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HorizontalScroll="0" showVerticalScroll="0" windowWidth="28800" windowHeight="12300" tabRatio="500" firstSheet="8"/>
  </bookViews>
  <sheets>
    <sheet name="IDENTIFICAÇÃO DA UNIDADE" sheetId="19" r:id="rId1"/>
    <sheet name="INFORMAÇÕES TÉCNICAS" sheetId="20" r:id="rId2"/>
    <sheet name="FINANCEIRO GERAL " sheetId="16" r:id="rId3"/>
    <sheet name="FINANCEIRO DETALHADO " sheetId="17" r:id="rId4"/>
    <sheet name="GASES, LAVANDERIA E RESÍDUOS " sheetId="46" r:id="rId5"/>
    <sheet name="EQUIPAMENTOS" sheetId="47" r:id="rId6"/>
    <sheet name="ATIVIDADE I" sheetId="51" r:id="rId7"/>
    <sheet name="ATIVIDADE II" sheetId="52" r:id="rId8"/>
    <sheet name="NUTRIÇÃO" sheetId="48" r:id="rId9"/>
    <sheet name="INFRA-ESTRUTURA" sheetId="49" r:id="rId10"/>
    <sheet name="RH" sheetId="50" r:id="rId11"/>
    <sheet name="AIH-SIA" sheetId="53" r:id="rId12"/>
    <sheet name="ANEXOS DE JUSTIFICATIVAS " sheetId="29" r:id="rId13"/>
  </sheets>
  <definedNames>
    <definedName name="_xlnm.Print_Area" localSheetId="12">'ANEXOS DE JUSTIFICATIVAS '!$A$1:$F$33</definedName>
    <definedName name="_xlnm.Print_Area" localSheetId="0">'IDENTIFICAÇÃO DA UNIDADE'!$A$1:$K$23</definedName>
    <definedName name="_xlnm.Print_Area" localSheetId="1">'INFORMAÇÕES TÉCNICAS'!$A$2:$P$18</definedName>
    <definedName name="_xlnm._FilterDatabase" localSheetId="5">EQUIPAMENTOS!$10:$145</definedName>
    <definedName name="_xlnm.Print_Area" localSheetId="5">EQUIPAMENTOS!$A$1:$R$132</definedName>
    <definedName name="_xlnm.Print_Area" localSheetId="8">NUTRIÇÃO!#REF!</definedName>
    <definedName name="_xlnm.Print_Area" localSheetId="9">'INFRA-ESTRUTURA'!$A$1:$H$50</definedName>
    <definedName name="_xlnm.Print_Area" localSheetId="10">RH!$A$1:$H$204</definedName>
    <definedName name="_xlnm.Print_Area" localSheetId="6">'ATIVIDADE I'!$A$1:$J$46</definedName>
    <definedName name="_xlnm.Print_Area" localSheetId="7">'ATIVIDADE II'!$A:$E</definedName>
    <definedName name="_xlnm.Print_Area" localSheetId="11">'AIH-SIA'!#REF!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<sst xmlns="http://schemas.openxmlformats.org/spreadsheetml/2006/main" count="2388" uniqueCount="932">
  <si>
    <t xml:space="preserve">                Secretaria da Saúde do Estado da Bahia</t>
  </si>
  <si>
    <t>UNIDADE</t>
  </si>
  <si>
    <t>HMV</t>
  </si>
  <si>
    <t xml:space="preserve">                Relatório de Informação Hospitalar</t>
  </si>
  <si>
    <t>ANO</t>
  </si>
  <si>
    <t>MÊS</t>
  </si>
  <si>
    <t>SETEMBRO</t>
  </si>
  <si>
    <t>BLOCO A</t>
  </si>
  <si>
    <t>IDENTIFICAÇÃO DA UNIDADE</t>
  </si>
  <si>
    <t>VERSÃO 4.1</t>
  </si>
  <si>
    <t>Unidade:</t>
  </si>
  <si>
    <t>HOSPITAL MANOEL VICTORINO</t>
  </si>
  <si>
    <t>CNPJ:</t>
  </si>
  <si>
    <t>05.413.531/0001-20</t>
  </si>
  <si>
    <t>CNES:</t>
  </si>
  <si>
    <t>Instituição Gestora:</t>
  </si>
  <si>
    <t>FUNDAÇÃO ABM DE PESQUISA E EXTENSÃO NA AREA DA SAUDE</t>
  </si>
  <si>
    <t>Endereço:</t>
  </si>
  <si>
    <t>PRAÇA CONSELHEIRO ALMEIDA COUTO,Nº412,NAZARÉ</t>
  </si>
  <si>
    <t>Cidade:</t>
  </si>
  <si>
    <t>SALVADOR/BA</t>
  </si>
  <si>
    <t>Responsável pela Unidade:</t>
  </si>
  <si>
    <t>SHIRLEY BATISTA</t>
  </si>
  <si>
    <t>Cargo:</t>
  </si>
  <si>
    <t>DIRETORIA GERAL</t>
  </si>
  <si>
    <t>Telefone:</t>
  </si>
  <si>
    <t>71 9125-2163</t>
  </si>
  <si>
    <t>E-mail:</t>
  </si>
  <si>
    <t>DIRETORIAGERAL.HMV@FABAMED.ORG.BR</t>
  </si>
  <si>
    <t>Secretaria da Saúde do Estado da Bahia</t>
  </si>
  <si>
    <t>UNIDADE:</t>
  </si>
  <si>
    <t>Relatório de Informação Hospitalar</t>
  </si>
  <si>
    <t>BLOCO B</t>
  </si>
  <si>
    <t>Informações Técnicas</t>
  </si>
  <si>
    <t>VERSÃO 4.0</t>
  </si>
  <si>
    <t>Presidente / Responsável</t>
  </si>
  <si>
    <t>Cons./Estado</t>
  </si>
  <si>
    <t>Número</t>
  </si>
  <si>
    <t>Suplente</t>
  </si>
  <si>
    <t>1. Comissão de Avaliação e Revisão de Prontuários:</t>
  </si>
  <si>
    <t>Vitoria Alice Alves de Olvieira</t>
  </si>
  <si>
    <t>CREMEB</t>
  </si>
  <si>
    <t>Sissi Aspera</t>
  </si>
  <si>
    <t>COREM</t>
  </si>
  <si>
    <t>2. Comissão de Avaliação e Revisão de Óbitos:</t>
  </si>
  <si>
    <t>Lais Gomes</t>
  </si>
  <si>
    <t xml:space="preserve">Joselba Pereira </t>
  </si>
  <si>
    <t>COREN</t>
  </si>
  <si>
    <t>3. Comissão de Controle de Infecção Hospitalar:</t>
  </si>
  <si>
    <t xml:space="preserve">Anderson Vinicius </t>
  </si>
  <si>
    <t>Loliza Michele Sousa da Silva</t>
  </si>
  <si>
    <t>4. Comissão de Farmácia Terapeutica:</t>
  </si>
  <si>
    <t xml:space="preserve">Raissa Santos </t>
  </si>
  <si>
    <t>CRF</t>
  </si>
  <si>
    <t>5. Comissão de Ética Médica:</t>
  </si>
  <si>
    <t xml:space="preserve"> </t>
  </si>
  <si>
    <t>6. Comissão de Ética de Enfermagem:</t>
  </si>
  <si>
    <t>7. Comissão Interna de Prevenção de Acidentes de Trabalho (CIPA):</t>
  </si>
  <si>
    <t>8. Comissão de Humanização da Assistência:</t>
  </si>
  <si>
    <t xml:space="preserve">PrIscila Predeira </t>
  </si>
  <si>
    <t>PSICOLOGA</t>
  </si>
  <si>
    <t>Liilian Agapito</t>
  </si>
  <si>
    <t>S SOCIAL</t>
  </si>
  <si>
    <t>9. SAC - Serviço de Atendimento ao Cliente:</t>
  </si>
  <si>
    <t>Elane Machado</t>
  </si>
  <si>
    <r>
      <rPr>
        <b/>
        <sz val="10"/>
        <rFont val="Tahoma"/>
        <charset val="1"/>
      </rPr>
      <t xml:space="preserve">                                                </t>
    </r>
    <r>
      <rPr>
        <b/>
        <sz val="10"/>
        <color rgb="FFFF0000"/>
        <rFont val="Tahoma"/>
        <charset val="1"/>
      </rPr>
      <t>Secretaria da Saúde do Estado da Bahia</t>
    </r>
  </si>
  <si>
    <t xml:space="preserve">                                                    Relatório de Informação Hospitalar</t>
  </si>
  <si>
    <t>ANO:</t>
  </si>
  <si>
    <t>MÊS: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</si>
  <si>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</si>
  <si>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</si>
  <si>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</si>
  <si>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</si>
  <si>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</si>
  <si>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</si>
  <si>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</si>
  <si>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</si>
  <si>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</si>
  <si>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</si>
  <si>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</si>
  <si>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</si>
  <si>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</si>
  <si>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</si>
  <si>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</si>
  <si>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</si>
  <si>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</si>
  <si>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</si>
  <si>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</si>
  <si>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</si>
  <si>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</si>
  <si>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</si>
  <si>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</si>
  <si>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</si>
  <si>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</si>
  <si>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</si>
  <si>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</si>
  <si>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</si>
  <si>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</si>
  <si>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</si>
  <si>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</si>
  <si>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</si>
  <si>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</si>
  <si>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</si>
  <si>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</si>
  <si>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</si>
  <si>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</si>
  <si>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</si>
  <si>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</si>
  <si>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</si>
  <si>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</si>
  <si>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</si>
  <si>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</si>
  <si>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</si>
  <si>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</si>
  <si>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</si>
  <si>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</si>
  <si>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</si>
  <si>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</si>
  <si>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</si>
  <si>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</si>
  <si>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</si>
  <si>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</si>
  <si>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</si>
  <si>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</si>
  <si>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</si>
  <si>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ENSINO E PESQUISA</t>
  </si>
  <si>
    <t>C21</t>
  </si>
  <si>
    <t>MATERIAL PERMANENTE</t>
  </si>
  <si>
    <t>C22</t>
  </si>
  <si>
    <t>IMPOSTOS</t>
  </si>
  <si>
    <t>C23</t>
  </si>
  <si>
    <t>MATERIAL DE CONSUMO</t>
  </si>
  <si>
    <t>C24</t>
  </si>
  <si>
    <t>SEGUROS</t>
  </si>
  <si>
    <t>C25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</si>
  <si>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</si>
  <si>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</si>
  <si>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</si>
  <si>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</si>
  <si>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</si>
  <si>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</si>
  <si>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</si>
  <si>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</si>
  <si>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</si>
  <si>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</si>
  <si>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Luciana de Jesus Santana</t>
  </si>
  <si>
    <t>Analista de Prestação de Contas</t>
  </si>
  <si>
    <t>(71) 3033-4507/3033-4528</t>
  </si>
  <si>
    <t>PRESTACAODECONTAS@FABAMED.ORG.BR</t>
  </si>
  <si>
    <r>
      <rPr>
        <b/>
        <sz val="10"/>
        <color rgb="FFFF0000"/>
        <rFont val="Tahoma"/>
        <charset val="1"/>
      </rPr>
      <t xml:space="preserve">Secretaria da Saúde do Estado da Bahia                                         </t>
    </r>
    <r>
      <rPr>
        <b/>
        <sz val="10"/>
        <rFont val="Tahoma"/>
        <charset val="1"/>
      </rPr>
      <t>UNIDADE:</t>
    </r>
  </si>
  <si>
    <r>
      <rPr>
        <b/>
        <sz val="10"/>
        <color rgb="FF333399"/>
        <rFont val="Tahoma"/>
        <charset val="1"/>
      </rPr>
      <t xml:space="preserve">Relatório de Informação Hospitalar                                                   </t>
    </r>
    <r>
      <rPr>
        <b/>
        <sz val="10"/>
        <rFont val="Tahoma"/>
        <charset val="1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</si>
  <si>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</si>
  <si>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</si>
  <si>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</si>
  <si>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</si>
  <si>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</si>
  <si>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</si>
  <si>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</si>
  <si>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</si>
  <si>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</si>
  <si>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</si>
  <si>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</si>
  <si>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</si>
  <si>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</si>
  <si>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</si>
  <si>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</si>
  <si>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</si>
  <si>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</si>
  <si>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</si>
  <si>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</si>
  <si>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</si>
  <si>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</si>
  <si>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</si>
  <si>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</si>
  <si>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</si>
  <si>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</si>
  <si>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</si>
  <si>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</si>
  <si>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</si>
  <si>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</si>
  <si>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</si>
  <si>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</si>
  <si>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</si>
  <si>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</si>
  <si>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</si>
  <si>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</si>
  <si>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</si>
  <si>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</si>
  <si>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</si>
  <si>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</si>
  <si>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</si>
  <si>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</si>
  <si>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</si>
  <si>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</si>
  <si>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</si>
  <si>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</si>
  <si>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</si>
  <si>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</si>
  <si>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</si>
  <si>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</si>
  <si>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</si>
  <si>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</si>
  <si>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</si>
  <si>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</si>
  <si>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</si>
  <si>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</si>
  <si>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</si>
  <si>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</si>
  <si>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</si>
  <si>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</si>
  <si>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</si>
  <si>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</si>
  <si>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</si>
  <si>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</si>
  <si>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</si>
  <si>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</si>
  <si>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</si>
  <si>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</si>
  <si>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</si>
  <si>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</si>
  <si>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</si>
  <si>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</si>
  <si>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</si>
  <si>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</si>
  <si>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</si>
  <si>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</si>
  <si>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</si>
  <si>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</si>
  <si>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</si>
  <si>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</si>
  <si>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</si>
  <si>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</si>
  <si>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</si>
  <si>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</si>
  <si>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</si>
  <si>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</si>
  <si>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</si>
  <si>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</si>
  <si>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</si>
  <si>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</si>
  <si>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</si>
  <si>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</si>
  <si>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</si>
  <si>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</si>
  <si>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</si>
  <si>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</si>
  <si>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</si>
  <si>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</si>
  <si>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</si>
  <si>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</si>
  <si>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</si>
  <si>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</si>
  <si>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</si>
  <si>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</si>
  <si>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</si>
  <si>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</si>
  <si>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</si>
  <si>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</si>
  <si>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</si>
  <si>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</si>
  <si>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</si>
  <si>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</si>
  <si>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</si>
  <si>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</si>
  <si>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</si>
  <si>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</si>
  <si>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</si>
  <si>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</si>
  <si>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</si>
  <si>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</si>
  <si>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</si>
  <si>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</si>
  <si>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</si>
  <si>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</si>
  <si>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</si>
  <si>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</si>
  <si>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</si>
  <si>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</si>
  <si>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</si>
  <si>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</si>
  <si>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</si>
  <si>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</si>
  <si>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</si>
  <si>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</si>
  <si>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</si>
  <si>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</si>
  <si>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</si>
  <si>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</si>
  <si>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</si>
  <si>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</si>
  <si>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</si>
  <si>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</si>
  <si>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</si>
  <si>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</si>
  <si>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</si>
  <si>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</si>
  <si>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</si>
  <si>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</si>
  <si>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</si>
  <si>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</si>
  <si>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</si>
  <si>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</si>
  <si>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</si>
  <si>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</si>
  <si>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>71 3033-4507/3033-4528</t>
  </si>
  <si>
    <t>BLOCO E</t>
  </si>
  <si>
    <t>DETALHAMENTO DESPESAS COM GASES MEDICINAIS</t>
  </si>
  <si>
    <t>CAMPO</t>
  </si>
  <si>
    <t>ELEMENTOS DO CONTRATO</t>
  </si>
  <si>
    <t>MEDIDA</t>
  </si>
  <si>
    <t>CNPJ PRESTADOR</t>
  </si>
  <si>
    <t>QTDE. MÊS</t>
  </si>
  <si>
    <t>VALOR PAGO</t>
  </si>
  <si>
    <t>Aluguel de Cilindro</t>
  </si>
  <si>
    <t>und.</t>
  </si>
  <si>
    <t>Frete</t>
  </si>
  <si>
    <t>Oxigênio Medicinal Gasoso</t>
  </si>
  <si>
    <t>m³</t>
  </si>
  <si>
    <t>Oxigênio Medicinal Líquido</t>
  </si>
  <si>
    <t>24.380.578/0004-21</t>
  </si>
  <si>
    <t>Oxigênio Cil T (10m3 por cilindro)</t>
  </si>
  <si>
    <t>Ar Comprimido Medicinal Gasoso</t>
  </si>
  <si>
    <t>Óxido Nitroso Medicinal</t>
  </si>
  <si>
    <t>kg</t>
  </si>
  <si>
    <t>Argônio 4.5</t>
  </si>
  <si>
    <t>Nitrogênio 4.6</t>
  </si>
  <si>
    <t>Nitrogênio Comercial</t>
  </si>
  <si>
    <t>Dióxido de Carbono 99%</t>
  </si>
  <si>
    <t>Unidade Remota de telemetria</t>
  </si>
  <si>
    <t>unid.</t>
  </si>
  <si>
    <t>Assistencia tecnica preventiva basica</t>
  </si>
  <si>
    <t>TOTAL GERAL NO MÊS</t>
  </si>
  <si>
    <t>DETALHAMENTO DESPESAS COM LAVANDERIA</t>
  </si>
  <si>
    <t>Processamento de Roupa</t>
  </si>
  <si>
    <t>04.861.978/0001-07</t>
  </si>
  <si>
    <t>DETALHAMENTO DESPESAS COM DESCARTE DE RESÍDUOS SÓLIDOS E LÍQUIDOS</t>
  </si>
  <si>
    <t>Descarte de Resíduos Hospitalares (Sólidos e Líquidos)</t>
  </si>
  <si>
    <t>01.568.077/0011-05</t>
  </si>
  <si>
    <t>Vitor</t>
  </si>
  <si>
    <t>Financeiro</t>
  </si>
  <si>
    <t>71 99708-8040</t>
  </si>
  <si>
    <t>financeiro.hmv@fabamed.org.br</t>
  </si>
  <si>
    <t xml:space="preserve">      Secretaria da Saúde do Estado da Bahia</t>
  </si>
  <si>
    <t xml:space="preserve">     Relatório de Informação Hospitalar</t>
  </si>
  <si>
    <t>2026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</si>
  <si>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</si>
  <si>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</si>
  <si>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</si>
  <si>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</si>
  <si>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</si>
  <si>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</si>
  <si>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</si>
  <si>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</si>
  <si>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</si>
  <si>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</si>
  <si>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</si>
  <si>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</si>
  <si>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</si>
  <si>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</si>
  <si>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</si>
  <si>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</si>
  <si>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</si>
  <si>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</si>
  <si>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</si>
  <si>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>APARELHO ANESTESIA</t>
  </si>
  <si>
    <t>APARELHO CARDIOVERSOR</t>
  </si>
  <si>
    <t>APARELHO DE ANESTESIA</t>
  </si>
  <si>
    <t>APARELHO DE RAIO X</t>
  </si>
  <si>
    <t>APARELHO DE ULTRASONOGRAFIA</t>
  </si>
  <si>
    <t>APARELHO DE ULTRASSONOGRAFIA</t>
  </si>
  <si>
    <t xml:space="preserve">APARELHO DERMATOMO </t>
  </si>
  <si>
    <t xml:space="preserve">APARELHO DESFIBRILADOR </t>
  </si>
  <si>
    <t>APARELHO ELETROCARDIOGRAFO</t>
  </si>
  <si>
    <t xml:space="preserve">APARELHO ELETROCARDIOGRAFOPORTÁTIL   </t>
  </si>
  <si>
    <t>APARELHO LARINGOSCOPIO</t>
  </si>
  <si>
    <t>APARELHO NEGATOSCOPIO</t>
  </si>
  <si>
    <t>APARELHO NEGATOSCOPIO DE DOIS CORPOS</t>
  </si>
  <si>
    <t xml:space="preserve">APARELHO NEGATOSCOPIO DE UM CORPO  </t>
  </si>
  <si>
    <t>APARELHO PARA ARTROSCOPIA</t>
  </si>
  <si>
    <t>ARCO CIRURGICO MOVEL</t>
  </si>
  <si>
    <t>ARCO CIRÚRGICO MOVEL</t>
  </si>
  <si>
    <t xml:space="preserve">COM DEFEITO </t>
  </si>
  <si>
    <t>ASPIRADOR PARA SECREÇÃO</t>
  </si>
  <si>
    <t xml:space="preserve">BISTUJRI ELETRICO </t>
  </si>
  <si>
    <t xml:space="preserve">BISTURI  ELETRICO </t>
  </si>
  <si>
    <t>BISTURI ELETRONICO</t>
  </si>
  <si>
    <t>BISTURI ELETRONICO TIPO MICROPROCESSADO</t>
  </si>
  <si>
    <t>CARRO MACA REMOVIVEL</t>
  </si>
  <si>
    <t>CENTRIFUGA MACRO</t>
  </si>
  <si>
    <t>DESFIBRILADOR</t>
  </si>
  <si>
    <t>ESTUFA BACTERIOLOGICA</t>
  </si>
  <si>
    <t>FOCO CIRURGICO</t>
  </si>
  <si>
    <t>FOCO PARABOLICO</t>
  </si>
  <si>
    <t>LAVADORA ULTRA - SONICA</t>
  </si>
  <si>
    <t>MESA CIRURGICA</t>
  </si>
  <si>
    <t xml:space="preserve">MICROSCOPIO BIOLOGICO BINOCULAR </t>
  </si>
  <si>
    <t>MONITOR MULTIPARAMETRICO</t>
  </si>
  <si>
    <t xml:space="preserve">MONITOR MULTIPARAMETRICO </t>
  </si>
  <si>
    <t>OXIMETRO DE PULSO</t>
  </si>
  <si>
    <t xml:space="preserve">OXIMETRO DE PULSO </t>
  </si>
  <si>
    <t>OXIMETRO DE PULSO PORTATIL</t>
  </si>
  <si>
    <t>PERFURADOR OSSEO</t>
  </si>
  <si>
    <t>SISTEMA DE ANSTESIA COM MONITOR INTEGRADO E VENTILADOR ELETRONICO</t>
  </si>
  <si>
    <t>SISTEMA DE DIGITALIZAÇÃO DE IMAGEM RADIOGRAFICAS PARA RAIO X</t>
  </si>
  <si>
    <t>TOMOGRAFO COMPUTADORIZADO</t>
  </si>
  <si>
    <t>TORNIQUETE  ELETRONICO</t>
  </si>
  <si>
    <t xml:space="preserve">VENTILADOR PULMONAR </t>
  </si>
  <si>
    <t>VENTILADOR PULMONAR ELETRONICO</t>
  </si>
  <si>
    <t>VENTILADOR PULMONAR MICROPROCESSADO</t>
  </si>
  <si>
    <t>VENTILADOR PULMONAR MICROPROCESSADO - MARCA MAQUET</t>
  </si>
  <si>
    <t>BISTURI ELETRICO</t>
  </si>
  <si>
    <t xml:space="preserve">ARCO CIRURGICO MOVEL </t>
  </si>
  <si>
    <t xml:space="preserve"> Responsável pelo preenchimento</t>
  </si>
  <si>
    <t>BLOCO J</t>
  </si>
  <si>
    <t>ÁREA DE INTERNAÇÃO</t>
  </si>
  <si>
    <t>Unidades</t>
  </si>
  <si>
    <t>Unidade de Internação</t>
  </si>
  <si>
    <t>Altas</t>
  </si>
  <si>
    <t>Transferências Externas</t>
  </si>
  <si>
    <t>Transferências Internas</t>
  </si>
  <si>
    <t>Evasão</t>
  </si>
  <si>
    <t>Óbitos &lt; 24 h</t>
  </si>
  <si>
    <t>Óbitos &gt; 24 h</t>
  </si>
  <si>
    <t>SAÍDAS POR CLÍNICA</t>
  </si>
  <si>
    <t>1,2,3</t>
  </si>
  <si>
    <t>Número de Pacientes</t>
  </si>
  <si>
    <t>INTERNAÇÃO ENFERMARIA</t>
  </si>
  <si>
    <t>ok</t>
  </si>
  <si>
    <t>1</t>
  </si>
  <si>
    <t xml:space="preserve">CLINICA MÉDICA </t>
  </si>
  <si>
    <t>2</t>
  </si>
  <si>
    <t>CLÍNICA PEDIÁTRICA</t>
  </si>
  <si>
    <t>5</t>
  </si>
  <si>
    <t>UTI - Unidade de Terapia Intensiva Tipo II</t>
  </si>
  <si>
    <t>TOTAL</t>
  </si>
  <si>
    <t>TOTAL DE SAÍDAS (Altas+Óbitos+Transf.Externas+Evasão)</t>
  </si>
  <si>
    <t>Nº de leitos CONTRATADOS</t>
  </si>
  <si>
    <t>Nº de pacientes/dia</t>
  </si>
  <si>
    <t>Nº de leitos dia no mês</t>
  </si>
  <si>
    <t>Infec.              Hospitalar</t>
  </si>
  <si>
    <t>Nº de leitos ATIVOS</t>
  </si>
  <si>
    <t>Motivo Inativação do Leito</t>
  </si>
  <si>
    <t>9,10,11</t>
  </si>
  <si>
    <t>Número de Leitos e Leitos Dia</t>
  </si>
  <si>
    <t>9</t>
  </si>
  <si>
    <t>10</t>
  </si>
  <si>
    <t>13</t>
  </si>
  <si>
    <t xml:space="preserve">nº LEITO CONTRATADO * Nº DIAS MÊS  </t>
  </si>
  <si>
    <t>Nº de dias do mês</t>
  </si>
  <si>
    <t>BLOCO K</t>
  </si>
  <si>
    <t>INDICADORES SELECIONADOS</t>
  </si>
  <si>
    <t>UNIDADE DE INTERNAÇÃO</t>
  </si>
  <si>
    <t xml:space="preserve">TAXA DE OCUPAÇÃO </t>
  </si>
  <si>
    <t>MÉDIA DE PERMANÊNCIA                       (em dias)</t>
  </si>
  <si>
    <t>ÍNDICE DE ROTATIVIDADE SAÍDAS/LEITO</t>
  </si>
  <si>
    <t>TAXA DE MORTALIDADE</t>
  </si>
  <si>
    <t>TAXA DE INFECÇÃO HOSPITALAR</t>
  </si>
  <si>
    <t>GERAL</t>
  </si>
  <si>
    <t>INSTIT.</t>
  </si>
  <si>
    <r>
      <rPr>
        <b/>
        <sz val="12"/>
        <color rgb="FF000000"/>
        <rFont val="Tahoma"/>
        <charset val="1"/>
      </rPr>
      <t xml:space="preserve">UTI - </t>
    </r>
    <r>
      <rPr>
        <sz val="12"/>
        <color rgb="FF000000"/>
        <rFont val="Tahoma"/>
        <charset val="1"/>
      </rPr>
      <t>Unidade de Terapia Intensiva</t>
    </r>
  </si>
  <si>
    <t>INDICADOR GLOBAL</t>
  </si>
  <si>
    <t xml:space="preserve">                          Responsável pelo preenchimento</t>
  </si>
  <si>
    <t>ABRIL</t>
  </si>
  <si>
    <t xml:space="preserve"> Houveram bloqueios clínicos e por manutenção </t>
  </si>
  <si>
    <r>
      <rPr>
        <b/>
        <sz val="10"/>
        <color rgb="FF000000"/>
        <rFont val="Tahoma"/>
        <charset val="1"/>
      </rPr>
      <t xml:space="preserve">UTI - </t>
    </r>
    <r>
      <rPr>
        <sz val="10"/>
        <color rgb="FF000000"/>
        <rFont val="Tahoma"/>
        <charset val="1"/>
      </rPr>
      <t>Unidade de Terapia Intensiva</t>
    </r>
  </si>
  <si>
    <t>FRANCISCO MESCENA</t>
  </si>
  <si>
    <t>coordenador</t>
  </si>
  <si>
    <t>71 98398-7766</t>
  </si>
  <si>
    <t>coord.adm.hmv@fabamed.org.br</t>
  </si>
  <si>
    <t>BLOCO L - GESTÃO DA CLÍNICA</t>
  </si>
  <si>
    <t>Item</t>
  </si>
  <si>
    <t>Total</t>
  </si>
  <si>
    <t>Total de pacientes internados no período</t>
  </si>
  <si>
    <t>Total de casos discutidos pela equipe multidisciplinar</t>
  </si>
  <si>
    <t>Percentual de casos discutidos</t>
  </si>
  <si>
    <t>BLOCO M - GESTÃO DE PESSOAS</t>
  </si>
  <si>
    <t>Nº. de reuniões de educação permanente com equipe multiprofissional</t>
  </si>
  <si>
    <t>BLOCO N - DESEMPENHO ÁREA DE HUMANIZAÇÃO</t>
  </si>
  <si>
    <t>Quantidade de pacientes de longa permanência que tiveram alta</t>
  </si>
  <si>
    <t>Quantidade de cuidadores treinados dos pacientes de alta</t>
  </si>
  <si>
    <t>Percentual de cuidadores treinados em relação a pacientes de longa permanência que tiveram alta</t>
  </si>
  <si>
    <t>BLOCO O - INDICADORES DE QUALIDADE (PROFISSIONAIS DE NIVEL MÉDIO)</t>
  </si>
  <si>
    <t>Total de profissionais de nivel técnico,sem experiencia anterior comprovada ,contratados a titulo de primeiro emprego</t>
  </si>
  <si>
    <t>Total geral de profissionais de nivel técnico</t>
  </si>
  <si>
    <t>Percentual de profissionais de nivel técnico,sem experiencia anterior comprovada ,contratados a titulo de primeiro emprego</t>
  </si>
  <si>
    <t>BLOCO P - INDICADORES DE QUALIDADE (PROFISSIONAIS DE NIVEL SUPERIOR)</t>
  </si>
  <si>
    <t>Total de profissionais de nivel superior,sem experiencia anterior comprovada ,contratados a titulo de primeiro emprego</t>
  </si>
  <si>
    <t>Total geral de profissionais de nivel superior</t>
  </si>
  <si>
    <t>Percentual de profissionais de nivel superior,sem experiencia anterior comprovada ,contratados a titulo de primeiro emprego</t>
  </si>
  <si>
    <t>OK</t>
  </si>
  <si>
    <t>BLOCO F</t>
  </si>
  <si>
    <t>DETALHAMENTO DESPESAS COM NUTRIÇÃO HOSPITALAR</t>
  </si>
  <si>
    <t>1. Paciente Adulto / 1.1 Desjejum</t>
  </si>
  <si>
    <t xml:space="preserve">17.475.068/0001-20 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</si>
  <si>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</si>
  <si>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</si>
  <si>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</si>
  <si>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</si>
  <si>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</si>
  <si>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</si>
  <si>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</si>
  <si>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</si>
  <si>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</si>
  <si>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</si>
  <si>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</si>
  <si>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</si>
  <si>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</si>
  <si>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</si>
  <si>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</si>
  <si>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</si>
  <si>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</si>
  <si>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</si>
  <si>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</si>
  <si>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</si>
  <si>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</si>
  <si>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</si>
  <si>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</si>
  <si>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</si>
  <si>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</si>
  <si>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</si>
  <si>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</si>
  <si>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</si>
  <si>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</si>
  <si>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</si>
  <si>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</si>
  <si>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</si>
  <si>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 xml:space="preserve">POLYANE SANTOS </t>
  </si>
  <si>
    <t>SUPERVISORA DE NUTRIÇÃO</t>
  </si>
  <si>
    <t>71 99323-9977</t>
  </si>
  <si>
    <t>NUTRICAO.HMV@FABAMED.ORG.BR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</si>
  <si>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</si>
  <si>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</si>
  <si>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 xml:space="preserve">ANO 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</si>
  <si>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</si>
  <si>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</si>
  <si>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</si>
  <si>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</si>
  <si>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</si>
  <si>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</si>
  <si>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</si>
  <si>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</si>
  <si>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</si>
  <si>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</si>
  <si>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</si>
  <si>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</si>
  <si>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</si>
  <si>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</si>
  <si>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</si>
  <si>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</si>
  <si>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</si>
  <si>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</si>
  <si>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</si>
  <si>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</si>
  <si>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</si>
  <si>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</si>
  <si>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</si>
  <si>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</si>
  <si>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</si>
  <si>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Administrador Hospitalar</t>
  </si>
  <si>
    <t>40hs</t>
  </si>
  <si>
    <t>CLT</t>
  </si>
  <si>
    <t>Mensalista</t>
  </si>
  <si>
    <t>1.2</t>
  </si>
  <si>
    <t>Coordenador de Enfermagem (Ambulatório )</t>
  </si>
  <si>
    <t>44hs</t>
  </si>
  <si>
    <t>1.3</t>
  </si>
  <si>
    <t>Coordenador de Enfermagem(Bloco Cirurgico)</t>
  </si>
  <si>
    <t>1.4</t>
  </si>
  <si>
    <t>Coordenador de Enfermagem ( Enfermaria )</t>
  </si>
  <si>
    <t>1.5</t>
  </si>
  <si>
    <t>Coordenador de contas médicas( Faturamento )</t>
  </si>
  <si>
    <t>1.6</t>
  </si>
  <si>
    <t>Coordenador NIR</t>
  </si>
  <si>
    <t>1.7</t>
  </si>
  <si>
    <t>Coordenador de Residência Clínica</t>
  </si>
  <si>
    <t>1.8</t>
  </si>
  <si>
    <t>Controller</t>
  </si>
  <si>
    <t>1.9</t>
  </si>
  <si>
    <t>Coordenador Emergencia Cirurgica</t>
  </si>
  <si>
    <t>1.10</t>
  </si>
  <si>
    <t>Gerente administrativo</t>
  </si>
  <si>
    <t>1.11</t>
  </si>
  <si>
    <t>Farmacêutica RT</t>
  </si>
  <si>
    <t>1.12</t>
  </si>
  <si>
    <t>Fisioterapeuta RT</t>
  </si>
  <si>
    <t>1.13</t>
  </si>
  <si>
    <t>Nutricionista RT</t>
  </si>
  <si>
    <t>1.14</t>
  </si>
  <si>
    <t xml:space="preserve">Biomédico </t>
  </si>
  <si>
    <t>36hs</t>
  </si>
  <si>
    <t>1.15</t>
  </si>
  <si>
    <t>Analista Clinico</t>
  </si>
  <si>
    <t>1.16</t>
  </si>
  <si>
    <t>Psicólogo RT</t>
  </si>
  <si>
    <t>1.17</t>
  </si>
  <si>
    <t>Coordenador de Regulação</t>
  </si>
  <si>
    <t>1.18</t>
  </si>
  <si>
    <t>Técnologo da Informação</t>
  </si>
  <si>
    <t>1.19</t>
  </si>
  <si>
    <t xml:space="preserve">Supervisor de Enfermagem </t>
  </si>
  <si>
    <t>1.20</t>
  </si>
  <si>
    <t>Coordenador Vascular</t>
  </si>
  <si>
    <t>1.21</t>
  </si>
  <si>
    <t>Diretor Administrativo</t>
  </si>
  <si>
    <t>1.22</t>
  </si>
  <si>
    <t xml:space="preserve">Diretor Operacional (Gestor Geral) </t>
  </si>
  <si>
    <t>1.23</t>
  </si>
  <si>
    <t xml:space="preserve">Diretor </t>
  </si>
  <si>
    <t>1.24</t>
  </si>
  <si>
    <t>Diretor de Ensino e Pesquisa</t>
  </si>
  <si>
    <t>1.25</t>
  </si>
  <si>
    <t xml:space="preserve">Diretor Técnico (Médico) </t>
  </si>
  <si>
    <t>1.26</t>
  </si>
  <si>
    <t xml:space="preserve">Gerente de Enfermagem </t>
  </si>
  <si>
    <t>1.27</t>
  </si>
  <si>
    <t>Supervisor Financeiro</t>
  </si>
  <si>
    <t>1.28</t>
  </si>
  <si>
    <t>Consultor de Recursos Humanos</t>
  </si>
  <si>
    <t>1.29</t>
  </si>
  <si>
    <t>Supervisor de Prestação de Contas</t>
  </si>
  <si>
    <t xml:space="preserve"> 6.806.57</t>
  </si>
  <si>
    <t>1.30</t>
  </si>
  <si>
    <t>Encarregado Administrativo ( Compras )</t>
  </si>
  <si>
    <t>1.31</t>
  </si>
  <si>
    <t>Gerente de Recursos Humanos</t>
  </si>
  <si>
    <t>1.32</t>
  </si>
  <si>
    <t>Supervisor Administrativo (  Limpeza  )</t>
  </si>
  <si>
    <t>1.33</t>
  </si>
  <si>
    <t>Supervisor Técnico (  Manutenção )</t>
  </si>
  <si>
    <t>1.34</t>
  </si>
  <si>
    <t>Analista Administrativo ( D. Pessoal )</t>
  </si>
  <si>
    <t>1.35</t>
  </si>
  <si>
    <t>Supervisor Laboratório</t>
  </si>
  <si>
    <t>2. Profissionais de Nível Superior</t>
  </si>
  <si>
    <t>2.1</t>
  </si>
  <si>
    <t>Analista Jurídico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</si>
  <si>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</si>
  <si>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</si>
  <si>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</si>
  <si>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</si>
  <si>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</si>
  <si>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</si>
  <si>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</si>
  <si>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</si>
  <si>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RT</t>
  </si>
  <si>
    <t>2.6</t>
  </si>
  <si>
    <t>Enfermeiro(a) (SCIH)</t>
  </si>
  <si>
    <t>2.7</t>
  </si>
  <si>
    <t>Enfermeiro (Setor Fechado)</t>
  </si>
  <si>
    <t>2.8</t>
  </si>
  <si>
    <t>Enfermeiro  (Setor Aberto)</t>
  </si>
  <si>
    <t>2.9</t>
  </si>
  <si>
    <t>Enfermeira Auditor</t>
  </si>
  <si>
    <t>2.10</t>
  </si>
  <si>
    <t>Enfermeiro Líder</t>
  </si>
  <si>
    <t>2.11</t>
  </si>
  <si>
    <t xml:space="preserve">Engenheiro </t>
  </si>
  <si>
    <t>20hs</t>
  </si>
  <si>
    <t>2.12</t>
  </si>
  <si>
    <t>Farmacêutico ( Hospitalar )</t>
  </si>
  <si>
    <t>2.13</t>
  </si>
  <si>
    <t xml:space="preserve">Fisioterapeuta </t>
  </si>
  <si>
    <t>2.14</t>
  </si>
  <si>
    <t>Fonoaudióloga</t>
  </si>
  <si>
    <t>2.15</t>
  </si>
  <si>
    <t>Nutricionista</t>
  </si>
  <si>
    <t>2.16</t>
  </si>
  <si>
    <t>Nutricionista Trainee</t>
  </si>
  <si>
    <t>2.17</t>
  </si>
  <si>
    <t>Psicólogo</t>
  </si>
  <si>
    <t>2.18</t>
  </si>
  <si>
    <t>Terapeuta Ocupacional</t>
  </si>
  <si>
    <t>3. Profissionais de Nível Médio / Técnicos</t>
  </si>
  <si>
    <t>3.1</t>
  </si>
  <si>
    <t>Auxiliar de rouparia_lavanderia</t>
  </si>
  <si>
    <t>3.2</t>
  </si>
  <si>
    <t>Almoxarife</t>
  </si>
  <si>
    <t>3.3</t>
  </si>
  <si>
    <t>Auxiliar Administrativo ( SAME/ Arquivista )</t>
  </si>
  <si>
    <t>3.4</t>
  </si>
  <si>
    <t>Analista Administrativo</t>
  </si>
  <si>
    <t>3.5</t>
  </si>
  <si>
    <t>Analista de Infraestrutura Civil Jr</t>
  </si>
  <si>
    <t>3.6</t>
  </si>
  <si>
    <t>Analista de Infraestrutura SR</t>
  </si>
  <si>
    <t>3.7</t>
  </si>
  <si>
    <t>Assistente Administrativo</t>
  </si>
  <si>
    <t>3.8</t>
  </si>
  <si>
    <t>Analista de Honorário Medicos</t>
  </si>
  <si>
    <t>3.9</t>
  </si>
  <si>
    <t>Analista de Custos PL</t>
  </si>
  <si>
    <t>3.10</t>
  </si>
  <si>
    <t>Auxiliar Administrativo/Ouvidoria</t>
  </si>
  <si>
    <t>3.11</t>
  </si>
  <si>
    <t>Agente de Portaria</t>
  </si>
  <si>
    <t>3.12</t>
  </si>
  <si>
    <t>Assistente Departamento Pessoal</t>
  </si>
  <si>
    <t>3.13</t>
  </si>
  <si>
    <t xml:space="preserve">Auxiliar Administrativo </t>
  </si>
  <si>
    <t>3.14</t>
  </si>
  <si>
    <t>Auxiliar almoxarife</t>
  </si>
  <si>
    <t>3.15</t>
  </si>
  <si>
    <t>Auxiliar de Regulação</t>
  </si>
  <si>
    <t>3.16</t>
  </si>
  <si>
    <t>Auxiliar de Farmácia</t>
  </si>
  <si>
    <t>3.17</t>
  </si>
  <si>
    <t xml:space="preserve">Auxiliar de Laboratório </t>
  </si>
  <si>
    <t>3.18</t>
  </si>
  <si>
    <t>Agente. Operacional</t>
  </si>
  <si>
    <t>3.19</t>
  </si>
  <si>
    <t>Auxiliar de Cozinha</t>
  </si>
  <si>
    <t>3.20</t>
  </si>
  <si>
    <t>Encarregado /Auxiliar Técnico de Manutenção</t>
  </si>
  <si>
    <t>3.21</t>
  </si>
  <si>
    <t xml:space="preserve">Copeira </t>
  </si>
  <si>
    <t>3.22</t>
  </si>
  <si>
    <t>Comprador</t>
  </si>
  <si>
    <t>3.23</t>
  </si>
  <si>
    <t xml:space="preserve">Dispenseiro </t>
  </si>
  <si>
    <t>3.24</t>
  </si>
  <si>
    <t>Técnico em Eletricidade</t>
  </si>
  <si>
    <t>3.25</t>
  </si>
  <si>
    <t>Supervisor Administrativo ( Faturamento )</t>
  </si>
  <si>
    <t>3.26</t>
  </si>
  <si>
    <t>Faturista</t>
  </si>
  <si>
    <t>3.27</t>
  </si>
  <si>
    <t>Líder de Serviço de Apoio</t>
  </si>
  <si>
    <t>3.28</t>
  </si>
  <si>
    <t>Líder de Atendimento</t>
  </si>
  <si>
    <t>3.29</t>
  </si>
  <si>
    <t>Maqueiro</t>
  </si>
  <si>
    <t>3.30</t>
  </si>
  <si>
    <t xml:space="preserve">Motorista ( Ambulância ) </t>
  </si>
  <si>
    <t>3.31</t>
  </si>
  <si>
    <t>Motorista ( Administrativo )</t>
  </si>
  <si>
    <t>3.32</t>
  </si>
  <si>
    <t>Agente Administrativo ( Segurança )</t>
  </si>
  <si>
    <t>3.33</t>
  </si>
  <si>
    <t xml:space="preserve">Recepcionista </t>
  </si>
  <si>
    <t>3.34</t>
  </si>
  <si>
    <t>Técnico Administrativo</t>
  </si>
  <si>
    <t>3.35</t>
  </si>
  <si>
    <t>Instrumentador Cirurgico</t>
  </si>
  <si>
    <t>3.36</t>
  </si>
  <si>
    <t>Téc. Adm.(Material / Pessoal)</t>
  </si>
  <si>
    <t>3.37</t>
  </si>
  <si>
    <t xml:space="preserve">Téc. Faturista </t>
  </si>
  <si>
    <t>3.38</t>
  </si>
  <si>
    <t xml:space="preserve">Téc. de Enfermagem (Unid. Aberta) </t>
  </si>
  <si>
    <t>3.39</t>
  </si>
  <si>
    <t xml:space="preserve">Téc. de Enfermagem (Unid. Fechado) </t>
  </si>
  <si>
    <t>3.40</t>
  </si>
  <si>
    <t>Téc. Em Radiologia</t>
  </si>
  <si>
    <t>24hs</t>
  </si>
  <si>
    <t>3.41</t>
  </si>
  <si>
    <t xml:space="preserve">Téc. de Informática </t>
  </si>
  <si>
    <t>3.42</t>
  </si>
  <si>
    <t>Téc. Em Patologia</t>
  </si>
  <si>
    <t>3.43</t>
  </si>
  <si>
    <t>Téc. De Manutenção</t>
  </si>
  <si>
    <t>3.44</t>
  </si>
  <si>
    <t>Téc. Hidraulico</t>
  </si>
  <si>
    <t>3.45</t>
  </si>
  <si>
    <t>Téc. Edificações</t>
  </si>
  <si>
    <t>3.46</t>
  </si>
  <si>
    <t>Téc. de Radiologia RT</t>
  </si>
  <si>
    <t>3.47</t>
  </si>
  <si>
    <t>Jovem aprendiz</t>
  </si>
  <si>
    <t>3.48</t>
  </si>
  <si>
    <t xml:space="preserve">Téc. de Segurança do Trabalho </t>
  </si>
  <si>
    <t>3.49</t>
  </si>
  <si>
    <t xml:space="preserve">( Auxiliar Técnico ( Téc. em Edificação ) </t>
  </si>
  <si>
    <t>3.50</t>
  </si>
  <si>
    <t>Telefonista</t>
  </si>
  <si>
    <t>3.51</t>
  </si>
  <si>
    <t>Autonomo- Prestador de serviços</t>
  </si>
  <si>
    <t>TOTAL CLT</t>
  </si>
  <si>
    <t>4. Profissionais Terceirizados</t>
  </si>
  <si>
    <t>4.1</t>
  </si>
  <si>
    <t>Vigilante</t>
  </si>
  <si>
    <t>Terceirizado</t>
  </si>
  <si>
    <t>4.2</t>
  </si>
  <si>
    <t>4.3</t>
  </si>
  <si>
    <t>Engenharia Clínica</t>
  </si>
  <si>
    <t>4.4</t>
  </si>
  <si>
    <t>Gerente de Nutrição</t>
  </si>
  <si>
    <t>4.5</t>
  </si>
  <si>
    <t>Nutricionista Produção</t>
  </si>
  <si>
    <t>4.6</t>
  </si>
  <si>
    <t>Aux Serviços Gerais (nutrição)</t>
  </si>
  <si>
    <t>4.7</t>
  </si>
  <si>
    <t>Tec de Nutrição</t>
  </si>
  <si>
    <t>4.8</t>
  </si>
  <si>
    <t>Cozinheiro</t>
  </si>
  <si>
    <t>4.9</t>
  </si>
  <si>
    <t>Copeiro Dietista</t>
  </si>
  <si>
    <t>Estoquista</t>
  </si>
  <si>
    <t>5.0</t>
  </si>
  <si>
    <t>Aux. de Cozinha</t>
  </si>
  <si>
    <t>5.1</t>
  </si>
  <si>
    <t xml:space="preserve">Aux. de Higien. / Serviços Gerais </t>
  </si>
  <si>
    <t>TOTAL TERCEIRIZADO</t>
  </si>
  <si>
    <t>5. Profissionais Médicos</t>
  </si>
  <si>
    <t>Anestesiologista</t>
  </si>
  <si>
    <t>12hs</t>
  </si>
  <si>
    <t>PJ</t>
  </si>
  <si>
    <t>Plantonista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</si>
  <si>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</si>
  <si>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</si>
  <si>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</si>
  <si>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</si>
  <si>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</si>
  <si>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</si>
  <si>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</si>
  <si>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</si>
  <si>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</si>
  <si>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</si>
  <si>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</si>
  <si>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</si>
  <si>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</si>
  <si>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</si>
  <si>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</si>
  <si>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</si>
  <si>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</si>
  <si>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</si>
  <si>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</si>
  <si>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</si>
  <si>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</si>
  <si>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</si>
  <si>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</si>
  <si>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</si>
  <si>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</si>
  <si>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</si>
  <si>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</si>
  <si>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</si>
  <si>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</si>
  <si>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5.19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</si>
  <si>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</si>
  <si>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</si>
  <si>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</si>
  <si>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</si>
  <si>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</si>
  <si>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</si>
  <si>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</si>
  <si>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</si>
  <si>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</si>
  <si>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</si>
  <si>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</si>
  <si>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</si>
  <si>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</si>
  <si>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</si>
  <si>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</si>
  <si>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</si>
  <si>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</si>
  <si>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</si>
  <si>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</si>
  <si>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</si>
  <si>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</si>
  <si>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</si>
  <si>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</si>
  <si>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</si>
  <si>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</si>
  <si>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</si>
  <si>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</si>
  <si>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</si>
  <si>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</si>
  <si>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</si>
  <si>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</si>
  <si>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</si>
  <si>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</si>
  <si>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</si>
  <si>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</si>
  <si>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</si>
  <si>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</si>
  <si>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</si>
  <si>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</si>
  <si>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</si>
  <si>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</si>
  <si>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</si>
  <si>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</si>
  <si>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</si>
  <si>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</si>
  <si>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</si>
  <si>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</si>
  <si>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</si>
  <si>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</si>
  <si>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</si>
  <si>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</si>
  <si>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</si>
  <si>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</si>
  <si>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</si>
  <si>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</si>
  <si>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</si>
  <si>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</si>
  <si>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AS PLANILHAS</t>
  </si>
  <si>
    <t>Responsável pelo Preenchimento</t>
  </si>
  <si>
    <t>Daniel Matos de Oliveira</t>
  </si>
  <si>
    <t>ASSISTENTE DE DEPARTAMENTO PESSOAL</t>
  </si>
  <si>
    <t>pessoal.hmv@fabamed.org.br</t>
  </si>
  <si>
    <t>Coordenador Serviços Gerais</t>
  </si>
  <si>
    <t>Coordenador de Enfermagem ( UTI )</t>
  </si>
  <si>
    <t xml:space="preserve">Gerente Operacional (Enfermeiro) </t>
  </si>
  <si>
    <t>Supervisor Administrativo</t>
  </si>
  <si>
    <t>Supervisor/Auxiliar ( Almoxarifado )</t>
  </si>
  <si>
    <t xml:space="preserve">Supervisor Informatica </t>
  </si>
  <si>
    <t>Enfermeiro Supervisor</t>
  </si>
  <si>
    <t>Assistente de Infraestrutura</t>
  </si>
  <si>
    <t>Analista de Saúde</t>
  </si>
  <si>
    <t>Assistente Administrativo/Ouvidoria</t>
  </si>
  <si>
    <t>Agente Operacional</t>
  </si>
  <si>
    <t>Auxiliar de Serv. Administrativo</t>
  </si>
  <si>
    <t xml:space="preserve">Cozinheira </t>
  </si>
  <si>
    <t>Flebotomista</t>
  </si>
  <si>
    <t xml:space="preserve">Técnico Arquivista </t>
  </si>
  <si>
    <t>Encarregado Administrativo ( Segurança )</t>
  </si>
  <si>
    <t>Aux. De Manutenção</t>
  </si>
  <si>
    <t xml:space="preserve">       Relatório de Informação Hospitalar</t>
  </si>
  <si>
    <t>BLOCO Q</t>
  </si>
  <si>
    <t>PRODUÇÃO INTERNAÇÃO (AIH) FÍSICO-FINANCEIRO</t>
  </si>
  <si>
    <t>Físico</t>
  </si>
  <si>
    <t>Cinico Adulto</t>
  </si>
  <si>
    <t>Clínica Pediatria</t>
  </si>
  <si>
    <t>UTI - Unidade de Tratamento Intensivo Adulto (diárias)</t>
  </si>
  <si>
    <t xml:space="preserve">                           Responsável pelo preenchimento </t>
  </si>
  <si>
    <t xml:space="preserve">Márcia </t>
  </si>
  <si>
    <t>faturamento.hmv@fabamed.org.br</t>
  </si>
  <si>
    <t>SUPERVISOR DE ENFERMAGEM FAZ AS JUSTIFICATIVAS</t>
  </si>
  <si>
    <t>BLOCO V</t>
  </si>
  <si>
    <t>ANEXOS PARA JUSTIFICATIVAS E ESCLARECIMENTOS</t>
  </si>
  <si>
    <t>BLOCO</t>
  </si>
  <si>
    <t>JUSTIFICATIVA / ESCLARECIMENTO</t>
  </si>
  <si>
    <t xml:space="preserve">                                                      Responsável pelo preenchimento: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</si>
</sst>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8">
    <numFmt numFmtId="176" formatCode="* #,##0.00&quot;       &quot;;\-* #,##0.00&quot;       &quot;;* \-#&quot;       &quot;;@\ 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* #,##0&quot;       &quot;;\-* #,##0&quot;       &quot;;* &quot;-       &quot;;@\ "/>
    <numFmt numFmtId="181" formatCode="&quot;R$ &quot;#,##0.00"/>
    <numFmt numFmtId="182" formatCode="_-* #,##0.00\ _P_t_s_-;\-* #,##0.00\ _P_t_s_-;_-* \-??\ _P_t_s_-;_-@_-"/>
    <numFmt numFmtId="183" formatCode="&quot;R$&quot;\ #,##0.00;[Red]\-&quot;R$&quot;\ #,##0.00"/>
    <numFmt numFmtId="184" formatCode="&quot;R$ &quot;#,##0.00\ ;&quot;(R$ &quot;#,##0.00\)"/>
    <numFmt numFmtId="185" formatCode="&quot;R$ &quot;#,##0.00_);&quot;(R$ &quot;#,##0.00\)"/>
    <numFmt numFmtId="186" formatCode="dd/mm/yy;@"/>
    <numFmt numFmtId="187" formatCode="d/m/yyyy"/>
    <numFmt numFmtId="188" formatCode="_-* #,##0\ _p_t_a_-;\-* #,##0\ _p_t_a_-;_-* &quot;- &quot;_p_t_a_-;_-@_-"/>
    <numFmt numFmtId="189" formatCode="#,##0_ ;\-#,##0\ "/>
    <numFmt numFmtId="190" formatCode="_-* #,##0\ _P_t_s_-;\-* #,##0\ _P_t_s_-;_-* \-??\ _P_t_s_-;_-@_-"/>
    <numFmt numFmtId="191" formatCode="0.0%"/>
    <numFmt numFmtId="192" formatCode="#,##0.0"/>
    <numFmt numFmtId="193" formatCode="_-* #,##0.00\ _p_t_a_-;\-* #,##0.00\ _p_t_a_-;_-* &quot;- &quot;_p_t_a_-;_-@_-"/>
  </numFmts>
  <fonts count="175">
    <font>
      <sz val="10"/>
      <name val="Arial"/>
      <charset val="1"/>
    </font>
    <font>
      <sz val="18"/>
      <name val="Arial"/>
      <charset val="1"/>
    </font>
    <font>
      <b/>
      <sz val="12"/>
      <color rgb="FFFF0000"/>
      <name val="Tahoma"/>
      <charset val="1"/>
    </font>
    <font>
      <b/>
      <sz val="13"/>
      <name val="Tahoma"/>
      <charset val="1"/>
    </font>
    <font>
      <b/>
      <sz val="9"/>
      <name val="Tahoma"/>
      <charset val="1"/>
    </font>
    <font>
      <b/>
      <sz val="12"/>
      <color rgb="FF17375E"/>
      <name val="Tahoma"/>
      <charset val="1"/>
    </font>
    <font>
      <b/>
      <sz val="16"/>
      <name val="Tahoma"/>
      <charset val="1"/>
    </font>
    <font>
      <b/>
      <sz val="14"/>
      <name val="Arial"/>
      <charset val="1"/>
    </font>
    <font>
      <sz val="11"/>
      <name val="Arial"/>
      <charset val="1"/>
    </font>
    <font>
      <sz val="12"/>
      <name val="Arial"/>
      <charset val="1"/>
    </font>
    <font>
      <sz val="10"/>
      <color rgb="FFFFFFFF"/>
      <name val="Arial"/>
      <charset val="1"/>
    </font>
    <font>
      <b/>
      <sz val="10"/>
      <name val="Arial"/>
      <charset val="1"/>
    </font>
    <font>
      <b/>
      <sz val="10"/>
      <color rgb="FFC00000"/>
      <name val="Arial"/>
      <charset val="1"/>
    </font>
    <font>
      <b/>
      <sz val="12"/>
      <name val="Arial"/>
      <charset val="1"/>
    </font>
    <font>
      <b/>
      <sz val="12"/>
      <name val="Tahoma"/>
      <charset val="1"/>
    </font>
    <font>
      <u/>
      <sz val="11"/>
      <color rgb="FF800080"/>
      <name val="Arial"/>
      <charset val="1"/>
    </font>
    <font>
      <u/>
      <sz val="11"/>
      <color rgb="FF0000FF"/>
      <name val="Arial"/>
      <charset val="1"/>
    </font>
    <font>
      <sz val="8"/>
      <name val="Arial"/>
      <charset val="1"/>
    </font>
    <font>
      <sz val="10"/>
      <name val="Tahoma"/>
      <charset val="1"/>
    </font>
    <font>
      <sz val="12"/>
      <name val="Tahoma"/>
      <charset val="1"/>
    </font>
    <font>
      <sz val="10"/>
      <color rgb="FFFFFFFF"/>
      <name val="Tahoma"/>
      <charset val="1"/>
    </font>
    <font>
      <sz val="10"/>
      <color rgb="FFFF0000"/>
      <name val="Tahoma"/>
      <charset val="1"/>
    </font>
    <font>
      <sz val="10"/>
      <color rgb="FF000000"/>
      <name val="Arial"/>
      <charset val="1"/>
    </font>
    <font>
      <sz val="10"/>
      <color rgb="FF000000"/>
      <name val="Tahoma"/>
      <charset val="1"/>
    </font>
    <font>
      <b/>
      <sz val="10"/>
      <color rgb="FF000000"/>
      <name val="Tahoma"/>
      <charset val="1"/>
    </font>
    <font>
      <b/>
      <sz val="10"/>
      <color rgb="FFFF0000"/>
      <name val="Tahoma"/>
      <charset val="1"/>
    </font>
    <font>
      <b/>
      <sz val="10"/>
      <color rgb="FF17375E"/>
      <name val="Tahoma"/>
      <charset val="1"/>
    </font>
    <font>
      <b/>
      <sz val="10"/>
      <color rgb="FFFF0000"/>
      <name val="Tahoma"/>
      <charset val="134"/>
    </font>
    <font>
      <sz val="10"/>
      <color rgb="FFFF0000"/>
      <name val="Tahoma"/>
      <charset val="134"/>
    </font>
    <font>
      <b/>
      <sz val="10"/>
      <color rgb="FFFFFFFF"/>
      <name val="Tahoma"/>
      <charset val="1"/>
    </font>
    <font>
      <b/>
      <sz val="10"/>
      <color rgb="FFFFFFFF"/>
      <name val="Tahoma"/>
      <charset val="134"/>
    </font>
    <font>
      <sz val="10"/>
      <color rgb="FF000000"/>
      <name val="Arial"/>
      <charset val="134"/>
    </font>
    <font>
      <b/>
      <i/>
      <sz val="10"/>
      <color rgb="FFFF0000"/>
      <name val="Tahoma"/>
      <charset val="1"/>
    </font>
    <font>
      <b/>
      <sz val="10"/>
      <color rgb="FF000000"/>
      <name val="Tahoma"/>
      <charset val="134"/>
    </font>
    <font>
      <u/>
      <sz val="10"/>
      <color theme="10"/>
      <name val="Arial"/>
      <charset val="1"/>
    </font>
    <font>
      <b/>
      <sz val="8"/>
      <name val="Tahoma"/>
      <charset val="1"/>
    </font>
    <font>
      <sz val="10"/>
      <color rgb="FFFF0000"/>
      <name val="Arial"/>
      <charset val="1"/>
    </font>
    <font>
      <b/>
      <sz val="10"/>
      <color rgb="FFFF0000"/>
      <name val="Arial"/>
      <charset val="1"/>
    </font>
    <font>
      <b/>
      <sz val="10.5"/>
      <color rgb="FFFF0000"/>
      <name val="Tahoma"/>
      <charset val="1"/>
    </font>
    <font>
      <b/>
      <sz val="14"/>
      <name val="Tahoma"/>
      <charset val="1"/>
    </font>
    <font>
      <b/>
      <sz val="10.5"/>
      <color rgb="FF17375E"/>
      <name val="Tahoma"/>
      <charset val="1"/>
    </font>
    <font>
      <b/>
      <sz val="14"/>
      <color rgb="FFFF0000"/>
      <name val="Tahoma"/>
      <charset val="134"/>
    </font>
    <font>
      <b/>
      <sz val="10"/>
      <name val="Tahoma"/>
      <charset val="1"/>
    </font>
    <font>
      <b/>
      <sz val="10"/>
      <name val="Tahoma"/>
      <charset val="134"/>
    </font>
    <font>
      <sz val="8"/>
      <name val="Tahoma"/>
      <charset val="134"/>
    </font>
    <font>
      <sz val="8"/>
      <color rgb="FF000000"/>
      <name val="Tahoma"/>
      <charset val="134"/>
    </font>
    <font>
      <b/>
      <sz val="8"/>
      <name val="Tahoma"/>
      <charset val="134"/>
    </font>
    <font>
      <sz val="10"/>
      <name val="Tahoma"/>
      <charset val="134"/>
    </font>
    <font>
      <sz val="10"/>
      <color rgb="FFFF0000"/>
      <name val="Arial"/>
      <charset val="134"/>
    </font>
    <font>
      <sz val="5"/>
      <color rgb="FFC4BD97"/>
      <name val="Arial"/>
      <charset val="1"/>
    </font>
    <font>
      <sz val="11"/>
      <name val="Tahoma"/>
      <charset val="134"/>
    </font>
    <font>
      <sz val="11"/>
      <name val="Calibri"/>
      <charset val="134"/>
    </font>
    <font>
      <b/>
      <sz val="5"/>
      <color rgb="FFC4BD97"/>
      <name val="Arial"/>
      <charset val="1"/>
    </font>
    <font>
      <sz val="10"/>
      <name val="Arial"/>
      <charset val="134"/>
    </font>
    <font>
      <sz val="5"/>
      <name val="Calibri"/>
      <charset val="134"/>
    </font>
    <font>
      <b/>
      <sz val="12"/>
      <name val="Tahoma"/>
      <charset val="134"/>
    </font>
    <font>
      <b/>
      <sz val="9"/>
      <name val="Arial"/>
      <charset val="134"/>
    </font>
    <font>
      <b/>
      <sz val="14"/>
      <name val="Tahoma"/>
      <charset val="134"/>
    </font>
    <font>
      <b/>
      <sz val="16"/>
      <name val="Tahoma"/>
      <charset val="134"/>
    </font>
    <font>
      <b/>
      <u/>
      <sz val="9"/>
      <name val="Arial"/>
      <charset val="134"/>
    </font>
    <font>
      <sz val="10"/>
      <name val="Calibri"/>
      <charset val="134"/>
    </font>
    <font>
      <sz val="10"/>
      <color rgb="FF000000"/>
      <name val="Tahoma"/>
      <charset val="134"/>
    </font>
    <font>
      <b/>
      <sz val="10"/>
      <color rgb="FF000000"/>
      <name val="Tahoma"/>
      <charset val="134"/>
    </font>
    <font>
      <sz val="10"/>
      <color rgb="FFEEECE1"/>
      <name val="Tahoma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0"/>
      <color rgb="FFEEECE1"/>
      <name val="Calibri"/>
      <charset val="134"/>
    </font>
    <font>
      <b/>
      <u/>
      <sz val="10"/>
      <color rgb="FF000000"/>
      <name val="Tahoma"/>
      <charset val="134"/>
    </font>
    <font>
      <sz val="8"/>
      <color rgb="FF000000"/>
      <name val="Arial"/>
      <charset val="1"/>
    </font>
    <font>
      <b/>
      <sz val="11"/>
      <color rgb="FFFF0000"/>
      <name val="Tahoma"/>
      <charset val="1"/>
    </font>
    <font>
      <b/>
      <sz val="11"/>
      <color rgb="FF17375E"/>
      <name val="Tahoma"/>
      <charset val="1"/>
    </font>
    <font>
      <b/>
      <sz val="10"/>
      <color rgb="FF000000"/>
      <name val="Arial"/>
      <charset val="1"/>
    </font>
    <font>
      <b/>
      <sz val="8"/>
      <color rgb="FFFFFFFF"/>
      <name val="Arial"/>
      <charset val="1"/>
    </font>
    <font>
      <b/>
      <sz val="8"/>
      <name val="Arial"/>
      <charset val="1"/>
    </font>
    <font>
      <b/>
      <sz val="8"/>
      <color rgb="FF000000"/>
      <name val="Arial"/>
      <charset val="1"/>
    </font>
    <font>
      <u/>
      <sz val="12"/>
      <color rgb="FF0000FF"/>
      <name val="Arial"/>
      <charset val="1"/>
    </font>
    <font>
      <sz val="11"/>
      <color rgb="FFFF0000"/>
      <name val="Arial"/>
      <charset val="134"/>
    </font>
    <font>
      <b/>
      <sz val="10"/>
      <color rgb="FFFFFFFF"/>
      <name val="Arial"/>
      <charset val="1"/>
    </font>
    <font>
      <sz val="10"/>
      <color rgb="FF000000"/>
      <name val="Tahoma"/>
      <charset val="134"/>
    </font>
    <font>
      <sz val="10"/>
      <color rgb="FF000000"/>
      <name val="Tahoma1"/>
      <charset val="134"/>
    </font>
    <font>
      <u/>
      <sz val="10"/>
      <color theme="10"/>
      <name val="Arial"/>
      <charset val="134"/>
    </font>
    <font>
      <sz val="13"/>
      <name val="Tahoma"/>
      <charset val="1"/>
    </font>
    <font>
      <b/>
      <sz val="10"/>
      <color rgb="FFFF0000"/>
      <name val="Tahoma"/>
      <charset val="134"/>
    </font>
    <font>
      <sz val="14"/>
      <name val="Tahoma"/>
      <charset val="1"/>
    </font>
    <font>
      <sz val="11"/>
      <name val="Tahoma"/>
      <charset val="1"/>
    </font>
    <font>
      <sz val="13"/>
      <color rgb="FF000000"/>
      <name val="Arial"/>
      <charset val="1"/>
    </font>
    <font>
      <b/>
      <sz val="15"/>
      <name val="Tahoma"/>
      <charset val="1"/>
    </font>
    <font>
      <b/>
      <sz val="17"/>
      <color rgb="FFFF0000"/>
      <name val="Tahoma"/>
      <charset val="1"/>
    </font>
    <font>
      <b/>
      <sz val="17"/>
      <color rgb="FF17375E"/>
      <name val="Tahoma"/>
      <charset val="1"/>
    </font>
    <font>
      <sz val="12"/>
      <color rgb="FFFF0000"/>
      <name val="Arial"/>
      <charset val="134"/>
    </font>
    <font>
      <b/>
      <sz val="12"/>
      <color rgb="FFFFFFFF"/>
      <name val="Tahoma"/>
      <charset val="1"/>
    </font>
    <font>
      <sz val="12"/>
      <color rgb="FF000000"/>
      <name val="Tahoma"/>
      <charset val="1"/>
    </font>
    <font>
      <i/>
      <sz val="12"/>
      <color rgb="FF000000"/>
      <name val="Tahoma"/>
      <charset val="1"/>
    </font>
    <font>
      <sz val="16"/>
      <name val="Tahoma"/>
      <charset val="1"/>
    </font>
    <font>
      <b/>
      <sz val="16"/>
      <color rgb="FF00B050"/>
      <name val="Tahoma"/>
      <charset val="1"/>
    </font>
    <font>
      <b/>
      <sz val="16"/>
      <color rgb="FFC00000"/>
      <name val="Tahoma"/>
      <charset val="1"/>
    </font>
    <font>
      <sz val="16"/>
      <color rgb="FFC00000"/>
      <name val="Tahoma"/>
      <charset val="1"/>
    </font>
    <font>
      <b/>
      <sz val="13"/>
      <color rgb="FFFFFFFF"/>
      <name val="Tahoma"/>
      <charset val="1"/>
    </font>
    <font>
      <sz val="12"/>
      <name val="Tahoma"/>
      <charset val="134"/>
    </font>
    <font>
      <sz val="8"/>
      <color rgb="FFF2F2F2"/>
      <name val="Calibri"/>
      <charset val="1"/>
    </font>
    <font>
      <b/>
      <sz val="16"/>
      <color rgb="FFFF0000"/>
      <name val="Tahoma"/>
      <charset val="1"/>
    </font>
    <font>
      <sz val="8"/>
      <color rgb="FFF2F2F2"/>
      <name val="Arial Narrow"/>
      <charset val="1"/>
    </font>
    <font>
      <b/>
      <sz val="16"/>
      <color rgb="FFFFFFFF"/>
      <name val="Tahoma"/>
      <charset val="1"/>
    </font>
    <font>
      <b/>
      <sz val="12"/>
      <color rgb="FF000000"/>
      <name val="Tahoma"/>
      <charset val="1"/>
    </font>
    <font>
      <b/>
      <sz val="11"/>
      <color rgb="FF000000"/>
      <name val="Tahoma"/>
      <charset val="1"/>
    </font>
    <font>
      <u/>
      <sz val="8.5"/>
      <color rgb="FF0000FF"/>
      <name val="Arial"/>
      <charset val="1"/>
    </font>
    <font>
      <sz val="12"/>
      <color rgb="FFFF0000"/>
      <name val="Tahoma"/>
      <charset val="134"/>
    </font>
    <font>
      <b/>
      <sz val="12"/>
      <color rgb="FFD9D9D9"/>
      <name val="Tahoma"/>
      <charset val="1"/>
    </font>
    <font>
      <b/>
      <sz val="9"/>
      <color rgb="FF201F1E"/>
      <name val="Calibri"/>
      <charset val="1"/>
    </font>
    <font>
      <b/>
      <sz val="12"/>
      <color rgb="FFFF0000"/>
      <name val="Tahoma"/>
      <charset val="134"/>
    </font>
    <font>
      <b/>
      <sz val="12"/>
      <color rgb="FF222222"/>
      <name val="Arial"/>
      <charset val="1"/>
    </font>
    <font>
      <i/>
      <sz val="10"/>
      <color rgb="FF000000"/>
      <name val="Tahoma"/>
      <charset val="1"/>
    </font>
    <font>
      <b/>
      <sz val="10"/>
      <color rgb="FF00B050"/>
      <name val="Tahoma"/>
      <charset val="1"/>
    </font>
    <font>
      <b/>
      <sz val="10"/>
      <color rgb="FFC00000"/>
      <name val="Tahoma"/>
      <charset val="1"/>
    </font>
    <font>
      <sz val="10"/>
      <color rgb="FFC00000"/>
      <name val="Tahoma"/>
      <charset val="1"/>
    </font>
    <font>
      <sz val="10"/>
      <color rgb="FFF2F2F2"/>
      <name val="Calibri"/>
      <charset val="1"/>
    </font>
    <font>
      <sz val="10"/>
      <color rgb="FFF2F2F2"/>
      <name val="Arial Narrow"/>
      <charset val="1"/>
    </font>
    <font>
      <b/>
      <sz val="10"/>
      <color rgb="FFD9D9D9"/>
      <name val="Tahoma"/>
      <charset val="1"/>
    </font>
    <font>
      <b/>
      <sz val="10"/>
      <color rgb="FF222222"/>
      <name val="Arial"/>
      <charset val="1"/>
    </font>
    <font>
      <sz val="11"/>
      <color rgb="FF000000"/>
      <name val="Calibri"/>
      <charset val="1"/>
    </font>
    <font>
      <sz val="11"/>
      <color rgb="FF000000"/>
      <name val="Cambria"/>
      <charset val="1"/>
    </font>
    <font>
      <sz val="10"/>
      <color rgb="FFFF0000"/>
      <name val="Arial"/>
      <charset val="134"/>
    </font>
    <font>
      <b/>
      <sz val="11"/>
      <name val="Arial"/>
      <charset val="1"/>
    </font>
    <font>
      <sz val="9"/>
      <name val="Arial"/>
      <charset val="1"/>
    </font>
    <font>
      <b/>
      <sz val="10"/>
      <color rgb="FF333399"/>
      <name val="Tahoma"/>
      <charset val="1"/>
    </font>
    <font>
      <b/>
      <sz val="9"/>
      <color rgb="FFFFFFFF"/>
      <name val="Arial"/>
      <charset val="1"/>
    </font>
    <font>
      <sz val="7"/>
      <name val="Arial"/>
      <charset val="1"/>
    </font>
    <font>
      <sz val="9"/>
      <name val="Tahoma"/>
      <charset val="1"/>
    </font>
    <font>
      <b/>
      <sz val="9"/>
      <color rgb="FFFFFFFF"/>
      <name val="Tahoma"/>
      <charset val="1"/>
    </font>
    <font>
      <sz val="9"/>
      <name val="Tahoma"/>
      <charset val="134"/>
    </font>
    <font>
      <b/>
      <sz val="18"/>
      <color rgb="FFFF0000"/>
      <name val="Tahoma"/>
      <charset val="1"/>
    </font>
    <font>
      <b/>
      <sz val="18"/>
      <color rgb="FF17375E"/>
      <name val="Tahoma"/>
      <charset val="1"/>
    </font>
    <font>
      <b/>
      <sz val="16"/>
      <color rgb="FF333399"/>
      <name val="Tahoma"/>
      <charset val="1"/>
    </font>
    <font>
      <b/>
      <sz val="14"/>
      <color rgb="FF333399"/>
      <name val="Tahoma"/>
      <charset val="1"/>
    </font>
    <font>
      <b/>
      <sz val="14"/>
      <color rgb="FFFFFFFF"/>
      <name val="Tahoma"/>
      <charset val="1"/>
    </font>
    <font>
      <sz val="14"/>
      <name val="Arial"/>
      <charset val="1"/>
    </font>
    <font>
      <b/>
      <sz val="15"/>
      <color rgb="FFFF0000"/>
      <name val="Tahoma"/>
      <charset val="1"/>
    </font>
    <font>
      <b/>
      <sz val="15"/>
      <color rgb="FF17375E"/>
      <name val="Tahoma"/>
      <charset val="1"/>
    </font>
    <font>
      <b/>
      <sz val="13"/>
      <color rgb="FF333399"/>
      <name val="Tahoma"/>
      <charset val="1"/>
    </font>
    <font>
      <u/>
      <sz val="16"/>
      <color rgb="FF0000FF"/>
      <name val="Arial"/>
      <charset val="1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CC0000"/>
      <name val="Arial"/>
      <charset val="1"/>
    </font>
    <font>
      <sz val="10"/>
      <color indexed="8"/>
      <name val="Arial"/>
      <charset val="134"/>
    </font>
    <font>
      <sz val="10"/>
      <name val="Arial"/>
      <charset val="134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"/>
    </font>
    <font>
      <sz val="10"/>
      <color rgb="FF996600"/>
      <name val="Arial"/>
      <charset val="1"/>
    </font>
    <font>
      <sz val="11"/>
      <color theme="1"/>
      <name val="Calibri"/>
      <charset val="134"/>
      <scheme val="minor"/>
    </font>
    <font>
      <sz val="12"/>
      <color indexed="8"/>
      <name val="Arial"/>
      <charset val="134"/>
    </font>
    <font>
      <sz val="10"/>
      <color theme="1"/>
      <name val="Liberation Sans"/>
      <charset val="134"/>
    </font>
    <font>
      <sz val="10"/>
      <color rgb="FF333333"/>
      <name val="Arial"/>
      <charset val="1"/>
    </font>
    <font>
      <b/>
      <sz val="15"/>
      <color rgb="FF003366"/>
      <name val="Calibri"/>
      <charset val="1"/>
    </font>
  </fonts>
  <fills count="6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99"/>
        <bgColor rgb="FFFFFFCC"/>
      </patternFill>
    </fill>
    <fill>
      <patternFill patternType="solid">
        <fgColor rgb="FFFAC090"/>
        <bgColor rgb="FFFFCC99"/>
      </patternFill>
    </fill>
    <fill>
      <patternFill patternType="solid">
        <fgColor rgb="FFFFFF99"/>
        <bgColor rgb="FFFFFF97"/>
      </patternFill>
    </fill>
    <fill>
      <patternFill patternType="solid">
        <fgColor rgb="FF0000FF"/>
        <bgColor rgb="FF0000FF"/>
      </patternFill>
    </fill>
    <fill>
      <patternFill patternType="solid">
        <fgColor rgb="FFFDEADA"/>
        <bgColor rgb="FFEEECE1"/>
      </patternFill>
    </fill>
    <fill>
      <patternFill patternType="solid">
        <fgColor rgb="FFF2DCDB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rgb="FF99CCFF"/>
        <bgColor rgb="FFC0C0C0"/>
      </patternFill>
    </fill>
    <fill>
      <patternFill patternType="solid">
        <fgColor rgb="FFFFCC99"/>
        <bgColor rgb="FFFAC090"/>
      </patternFill>
    </fill>
    <fill>
      <patternFill patternType="solid">
        <fgColor rgb="FFFFFF97"/>
        <bgColor rgb="FFFFFF99"/>
      </patternFill>
    </fill>
    <fill>
      <patternFill patternType="solid">
        <fgColor rgb="FF000080"/>
        <bgColor rgb="FF003366"/>
      </patternFill>
    </fill>
    <fill>
      <patternFill patternType="solid">
        <fgColor rgb="FFFFFF97"/>
        <bgColor rgb="FFFFFF97"/>
      </patternFill>
    </fill>
    <fill>
      <patternFill patternType="solid">
        <fgColor rgb="FFFFFFA6"/>
        <bgColor rgb="FFFFFFA6"/>
      </patternFill>
    </fill>
    <fill>
      <patternFill patternType="solid">
        <fgColor rgb="FFD9D9D9"/>
        <bgColor rgb="FFDDDDDD"/>
      </patternFill>
    </fill>
    <fill>
      <patternFill patternType="solid">
        <fgColor rgb="FFBFBFBF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A6"/>
      </patternFill>
    </fill>
    <fill>
      <patternFill patternType="solid">
        <fgColor rgb="FF000000"/>
        <bgColor rgb="FF201F1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</borders>
  <cellStyleXfs count="83">
    <xf numFmtId="0" fontId="0" fillId="0" borderId="0"/>
    <xf numFmtId="176" fontId="0" fillId="0" borderId="0" applyBorder="0" applyProtection="0"/>
    <xf numFmtId="177" fontId="140" fillId="0" borderId="0" applyFont="0" applyFill="0" applyBorder="0" applyAlignment="0" applyProtection="0">
      <alignment vertical="center"/>
    </xf>
    <xf numFmtId="9" fontId="140" fillId="0" borderId="0" applyFont="0" applyFill="0" applyBorder="0" applyAlignment="0" applyProtection="0">
      <alignment vertical="center"/>
    </xf>
    <xf numFmtId="178" fontId="140" fillId="0" borderId="0" applyFont="0" applyFill="0" applyBorder="0" applyAlignment="0" applyProtection="0">
      <alignment vertical="center"/>
    </xf>
    <xf numFmtId="179" fontId="140" fillId="0" borderId="0" applyFont="0" applyFill="0" applyBorder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0" fillId="25" borderId="71" applyNumberFormat="0" applyFont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4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6" fillId="0" borderId="72" applyNumberFormat="0" applyFill="0" applyAlignment="0" applyProtection="0">
      <alignment vertical="center"/>
    </xf>
    <xf numFmtId="0" fontId="147" fillId="0" borderId="72" applyNumberFormat="0" applyFill="0" applyAlignment="0" applyProtection="0">
      <alignment vertical="center"/>
    </xf>
    <xf numFmtId="0" fontId="148" fillId="0" borderId="73" applyNumberFormat="0" applyFill="0" applyAlignment="0" applyProtection="0">
      <alignment vertical="center"/>
    </xf>
    <xf numFmtId="0" fontId="148" fillId="0" borderId="0" applyNumberFormat="0" applyFill="0" applyBorder="0" applyAlignment="0" applyProtection="0">
      <alignment vertical="center"/>
    </xf>
    <xf numFmtId="0" fontId="149" fillId="26" borderId="74" applyNumberFormat="0" applyAlignment="0" applyProtection="0">
      <alignment vertical="center"/>
    </xf>
    <xf numFmtId="0" fontId="150" fillId="27" borderId="75" applyNumberFormat="0" applyAlignment="0" applyProtection="0">
      <alignment vertical="center"/>
    </xf>
    <xf numFmtId="0" fontId="151" fillId="27" borderId="74" applyNumberFormat="0" applyAlignment="0" applyProtection="0">
      <alignment vertical="center"/>
    </xf>
    <xf numFmtId="0" fontId="152" fillId="28" borderId="76" applyNumberFormat="0" applyAlignment="0" applyProtection="0">
      <alignment vertical="center"/>
    </xf>
    <xf numFmtId="0" fontId="153" fillId="0" borderId="77" applyNumberFormat="0" applyFill="0" applyAlignment="0" applyProtection="0">
      <alignment vertical="center"/>
    </xf>
    <xf numFmtId="0" fontId="154" fillId="0" borderId="78" applyNumberFormat="0" applyFill="0" applyAlignment="0" applyProtection="0">
      <alignment vertical="center"/>
    </xf>
    <xf numFmtId="0" fontId="155" fillId="29" borderId="0" applyNumberFormat="0" applyBorder="0" applyAlignment="0" applyProtection="0">
      <alignment vertical="center"/>
    </xf>
    <xf numFmtId="0" fontId="156" fillId="30" borderId="0" applyNumberFormat="0" applyBorder="0" applyAlignment="0" applyProtection="0">
      <alignment vertical="center"/>
    </xf>
    <xf numFmtId="0" fontId="157" fillId="31" borderId="0" applyNumberFormat="0" applyBorder="0" applyAlignment="0" applyProtection="0">
      <alignment vertical="center"/>
    </xf>
    <xf numFmtId="0" fontId="158" fillId="32" borderId="0" applyNumberFormat="0" applyBorder="0" applyAlignment="0" applyProtection="0">
      <alignment vertical="center"/>
    </xf>
    <xf numFmtId="0" fontId="159" fillId="33" borderId="0" applyNumberFormat="0" applyBorder="0" applyAlignment="0" applyProtection="0">
      <alignment vertical="center"/>
    </xf>
    <xf numFmtId="0" fontId="159" fillId="34" borderId="0" applyNumberFormat="0" applyBorder="0" applyAlignment="0" applyProtection="0">
      <alignment vertical="center"/>
    </xf>
    <xf numFmtId="0" fontId="158" fillId="35" borderId="0" applyNumberFormat="0" applyBorder="0" applyAlignment="0" applyProtection="0">
      <alignment vertical="center"/>
    </xf>
    <xf numFmtId="0" fontId="158" fillId="36" borderId="0" applyNumberFormat="0" applyBorder="0" applyAlignment="0" applyProtection="0">
      <alignment vertical="center"/>
    </xf>
    <xf numFmtId="0" fontId="159" fillId="37" borderId="0" applyNumberFormat="0" applyBorder="0" applyAlignment="0" applyProtection="0">
      <alignment vertical="center"/>
    </xf>
    <xf numFmtId="0" fontId="159" fillId="38" borderId="0" applyNumberFormat="0" applyBorder="0" applyAlignment="0" applyProtection="0">
      <alignment vertical="center"/>
    </xf>
    <xf numFmtId="0" fontId="158" fillId="39" borderId="0" applyNumberFormat="0" applyBorder="0" applyAlignment="0" applyProtection="0">
      <alignment vertical="center"/>
    </xf>
    <xf numFmtId="0" fontId="158" fillId="40" borderId="0" applyNumberFormat="0" applyBorder="0" applyAlignment="0" applyProtection="0">
      <alignment vertical="center"/>
    </xf>
    <xf numFmtId="0" fontId="159" fillId="41" borderId="0" applyNumberFormat="0" applyBorder="0" applyAlignment="0" applyProtection="0">
      <alignment vertical="center"/>
    </xf>
    <xf numFmtId="0" fontId="159" fillId="42" borderId="0" applyNumberFormat="0" applyBorder="0" applyAlignment="0" applyProtection="0">
      <alignment vertical="center"/>
    </xf>
    <xf numFmtId="0" fontId="158" fillId="43" borderId="0" applyNumberFormat="0" applyBorder="0" applyAlignment="0" applyProtection="0">
      <alignment vertical="center"/>
    </xf>
    <xf numFmtId="0" fontId="158" fillId="44" borderId="0" applyNumberFormat="0" applyBorder="0" applyAlignment="0" applyProtection="0">
      <alignment vertical="center"/>
    </xf>
    <xf numFmtId="0" fontId="159" fillId="45" borderId="0" applyNumberFormat="0" applyBorder="0" applyAlignment="0" applyProtection="0">
      <alignment vertical="center"/>
    </xf>
    <xf numFmtId="0" fontId="159" fillId="46" borderId="0" applyNumberFormat="0" applyBorder="0" applyAlignment="0" applyProtection="0">
      <alignment vertical="center"/>
    </xf>
    <xf numFmtId="0" fontId="158" fillId="47" borderId="0" applyNumberFormat="0" applyBorder="0" applyAlignment="0" applyProtection="0">
      <alignment vertical="center"/>
    </xf>
    <xf numFmtId="0" fontId="158" fillId="48" borderId="0" applyNumberFormat="0" applyBorder="0" applyAlignment="0" applyProtection="0">
      <alignment vertical="center"/>
    </xf>
    <xf numFmtId="0" fontId="159" fillId="49" borderId="0" applyNumberFormat="0" applyBorder="0" applyAlignment="0" applyProtection="0">
      <alignment vertical="center"/>
    </xf>
    <xf numFmtId="0" fontId="159" fillId="50" borderId="0" applyNumberFormat="0" applyBorder="0" applyAlignment="0" applyProtection="0">
      <alignment vertical="center"/>
    </xf>
    <xf numFmtId="0" fontId="158" fillId="51" borderId="0" applyNumberFormat="0" applyBorder="0" applyAlignment="0" applyProtection="0">
      <alignment vertical="center"/>
    </xf>
    <xf numFmtId="0" fontId="158" fillId="52" borderId="0" applyNumberFormat="0" applyBorder="0" applyAlignment="0" applyProtection="0">
      <alignment vertical="center"/>
    </xf>
    <xf numFmtId="0" fontId="159" fillId="53" borderId="0" applyNumberFormat="0" applyBorder="0" applyAlignment="0" applyProtection="0">
      <alignment vertical="center"/>
    </xf>
    <xf numFmtId="0" fontId="159" fillId="54" borderId="0" applyNumberFormat="0" applyBorder="0" applyAlignment="0" applyProtection="0">
      <alignment vertical="center"/>
    </xf>
    <xf numFmtId="0" fontId="158" fillId="55" borderId="0" applyNumberFormat="0" applyBorder="0" applyAlignment="0" applyProtection="0">
      <alignment vertical="center"/>
    </xf>
    <xf numFmtId="0" fontId="10" fillId="56" borderId="0" applyBorder="0" applyProtection="0"/>
    <xf numFmtId="0" fontId="10" fillId="57" borderId="0" applyBorder="0" applyProtection="0"/>
    <xf numFmtId="0" fontId="71" fillId="58" borderId="0" applyBorder="0" applyProtection="0"/>
    <xf numFmtId="0" fontId="71" fillId="0" borderId="0" applyBorder="0" applyProtection="0"/>
    <xf numFmtId="0" fontId="160" fillId="59" borderId="0" applyBorder="0" applyProtection="0"/>
    <xf numFmtId="0" fontId="161" fillId="0" borderId="0"/>
    <xf numFmtId="0" fontId="77" fillId="60" borderId="0" applyBorder="0" applyProtection="0"/>
    <xf numFmtId="0" fontId="0" fillId="0" borderId="0"/>
    <xf numFmtId="0" fontId="0" fillId="0" borderId="0"/>
    <xf numFmtId="0" fontId="162" fillId="0" borderId="0"/>
    <xf numFmtId="0" fontId="163" fillId="0" borderId="0" applyBorder="0" applyProtection="0"/>
    <xf numFmtId="0" fontId="164" fillId="61" borderId="0" applyBorder="0" applyProtection="0"/>
    <xf numFmtId="0" fontId="165" fillId="0" borderId="0" applyBorder="0" applyProtection="0"/>
    <xf numFmtId="0" fontId="166" fillId="0" borderId="0" applyBorder="0" applyProtection="0"/>
    <xf numFmtId="0" fontId="167" fillId="0" borderId="0" applyBorder="0" applyProtection="0"/>
    <xf numFmtId="0" fontId="168" fillId="0" borderId="0" applyNumberFormat="0" applyFill="0" applyBorder="0" applyAlignment="0" applyProtection="0"/>
    <xf numFmtId="180" fontId="0" fillId="0" borderId="0" applyBorder="0" applyProtection="0"/>
    <xf numFmtId="181" fontId="0" fillId="0" borderId="0" applyBorder="0" applyProtection="0"/>
    <xf numFmtId="0" fontId="169" fillId="62" borderId="0" applyBorder="0" applyProtection="0"/>
    <xf numFmtId="0" fontId="162" fillId="0" borderId="0"/>
    <xf numFmtId="0" fontId="162" fillId="0" borderId="0"/>
    <xf numFmtId="0" fontId="170" fillId="0" borderId="0"/>
    <xf numFmtId="0" fontId="171" fillId="0" borderId="0"/>
    <xf numFmtId="0" fontId="0" fillId="0" borderId="0"/>
    <xf numFmtId="0" fontId="172" fillId="0" borderId="0"/>
    <xf numFmtId="0" fontId="161" fillId="0" borderId="0"/>
    <xf numFmtId="0" fontId="173" fillId="62" borderId="79" applyProtection="0"/>
    <xf numFmtId="9" fontId="162" fillId="0" borderId="0" applyFill="0" applyBorder="0" applyAlignment="0" applyProtection="0"/>
    <xf numFmtId="182" fontId="162" fillId="0" borderId="0" applyFill="0" applyBorder="0" applyAlignment="0" applyProtection="0"/>
    <xf numFmtId="0" fontId="0" fillId="0" borderId="0" applyBorder="0" applyProtection="0"/>
    <xf numFmtId="0" fontId="0" fillId="0" borderId="0" applyBorder="0" applyProtection="0"/>
    <xf numFmtId="0" fontId="174" fillId="0" borderId="80" applyProtection="0"/>
    <xf numFmtId="182" fontId="162" fillId="0" borderId="0" applyFill="0" applyBorder="0" applyAlignment="0" applyProtection="0"/>
    <xf numFmtId="0" fontId="160" fillId="0" borderId="0" applyBorder="0" applyProtection="0"/>
  </cellStyleXfs>
  <cellXfs count="818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 vertical="center"/>
      <protection hidden="1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49" fontId="4" fillId="3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7" fillId="4" borderId="3" xfId="0" applyFont="1" applyFill="1" applyBorder="1" applyAlignment="1" applyProtection="1">
      <alignment horizontal="center" vertical="center"/>
      <protection hidden="1"/>
    </xf>
    <xf numFmtId="0" fontId="7" fillId="4" borderId="4" xfId="0" applyFont="1" applyFill="1" applyBorder="1" applyAlignment="1" applyProtection="1">
      <alignment horizontal="center" vertical="center"/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Protection="1">
      <protection hidden="1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9" fillId="5" borderId="5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hidden="1"/>
    </xf>
    <xf numFmtId="0" fontId="10" fillId="2" borderId="0" xfId="0" applyFont="1" applyFill="1" applyAlignment="1" applyProtection="1">
      <alignment horizontal="center"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11" fillId="5" borderId="6" xfId="0" applyFont="1" applyFill="1" applyBorder="1" applyAlignment="1" applyProtection="1">
      <alignment vertical="center" wrapText="1"/>
      <protection locked="0"/>
    </xf>
    <xf numFmtId="0" fontId="12" fillId="5" borderId="7" xfId="0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 applyProtection="1">
      <alignment horizontal="left" vertical="center" wrapText="1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49" fontId="7" fillId="2" borderId="0" xfId="56" applyNumberFormat="1" applyFont="1" applyFill="1" applyAlignment="1" applyProtection="1">
      <alignment horizontal="left"/>
      <protection hidden="1"/>
    </xf>
    <xf numFmtId="49" fontId="7" fillId="2" borderId="0" xfId="56" applyNumberFormat="1" applyFont="1" applyFill="1" applyAlignment="1" applyProtection="1">
      <alignment horizontal="right"/>
      <protection hidden="1"/>
    </xf>
    <xf numFmtId="0" fontId="14" fillId="5" borderId="5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right"/>
      <protection hidden="1"/>
    </xf>
    <xf numFmtId="3" fontId="14" fillId="5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5" xfId="6" applyNumberFormat="1" applyFont="1" applyFill="1" applyBorder="1" applyAlignment="1" applyProtection="1">
      <alignment vertical="center"/>
      <protection locked="0"/>
    </xf>
    <xf numFmtId="0" fontId="16" fillId="0" borderId="5" xfId="6" applyNumberFormat="1" applyFont="1" applyFill="1" applyBorder="1" applyAlignment="1" applyProtection="1">
      <alignment vertical="center"/>
      <protection locked="0"/>
    </xf>
    <xf numFmtId="0" fontId="17" fillId="0" borderId="0" xfId="0" applyFont="1" applyProtection="1">
      <protection hidden="1"/>
    </xf>
    <xf numFmtId="0" fontId="0" fillId="0" borderId="0" xfId="0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20" fillId="2" borderId="0" xfId="0" applyFont="1" applyFill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10" fillId="0" borderId="0" xfId="0" applyFont="1"/>
    <xf numFmtId="0" fontId="23" fillId="0" borderId="0" xfId="0" applyFont="1"/>
    <xf numFmtId="0" fontId="24" fillId="2" borderId="0" xfId="0" applyFont="1" applyFill="1"/>
    <xf numFmtId="0" fontId="24" fillId="5" borderId="9" xfId="0" applyFont="1" applyFill="1" applyBorder="1" applyAlignment="1">
      <alignment horizontal="center"/>
    </xf>
    <xf numFmtId="0" fontId="20" fillId="0" borderId="0" xfId="0" applyFont="1"/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5" borderId="9" xfId="0" applyFont="1" applyFill="1" applyBorder="1" applyAlignment="1">
      <alignment horizontal="center"/>
    </xf>
    <xf numFmtId="0" fontId="28" fillId="0" borderId="0" xfId="0" applyFont="1"/>
    <xf numFmtId="0" fontId="20" fillId="2" borderId="0" xfId="0" applyFont="1" applyFill="1"/>
    <xf numFmtId="0" fontId="23" fillId="2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wrapText="1"/>
    </xf>
    <xf numFmtId="0" fontId="29" fillId="6" borderId="10" xfId="0" applyFont="1" applyFill="1" applyBorder="1"/>
    <xf numFmtId="0" fontId="29" fillId="6" borderId="9" xfId="0" applyFont="1" applyFill="1" applyBorder="1"/>
    <xf numFmtId="0" fontId="29" fillId="6" borderId="11" xfId="0" applyFont="1" applyFill="1" applyBorder="1" applyAlignment="1">
      <alignment wrapText="1"/>
    </xf>
    <xf numFmtId="0" fontId="29" fillId="6" borderId="12" xfId="0" applyFont="1" applyFill="1" applyBorder="1" applyAlignment="1">
      <alignment wrapText="1"/>
    </xf>
    <xf numFmtId="0" fontId="30" fillId="2" borderId="0" xfId="0" applyFont="1" applyFill="1" applyAlignment="1">
      <alignment wrapText="1"/>
    </xf>
    <xf numFmtId="0" fontId="23" fillId="4" borderId="9" xfId="0" applyFont="1" applyFill="1" applyBorder="1"/>
    <xf numFmtId="0" fontId="23" fillId="7" borderId="13" xfId="0" applyFont="1" applyFill="1" applyBorder="1"/>
    <xf numFmtId="4" fontId="31" fillId="8" borderId="9" xfId="0" applyNumberFormat="1" applyFont="1" applyFill="1" applyBorder="1"/>
    <xf numFmtId="0" fontId="24" fillId="4" borderId="14" xfId="0" applyFont="1" applyFill="1" applyBorder="1" applyAlignment="1"/>
    <xf numFmtId="0" fontId="24" fillId="4" borderId="15" xfId="0" applyFont="1" applyFill="1" applyBorder="1" applyAlignment="1"/>
    <xf numFmtId="0" fontId="31" fillId="4" borderId="9" xfId="0" applyFont="1" applyFill="1" applyBorder="1"/>
    <xf numFmtId="183" fontId="24" fillId="4" borderId="9" xfId="0" applyNumberFormat="1" applyFont="1" applyFill="1" applyBorder="1"/>
    <xf numFmtId="0" fontId="32" fillId="2" borderId="0" xfId="0" applyFont="1" applyFill="1"/>
    <xf numFmtId="0" fontId="24" fillId="2" borderId="0" xfId="0" applyFont="1" applyFill="1" applyAlignment="1">
      <alignment wrapText="1"/>
    </xf>
    <xf numFmtId="0" fontId="27" fillId="2" borderId="0" xfId="0" applyFont="1" applyFill="1"/>
    <xf numFmtId="0" fontId="24" fillId="2" borderId="0" xfId="0" applyFont="1" applyFill="1" applyAlignment="1"/>
    <xf numFmtId="0" fontId="33" fillId="5" borderId="14" xfId="0" applyFont="1" applyFill="1" applyBorder="1" applyAlignment="1">
      <alignment wrapText="1"/>
    </xf>
    <xf numFmtId="0" fontId="33" fillId="5" borderId="15" xfId="0" applyFont="1" applyFill="1" applyBorder="1" applyAlignment="1">
      <alignment wrapText="1"/>
    </xf>
    <xf numFmtId="0" fontId="24" fillId="5" borderId="14" xfId="0" applyFont="1" applyFill="1" applyBorder="1" applyAlignment="1">
      <alignment wrapText="1"/>
    </xf>
    <xf numFmtId="0" fontId="24" fillId="5" borderId="15" xfId="0" applyFont="1" applyFill="1" applyBorder="1" applyAlignment="1">
      <alignment wrapText="1"/>
    </xf>
    <xf numFmtId="0" fontId="33" fillId="5" borderId="14" xfId="0" applyFont="1" applyFill="1" applyBorder="1" applyAlignment="1"/>
    <xf numFmtId="0" fontId="33" fillId="5" borderId="15" xfId="0" applyFont="1" applyFill="1" applyBorder="1" applyAlignment="1"/>
    <xf numFmtId="0" fontId="34" fillId="0" borderId="14" xfId="6" applyFont="1" applyFill="1" applyBorder="1" applyAlignment="1"/>
    <xf numFmtId="0" fontId="34" fillId="0" borderId="15" xfId="6" applyFont="1" applyFill="1" applyBorder="1" applyAlignment="1"/>
    <xf numFmtId="0" fontId="35" fillId="0" borderId="0" xfId="0" applyFont="1" applyAlignment="1" applyProtection="1">
      <alignment vertical="center" wrapText="1"/>
      <protection hidden="1"/>
    </xf>
    <xf numFmtId="0" fontId="11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 vertical="center"/>
      <protection hidden="1"/>
    </xf>
    <xf numFmtId="1" fontId="39" fillId="5" borderId="5" xfId="0" applyNumberFormat="1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49" fontId="39" fillId="5" borderId="5" xfId="0" applyNumberFormat="1" applyFont="1" applyFill="1" applyBorder="1" applyAlignment="1" applyProtection="1">
      <alignment horizontal="center" vertical="center"/>
      <protection locked="0"/>
    </xf>
    <xf numFmtId="49" fontId="41" fillId="5" borderId="5" xfId="0" applyNumberFormat="1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left" vertical="center" wrapText="1"/>
      <protection hidden="1"/>
    </xf>
    <xf numFmtId="0" fontId="42" fillId="9" borderId="5" xfId="0" applyFont="1" applyFill="1" applyBorder="1" applyAlignment="1" applyProtection="1">
      <alignment horizontal="center" vertical="center" wrapText="1"/>
      <protection hidden="1"/>
    </xf>
    <xf numFmtId="0" fontId="42" fillId="0" borderId="0" xfId="0" applyFont="1" applyAlignment="1" applyProtection="1">
      <alignment horizontal="center"/>
      <protection hidden="1"/>
    </xf>
    <xf numFmtId="3" fontId="42" fillId="0" borderId="0" xfId="0" applyNumberFormat="1" applyFont="1" applyAlignment="1" applyProtection="1">
      <alignment horizontal="center"/>
      <protection hidden="1"/>
    </xf>
    <xf numFmtId="0" fontId="43" fillId="10" borderId="16" xfId="56" applyFont="1" applyFill="1" applyBorder="1" applyAlignment="1" applyProtection="1">
      <alignment horizontal="center"/>
      <protection hidden="1"/>
    </xf>
    <xf numFmtId="0" fontId="43" fillId="10" borderId="17" xfId="56" applyFont="1" applyFill="1" applyBorder="1" applyAlignment="1" applyProtection="1">
      <alignment horizontal="center"/>
      <protection hidden="1"/>
    </xf>
    <xf numFmtId="0" fontId="43" fillId="10" borderId="18" xfId="56" applyFont="1" applyFill="1" applyBorder="1" applyAlignment="1" applyProtection="1">
      <alignment horizontal="center"/>
      <protection hidden="1"/>
    </xf>
    <xf numFmtId="0" fontId="44" fillId="11" borderId="18" xfId="56" applyFont="1" applyFill="1" applyBorder="1" applyAlignment="1" applyProtection="1">
      <alignment horizontal="left" wrapText="1"/>
      <protection hidden="1"/>
    </xf>
    <xf numFmtId="181" fontId="45" fillId="5" borderId="5" xfId="0" applyNumberFormat="1" applyFont="1" applyFill="1" applyBorder="1" applyAlignment="1" applyProtection="1">
      <alignment horizontal="center" vertical="center"/>
      <protection locked="0"/>
    </xf>
    <xf numFmtId="3" fontId="45" fillId="5" borderId="5" xfId="0" applyNumberFormat="1" applyFont="1" applyFill="1" applyBorder="1" applyAlignment="1" applyProtection="1">
      <alignment horizontal="center" vertical="center"/>
      <protection locked="0"/>
    </xf>
    <xf numFmtId="184" fontId="45" fillId="5" borderId="5" xfId="0" applyNumberFormat="1" applyFont="1" applyFill="1" applyBorder="1" applyAlignment="1" applyProtection="1">
      <alignment horizontal="center" vertical="center"/>
      <protection locked="0"/>
    </xf>
    <xf numFmtId="184" fontId="45" fillId="12" borderId="5" xfId="0" applyNumberFormat="1" applyFont="1" applyFill="1" applyBorder="1" applyAlignment="1" applyProtection="1">
      <alignment horizontal="center" vertical="center"/>
      <protection locked="0"/>
    </xf>
    <xf numFmtId="49" fontId="45" fillId="12" borderId="19" xfId="0" applyNumberFormat="1" applyFont="1" applyFill="1" applyBorder="1" applyAlignment="1" applyProtection="1">
      <alignment horizontal="center" vertical="center"/>
      <protection locked="0"/>
    </xf>
    <xf numFmtId="49" fontId="45" fillId="12" borderId="5" xfId="0" applyNumberFormat="1" applyFont="1" applyFill="1" applyBorder="1" applyAlignment="1" applyProtection="1">
      <alignment horizontal="center" vertical="center"/>
      <protection locked="0"/>
    </xf>
    <xf numFmtId="181" fontId="44" fillId="5" borderId="5" xfId="0" applyNumberFormat="1" applyFont="1" applyFill="1" applyBorder="1" applyAlignment="1" applyProtection="1">
      <alignment horizontal="center" vertical="center"/>
      <protection locked="0"/>
    </xf>
    <xf numFmtId="3" fontId="44" fillId="5" borderId="5" xfId="0" applyNumberFormat="1" applyFont="1" applyFill="1" applyBorder="1" applyAlignment="1" applyProtection="1">
      <alignment horizontal="center" vertical="center"/>
      <protection locked="0"/>
    </xf>
    <xf numFmtId="184" fontId="44" fillId="5" borderId="5" xfId="0" applyNumberFormat="1" applyFont="1" applyFill="1" applyBorder="1" applyAlignment="1" applyProtection="1">
      <alignment horizontal="center" vertical="center"/>
      <protection locked="0"/>
    </xf>
    <xf numFmtId="184" fontId="44" fillId="12" borderId="5" xfId="0" applyNumberFormat="1" applyFont="1" applyFill="1" applyBorder="1" applyAlignment="1" applyProtection="1">
      <alignment horizontal="center" vertical="center"/>
      <protection locked="0"/>
    </xf>
    <xf numFmtId="49" fontId="44" fillId="12" borderId="19" xfId="0" applyNumberFormat="1" applyFont="1" applyFill="1" applyBorder="1" applyAlignment="1" applyProtection="1">
      <alignment horizontal="center" vertical="center"/>
      <protection locked="0"/>
    </xf>
    <xf numFmtId="49" fontId="44" fillId="12" borderId="5" xfId="0" applyNumberFormat="1" applyFont="1" applyFill="1" applyBorder="1" applyAlignment="1" applyProtection="1">
      <alignment horizontal="center" vertical="center"/>
      <protection locked="0"/>
    </xf>
    <xf numFmtId="0" fontId="46" fillId="11" borderId="18" xfId="56" applyFont="1" applyFill="1" applyBorder="1" applyAlignment="1" applyProtection="1">
      <alignment horizontal="left" wrapText="1"/>
      <protection hidden="1"/>
    </xf>
    <xf numFmtId="181" fontId="46" fillId="5" borderId="5" xfId="0" applyNumberFormat="1" applyFont="1" applyFill="1" applyBorder="1" applyAlignment="1" applyProtection="1">
      <alignment horizontal="center" vertical="center"/>
      <protection locked="0"/>
    </xf>
    <xf numFmtId="3" fontId="46" fillId="5" borderId="5" xfId="0" applyNumberFormat="1" applyFont="1" applyFill="1" applyBorder="1" applyAlignment="1" applyProtection="1">
      <alignment horizontal="center" vertical="center"/>
      <protection locked="0"/>
    </xf>
    <xf numFmtId="184" fontId="46" fillId="5" borderId="5" xfId="0" applyNumberFormat="1" applyFont="1" applyFill="1" applyBorder="1" applyAlignment="1" applyProtection="1">
      <alignment horizontal="center" vertical="center"/>
      <protection locked="0"/>
    </xf>
    <xf numFmtId="49" fontId="46" fillId="12" borderId="19" xfId="0" applyNumberFormat="1" applyFont="1" applyFill="1" applyBorder="1" applyAlignment="1" applyProtection="1">
      <alignment horizontal="center" vertical="center"/>
      <protection locked="0"/>
    </xf>
    <xf numFmtId="49" fontId="46" fillId="12" borderId="5" xfId="0" applyNumberFormat="1" applyFont="1" applyFill="1" applyBorder="1" applyAlignment="1" applyProtection="1">
      <alignment horizontal="center" vertical="center"/>
      <protection locked="0"/>
    </xf>
    <xf numFmtId="49" fontId="44" fillId="5" borderId="19" xfId="0" applyNumberFormat="1" applyFont="1" applyFill="1" applyBorder="1" applyAlignment="1" applyProtection="1">
      <alignment horizontal="center" vertical="center"/>
      <protection locked="0"/>
    </xf>
    <xf numFmtId="181" fontId="46" fillId="12" borderId="5" xfId="0" applyNumberFormat="1" applyFont="1" applyFill="1" applyBorder="1" applyAlignment="1" applyProtection="1">
      <alignment horizontal="center" vertical="center"/>
      <protection locked="0"/>
    </xf>
    <xf numFmtId="3" fontId="46" fillId="12" borderId="5" xfId="0" applyNumberFormat="1" applyFont="1" applyFill="1" applyBorder="1" applyAlignment="1" applyProtection="1">
      <alignment horizontal="center" vertical="center"/>
      <protection locked="0"/>
    </xf>
    <xf numFmtId="184" fontId="46" fillId="12" borderId="5" xfId="0" applyNumberFormat="1" applyFont="1" applyFill="1" applyBorder="1" applyAlignment="1" applyProtection="1">
      <alignment horizontal="center" vertical="center"/>
      <protection locked="0"/>
    </xf>
    <xf numFmtId="0" fontId="44" fillId="0" borderId="0" xfId="56" applyFont="1" applyAlignment="1" applyProtection="1">
      <alignment vertical="center" wrapText="1"/>
      <protection hidden="1"/>
    </xf>
    <xf numFmtId="3" fontId="44" fillId="2" borderId="0" xfId="56" applyNumberFormat="1" applyFont="1" applyFill="1" applyAlignment="1" applyProtection="1">
      <alignment vertical="center" wrapText="1"/>
      <protection hidden="1"/>
    </xf>
    <xf numFmtId="3" fontId="44" fillId="0" borderId="0" xfId="56" applyNumberFormat="1" applyFont="1" applyAlignment="1" applyProtection="1">
      <alignment vertical="center" wrapText="1"/>
      <protection hidden="1"/>
    </xf>
    <xf numFmtId="0" fontId="47" fillId="10" borderId="16" xfId="56" applyFont="1" applyFill="1" applyBorder="1" applyAlignment="1" applyProtection="1">
      <alignment horizontal="center"/>
      <protection hidden="1"/>
    </xf>
    <xf numFmtId="0" fontId="47" fillId="10" borderId="17" xfId="56" applyFont="1" applyFill="1" applyBorder="1" applyAlignment="1" applyProtection="1">
      <alignment horizontal="center"/>
      <protection hidden="1"/>
    </xf>
    <xf numFmtId="0" fontId="47" fillId="10" borderId="18" xfId="56" applyFont="1" applyFill="1" applyBorder="1" applyAlignment="1" applyProtection="1">
      <alignment horizontal="center"/>
      <protection hidden="1"/>
    </xf>
    <xf numFmtId="0" fontId="48" fillId="0" borderId="0" xfId="0" applyFont="1"/>
    <xf numFmtId="0" fontId="0" fillId="2" borderId="0" xfId="0" applyFill="1"/>
    <xf numFmtId="0" fontId="35" fillId="2" borderId="0" xfId="0" applyFont="1" applyFill="1" applyAlignment="1" applyProtection="1">
      <alignment vertical="center" wrapText="1"/>
      <protection hidden="1"/>
    </xf>
    <xf numFmtId="3" fontId="0" fillId="0" borderId="0" xfId="0" applyNumberFormat="1"/>
    <xf numFmtId="3" fontId="49" fillId="0" borderId="0" xfId="0" applyNumberFormat="1" applyFont="1"/>
    <xf numFmtId="181" fontId="44" fillId="5" borderId="5" xfId="56" applyNumberFormat="1" applyFont="1" applyFill="1" applyBorder="1" applyAlignment="1" applyProtection="1">
      <alignment horizontal="center" vertical="center"/>
      <protection locked="0"/>
    </xf>
    <xf numFmtId="3" fontId="44" fillId="5" borderId="5" xfId="56" applyNumberFormat="1" applyFont="1" applyFill="1" applyBorder="1" applyAlignment="1" applyProtection="1">
      <alignment horizontal="center" vertical="center"/>
      <protection locked="0"/>
    </xf>
    <xf numFmtId="184" fontId="44" fillId="5" borderId="5" xfId="56" applyNumberFormat="1" applyFont="1" applyFill="1" applyBorder="1" applyAlignment="1" applyProtection="1">
      <alignment horizontal="center" vertical="center"/>
      <protection locked="0"/>
    </xf>
    <xf numFmtId="49" fontId="44" fillId="5" borderId="19" xfId="56" applyNumberFormat="1" applyFont="1" applyFill="1" applyBorder="1" applyAlignment="1" applyProtection="1">
      <alignment horizontal="center" vertical="center"/>
      <protection locked="0"/>
    </xf>
    <xf numFmtId="49" fontId="44" fillId="5" borderId="5" xfId="56" applyNumberFormat="1" applyFont="1" applyFill="1" applyBorder="1" applyAlignment="1" applyProtection="1">
      <alignment horizontal="center" vertical="center"/>
      <protection locked="0"/>
    </xf>
    <xf numFmtId="0" fontId="47" fillId="10" borderId="5" xfId="56" applyFont="1" applyFill="1" applyBorder="1" applyAlignment="1" applyProtection="1">
      <alignment horizontal="center"/>
      <protection hidden="1"/>
    </xf>
    <xf numFmtId="0" fontId="46" fillId="4" borderId="5" xfId="0" applyFont="1" applyFill="1" applyBorder="1" applyAlignment="1" applyProtection="1">
      <alignment horizontal="center" wrapText="1"/>
      <protection hidden="1"/>
    </xf>
    <xf numFmtId="0" fontId="46" fillId="4" borderId="20" xfId="0" applyFont="1" applyFill="1" applyBorder="1" applyAlignment="1" applyProtection="1">
      <alignment horizontal="left" wrapText="1"/>
      <protection hidden="1"/>
    </xf>
    <xf numFmtId="0" fontId="44" fillId="4" borderId="5" xfId="0" applyFont="1" applyFill="1" applyBorder="1" applyAlignment="1" applyProtection="1">
      <alignment horizontal="center" wrapText="1"/>
      <protection hidden="1"/>
    </xf>
    <xf numFmtId="0" fontId="44" fillId="4" borderId="20" xfId="0" applyFont="1" applyFill="1" applyBorder="1" applyAlignment="1" applyProtection="1">
      <alignment horizontal="left" wrapText="1"/>
      <protection hidden="1"/>
    </xf>
    <xf numFmtId="0" fontId="46" fillId="4" borderId="16" xfId="0" applyFont="1" applyFill="1" applyBorder="1" applyAlignment="1" applyProtection="1">
      <alignment horizontal="left" wrapText="1"/>
      <protection hidden="1"/>
    </xf>
    <xf numFmtId="0" fontId="44" fillId="4" borderId="16" xfId="0" applyFont="1" applyFill="1" applyBorder="1" applyAlignment="1" applyProtection="1">
      <alignment horizontal="left" wrapText="1"/>
      <protection hidden="1"/>
    </xf>
    <xf numFmtId="0" fontId="46" fillId="4" borderId="16" xfId="0" applyFont="1" applyFill="1" applyBorder="1" applyAlignment="1" applyProtection="1">
      <alignment horizontal="left" vertical="center" wrapText="1"/>
      <protection hidden="1"/>
    </xf>
    <xf numFmtId="0" fontId="46" fillId="4" borderId="21" xfId="0" applyFont="1" applyFill="1" applyBorder="1" applyAlignment="1" applyProtection="1">
      <alignment horizontal="left" wrapText="1"/>
      <protection hidden="1"/>
    </xf>
    <xf numFmtId="0" fontId="46" fillId="4" borderId="17" xfId="0" applyFont="1" applyFill="1" applyBorder="1" applyAlignment="1" applyProtection="1">
      <alignment horizontal="left" wrapText="1"/>
      <protection hidden="1"/>
    </xf>
    <xf numFmtId="0" fontId="44" fillId="4" borderId="17" xfId="0" applyFont="1" applyFill="1" applyBorder="1" applyAlignment="1" applyProtection="1">
      <alignment horizontal="left" wrapText="1"/>
      <protection hidden="1"/>
    </xf>
    <xf numFmtId="181" fontId="44" fillId="12" borderId="5" xfId="0" applyNumberFormat="1" applyFont="1" applyFill="1" applyBorder="1" applyAlignment="1" applyProtection="1">
      <alignment horizontal="center" vertical="center"/>
      <protection locked="0"/>
    </xf>
    <xf numFmtId="3" fontId="44" fillId="12" borderId="5" xfId="0" applyNumberFormat="1" applyFont="1" applyFill="1" applyBorder="1" applyAlignment="1" applyProtection="1">
      <alignment horizontal="center" vertical="center"/>
      <protection locked="0"/>
    </xf>
    <xf numFmtId="0" fontId="43" fillId="9" borderId="5" xfId="56" applyFont="1" applyFill="1" applyBorder="1" applyAlignment="1" applyProtection="1">
      <alignment horizontal="center"/>
      <protection hidden="1"/>
    </xf>
    <xf numFmtId="3" fontId="43" fillId="9" borderId="5" xfId="56" applyNumberFormat="1" applyFont="1" applyFill="1" applyBorder="1" applyAlignment="1" applyProtection="1">
      <alignment horizontal="center"/>
      <protection hidden="1"/>
    </xf>
    <xf numFmtId="3" fontId="50" fillId="0" borderId="0" xfId="56" applyNumberFormat="1" applyFont="1"/>
    <xf numFmtId="0" fontId="51" fillId="0" borderId="0" xfId="56" applyFont="1"/>
    <xf numFmtId="0" fontId="47" fillId="0" borderId="0" xfId="56" applyFont="1" applyAlignment="1" applyProtection="1">
      <alignment horizontal="center" vertical="center"/>
      <protection hidden="1"/>
    </xf>
    <xf numFmtId="3" fontId="47" fillId="0" borderId="0" xfId="56" applyNumberFormat="1" applyFont="1" applyAlignment="1" applyProtection="1">
      <alignment horizontal="center" vertical="center"/>
      <protection hidden="1"/>
    </xf>
    <xf numFmtId="0" fontId="44" fillId="11" borderId="22" xfId="0" applyFont="1" applyFill="1" applyBorder="1" applyAlignment="1" applyProtection="1">
      <alignment horizontal="center" wrapText="1"/>
      <protection hidden="1"/>
    </xf>
    <xf numFmtId="0" fontId="44" fillId="11" borderId="22" xfId="0" applyFont="1" applyFill="1" applyBorder="1" applyAlignment="1" applyProtection="1">
      <alignment horizontal="left" wrapText="1"/>
      <protection hidden="1"/>
    </xf>
    <xf numFmtId="0" fontId="44" fillId="11" borderId="18" xfId="0" applyFont="1" applyFill="1" applyBorder="1" applyAlignment="1" applyProtection="1">
      <alignment horizontal="left" wrapText="1"/>
      <protection hidden="1"/>
    </xf>
    <xf numFmtId="49" fontId="44" fillId="5" borderId="5" xfId="0" applyNumberFormat="1" applyFont="1" applyFill="1" applyBorder="1" applyAlignment="1" applyProtection="1">
      <alignment horizontal="center" vertical="center"/>
      <protection locked="0"/>
    </xf>
    <xf numFmtId="185" fontId="44" fillId="5" borderId="5" xfId="56" applyNumberFormat="1" applyFont="1" applyFill="1" applyBorder="1" applyAlignment="1" applyProtection="1">
      <alignment horizontal="center" vertical="center"/>
      <protection locked="0"/>
    </xf>
    <xf numFmtId="3" fontId="52" fillId="0" borderId="0" xfId="0" applyNumberFormat="1" applyFont="1"/>
    <xf numFmtId="0" fontId="44" fillId="11" borderId="23" xfId="0" applyFont="1" applyFill="1" applyBorder="1" applyAlignment="1" applyProtection="1">
      <alignment horizontal="left" wrapText="1"/>
      <protection hidden="1"/>
    </xf>
    <xf numFmtId="0" fontId="44" fillId="11" borderId="5" xfId="0" applyFont="1" applyFill="1" applyBorder="1" applyAlignment="1" applyProtection="1">
      <alignment horizontal="left" wrapText="1"/>
      <protection hidden="1"/>
    </xf>
    <xf numFmtId="0" fontId="44" fillId="11" borderId="5" xfId="0" applyFont="1" applyFill="1" applyBorder="1" applyAlignment="1" applyProtection="1">
      <alignment horizontal="center" wrapText="1"/>
      <protection hidden="1"/>
    </xf>
    <xf numFmtId="0" fontId="53" fillId="0" borderId="0" xfId="56" applyFont="1"/>
    <xf numFmtId="0" fontId="47" fillId="0" borderId="0" xfId="56" applyFont="1" applyProtection="1">
      <protection hidden="1"/>
    </xf>
    <xf numFmtId="0" fontId="47" fillId="0" borderId="0" xfId="56" applyFont="1" applyAlignment="1" applyProtection="1">
      <alignment horizontal="center"/>
      <protection hidden="1"/>
    </xf>
    <xf numFmtId="0" fontId="43" fillId="9" borderId="5" xfId="56" applyFont="1" applyFill="1" applyBorder="1" applyAlignment="1" applyProtection="1">
      <alignment horizontal="center" vertical="center" wrapText="1"/>
      <protection hidden="1"/>
    </xf>
    <xf numFmtId="0" fontId="43" fillId="10" borderId="5" xfId="56" applyFont="1" applyFill="1" applyBorder="1" applyAlignment="1" applyProtection="1">
      <alignment horizontal="center"/>
      <protection hidden="1"/>
    </xf>
    <xf numFmtId="0" fontId="44" fillId="11" borderId="5" xfId="69" applyFont="1" applyFill="1" applyBorder="1" applyAlignment="1" applyProtection="1">
      <alignment horizontal="center" wrapText="1"/>
      <protection hidden="1"/>
    </xf>
    <xf numFmtId="0" fontId="44" fillId="11" borderId="18" xfId="69" applyFont="1" applyFill="1" applyBorder="1" applyAlignment="1" applyProtection="1">
      <alignment horizontal="left" wrapText="1"/>
      <protection hidden="1"/>
    </xf>
    <xf numFmtId="0" fontId="44" fillId="11" borderId="22" xfId="69" applyFont="1" applyFill="1" applyBorder="1" applyAlignment="1" applyProtection="1">
      <alignment horizontal="left" wrapText="1"/>
      <protection hidden="1"/>
    </xf>
    <xf numFmtId="0" fontId="44" fillId="11" borderId="23" xfId="69" applyFont="1" applyFill="1" applyBorder="1" applyAlignment="1" applyProtection="1">
      <alignment horizontal="left" wrapText="1"/>
      <protection hidden="1"/>
    </xf>
    <xf numFmtId="3" fontId="54" fillId="0" borderId="0" xfId="56" applyNumberFormat="1" applyFont="1"/>
    <xf numFmtId="0" fontId="18" fillId="2" borderId="0" xfId="0" applyFont="1" applyFill="1" applyProtection="1">
      <protection hidden="1"/>
    </xf>
    <xf numFmtId="0" fontId="43" fillId="2" borderId="0" xfId="56" applyFont="1" applyFill="1" applyAlignment="1" applyProtection="1">
      <alignment horizontal="center"/>
      <protection hidden="1"/>
    </xf>
    <xf numFmtId="0" fontId="55" fillId="2" borderId="0" xfId="56" applyFont="1" applyFill="1" applyAlignment="1" applyProtection="1">
      <alignment horizontal="center"/>
      <protection hidden="1"/>
    </xf>
    <xf numFmtId="0" fontId="47" fillId="2" borderId="0" xfId="56" applyFont="1" applyFill="1" applyProtection="1">
      <protection hidden="1"/>
    </xf>
    <xf numFmtId="0" fontId="47" fillId="2" borderId="0" xfId="56" applyFont="1" applyFill="1" applyAlignment="1" applyProtection="1">
      <alignment horizontal="center"/>
      <protection hidden="1"/>
    </xf>
    <xf numFmtId="0" fontId="43" fillId="2" borderId="0" xfId="56" applyFont="1" applyFill="1" applyAlignment="1" applyProtection="1">
      <alignment horizontal="right" vertical="center"/>
      <protection hidden="1"/>
    </xf>
    <xf numFmtId="0" fontId="56" fillId="5" borderId="5" xfId="56" applyFont="1" applyFill="1" applyBorder="1" applyAlignment="1" applyProtection="1">
      <alignment horizontal="center" vertical="center" wrapText="1"/>
      <protection locked="0"/>
    </xf>
    <xf numFmtId="0" fontId="57" fillId="0" borderId="0" xfId="56" applyFont="1" applyAlignment="1" applyProtection="1">
      <alignment horizontal="center" vertical="center" wrapText="1"/>
      <protection locked="0"/>
    </xf>
    <xf numFmtId="0" fontId="58" fillId="0" borderId="0" xfId="56" applyFont="1" applyAlignment="1" applyProtection="1">
      <alignment horizontal="center" vertical="center" wrapText="1"/>
      <protection locked="0"/>
    </xf>
    <xf numFmtId="0" fontId="59" fillId="12" borderId="16" xfId="56" applyFont="1" applyFill="1" applyBorder="1" applyAlignment="1" applyProtection="1">
      <alignment horizontal="center" vertical="top"/>
      <protection locked="0"/>
    </xf>
    <xf numFmtId="0" fontId="59" fillId="12" borderId="17" xfId="56" applyFont="1" applyFill="1" applyBorder="1" applyAlignment="1" applyProtection="1">
      <alignment horizontal="center" vertical="top"/>
      <protection locked="0"/>
    </xf>
    <xf numFmtId="0" fontId="59" fillId="12" borderId="18" xfId="56" applyFont="1" applyFill="1" applyBorder="1" applyAlignment="1" applyProtection="1">
      <alignment horizontal="center" vertical="top"/>
      <protection locked="0"/>
    </xf>
    <xf numFmtId="0" fontId="53" fillId="0" borderId="0" xfId="0" applyFont="1"/>
    <xf numFmtId="0" fontId="43" fillId="0" borderId="0" xfId="0" applyFont="1" applyAlignment="1"/>
    <xf numFmtId="0" fontId="43" fillId="2" borderId="0" xfId="0" applyFont="1" applyFill="1"/>
    <xf numFmtId="0" fontId="43" fillId="5" borderId="9" xfId="0" applyFont="1" applyFill="1" applyBorder="1"/>
    <xf numFmtId="0" fontId="43" fillId="0" borderId="0" xfId="0" applyFont="1"/>
    <xf numFmtId="0" fontId="43" fillId="5" borderId="9" xfId="0" applyFont="1" applyFill="1" applyBorder="1" applyAlignment="1">
      <alignment horizontal="left"/>
    </xf>
    <xf numFmtId="0" fontId="43" fillId="0" borderId="0" xfId="0" applyFont="1" applyAlignment="1">
      <alignment wrapText="1"/>
    </xf>
    <xf numFmtId="0" fontId="43" fillId="9" borderId="9" xfId="0" applyFont="1" applyFill="1" applyBorder="1" applyAlignment="1">
      <alignment wrapText="1"/>
    </xf>
    <xf numFmtId="0" fontId="43" fillId="10" borderId="14" xfId="0" applyFont="1" applyFill="1" applyBorder="1" applyAlignment="1"/>
    <xf numFmtId="0" fontId="43" fillId="10" borderId="24" xfId="0" applyFont="1" applyFill="1" applyBorder="1" applyAlignment="1"/>
    <xf numFmtId="0" fontId="43" fillId="10" borderId="15" xfId="0" applyFont="1" applyFill="1" applyBorder="1" applyAlignment="1"/>
    <xf numFmtId="0" fontId="47" fillId="11" borderId="15" xfId="0" applyFont="1" applyFill="1" applyBorder="1" applyAlignment="1">
      <alignment wrapText="1"/>
    </xf>
    <xf numFmtId="0" fontId="47" fillId="5" borderId="9" xfId="0" applyFont="1" applyFill="1" applyBorder="1"/>
    <xf numFmtId="0" fontId="47" fillId="12" borderId="9" xfId="0" applyFont="1" applyFill="1" applyBorder="1"/>
    <xf numFmtId="0" fontId="47" fillId="12" borderId="13" xfId="0" applyFont="1" applyFill="1" applyBorder="1"/>
    <xf numFmtId="0" fontId="47" fillId="5" borderId="13" xfId="0" applyFont="1" applyFill="1" applyBorder="1"/>
    <xf numFmtId="0" fontId="47" fillId="0" borderId="0" xfId="0" applyFont="1" applyAlignment="1">
      <alignment wrapText="1"/>
    </xf>
    <xf numFmtId="0" fontId="47" fillId="2" borderId="0" xfId="0" applyFont="1" applyFill="1" applyAlignment="1">
      <alignment wrapText="1"/>
    </xf>
    <xf numFmtId="0" fontId="47" fillId="10" borderId="14" xfId="0" applyFont="1" applyFill="1" applyBorder="1" applyAlignment="1"/>
    <xf numFmtId="0" fontId="47" fillId="10" borderId="24" xfId="0" applyFont="1" applyFill="1" applyBorder="1" applyAlignment="1"/>
    <xf numFmtId="0" fontId="47" fillId="10" borderId="15" xfId="0" applyFont="1" applyFill="1" applyBorder="1" applyAlignment="1"/>
    <xf numFmtId="0" fontId="42" fillId="2" borderId="0" xfId="0" applyFont="1" applyFill="1" applyProtection="1">
      <protection hidden="1"/>
    </xf>
    <xf numFmtId="0" fontId="39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0" fillId="0" borderId="0" xfId="0" applyFont="1"/>
    <xf numFmtId="0" fontId="47" fillId="0" borderId="0" xfId="0" applyFont="1"/>
    <xf numFmtId="0" fontId="47" fillId="2" borderId="0" xfId="0" applyFont="1" applyFill="1"/>
    <xf numFmtId="0" fontId="60" fillId="2" borderId="0" xfId="0" applyFont="1" applyFill="1"/>
    <xf numFmtId="0" fontId="47" fillId="4" borderId="9" xfId="0" applyFont="1" applyFill="1" applyBorder="1" applyAlignment="1">
      <alignment wrapText="1"/>
    </xf>
    <xf numFmtId="0" fontId="47" fillId="4" borderId="25" xfId="0" applyFont="1" applyFill="1" applyBorder="1" applyAlignment="1">
      <alignment wrapText="1"/>
    </xf>
    <xf numFmtId="0" fontId="47" fillId="4" borderId="14" xfId="0" applyFont="1" applyFill="1" applyBorder="1" applyAlignment="1">
      <alignment wrapText="1"/>
    </xf>
    <xf numFmtId="0" fontId="61" fillId="4" borderId="9" xfId="0" applyFont="1" applyFill="1" applyBorder="1" applyAlignment="1">
      <alignment wrapText="1"/>
    </xf>
    <xf numFmtId="0" fontId="61" fillId="4" borderId="14" xfId="0" applyFont="1" applyFill="1" applyBorder="1" applyAlignment="1">
      <alignment wrapText="1"/>
    </xf>
    <xf numFmtId="0" fontId="61" fillId="5" borderId="9" xfId="0" applyFont="1" applyFill="1" applyBorder="1"/>
    <xf numFmtId="0" fontId="61" fillId="12" borderId="9" xfId="0" applyFont="1" applyFill="1" applyBorder="1"/>
    <xf numFmtId="0" fontId="61" fillId="12" borderId="13" xfId="0" applyFont="1" applyFill="1" applyBorder="1"/>
    <xf numFmtId="0" fontId="61" fillId="5" borderId="13" xfId="0" applyFont="1" applyFill="1" applyBorder="1"/>
    <xf numFmtId="0" fontId="61" fillId="4" borderId="26" xfId="0" applyFont="1" applyFill="1" applyBorder="1" applyAlignment="1">
      <alignment wrapText="1"/>
    </xf>
    <xf numFmtId="0" fontId="61" fillId="4" borderId="24" xfId="0" applyFont="1" applyFill="1" applyBorder="1" applyAlignment="1">
      <alignment wrapText="1"/>
    </xf>
    <xf numFmtId="0" fontId="61" fillId="4" borderId="25" xfId="0" applyFont="1" applyFill="1" applyBorder="1" applyAlignment="1">
      <alignment wrapText="1"/>
    </xf>
    <xf numFmtId="0" fontId="62" fillId="9" borderId="14" xfId="0" applyFont="1" applyFill="1" applyBorder="1" applyAlignment="1"/>
    <xf numFmtId="0" fontId="62" fillId="9" borderId="24" xfId="0" applyFont="1" applyFill="1" applyBorder="1" applyAlignment="1"/>
    <xf numFmtId="0" fontId="62" fillId="9" borderId="15" xfId="0" applyFont="1" applyFill="1" applyBorder="1" applyAlignment="1"/>
    <xf numFmtId="0" fontId="62" fillId="9" borderId="9" xfId="0" applyFont="1" applyFill="1" applyBorder="1"/>
    <xf numFmtId="0" fontId="63" fillId="0" borderId="0" xfId="0" applyFont="1"/>
    <xf numFmtId="0" fontId="64" fillId="0" borderId="0" xfId="0" applyFont="1"/>
    <xf numFmtId="0" fontId="61" fillId="0" borderId="0" xfId="0" applyFont="1"/>
    <xf numFmtId="0" fontId="61" fillId="10" borderId="14" xfId="0" applyFont="1" applyFill="1" applyBorder="1" applyAlignment="1"/>
    <xf numFmtId="0" fontId="61" fillId="10" borderId="24" xfId="0" applyFont="1" applyFill="1" applyBorder="1" applyAlignment="1"/>
    <xf numFmtId="0" fontId="61" fillId="10" borderId="15" xfId="0" applyFont="1" applyFill="1" applyBorder="1" applyAlignment="1"/>
    <xf numFmtId="0" fontId="61" fillId="11" borderId="27" xfId="0" applyFont="1" applyFill="1" applyBorder="1" applyAlignment="1">
      <alignment wrapText="1"/>
    </xf>
    <xf numFmtId="0" fontId="61" fillId="11" borderId="15" xfId="0" applyFont="1" applyFill="1" applyBorder="1" applyAlignment="1">
      <alignment wrapText="1"/>
    </xf>
    <xf numFmtId="0" fontId="61" fillId="11" borderId="11" xfId="0" applyFont="1" applyFill="1" applyBorder="1" applyAlignment="1">
      <alignment wrapText="1"/>
    </xf>
    <xf numFmtId="0" fontId="61" fillId="11" borderId="9" xfId="0" applyFont="1" applyFill="1" applyBorder="1" applyAlignment="1">
      <alignment wrapText="1"/>
    </xf>
    <xf numFmtId="0" fontId="65" fillId="0" borderId="0" xfId="0" applyFont="1"/>
    <xf numFmtId="0" fontId="62" fillId="9" borderId="9" xfId="0" applyFont="1" applyFill="1" applyBorder="1" applyAlignment="1">
      <alignment wrapText="1"/>
    </xf>
    <xf numFmtId="0" fontId="62" fillId="10" borderId="14" xfId="0" applyFont="1" applyFill="1" applyBorder="1" applyAlignment="1"/>
    <xf numFmtId="0" fontId="62" fillId="10" borderId="24" xfId="0" applyFont="1" applyFill="1" applyBorder="1" applyAlignment="1"/>
    <xf numFmtId="0" fontId="62" fillId="10" borderId="15" xfId="0" applyFont="1" applyFill="1" applyBorder="1" applyAlignment="1"/>
    <xf numFmtId="0" fontId="66" fillId="0" borderId="0" xfId="0" applyFont="1"/>
    <xf numFmtId="0" fontId="62" fillId="2" borderId="0" xfId="0" applyFont="1" applyFill="1" applyAlignment="1"/>
    <xf numFmtId="0" fontId="62" fillId="2" borderId="0" xfId="0" applyFont="1" applyFill="1"/>
    <xf numFmtId="0" fontId="61" fillId="2" borderId="0" xfId="0" applyFont="1" applyFill="1"/>
    <xf numFmtId="0" fontId="62" fillId="5" borderId="14" xfId="0" applyFont="1" applyFill="1" applyBorder="1" applyAlignment="1">
      <alignment wrapText="1"/>
    </xf>
    <xf numFmtId="0" fontId="62" fillId="5" borderId="24" xfId="0" applyFont="1" applyFill="1" applyBorder="1" applyAlignment="1">
      <alignment wrapText="1"/>
    </xf>
    <xf numFmtId="0" fontId="62" fillId="5" borderId="15" xfId="0" applyFont="1" applyFill="1" applyBorder="1" applyAlignment="1">
      <alignment wrapText="1"/>
    </xf>
    <xf numFmtId="0" fontId="62" fillId="0" borderId="0" xfId="0" applyFont="1" applyAlignment="1">
      <alignment wrapText="1"/>
    </xf>
    <xf numFmtId="0" fontId="67" fillId="12" borderId="14" xfId="0" applyFont="1" applyFill="1" applyBorder="1" applyAlignment="1"/>
    <xf numFmtId="0" fontId="67" fillId="12" borderId="24" xfId="0" applyFont="1" applyFill="1" applyBorder="1" applyAlignment="1"/>
    <xf numFmtId="0" fontId="67" fillId="12" borderId="15" xfId="0" applyFont="1" applyFill="1" applyBorder="1" applyAlignment="1"/>
    <xf numFmtId="0" fontId="68" fillId="0" borderId="0" xfId="56" applyFont="1" applyAlignment="1">
      <alignment horizontal="center" vertical="center"/>
    </xf>
    <xf numFmtId="0" fontId="68" fillId="0" borderId="0" xfId="56" applyFont="1" applyAlignment="1">
      <alignment wrapText="1"/>
    </xf>
    <xf numFmtId="0" fontId="68" fillId="0" borderId="0" xfId="56" applyFont="1"/>
    <xf numFmtId="0" fontId="69" fillId="0" borderId="0" xfId="0" applyFont="1" applyAlignment="1" applyProtection="1">
      <alignment horizontal="center"/>
      <protection hidden="1"/>
    </xf>
    <xf numFmtId="0" fontId="70" fillId="0" borderId="0" xfId="0" applyFont="1" applyAlignment="1" applyProtection="1">
      <alignment horizontal="center"/>
      <protection hidden="1"/>
    </xf>
    <xf numFmtId="49" fontId="57" fillId="5" borderId="5" xfId="0" applyNumberFormat="1" applyFont="1" applyFill="1" applyBorder="1" applyAlignment="1" applyProtection="1">
      <alignment horizontal="center" vertical="center"/>
      <protection locked="0"/>
    </xf>
    <xf numFmtId="3" fontId="11" fillId="2" borderId="0" xfId="0" applyNumberFormat="1" applyFont="1" applyFill="1" applyAlignment="1" applyProtection="1">
      <alignment horizontal="center" vertical="center"/>
      <protection hidden="1"/>
    </xf>
    <xf numFmtId="0" fontId="71" fillId="2" borderId="0" xfId="56" applyFont="1" applyFill="1" applyAlignment="1">
      <alignment horizontal="center" vertical="center"/>
    </xf>
    <xf numFmtId="0" fontId="68" fillId="2" borderId="0" xfId="56" applyFont="1" applyFill="1" applyAlignment="1">
      <alignment horizontal="center" vertical="center"/>
    </xf>
    <xf numFmtId="0" fontId="72" fillId="13" borderId="5" xfId="56" applyFont="1" applyFill="1" applyBorder="1" applyAlignment="1">
      <alignment horizontal="center" vertical="center" wrapText="1"/>
    </xf>
    <xf numFmtId="0" fontId="72" fillId="13" borderId="18" xfId="56" applyFont="1" applyFill="1" applyBorder="1" applyAlignment="1">
      <alignment horizontal="center" vertical="center" wrapText="1"/>
    </xf>
    <xf numFmtId="0" fontId="72" fillId="13" borderId="16" xfId="56" applyFont="1" applyFill="1" applyBorder="1" applyAlignment="1">
      <alignment horizontal="center" vertical="center" wrapText="1"/>
    </xf>
    <xf numFmtId="0" fontId="73" fillId="11" borderId="5" xfId="0" applyFont="1" applyFill="1" applyBorder="1" applyAlignment="1">
      <alignment horizontal="center" wrapText="1"/>
    </xf>
    <xf numFmtId="186" fontId="17" fillId="5" borderId="22" xfId="56" applyNumberFormat="1" applyFont="1" applyFill="1" applyBorder="1" applyAlignment="1" applyProtection="1">
      <alignment horizontal="center"/>
      <protection locked="0"/>
    </xf>
    <xf numFmtId="0" fontId="17" fillId="5" borderId="18" xfId="56" applyFont="1" applyFill="1" applyBorder="1" applyAlignment="1" applyProtection="1">
      <alignment horizontal="center"/>
      <protection locked="0"/>
    </xf>
    <xf numFmtId="1" fontId="17" fillId="5" borderId="5" xfId="56" applyNumberFormat="1" applyFont="1" applyFill="1" applyBorder="1" applyAlignment="1" applyProtection="1">
      <alignment horizontal="center"/>
      <protection locked="0"/>
    </xf>
    <xf numFmtId="181" fontId="17" fillId="5" borderId="16" xfId="56" applyNumberFormat="1" applyFont="1" applyFill="1" applyBorder="1" applyAlignment="1" applyProtection="1">
      <alignment horizontal="center"/>
      <protection locked="0"/>
    </xf>
    <xf numFmtId="0" fontId="17" fillId="5" borderId="16" xfId="56" applyFont="1" applyFill="1" applyBorder="1" applyAlignment="1" applyProtection="1">
      <alignment horizontal="center"/>
      <protection locked="0"/>
    </xf>
    <xf numFmtId="0" fontId="17" fillId="5" borderId="5" xfId="56" applyFont="1" applyFill="1" applyBorder="1" applyAlignment="1" applyProtection="1">
      <alignment horizontal="center"/>
      <protection locked="0"/>
    </xf>
    <xf numFmtId="186" fontId="17" fillId="5" borderId="18" xfId="56" applyNumberFormat="1" applyFont="1" applyFill="1" applyBorder="1" applyAlignment="1" applyProtection="1">
      <alignment horizontal="center"/>
      <protection locked="0"/>
    </xf>
    <xf numFmtId="0" fontId="68" fillId="2" borderId="0" xfId="56" applyFont="1" applyFill="1"/>
    <xf numFmtId="186" fontId="17" fillId="5" borderId="18" xfId="56" applyNumberFormat="1" applyFont="1" applyFill="1" applyBorder="1" applyAlignment="1" applyProtection="1">
      <alignment horizontal="left"/>
      <protection locked="0"/>
    </xf>
    <xf numFmtId="1" fontId="17" fillId="5" borderId="18" xfId="56" applyNumberFormat="1" applyFont="1" applyFill="1" applyBorder="1" applyAlignment="1" applyProtection="1">
      <alignment horizontal="center"/>
      <protection locked="0"/>
    </xf>
    <xf numFmtId="187" fontId="17" fillId="5" borderId="5" xfId="56" applyNumberFormat="1" applyFont="1" applyFill="1" applyBorder="1" applyAlignment="1" applyProtection="1">
      <alignment horizontal="center"/>
      <protection locked="0"/>
    </xf>
    <xf numFmtId="1" fontId="17" fillId="5" borderId="16" xfId="56" applyNumberFormat="1" applyFont="1" applyFill="1" applyBorder="1" applyAlignment="1" applyProtection="1">
      <alignment horizontal="center"/>
      <protection locked="0"/>
    </xf>
    <xf numFmtId="181" fontId="17" fillId="5" borderId="5" xfId="56" applyNumberFormat="1" applyFont="1" applyFill="1" applyBorder="1" applyAlignment="1" applyProtection="1">
      <alignment horizontal="center"/>
      <protection locked="0"/>
    </xf>
    <xf numFmtId="0" fontId="17" fillId="5" borderId="5" xfId="56" applyFont="1" applyFill="1" applyBorder="1" applyProtection="1">
      <protection locked="0"/>
    </xf>
    <xf numFmtId="187" fontId="17" fillId="5" borderId="18" xfId="56" applyNumberFormat="1" applyFont="1" applyFill="1" applyBorder="1" applyAlignment="1" applyProtection="1">
      <alignment horizontal="center"/>
      <protection locked="0"/>
    </xf>
    <xf numFmtId="0" fontId="74" fillId="0" borderId="0" xfId="56" applyFont="1"/>
    <xf numFmtId="0" fontId="73" fillId="5" borderId="5" xfId="56" applyFont="1" applyFill="1" applyBorder="1" applyAlignment="1">
      <alignment horizontal="center"/>
    </xf>
    <xf numFmtId="0" fontId="75" fillId="0" borderId="5" xfId="6" applyNumberFormat="1" applyFont="1" applyFill="1" applyBorder="1" applyAlignment="1" applyProtection="1">
      <alignment horizontal="center"/>
    </xf>
    <xf numFmtId="0" fontId="68" fillId="2" borderId="0" xfId="56" applyFont="1" applyFill="1" applyAlignment="1">
      <alignment wrapText="1"/>
    </xf>
    <xf numFmtId="0" fontId="8" fillId="0" borderId="0" xfId="0" applyFont="1" applyProtection="1">
      <protection hidden="1"/>
    </xf>
    <xf numFmtId="3" fontId="8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/>
    <xf numFmtId="0" fontId="25" fillId="0" borderId="0" xfId="0" applyFont="1" applyAlignment="1"/>
    <xf numFmtId="0" fontId="26" fillId="0" borderId="0" xfId="0" applyFont="1" applyAlignment="1"/>
    <xf numFmtId="0" fontId="76" fillId="0" borderId="0" xfId="0" applyFont="1" applyProtection="1">
      <protection hidden="1"/>
    </xf>
    <xf numFmtId="0" fontId="71" fillId="2" borderId="0" xfId="0" applyFont="1" applyFill="1" applyAlignment="1"/>
    <xf numFmtId="0" fontId="71" fillId="2" borderId="0" xfId="0" applyFont="1" applyFill="1"/>
    <xf numFmtId="0" fontId="22" fillId="2" borderId="0" xfId="0" applyFont="1" applyFill="1"/>
    <xf numFmtId="0" fontId="71" fillId="0" borderId="0" xfId="0" applyFont="1"/>
    <xf numFmtId="0" fontId="77" fillId="13" borderId="28" xfId="0" applyFont="1" applyFill="1" applyBorder="1" applyAlignment="1">
      <alignment wrapText="1"/>
    </xf>
    <xf numFmtId="0" fontId="77" fillId="13" borderId="29" xfId="0" applyFont="1" applyFill="1" applyBorder="1" applyAlignment="1">
      <alignment wrapText="1"/>
    </xf>
    <xf numFmtId="0" fontId="77" fillId="13" borderId="30" xfId="0" applyFont="1" applyFill="1" applyBorder="1" applyAlignment="1">
      <alignment wrapText="1"/>
    </xf>
    <xf numFmtId="0" fontId="77" fillId="13" borderId="31" xfId="0" applyFont="1" applyFill="1" applyBorder="1" applyAlignment="1">
      <alignment wrapText="1"/>
    </xf>
    <xf numFmtId="0" fontId="77" fillId="13" borderId="32" xfId="0" applyFont="1" applyFill="1" applyBorder="1" applyAlignment="1">
      <alignment wrapText="1"/>
    </xf>
    <xf numFmtId="0" fontId="77" fillId="13" borderId="33" xfId="0" applyFont="1" applyFill="1" applyBorder="1" applyAlignment="1">
      <alignment wrapText="1"/>
    </xf>
    <xf numFmtId="0" fontId="22" fillId="7" borderId="9" xfId="0" applyFont="1" applyFill="1" applyBorder="1"/>
    <xf numFmtId="0" fontId="22" fillId="7" borderId="24" xfId="0" applyFont="1" applyFill="1" applyBorder="1"/>
    <xf numFmtId="0" fontId="78" fillId="14" borderId="9" xfId="0" applyFont="1" applyFill="1" applyBorder="1"/>
    <xf numFmtId="3" fontId="78" fillId="14" borderId="9" xfId="0" applyNumberFormat="1" applyFont="1" applyFill="1" applyBorder="1"/>
    <xf numFmtId="183" fontId="78" fillId="14" borderId="9" xfId="0" applyNumberFormat="1" applyFont="1" applyFill="1" applyBorder="1"/>
    <xf numFmtId="0" fontId="79" fillId="15" borderId="9" xfId="0" applyFont="1" applyFill="1" applyBorder="1"/>
    <xf numFmtId="0" fontId="22" fillId="4" borderId="9" xfId="0" applyFont="1" applyFill="1" applyBorder="1"/>
    <xf numFmtId="0" fontId="22" fillId="11" borderId="9" xfId="0" applyFont="1" applyFill="1" applyBorder="1"/>
    <xf numFmtId="0" fontId="22" fillId="11" borderId="24" xfId="0" applyFont="1" applyFill="1" applyBorder="1"/>
    <xf numFmtId="0" fontId="22" fillId="4" borderId="12" xfId="0" applyFont="1" applyFill="1" applyBorder="1"/>
    <xf numFmtId="0" fontId="22" fillId="11" borderId="12" xfId="0" applyFont="1" applyFill="1" applyBorder="1"/>
    <xf numFmtId="0" fontId="22" fillId="11" borderId="26" xfId="0" applyFont="1" applyFill="1" applyBorder="1"/>
    <xf numFmtId="0" fontId="71" fillId="10" borderId="14" xfId="0" applyFont="1" applyFill="1" applyBorder="1" applyAlignment="1"/>
    <xf numFmtId="0" fontId="71" fillId="10" borderId="24" xfId="0" applyFont="1" applyFill="1" applyBorder="1" applyAlignment="1"/>
    <xf numFmtId="0" fontId="71" fillId="10" borderId="15" xfId="0" applyFont="1" applyFill="1" applyBorder="1" applyAlignment="1"/>
    <xf numFmtId="3" fontId="71" fillId="10" borderId="9" xfId="0" applyNumberFormat="1" applyFont="1" applyFill="1" applyBorder="1"/>
    <xf numFmtId="4" fontId="71" fillId="10" borderId="9" xfId="0" applyNumberFormat="1" applyFont="1" applyFill="1" applyBorder="1"/>
    <xf numFmtId="0" fontId="22" fillId="2" borderId="0" xfId="0" applyFont="1" applyFill="1" applyAlignment="1">
      <alignment wrapText="1"/>
    </xf>
    <xf numFmtId="0" fontId="22" fillId="4" borderId="24" xfId="0" applyFont="1" applyFill="1" applyBorder="1"/>
    <xf numFmtId="0" fontId="23" fillId="12" borderId="9" xfId="0" applyFont="1" applyFill="1" applyBorder="1"/>
    <xf numFmtId="0" fontId="71" fillId="10" borderId="13" xfId="0" applyFont="1" applyFill="1" applyBorder="1"/>
    <xf numFmtId="183" fontId="71" fillId="10" borderId="27" xfId="0" applyNumberFormat="1" applyFont="1" applyFill="1" applyBorder="1" applyAlignment="1">
      <alignment wrapText="1"/>
    </xf>
    <xf numFmtId="183" fontId="71" fillId="10" borderId="9" xfId="0" applyNumberFormat="1" applyFont="1" applyFill="1" applyBorder="1" applyAlignment="1">
      <alignment wrapText="1"/>
    </xf>
    <xf numFmtId="176" fontId="0" fillId="0" borderId="0" xfId="1" applyProtection="1">
      <protection hidden="1"/>
    </xf>
    <xf numFmtId="183" fontId="8" fillId="0" borderId="0" xfId="0" applyNumberFormat="1" applyFont="1" applyProtection="1">
      <protection hidden="1"/>
    </xf>
    <xf numFmtId="0" fontId="33" fillId="14" borderId="14" xfId="0" applyFont="1" applyFill="1" applyBorder="1" applyAlignment="1"/>
    <xf numFmtId="0" fontId="33" fillId="14" borderId="15" xfId="0" applyFont="1" applyFill="1" applyBorder="1" applyAlignment="1"/>
    <xf numFmtId="0" fontId="34" fillId="14" borderId="14" xfId="6" applyFont="1" applyFill="1" applyBorder="1" applyAlignment="1"/>
    <xf numFmtId="0" fontId="80" fillId="14" borderId="15" xfId="6" applyFont="1" applyFill="1" applyBorder="1" applyAlignment="1"/>
    <xf numFmtId="0" fontId="19" fillId="0" borderId="0" xfId="0" applyFont="1" applyProtection="1">
      <protection locked="0"/>
    </xf>
    <xf numFmtId="188" fontId="19" fillId="0" borderId="0" xfId="56" applyNumberFormat="1" applyFont="1" applyProtection="1">
      <protection locked="0"/>
    </xf>
    <xf numFmtId="0" fontId="81" fillId="0" borderId="0" xfId="0" applyFont="1" applyProtection="1">
      <protection locked="0"/>
    </xf>
    <xf numFmtId="0" fontId="23" fillId="0" borderId="13" xfId="0" applyFont="1" applyBorder="1"/>
    <xf numFmtId="0" fontId="23" fillId="5" borderId="13" xfId="0" applyFont="1" applyFill="1" applyBorder="1"/>
    <xf numFmtId="0" fontId="23" fillId="0" borderId="9" xfId="0" applyFont="1" applyBorder="1"/>
    <xf numFmtId="0" fontId="23" fillId="5" borderId="9" xfId="0" applyFont="1" applyFill="1" applyBorder="1"/>
    <xf numFmtId="0" fontId="24" fillId="4" borderId="9" xfId="0" applyFont="1" applyFill="1" applyBorder="1"/>
    <xf numFmtId="182" fontId="19" fillId="2" borderId="0" xfId="1" applyNumberFormat="1" applyFont="1" applyFill="1" applyBorder="1" applyProtection="1">
      <protection locked="0"/>
    </xf>
    <xf numFmtId="0" fontId="82" fillId="0" borderId="0" xfId="0" applyFont="1"/>
    <xf numFmtId="0" fontId="23" fillId="0" borderId="12" xfId="0" applyFont="1" applyBorder="1" applyAlignment="1"/>
    <xf numFmtId="0" fontId="23" fillId="0" borderId="12" xfId="0" applyFont="1" applyBorder="1" applyAlignment="1">
      <alignment wrapText="1"/>
    </xf>
    <xf numFmtId="0" fontId="24" fillId="4" borderId="12" xfId="0" applyFont="1" applyFill="1" applyBorder="1" applyAlignment="1"/>
    <xf numFmtId="0" fontId="23" fillId="0" borderId="13" xfId="0" applyFont="1" applyBorder="1" applyAlignment="1"/>
    <xf numFmtId="0" fontId="23" fillId="0" borderId="13" xfId="0" applyFont="1" applyBorder="1" applyAlignment="1">
      <alignment wrapText="1"/>
    </xf>
    <xf numFmtId="0" fontId="24" fillId="4" borderId="13" xfId="0" applyFont="1" applyFill="1" applyBorder="1" applyAlignment="1"/>
    <xf numFmtId="0" fontId="23" fillId="2" borderId="9" xfId="0" applyFont="1" applyFill="1" applyBorder="1"/>
    <xf numFmtId="0" fontId="23" fillId="2" borderId="9" xfId="0" applyFont="1" applyFill="1" applyBorder="1" applyAlignment="1">
      <alignment wrapText="1"/>
    </xf>
    <xf numFmtId="0" fontId="24" fillId="11" borderId="13" xfId="0" applyFont="1" applyFill="1" applyBorder="1"/>
    <xf numFmtId="4" fontId="19" fillId="2" borderId="0" xfId="56" applyNumberFormat="1" applyFont="1" applyFill="1" applyProtection="1">
      <protection locked="0"/>
    </xf>
    <xf numFmtId="188" fontId="19" fillId="2" borderId="0" xfId="56" applyNumberFormat="1" applyFont="1" applyFill="1" applyProtection="1">
      <protection locked="0"/>
    </xf>
    <xf numFmtId="0" fontId="22" fillId="0" borderId="0" xfId="56" applyFont="1" applyProtection="1">
      <protection locked="0"/>
    </xf>
    <xf numFmtId="0" fontId="68" fillId="0" borderId="0" xfId="56" applyFont="1" applyProtection="1">
      <protection locked="0"/>
    </xf>
    <xf numFmtId="188" fontId="81" fillId="0" borderId="0" xfId="56" applyNumberFormat="1" applyFont="1" applyProtection="1">
      <protection locked="0"/>
    </xf>
    <xf numFmtId="188" fontId="14" fillId="0" borderId="0" xfId="56" applyNumberFormat="1" applyFont="1" applyProtection="1">
      <protection locked="0"/>
    </xf>
    <xf numFmtId="0" fontId="14" fillId="0" borderId="0" xfId="0" applyFont="1" applyProtection="1">
      <protection locked="0"/>
    </xf>
    <xf numFmtId="188" fontId="83" fillId="0" borderId="0" xfId="56" applyNumberFormat="1" applyFont="1" applyProtection="1">
      <protection locked="0"/>
    </xf>
    <xf numFmtId="188" fontId="84" fillId="0" borderId="0" xfId="56" applyNumberFormat="1" applyFont="1" applyProtection="1">
      <protection locked="0"/>
    </xf>
    <xf numFmtId="49" fontId="19" fillId="0" borderId="0" xfId="0" applyNumberFormat="1" applyFont="1" applyAlignment="1" applyProtection="1">
      <alignment horizontal="center"/>
      <protection locked="0"/>
    </xf>
    <xf numFmtId="0" fontId="85" fillId="0" borderId="0" xfId="56" applyFont="1" applyProtection="1">
      <protection locked="0"/>
    </xf>
    <xf numFmtId="0" fontId="86" fillId="2" borderId="0" xfId="0" applyFont="1" applyFill="1" applyAlignment="1" applyProtection="1">
      <alignment horizontal="right" vertical="center"/>
      <protection locked="0"/>
    </xf>
    <xf numFmtId="0" fontId="87" fillId="0" borderId="0" xfId="0" applyFont="1" applyAlignment="1" applyProtection="1">
      <alignment horizontal="center"/>
      <protection locked="0"/>
    </xf>
    <xf numFmtId="0" fontId="88" fillId="0" borderId="0" xfId="0" applyFont="1" applyAlignment="1" applyProtection="1">
      <alignment horizontal="center"/>
      <protection locked="0"/>
    </xf>
    <xf numFmtId="0" fontId="86" fillId="0" borderId="0" xfId="0" applyFont="1" applyAlignment="1" applyProtection="1">
      <alignment horizontal="right" vertical="center"/>
      <protection locked="0"/>
    </xf>
    <xf numFmtId="0" fontId="89" fillId="0" borderId="0" xfId="56" applyFont="1" applyProtection="1">
      <protection locked="0"/>
    </xf>
    <xf numFmtId="49" fontId="6" fillId="2" borderId="0" xfId="56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4" fontId="14" fillId="2" borderId="0" xfId="56" applyNumberFormat="1" applyFont="1" applyFill="1" applyProtection="1">
      <protection locked="0"/>
    </xf>
    <xf numFmtId="0" fontId="90" fillId="6" borderId="5" xfId="0" applyFont="1" applyFill="1" applyBorder="1" applyAlignment="1" applyProtection="1">
      <alignment horizontal="center" vertical="center"/>
      <protection locked="0"/>
    </xf>
    <xf numFmtId="4" fontId="90" fillId="6" borderId="5" xfId="56" applyNumberFormat="1" applyFont="1" applyFill="1" applyBorder="1" applyAlignment="1" applyProtection="1">
      <alignment horizontal="center" vertical="center" wrapText="1"/>
      <protection locked="0"/>
    </xf>
    <xf numFmtId="49" fontId="19" fillId="0" borderId="5" xfId="56" applyNumberFormat="1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91" fillId="4" borderId="5" xfId="0" applyFont="1" applyFill="1" applyBorder="1" applyAlignment="1">
      <alignment horizontal="left"/>
    </xf>
    <xf numFmtId="3" fontId="19" fillId="4" borderId="5" xfId="0" applyNumberFormat="1" applyFont="1" applyFill="1" applyBorder="1" applyAlignment="1">
      <alignment horizontal="center" vertical="center"/>
    </xf>
    <xf numFmtId="0" fontId="92" fillId="0" borderId="5" xfId="0" applyFont="1" applyBorder="1" applyAlignment="1">
      <alignment horizontal="left"/>
    </xf>
    <xf numFmtId="3" fontId="19" fillId="5" borderId="5" xfId="0" applyNumberFormat="1" applyFont="1" applyFill="1" applyBorder="1" applyAlignment="1" applyProtection="1">
      <alignment horizontal="center" vertical="center"/>
      <protection locked="0"/>
    </xf>
    <xf numFmtId="3" fontId="19" fillId="4" borderId="5" xfId="0" applyNumberFormat="1" applyFont="1" applyFill="1" applyBorder="1" applyAlignment="1" applyProtection="1">
      <alignment horizontal="center" vertical="center"/>
      <protection locked="0"/>
    </xf>
    <xf numFmtId="0" fontId="19" fillId="16" borderId="5" xfId="0" applyFont="1" applyFill="1" applyBorder="1" applyAlignment="1" applyProtection="1">
      <alignment horizontal="right"/>
      <protection locked="0"/>
    </xf>
    <xf numFmtId="3" fontId="14" fillId="16" borderId="5" xfId="56" applyNumberFormat="1" applyFont="1" applyFill="1" applyBorder="1" applyAlignment="1">
      <alignment horizontal="center"/>
    </xf>
    <xf numFmtId="0" fontId="14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/>
      <protection locked="0"/>
    </xf>
    <xf numFmtId="3" fontId="6" fillId="2" borderId="0" xfId="56" applyNumberFormat="1" applyFont="1" applyFill="1" applyProtection="1">
      <protection locked="0"/>
    </xf>
    <xf numFmtId="4" fontId="6" fillId="2" borderId="0" xfId="56" applyNumberFormat="1" applyFont="1" applyFill="1" applyProtection="1">
      <protection locked="0"/>
    </xf>
    <xf numFmtId="4" fontId="93" fillId="2" borderId="0" xfId="56" applyNumberFormat="1" applyFont="1" applyFill="1" applyProtection="1">
      <protection locked="0"/>
    </xf>
    <xf numFmtId="49" fontId="19" fillId="2" borderId="0" xfId="56" applyNumberFormat="1" applyFont="1" applyFill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3" fontId="14" fillId="16" borderId="5" xfId="56" applyNumberFormat="1" applyFont="1" applyFill="1" applyBorder="1" applyAlignment="1">
      <alignment horizontal="center" vertical="center"/>
    </xf>
    <xf numFmtId="3" fontId="94" fillId="2" borderId="0" xfId="56" applyNumberFormat="1" applyFont="1" applyFill="1" applyAlignment="1" applyProtection="1">
      <alignment horizontal="center"/>
      <protection locked="0"/>
    </xf>
    <xf numFmtId="3" fontId="95" fillId="2" borderId="0" xfId="56" applyNumberFormat="1" applyFont="1" applyFill="1" applyAlignment="1" applyProtection="1">
      <alignment horizontal="center" vertical="center"/>
      <protection locked="0"/>
    </xf>
    <xf numFmtId="3" fontId="96" fillId="2" borderId="0" xfId="56" applyNumberFormat="1" applyFont="1" applyFill="1" applyAlignment="1" applyProtection="1">
      <alignment horizontal="left" vertical="center" wrapText="1"/>
      <protection locked="0"/>
    </xf>
    <xf numFmtId="0" fontId="19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97" fillId="6" borderId="5" xfId="0" applyFont="1" applyFill="1" applyBorder="1" applyAlignment="1" applyProtection="1">
      <alignment horizontal="center" vertical="center"/>
      <protection locked="0"/>
    </xf>
    <xf numFmtId="0" fontId="97" fillId="6" borderId="16" xfId="0" applyFont="1" applyFill="1" applyBorder="1" applyAlignment="1" applyProtection="1">
      <alignment horizontal="center" vertical="center"/>
      <protection locked="0"/>
    </xf>
    <xf numFmtId="0" fontId="90" fillId="6" borderId="18" xfId="0" applyFont="1" applyFill="1" applyBorder="1" applyAlignment="1" applyProtection="1">
      <alignment horizontal="center" vertical="center"/>
      <protection locked="0"/>
    </xf>
    <xf numFmtId="0" fontId="81" fillId="2" borderId="16" xfId="0" applyFont="1" applyFill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91" fillId="4" borderId="5" xfId="0" applyFont="1" applyFill="1" applyBorder="1" applyAlignment="1" applyProtection="1">
      <alignment horizontal="left"/>
      <protection locked="0"/>
    </xf>
    <xf numFmtId="189" fontId="91" fillId="4" borderId="16" xfId="1" applyNumberFormat="1" applyFont="1" applyFill="1" applyBorder="1" applyAlignment="1" applyProtection="1">
      <alignment horizontal="center" vertical="center"/>
    </xf>
    <xf numFmtId="49" fontId="19" fillId="0" borderId="16" xfId="56" applyNumberFormat="1" applyFont="1" applyBorder="1" applyAlignment="1" applyProtection="1">
      <alignment horizontal="center"/>
      <protection locked="0"/>
    </xf>
    <xf numFmtId="0" fontId="92" fillId="0" borderId="5" xfId="0" applyFont="1" applyBorder="1" applyAlignment="1" applyProtection="1">
      <alignment horizontal="left"/>
      <protection locked="0"/>
    </xf>
    <xf numFmtId="189" fontId="91" fillId="4" borderId="18" xfId="1" applyNumberFormat="1" applyFont="1" applyFill="1" applyBorder="1" applyAlignment="1" applyProtection="1">
      <alignment horizontal="center" vertical="center"/>
    </xf>
    <xf numFmtId="190" fontId="91" fillId="5" borderId="16" xfId="1" applyNumberFormat="1" applyFont="1" applyFill="1" applyBorder="1" applyAlignment="1" applyProtection="1">
      <alignment horizontal="center" vertical="center"/>
      <protection locked="0"/>
    </xf>
    <xf numFmtId="189" fontId="91" fillId="5" borderId="16" xfId="1" applyNumberFormat="1" applyFont="1" applyFill="1" applyBorder="1" applyAlignment="1" applyProtection="1">
      <alignment horizontal="center" vertical="center"/>
      <protection locked="0"/>
    </xf>
    <xf numFmtId="189" fontId="98" fillId="5" borderId="16" xfId="1" applyNumberFormat="1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right"/>
      <protection locked="0"/>
    </xf>
    <xf numFmtId="4" fontId="99" fillId="2" borderId="0" xfId="56" applyNumberFormat="1" applyFont="1" applyFill="1" applyAlignment="1" applyProtection="1">
      <alignment wrapText="1"/>
      <protection locked="0"/>
    </xf>
    <xf numFmtId="4" fontId="100" fillId="2" borderId="0" xfId="56" applyNumberFormat="1" applyFont="1" applyFill="1" applyAlignment="1" applyProtection="1">
      <alignment horizontal="center"/>
      <protection locked="0"/>
    </xf>
    <xf numFmtId="4" fontId="97" fillId="6" borderId="34" xfId="56" applyNumberFormat="1" applyFont="1" applyFill="1" applyBorder="1" applyAlignment="1" applyProtection="1">
      <alignment horizontal="center" vertical="center"/>
      <protection locked="0"/>
    </xf>
    <xf numFmtId="3" fontId="14" fillId="5" borderId="35" xfId="56" applyNumberFormat="1" applyFont="1" applyFill="1" applyBorder="1" applyAlignment="1" applyProtection="1">
      <alignment horizontal="center" vertical="center"/>
      <protection locked="0"/>
    </xf>
    <xf numFmtId="188" fontId="94" fillId="2" borderId="36" xfId="56" applyNumberFormat="1" applyFont="1" applyFill="1" applyBorder="1" applyAlignment="1" applyProtection="1">
      <alignment horizontal="center"/>
      <protection locked="0"/>
    </xf>
    <xf numFmtId="188" fontId="93" fillId="2" borderId="0" xfId="56" applyNumberFormat="1" applyFont="1" applyFill="1" applyProtection="1">
      <protection locked="0"/>
    </xf>
    <xf numFmtId="10" fontId="0" fillId="0" borderId="0" xfId="3" applyNumberFormat="1" applyFont="1" applyFill="1" applyBorder="1" applyAlignment="1" applyProtection="1">
      <protection locked="0"/>
    </xf>
    <xf numFmtId="188" fontId="81" fillId="2" borderId="0" xfId="56" applyNumberFormat="1" applyFont="1" applyFill="1" applyProtection="1">
      <protection locked="0"/>
    </xf>
    <xf numFmtId="4" fontId="19" fillId="2" borderId="0" xfId="56" applyNumberFormat="1" applyFont="1" applyFill="1" applyAlignment="1" applyProtection="1">
      <alignment horizontal="center"/>
      <protection locked="0"/>
    </xf>
    <xf numFmtId="49" fontId="19" fillId="2" borderId="0" xfId="0" applyNumberFormat="1" applyFont="1" applyFill="1" applyAlignment="1" applyProtection="1">
      <alignment horizontal="center"/>
      <protection locked="0"/>
    </xf>
    <xf numFmtId="0" fontId="99" fillId="2" borderId="0" xfId="56" applyFont="1" applyFill="1" applyAlignment="1" applyProtection="1">
      <alignment horizontal="right"/>
      <protection locked="0"/>
    </xf>
    <xf numFmtId="4" fontId="101" fillId="2" borderId="0" xfId="56" applyNumberFormat="1" applyFont="1" applyFill="1" applyAlignment="1" applyProtection="1">
      <alignment horizontal="left" vertical="top" wrapText="1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4" fontId="6" fillId="2" borderId="0" xfId="56" applyNumberFormat="1" applyFont="1" applyFill="1" applyAlignment="1" applyProtection="1">
      <alignment horizontal="left" vertical="center"/>
      <protection locked="0"/>
    </xf>
    <xf numFmtId="4" fontId="19" fillId="2" borderId="0" xfId="0" applyNumberFormat="1" applyFont="1" applyFill="1" applyProtection="1">
      <protection locked="0"/>
    </xf>
    <xf numFmtId="4" fontId="102" fillId="2" borderId="0" xfId="0" applyNumberFormat="1" applyFont="1" applyFill="1" applyAlignment="1" applyProtection="1">
      <alignment horizontal="center" vertical="center"/>
      <protection locked="0"/>
    </xf>
    <xf numFmtId="49" fontId="19" fillId="2" borderId="0" xfId="1" applyNumberFormat="1" applyFont="1" applyFill="1" applyBorder="1" applyAlignment="1" applyProtection="1">
      <alignment horizontal="center" vertical="center"/>
      <protection locked="0"/>
    </xf>
    <xf numFmtId="49" fontId="97" fillId="6" borderId="37" xfId="0" applyNumberFormat="1" applyFont="1" applyFill="1" applyBorder="1" applyAlignment="1" applyProtection="1">
      <alignment horizontal="center" vertical="center" wrapText="1"/>
      <protection locked="0"/>
    </xf>
    <xf numFmtId="49" fontId="97" fillId="6" borderId="38" xfId="0" applyNumberFormat="1" applyFont="1" applyFill="1" applyBorder="1" applyAlignment="1" applyProtection="1">
      <alignment horizontal="center" vertical="center" wrapText="1"/>
      <protection locked="0"/>
    </xf>
    <xf numFmtId="49" fontId="97" fillId="6" borderId="1" xfId="0" applyNumberFormat="1" applyFont="1" applyFill="1" applyBorder="1" applyAlignment="1" applyProtection="1">
      <alignment horizontal="center" vertical="center" wrapText="1"/>
      <protection locked="0"/>
    </xf>
    <xf numFmtId="4" fontId="97" fillId="6" borderId="2" xfId="0" applyNumberFormat="1" applyFont="1" applyFill="1" applyBorder="1" applyAlignment="1" applyProtection="1">
      <alignment horizontal="center" vertical="center"/>
      <protection locked="0"/>
    </xf>
    <xf numFmtId="4" fontId="97" fillId="6" borderId="39" xfId="0" applyNumberFormat="1" applyFont="1" applyFill="1" applyBorder="1" applyAlignment="1" applyProtection="1">
      <alignment horizontal="center" vertical="center" wrapText="1"/>
      <protection locked="0"/>
    </xf>
    <xf numFmtId="4" fontId="97" fillId="6" borderId="1" xfId="0" applyNumberFormat="1" applyFont="1" applyFill="1" applyBorder="1" applyAlignment="1" applyProtection="1">
      <alignment horizontal="center" vertical="center"/>
      <protection locked="0"/>
    </xf>
    <xf numFmtId="0" fontId="103" fillId="4" borderId="6" xfId="0" applyFont="1" applyFill="1" applyBorder="1" applyAlignment="1">
      <alignment horizontal="left"/>
    </xf>
    <xf numFmtId="191" fontId="91" fillId="7" borderId="5" xfId="1" applyNumberFormat="1" applyFont="1" applyFill="1" applyBorder="1" applyAlignment="1" applyProtection="1">
      <alignment horizontal="center" vertical="center"/>
    </xf>
    <xf numFmtId="4" fontId="91" fillId="7" borderId="5" xfId="1" applyNumberFormat="1" applyFont="1" applyFill="1" applyBorder="1" applyAlignment="1" applyProtection="1">
      <alignment horizontal="center" vertical="center"/>
    </xf>
    <xf numFmtId="192" fontId="91" fillId="7" borderId="5" xfId="1" applyNumberFormat="1" applyFont="1" applyFill="1" applyBorder="1" applyAlignment="1" applyProtection="1">
      <alignment horizontal="center" vertical="center"/>
    </xf>
    <xf numFmtId="191" fontId="91" fillId="7" borderId="6" xfId="1" applyNumberFormat="1" applyFont="1" applyFill="1" applyBorder="1" applyAlignment="1" applyProtection="1">
      <alignment horizontal="center" vertical="center"/>
    </xf>
    <xf numFmtId="4" fontId="91" fillId="7" borderId="6" xfId="1" applyNumberFormat="1" applyFont="1" applyFill="1" applyBorder="1" applyAlignment="1" applyProtection="1">
      <alignment horizontal="center" vertical="center"/>
    </xf>
    <xf numFmtId="192" fontId="91" fillId="7" borderId="6" xfId="1" applyNumberFormat="1" applyFont="1" applyFill="1" applyBorder="1" applyAlignment="1" applyProtection="1">
      <alignment horizontal="center" vertical="center"/>
    </xf>
    <xf numFmtId="49" fontId="14" fillId="17" borderId="3" xfId="0" applyNumberFormat="1" applyFont="1" applyFill="1" applyBorder="1" applyAlignment="1">
      <alignment horizontal="center" vertical="center"/>
    </xf>
    <xf numFmtId="9" fontId="104" fillId="17" borderId="40" xfId="1" applyNumberFormat="1" applyFont="1" applyFill="1" applyBorder="1" applyAlignment="1" applyProtection="1">
      <alignment horizontal="center" vertical="center"/>
    </xf>
    <xf numFmtId="4" fontId="104" fillId="17" borderId="40" xfId="1" applyNumberFormat="1" applyFont="1" applyFill="1" applyBorder="1" applyAlignment="1" applyProtection="1">
      <alignment horizontal="center" vertical="center"/>
    </xf>
    <xf numFmtId="192" fontId="104" fillId="17" borderId="40" xfId="1" applyNumberFormat="1" applyFont="1" applyFill="1" applyBorder="1" applyAlignment="1" applyProtection="1">
      <alignment horizontal="center" vertical="center"/>
    </xf>
    <xf numFmtId="191" fontId="104" fillId="17" borderId="40" xfId="1" applyNumberFormat="1" applyFont="1" applyFill="1" applyBorder="1" applyAlignment="1" applyProtection="1">
      <alignment horizontal="center" vertical="center"/>
    </xf>
    <xf numFmtId="191" fontId="104" fillId="17" borderId="41" xfId="1" applyNumberFormat="1" applyFont="1" applyFill="1" applyBorder="1" applyAlignment="1" applyProtection="1">
      <alignment horizontal="center" vertical="center"/>
    </xf>
    <xf numFmtId="188" fontId="94" fillId="2" borderId="0" xfId="56" applyNumberFormat="1" applyFont="1" applyFill="1" applyProtection="1">
      <protection locked="0"/>
    </xf>
    <xf numFmtId="182" fontId="90" fillId="2" borderId="0" xfId="1" applyNumberFormat="1" applyFont="1" applyFill="1" applyBorder="1" applyAlignment="1" applyProtection="1">
      <alignment horizontal="left"/>
      <protection locked="0"/>
    </xf>
    <xf numFmtId="182" fontId="14" fillId="2" borderId="0" xfId="1" applyNumberFormat="1" applyFont="1" applyFill="1" applyBorder="1" applyAlignment="1" applyProtection="1">
      <alignment horizontal="center"/>
      <protection locked="0"/>
    </xf>
    <xf numFmtId="182" fontId="19" fillId="2" borderId="0" xfId="1" applyNumberFormat="1" applyFont="1" applyFill="1" applyBorder="1" applyAlignment="1" applyProtection="1">
      <alignment horizontal="center"/>
      <protection locked="0"/>
    </xf>
    <xf numFmtId="9" fontId="0" fillId="0" borderId="0" xfId="3" applyFont="1" applyFill="1" applyBorder="1" applyAlignment="1" applyProtection="1">
      <protection locked="0"/>
    </xf>
    <xf numFmtId="182" fontId="90" fillId="2" borderId="0" xfId="1" applyNumberFormat="1" applyFont="1" applyFill="1" applyBorder="1" applyProtection="1">
      <protection locked="0"/>
    </xf>
    <xf numFmtId="191" fontId="0" fillId="0" borderId="0" xfId="3" applyNumberFormat="1" applyFont="1" applyFill="1" applyBorder="1" applyAlignment="1" applyProtection="1">
      <protection locked="0"/>
    </xf>
    <xf numFmtId="182" fontId="6" fillId="2" borderId="0" xfId="1" applyNumberFormat="1" applyFont="1" applyFill="1" applyBorder="1" applyAlignment="1" applyProtection="1">
      <alignment horizontal="left" vertical="center"/>
      <protection locked="0"/>
    </xf>
    <xf numFmtId="0" fontId="90" fillId="2" borderId="0" xfId="0" applyFont="1" applyFill="1" applyAlignment="1" applyProtection="1">
      <alignment horizontal="left"/>
      <protection locked="0"/>
    </xf>
    <xf numFmtId="4" fontId="90" fillId="2" borderId="0" xfId="56" applyNumberFormat="1" applyFont="1" applyFill="1" applyProtection="1">
      <protection locked="0"/>
    </xf>
    <xf numFmtId="49" fontId="6" fillId="2" borderId="8" xfId="56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49" fontId="93" fillId="2" borderId="0" xfId="56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105" fillId="0" borderId="5" xfId="6" applyNumberFormat="1" applyFont="1" applyFill="1" applyBorder="1" applyAlignment="1" applyProtection="1">
      <protection locked="0"/>
    </xf>
    <xf numFmtId="0" fontId="22" fillId="0" borderId="0" xfId="0" applyFont="1" applyProtection="1">
      <protection locked="0"/>
    </xf>
    <xf numFmtId="0" fontId="24" fillId="2" borderId="0" xfId="0" applyFont="1" applyFill="1" applyProtection="1">
      <protection locked="0"/>
    </xf>
    <xf numFmtId="0" fontId="24" fillId="5" borderId="9" xfId="0" applyFont="1" applyFill="1" applyBorder="1" applyProtection="1">
      <protection locked="0"/>
    </xf>
    <xf numFmtId="0" fontId="25" fillId="0" borderId="0" xfId="0" applyFont="1" applyAlignment="1" applyProtection="1">
      <protection locked="0"/>
    </xf>
    <xf numFmtId="0" fontId="26" fillId="0" borderId="0" xfId="0" applyFont="1" applyAlignment="1" applyProtection="1">
      <protection locked="0"/>
    </xf>
    <xf numFmtId="0" fontId="24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2" borderId="0" xfId="0" applyFont="1" applyFill="1" applyAlignment="1" applyProtection="1">
      <protection locked="0"/>
    </xf>
    <xf numFmtId="0" fontId="23" fillId="2" borderId="0" xfId="0" applyFont="1" applyFill="1" applyProtection="1">
      <protection locked="0"/>
    </xf>
    <xf numFmtId="0" fontId="29" fillId="6" borderId="12" xfId="0" applyFont="1" applyFill="1" applyBorder="1" applyAlignment="1" applyProtection="1">
      <protection locked="0"/>
    </xf>
    <xf numFmtId="0" fontId="29" fillId="6" borderId="12" xfId="0" applyFont="1" applyFill="1" applyBorder="1" applyAlignment="1" applyProtection="1">
      <alignment wrapText="1"/>
      <protection locked="0"/>
    </xf>
    <xf numFmtId="1" fontId="19" fillId="16" borderId="5" xfId="56" applyNumberFormat="1" applyFont="1" applyFill="1" applyBorder="1" applyAlignment="1">
      <alignment horizontal="center"/>
    </xf>
    <xf numFmtId="188" fontId="106" fillId="2" borderId="0" xfId="56" applyNumberFormat="1" applyFont="1" applyFill="1" applyProtection="1">
      <protection locked="0"/>
    </xf>
    <xf numFmtId="193" fontId="19" fillId="2" borderId="0" xfId="56" applyNumberFormat="1" applyFont="1" applyFill="1" applyProtection="1">
      <protection locked="0"/>
    </xf>
    <xf numFmtId="3" fontId="107" fillId="16" borderId="5" xfId="56" applyNumberFormat="1" applyFont="1" applyFill="1" applyBorder="1" applyAlignment="1">
      <alignment horizontal="center"/>
    </xf>
    <xf numFmtId="3" fontId="19" fillId="2" borderId="0" xfId="56" applyNumberFormat="1" applyFont="1" applyFill="1" applyProtection="1">
      <protection locked="0"/>
    </xf>
    <xf numFmtId="4" fontId="81" fillId="2" borderId="0" xfId="56" applyNumberFormat="1" applyFont="1" applyFill="1" applyProtection="1">
      <protection locked="0"/>
    </xf>
    <xf numFmtId="190" fontId="19" fillId="4" borderId="5" xfId="1" applyNumberFormat="1" applyFont="1" applyFill="1" applyBorder="1" applyAlignment="1" applyProtection="1">
      <alignment horizontal="center" vertical="center"/>
      <protection locked="0"/>
    </xf>
    <xf numFmtId="193" fontId="81" fillId="2" borderId="0" xfId="56" applyNumberFormat="1" applyFont="1" applyFill="1" applyProtection="1">
      <protection locked="0"/>
    </xf>
    <xf numFmtId="190" fontId="19" fillId="5" borderId="5" xfId="1" applyNumberFormat="1" applyFont="1" applyFill="1" applyBorder="1" applyAlignment="1" applyProtection="1">
      <alignment horizontal="left" vertical="center"/>
      <protection locked="0"/>
    </xf>
    <xf numFmtId="0" fontId="108" fillId="0" borderId="0" xfId="0" applyFont="1" applyAlignment="1" applyProtection="1">
      <alignment vertical="center" wrapText="1"/>
      <protection locked="0"/>
    </xf>
    <xf numFmtId="190" fontId="19" fillId="5" borderId="5" xfId="1" applyNumberFormat="1" applyFont="1" applyFill="1" applyBorder="1" applyAlignment="1" applyProtection="1">
      <alignment horizontal="center" vertical="center"/>
      <protection locked="0"/>
    </xf>
    <xf numFmtId="188" fontId="109" fillId="2" borderId="0" xfId="56" applyNumberFormat="1" applyFont="1" applyFill="1" applyProtection="1">
      <protection locked="0"/>
    </xf>
    <xf numFmtId="188" fontId="14" fillId="2" borderId="0" xfId="56" applyNumberFormat="1" applyFont="1" applyFill="1" applyProtection="1">
      <protection locked="0"/>
    </xf>
    <xf numFmtId="190" fontId="19" fillId="2" borderId="0" xfId="1" applyNumberFormat="1" applyFont="1" applyFill="1" applyBorder="1" applyAlignment="1" applyProtection="1">
      <alignment horizontal="center" vertical="center"/>
      <protection locked="0"/>
    </xf>
    <xf numFmtId="4" fontId="2" fillId="2" borderId="0" xfId="0" applyNumberFormat="1" applyFont="1" applyFill="1" applyProtection="1">
      <protection locked="0"/>
    </xf>
    <xf numFmtId="0" fontId="110" fillId="0" borderId="0" xfId="0" applyFont="1" applyAlignment="1" applyProtection="1">
      <alignment vertical="center" wrapText="1"/>
      <protection locked="0"/>
    </xf>
    <xf numFmtId="4" fontId="14" fillId="2" borderId="0" xfId="0" applyNumberFormat="1" applyFont="1" applyFill="1" applyProtection="1">
      <protection locked="0"/>
    </xf>
    <xf numFmtId="0" fontId="14" fillId="2" borderId="0" xfId="0" applyFont="1" applyFill="1" applyProtection="1">
      <protection locked="0"/>
    </xf>
    <xf numFmtId="4" fontId="19" fillId="2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4" fontId="83" fillId="2" borderId="0" xfId="56" applyNumberFormat="1" applyFont="1" applyFill="1" applyProtection="1">
      <protection locked="0"/>
    </xf>
    <xf numFmtId="188" fontId="83" fillId="2" borderId="0" xfId="56" applyNumberFormat="1" applyFont="1" applyFill="1" applyProtection="1">
      <protection locked="0"/>
    </xf>
    <xf numFmtId="4" fontId="84" fillId="2" borderId="0" xfId="56" applyNumberFormat="1" applyFont="1" applyFill="1" applyProtection="1">
      <protection locked="0"/>
    </xf>
    <xf numFmtId="188" fontId="84" fillId="2" borderId="0" xfId="56" applyNumberFormat="1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29" fillId="6" borderId="13" xfId="0" applyFont="1" applyFill="1" applyBorder="1" applyAlignment="1" applyProtection="1">
      <protection locked="0"/>
    </xf>
    <xf numFmtId="0" fontId="29" fillId="6" borderId="13" xfId="0" applyFont="1" applyFill="1" applyBorder="1" applyAlignment="1" applyProtection="1">
      <alignment wrapText="1"/>
      <protection locked="0"/>
    </xf>
    <xf numFmtId="0" fontId="23" fillId="0" borderId="9" xfId="0" applyFont="1" applyBorder="1" applyProtection="1">
      <protection locked="0"/>
    </xf>
    <xf numFmtId="0" fontId="23" fillId="0" borderId="12" xfId="0" applyFont="1" applyBorder="1" applyAlignment="1" applyProtection="1">
      <protection locked="0"/>
    </xf>
    <xf numFmtId="0" fontId="23" fillId="4" borderId="9" xfId="0" applyFont="1" applyFill="1" applyBorder="1" applyProtection="1">
      <protection locked="0"/>
    </xf>
    <xf numFmtId="0" fontId="23" fillId="0" borderId="42" xfId="0" applyFont="1" applyBorder="1" applyAlignment="1" applyProtection="1">
      <protection locked="0"/>
    </xf>
    <xf numFmtId="0" fontId="111" fillId="0" borderId="9" xfId="0" applyFont="1" applyBorder="1" applyProtection="1">
      <protection locked="0"/>
    </xf>
    <xf numFmtId="0" fontId="23" fillId="5" borderId="9" xfId="0" applyFont="1" applyFill="1" applyBorder="1" applyProtection="1">
      <protection locked="0"/>
    </xf>
    <xf numFmtId="0" fontId="23" fillId="0" borderId="13" xfId="0" applyFont="1" applyBorder="1" applyAlignment="1" applyProtection="1">
      <protection locked="0"/>
    </xf>
    <xf numFmtId="0" fontId="23" fillId="16" borderId="14" xfId="0" applyFont="1" applyFill="1" applyBorder="1" applyAlignment="1" applyProtection="1">
      <protection locked="0"/>
    </xf>
    <xf numFmtId="0" fontId="23" fillId="16" borderId="24" xfId="0" applyFont="1" applyFill="1" applyBorder="1" applyAlignment="1" applyProtection="1">
      <protection locked="0"/>
    </xf>
    <xf numFmtId="0" fontId="23" fillId="16" borderId="15" xfId="0" applyFont="1" applyFill="1" applyBorder="1" applyAlignment="1" applyProtection="1">
      <protection locked="0"/>
    </xf>
    <xf numFmtId="0" fontId="24" fillId="16" borderId="9" xfId="0" applyFont="1" applyFill="1" applyBorder="1" applyProtection="1">
      <protection locked="0"/>
    </xf>
    <xf numFmtId="0" fontId="24" fillId="2" borderId="14" xfId="0" applyFont="1" applyFill="1" applyBorder="1" applyAlignment="1" applyProtection="1">
      <protection locked="0"/>
    </xf>
    <xf numFmtId="0" fontId="24" fillId="2" borderId="15" xfId="0" applyFont="1" applyFill="1" applyBorder="1" applyAlignment="1" applyProtection="1">
      <protection locked="0"/>
    </xf>
    <xf numFmtId="0" fontId="112" fillId="2" borderId="0" xfId="0" applyFont="1" applyFill="1" applyProtection="1">
      <protection locked="0"/>
    </xf>
    <xf numFmtId="0" fontId="113" fillId="2" borderId="0" xfId="0" applyFont="1" applyFill="1" applyProtection="1">
      <protection locked="0"/>
    </xf>
    <xf numFmtId="0" fontId="114" fillId="2" borderId="0" xfId="0" applyFont="1" applyFill="1" applyAlignment="1" applyProtection="1">
      <alignment wrapText="1"/>
      <protection locked="0"/>
    </xf>
    <xf numFmtId="0" fontId="29" fillId="6" borderId="10" xfId="0" applyFont="1" applyFill="1" applyBorder="1" applyAlignment="1" applyProtection="1">
      <protection locked="0"/>
    </xf>
    <xf numFmtId="0" fontId="29" fillId="6" borderId="11" xfId="0" applyFont="1" applyFill="1" applyBorder="1" applyAlignment="1" applyProtection="1">
      <protection locked="0"/>
    </xf>
    <xf numFmtId="0" fontId="29" fillId="6" borderId="43" xfId="0" applyFont="1" applyFill="1" applyBorder="1" applyAlignment="1" applyProtection="1">
      <protection locked="0"/>
    </xf>
    <xf numFmtId="0" fontId="29" fillId="6" borderId="27" xfId="0" applyFont="1" applyFill="1" applyBorder="1" applyAlignment="1" applyProtection="1">
      <protection locked="0"/>
    </xf>
    <xf numFmtId="0" fontId="23" fillId="2" borderId="14" xfId="0" applyFont="1" applyFill="1" applyBorder="1" applyProtection="1">
      <protection locked="0"/>
    </xf>
    <xf numFmtId="0" fontId="23" fillId="0" borderId="10" xfId="0" applyFont="1" applyBorder="1" applyAlignment="1" applyProtection="1">
      <alignment wrapText="1"/>
      <protection locked="0"/>
    </xf>
    <xf numFmtId="0" fontId="23" fillId="4" borderId="14" xfId="0" applyFont="1" applyFill="1" applyBorder="1" applyProtection="1">
      <protection locked="0"/>
    </xf>
    <xf numFmtId="3" fontId="23" fillId="4" borderId="14" xfId="0" applyNumberFormat="1" applyFont="1" applyFill="1" applyBorder="1" applyProtection="1">
      <protection locked="0"/>
    </xf>
    <xf numFmtId="0" fontId="23" fillId="0" borderId="14" xfId="0" applyFont="1" applyBorder="1" applyProtection="1">
      <protection locked="0"/>
    </xf>
    <xf numFmtId="0" fontId="23" fillId="0" borderId="44" xfId="0" applyFont="1" applyBorder="1" applyAlignment="1" applyProtection="1">
      <alignment wrapText="1"/>
      <protection locked="0"/>
    </xf>
    <xf numFmtId="0" fontId="23" fillId="4" borderId="15" xfId="0" applyFont="1" applyFill="1" applyBorder="1" applyProtection="1">
      <protection locked="0"/>
    </xf>
    <xf numFmtId="3" fontId="23" fillId="5" borderId="14" xfId="0" applyNumberFormat="1" applyFont="1" applyFill="1" applyBorder="1" applyProtection="1">
      <protection locked="0"/>
    </xf>
    <xf numFmtId="0" fontId="23" fillId="5" borderId="14" xfId="0" applyFont="1" applyFill="1" applyBorder="1" applyProtection="1">
      <protection locked="0"/>
    </xf>
    <xf numFmtId="0" fontId="23" fillId="0" borderId="43" xfId="0" applyFont="1" applyBorder="1" applyAlignment="1" applyProtection="1">
      <alignment wrapText="1"/>
      <protection locked="0"/>
    </xf>
    <xf numFmtId="0" fontId="24" fillId="0" borderId="14" xfId="0" applyFont="1" applyBorder="1" applyAlignment="1" applyProtection="1">
      <protection locked="0"/>
    </xf>
    <xf numFmtId="0" fontId="24" fillId="0" borderId="24" xfId="0" applyFont="1" applyBorder="1" applyAlignment="1" applyProtection="1">
      <protection locked="0"/>
    </xf>
    <xf numFmtId="0" fontId="24" fillId="0" borderId="15" xfId="0" applyFont="1" applyBorder="1" applyAlignment="1" applyProtection="1">
      <protection locked="0"/>
    </xf>
    <xf numFmtId="3" fontId="24" fillId="16" borderId="9" xfId="0" applyNumberFormat="1" applyFont="1" applyFill="1" applyBorder="1" applyProtection="1">
      <protection locked="0"/>
    </xf>
    <xf numFmtId="0" fontId="115" fillId="2" borderId="0" xfId="0" applyFont="1" applyFill="1" applyAlignment="1" applyProtection="1">
      <alignment wrapText="1"/>
      <protection locked="0"/>
    </xf>
    <xf numFmtId="0" fontId="25" fillId="2" borderId="0" xfId="0" applyFont="1" applyFill="1" applyProtection="1">
      <protection locked="0"/>
    </xf>
    <xf numFmtId="0" fontId="29" fillId="6" borderId="45" xfId="0" applyFont="1" applyFill="1" applyBorder="1" applyAlignment="1" applyProtection="1">
      <protection locked="0"/>
    </xf>
    <xf numFmtId="0" fontId="24" fillId="5" borderId="33" xfId="0" applyFont="1" applyFill="1" applyBorder="1" applyAlignment="1" applyProtection="1">
      <protection locked="0"/>
    </xf>
    <xf numFmtId="0" fontId="112" fillId="2" borderId="46" xfId="0" applyFont="1" applyFill="1" applyBorder="1" applyAlignment="1" applyProtection="1">
      <protection locked="0"/>
    </xf>
    <xf numFmtId="0" fontId="29" fillId="6" borderId="47" xfId="0" applyFont="1" applyFill="1" applyBorder="1" applyAlignment="1" applyProtection="1">
      <protection locked="0"/>
    </xf>
    <xf numFmtId="0" fontId="24" fillId="5" borderId="48" xfId="0" applyFont="1" applyFill="1" applyBorder="1" applyAlignment="1" applyProtection="1">
      <protection locked="0"/>
    </xf>
    <xf numFmtId="0" fontId="115" fillId="2" borderId="0" xfId="0" applyFont="1" applyFill="1" applyProtection="1">
      <protection locked="0"/>
    </xf>
    <xf numFmtId="0" fontId="116" fillId="2" borderId="0" xfId="0" applyFont="1" applyFill="1" applyAlignment="1" applyProtection="1">
      <alignment wrapText="1"/>
      <protection locked="0"/>
    </xf>
    <xf numFmtId="0" fontId="29" fillId="2" borderId="0" xfId="0" applyFont="1" applyFill="1" applyProtection="1">
      <protection locked="0"/>
    </xf>
    <xf numFmtId="0" fontId="29" fillId="6" borderId="45" xfId="0" applyFont="1" applyFill="1" applyBorder="1" applyAlignment="1" applyProtection="1">
      <alignment wrapText="1"/>
      <protection locked="0"/>
    </xf>
    <xf numFmtId="0" fontId="29" fillId="6" borderId="49" xfId="0" applyFont="1" applyFill="1" applyBorder="1" applyAlignment="1" applyProtection="1">
      <alignment wrapText="1"/>
      <protection locked="0"/>
    </xf>
    <xf numFmtId="0" fontId="29" fillId="6" borderId="50" xfId="0" applyFont="1" applyFill="1" applyBorder="1" applyAlignment="1" applyProtection="1">
      <alignment wrapText="1"/>
      <protection locked="0"/>
    </xf>
    <xf numFmtId="0" fontId="29" fillId="6" borderId="32" xfId="0" applyFont="1" applyFill="1" applyBorder="1" applyAlignment="1" applyProtection="1">
      <alignment wrapText="1"/>
      <protection locked="0"/>
    </xf>
    <xf numFmtId="0" fontId="29" fillId="6" borderId="51" xfId="0" applyFont="1" applyFill="1" applyBorder="1" applyAlignment="1" applyProtection="1">
      <protection locked="0"/>
    </xf>
    <xf numFmtId="0" fontId="29" fillId="6" borderId="52" xfId="0" applyFont="1" applyFill="1" applyBorder="1" applyAlignment="1" applyProtection="1">
      <protection locked="0"/>
    </xf>
    <xf numFmtId="0" fontId="29" fillId="6" borderId="33" xfId="0" applyFont="1" applyFill="1" applyBorder="1" applyAlignment="1" applyProtection="1">
      <alignment wrapText="1"/>
      <protection locked="0"/>
    </xf>
    <xf numFmtId="0" fontId="29" fillId="6" borderId="47" xfId="0" applyFont="1" applyFill="1" applyBorder="1" applyAlignment="1" applyProtection="1">
      <alignment wrapText="1"/>
      <protection locked="0"/>
    </xf>
    <xf numFmtId="0" fontId="29" fillId="6" borderId="27" xfId="0" applyFont="1" applyFill="1" applyBorder="1" applyAlignment="1" applyProtection="1">
      <alignment wrapText="1"/>
      <protection locked="0"/>
    </xf>
    <xf numFmtId="0" fontId="29" fillId="6" borderId="0" xfId="0" applyFont="1" applyFill="1" applyAlignment="1" applyProtection="1">
      <alignment wrapText="1"/>
      <protection locked="0"/>
    </xf>
    <xf numFmtId="0" fontId="29" fillId="6" borderId="53" xfId="0" applyFont="1" applyFill="1" applyBorder="1" applyAlignment="1" applyProtection="1">
      <alignment wrapText="1"/>
      <protection locked="0"/>
    </xf>
    <xf numFmtId="0" fontId="29" fillId="6" borderId="32" xfId="0" applyFont="1" applyFill="1" applyBorder="1" applyProtection="1">
      <protection locked="0"/>
    </xf>
    <xf numFmtId="0" fontId="29" fillId="6" borderId="54" xfId="0" applyFont="1" applyFill="1" applyBorder="1" applyAlignment="1" applyProtection="1">
      <alignment wrapText="1"/>
      <protection locked="0"/>
    </xf>
    <xf numFmtId="0" fontId="24" fillId="4" borderId="10" xfId="0" applyFont="1" applyFill="1" applyBorder="1" applyAlignment="1" applyProtection="1">
      <protection locked="0"/>
    </xf>
    <xf numFmtId="0" fontId="24" fillId="4" borderId="11" xfId="0" applyFont="1" applyFill="1" applyBorder="1" applyAlignment="1" applyProtection="1">
      <protection locked="0"/>
    </xf>
    <xf numFmtId="10" fontId="23" fillId="7" borderId="9" xfId="0" applyNumberFormat="1" applyFont="1" applyFill="1" applyBorder="1" applyProtection="1">
      <protection locked="0"/>
    </xf>
    <xf numFmtId="0" fontId="23" fillId="7" borderId="9" xfId="0" applyFont="1" applyFill="1" applyBorder="1" applyProtection="1">
      <protection locked="0"/>
    </xf>
    <xf numFmtId="10" fontId="23" fillId="7" borderId="12" xfId="0" applyNumberFormat="1" applyFont="1" applyFill="1" applyBorder="1" applyProtection="1">
      <protection locked="0"/>
    </xf>
    <xf numFmtId="0" fontId="23" fillId="7" borderId="12" xfId="0" applyFont="1" applyFill="1" applyBorder="1" applyProtection="1">
      <protection locked="0"/>
    </xf>
    <xf numFmtId="0" fontId="24" fillId="17" borderId="51" xfId="0" applyFont="1" applyFill="1" applyBorder="1" applyAlignment="1" applyProtection="1">
      <protection locked="0"/>
    </xf>
    <xf numFmtId="0" fontId="24" fillId="17" borderId="55" xfId="0" applyFont="1" applyFill="1" applyBorder="1" applyAlignment="1" applyProtection="1">
      <protection locked="0"/>
    </xf>
    <xf numFmtId="9" fontId="24" fillId="17" borderId="29" xfId="0" applyNumberFormat="1" applyFont="1" applyFill="1" applyBorder="1" applyProtection="1">
      <protection locked="0"/>
    </xf>
    <xf numFmtId="0" fontId="24" fillId="17" borderId="29" xfId="0" applyFont="1" applyFill="1" applyBorder="1" applyProtection="1">
      <protection locked="0"/>
    </xf>
    <xf numFmtId="10" fontId="24" fillId="17" borderId="29" xfId="0" applyNumberFormat="1" applyFont="1" applyFill="1" applyBorder="1" applyProtection="1">
      <protection locked="0"/>
    </xf>
    <xf numFmtId="10" fontId="24" fillId="17" borderId="56" xfId="0" applyNumberFormat="1" applyFont="1" applyFill="1" applyBorder="1" applyProtection="1">
      <protection locked="0"/>
    </xf>
    <xf numFmtId="0" fontId="22" fillId="2" borderId="0" xfId="0" applyFont="1" applyFill="1" applyProtection="1">
      <protection locked="0"/>
    </xf>
    <xf numFmtId="0" fontId="33" fillId="5" borderId="14" xfId="0" applyFont="1" applyFill="1" applyBorder="1" applyAlignment="1" applyProtection="1">
      <alignment wrapText="1"/>
      <protection locked="0"/>
    </xf>
    <xf numFmtId="0" fontId="33" fillId="5" borderId="15" xfId="0" applyFont="1" applyFill="1" applyBorder="1" applyAlignment="1" applyProtection="1">
      <alignment wrapText="1"/>
      <protection locked="0"/>
    </xf>
    <xf numFmtId="0" fontId="24" fillId="5" borderId="14" xfId="0" applyFont="1" applyFill="1" applyBorder="1" applyAlignment="1" applyProtection="1">
      <alignment wrapText="1"/>
      <protection locked="0"/>
    </xf>
    <xf numFmtId="0" fontId="24" fillId="5" borderId="15" xfId="0" applyFont="1" applyFill="1" applyBorder="1" applyAlignment="1" applyProtection="1">
      <alignment wrapText="1"/>
      <protection locked="0"/>
    </xf>
    <xf numFmtId="0" fontId="33" fillId="5" borderId="14" xfId="0" applyFont="1" applyFill="1" applyBorder="1" applyAlignment="1" applyProtection="1">
      <protection locked="0"/>
    </xf>
    <xf numFmtId="0" fontId="33" fillId="5" borderId="15" xfId="0" applyFont="1" applyFill="1" applyBorder="1" applyAlignment="1" applyProtection="1">
      <protection locked="0"/>
    </xf>
    <xf numFmtId="0" fontId="34" fillId="0" borderId="14" xfId="6" applyFont="1" applyFill="1" applyBorder="1" applyAlignment="1" applyProtection="1">
      <protection locked="0"/>
    </xf>
    <xf numFmtId="0" fontId="34" fillId="0" borderId="15" xfId="6" applyFont="1" applyFill="1" applyBorder="1" applyAlignment="1" applyProtection="1">
      <protection locked="0"/>
    </xf>
    <xf numFmtId="4" fontId="19" fillId="0" borderId="0" xfId="56" applyNumberFormat="1" applyFont="1" applyProtection="1">
      <protection locked="0"/>
    </xf>
    <xf numFmtId="0" fontId="23" fillId="16" borderId="9" xfId="0" applyFont="1" applyFill="1" applyBorder="1" applyProtection="1">
      <protection locked="0"/>
    </xf>
    <xf numFmtId="0" fontId="117" fillId="16" borderId="9" xfId="0" applyFont="1" applyFill="1" applyBorder="1" applyProtection="1">
      <protection locked="0"/>
    </xf>
    <xf numFmtId="0" fontId="29" fillId="6" borderId="10" xfId="0" applyFont="1" applyFill="1" applyBorder="1" applyAlignment="1" applyProtection="1">
      <alignment wrapText="1"/>
      <protection locked="0"/>
    </xf>
    <xf numFmtId="0" fontId="29" fillId="6" borderId="11" xfId="0" applyFont="1" applyFill="1" applyBorder="1" applyAlignment="1" applyProtection="1">
      <alignment wrapText="1"/>
      <protection locked="0"/>
    </xf>
    <xf numFmtId="0" fontId="29" fillId="6" borderId="43" xfId="0" applyFont="1" applyFill="1" applyBorder="1" applyAlignment="1" applyProtection="1">
      <alignment wrapText="1"/>
      <protection locked="0"/>
    </xf>
    <xf numFmtId="0" fontId="23" fillId="4" borderId="14" xfId="0" applyFont="1" applyFill="1" applyBorder="1" applyAlignment="1" applyProtection="1">
      <protection locked="0"/>
    </xf>
    <xf numFmtId="0" fontId="23" fillId="4" borderId="15" xfId="0" applyFont="1" applyFill="1" applyBorder="1" applyAlignment="1" applyProtection="1">
      <protection locked="0"/>
    </xf>
    <xf numFmtId="0" fontId="23" fillId="5" borderId="14" xfId="0" applyFont="1" applyFill="1" applyBorder="1" applyAlignment="1" applyProtection="1">
      <protection locked="0"/>
    </xf>
    <xf numFmtId="0" fontId="23" fillId="5" borderId="15" xfId="0" applyFont="1" applyFill="1" applyBorder="1" applyAlignment="1" applyProtection="1">
      <protection locked="0"/>
    </xf>
    <xf numFmtId="0" fontId="24" fillId="16" borderId="14" xfId="0" applyFont="1" applyFill="1" applyBorder="1" applyAlignment="1" applyProtection="1">
      <protection locked="0"/>
    </xf>
    <xf numFmtId="0" fontId="24" fillId="16" borderId="15" xfId="0" applyFont="1" applyFill="1" applyBorder="1" applyAlignment="1" applyProtection="1">
      <protection locked="0"/>
    </xf>
    <xf numFmtId="0" fontId="118" fillId="0" borderId="0" xfId="0" applyFont="1" applyAlignment="1" applyProtection="1">
      <alignment wrapText="1"/>
      <protection locked="0"/>
    </xf>
    <xf numFmtId="0" fontId="68" fillId="0" borderId="0" xfId="56" applyFont="1" applyAlignment="1">
      <alignment vertical="top" wrapText="1"/>
    </xf>
    <xf numFmtId="0" fontId="68" fillId="0" borderId="0" xfId="56" applyFont="1" applyAlignment="1">
      <alignment horizontal="left"/>
    </xf>
    <xf numFmtId="0" fontId="69" fillId="0" borderId="0" xfId="0" applyFont="1" applyAlignment="1" applyProtection="1">
      <alignment horizontal="center" vertical="top" wrapText="1"/>
      <protection hidden="1"/>
    </xf>
    <xf numFmtId="0" fontId="70" fillId="0" borderId="0" xfId="0" applyFont="1" applyAlignment="1" applyProtection="1">
      <alignment horizontal="center" vertical="top" wrapText="1"/>
      <protection hidden="1"/>
    </xf>
    <xf numFmtId="3" fontId="11" fillId="2" borderId="0" xfId="0" applyNumberFormat="1" applyFont="1" applyFill="1" applyAlignment="1" applyProtection="1">
      <alignment horizontal="center" vertical="center"/>
      <protection locked="0"/>
    </xf>
    <xf numFmtId="0" fontId="71" fillId="2" borderId="0" xfId="56" applyFont="1" applyFill="1" applyAlignment="1">
      <alignment horizontal="left" vertical="center"/>
    </xf>
    <xf numFmtId="0" fontId="71" fillId="2" borderId="0" xfId="56" applyFont="1" applyFill="1" applyAlignment="1">
      <alignment horizontal="left" vertical="top" wrapText="1"/>
    </xf>
    <xf numFmtId="0" fontId="72" fillId="13" borderId="22" xfId="56" applyFont="1" applyFill="1" applyBorder="1" applyAlignment="1">
      <alignment horizontal="center" vertical="center" wrapText="1"/>
    </xf>
    <xf numFmtId="0" fontId="72" fillId="13" borderId="19" xfId="56" applyFont="1" applyFill="1" applyBorder="1" applyAlignment="1">
      <alignment horizontal="center" vertical="center" wrapText="1"/>
    </xf>
    <xf numFmtId="0" fontId="119" fillId="11" borderId="5" xfId="0" applyFont="1" applyFill="1" applyBorder="1" applyAlignment="1">
      <alignment horizontal="center" vertical="center" wrapText="1"/>
    </xf>
    <xf numFmtId="0" fontId="119" fillId="11" borderId="5" xfId="0" applyFont="1" applyFill="1" applyBorder="1" applyAlignment="1">
      <alignment horizontal="center" vertical="center"/>
    </xf>
    <xf numFmtId="187" fontId="120" fillId="5" borderId="5" xfId="0" applyNumberFormat="1" applyFont="1" applyFill="1" applyBorder="1" applyAlignment="1">
      <alignment horizontal="center" vertical="center"/>
    </xf>
    <xf numFmtId="0" fontId="120" fillId="5" borderId="16" xfId="0" applyFont="1" applyFill="1" applyBorder="1" applyAlignment="1">
      <alignment horizontal="center" vertical="center"/>
    </xf>
    <xf numFmtId="0" fontId="120" fillId="5" borderId="5" xfId="0" applyFont="1" applyFill="1" applyBorder="1" applyAlignment="1">
      <alignment horizontal="center" vertical="center" wrapText="1"/>
    </xf>
    <xf numFmtId="0" fontId="120" fillId="5" borderId="18" xfId="0" applyFont="1" applyFill="1" applyBorder="1" applyAlignment="1">
      <alignment horizontal="center" vertical="center"/>
    </xf>
    <xf numFmtId="0" fontId="120" fillId="5" borderId="5" xfId="0" applyFont="1" applyFill="1" applyBorder="1" applyAlignment="1">
      <alignment horizontal="center" vertical="center"/>
    </xf>
    <xf numFmtId="0" fontId="120" fillId="11" borderId="5" xfId="0" applyFont="1" applyFill="1" applyBorder="1" applyAlignment="1">
      <alignment horizontal="center" vertical="center"/>
    </xf>
    <xf numFmtId="0" fontId="120" fillId="5" borderId="6" xfId="0" applyFont="1" applyFill="1" applyBorder="1" applyAlignment="1">
      <alignment horizontal="center" vertical="center" wrapText="1"/>
    </xf>
    <xf numFmtId="0" fontId="119" fillId="11" borderId="5" xfId="0" applyFont="1" applyFill="1" applyBorder="1" applyAlignment="1">
      <alignment horizontal="center"/>
    </xf>
    <xf numFmtId="187" fontId="120" fillId="5" borderId="5" xfId="0" applyNumberFormat="1" applyFont="1" applyFill="1" applyBorder="1" applyAlignment="1">
      <alignment horizontal="center"/>
    </xf>
    <xf numFmtId="0" fontId="120" fillId="5" borderId="16" xfId="0" applyFont="1" applyFill="1" applyBorder="1" applyAlignment="1">
      <alignment horizontal="center"/>
    </xf>
    <xf numFmtId="0" fontId="120" fillId="5" borderId="18" xfId="0" applyFont="1" applyFill="1" applyBorder="1" applyAlignment="1">
      <alignment horizontal="center"/>
    </xf>
    <xf numFmtId="0" fontId="120" fillId="5" borderId="5" xfId="0" applyFont="1" applyFill="1" applyBorder="1" applyAlignment="1">
      <alignment horizontal="center"/>
    </xf>
    <xf numFmtId="0" fontId="120" fillId="11" borderId="5" xfId="0" applyFont="1" applyFill="1" applyBorder="1" applyAlignment="1">
      <alignment horizontal="center"/>
    </xf>
    <xf numFmtId="0" fontId="120" fillId="5" borderId="16" xfId="0" applyFont="1" applyFill="1" applyBorder="1" applyAlignment="1">
      <alignment horizontal="center" vertical="center" wrapText="1"/>
    </xf>
    <xf numFmtId="49" fontId="120" fillId="5" borderId="5" xfId="0" applyNumberFormat="1" applyFont="1" applyFill="1" applyBorder="1" applyAlignment="1">
      <alignment horizontal="center" vertical="center"/>
    </xf>
    <xf numFmtId="0" fontId="72" fillId="13" borderId="19" xfId="56" applyFont="1" applyFill="1" applyBorder="1" applyAlignment="1">
      <alignment horizontal="left" vertical="center" wrapText="1"/>
    </xf>
    <xf numFmtId="0" fontId="68" fillId="2" borderId="0" xfId="56" applyFont="1" applyFill="1" applyProtection="1">
      <protection locked="0"/>
    </xf>
    <xf numFmtId="0" fontId="119" fillId="11" borderId="0" xfId="0" applyFont="1" applyFill="1" applyAlignment="1">
      <alignment horizontal="center"/>
    </xf>
    <xf numFmtId="0" fontId="120" fillId="11" borderId="5" xfId="0" applyFont="1" applyFill="1" applyBorder="1" applyAlignment="1">
      <alignment horizontal="center" vertical="center" wrapText="1"/>
    </xf>
    <xf numFmtId="0" fontId="68" fillId="0" borderId="0" xfId="56" applyFont="1" applyAlignment="1">
      <alignment horizontal="center"/>
    </xf>
    <xf numFmtId="0" fontId="68" fillId="0" borderId="0" xfId="56" applyFont="1" applyAlignment="1">
      <alignment horizontal="center" vertical="top" wrapText="1"/>
    </xf>
    <xf numFmtId="0" fontId="68" fillId="0" borderId="0" xfId="56" applyFont="1" applyAlignment="1">
      <alignment horizontal="right"/>
    </xf>
    <xf numFmtId="0" fontId="77" fillId="13" borderId="57" xfId="0" applyFont="1" applyFill="1" applyBorder="1" applyAlignment="1">
      <alignment wrapText="1"/>
    </xf>
    <xf numFmtId="0" fontId="77" fillId="13" borderId="58" xfId="0" applyFont="1" applyFill="1" applyBorder="1" applyAlignment="1">
      <alignment wrapText="1"/>
    </xf>
    <xf numFmtId="0" fontId="77" fillId="13" borderId="59" xfId="0" applyFont="1" applyFill="1" applyBorder="1" applyAlignment="1">
      <alignment wrapText="1"/>
    </xf>
    <xf numFmtId="0" fontId="77" fillId="13" borderId="60" xfId="0" applyFont="1" applyFill="1" applyBorder="1" applyAlignment="1">
      <alignment wrapText="1"/>
    </xf>
    <xf numFmtId="0" fontId="22" fillId="12" borderId="14" xfId="0" applyFont="1" applyFill="1" applyBorder="1"/>
    <xf numFmtId="0" fontId="22" fillId="12" borderId="12" xfId="0" applyFont="1" applyFill="1" applyBorder="1"/>
    <xf numFmtId="183" fontId="22" fillId="5" borderId="9" xfId="0" applyNumberFormat="1" applyFont="1" applyFill="1" applyBorder="1" applyAlignment="1">
      <alignment wrapText="1"/>
    </xf>
    <xf numFmtId="0" fontId="48" fillId="2" borderId="0" xfId="0" applyFont="1" applyFill="1"/>
    <xf numFmtId="0" fontId="22" fillId="5" borderId="9" xfId="0" applyFont="1" applyFill="1" applyBorder="1"/>
    <xf numFmtId="0" fontId="22" fillId="5" borderId="9" xfId="0" applyFont="1" applyFill="1" applyBorder="1" applyAlignment="1">
      <alignment wrapText="1"/>
    </xf>
    <xf numFmtId="0" fontId="22" fillId="12" borderId="11" xfId="0" applyFont="1" applyFill="1" applyBorder="1" applyAlignment="1">
      <alignment wrapText="1"/>
    </xf>
    <xf numFmtId="183" fontId="53" fillId="5" borderId="9" xfId="0" applyNumberFormat="1" applyFont="1" applyFill="1" applyBorder="1" applyAlignment="1">
      <alignment wrapText="1"/>
    </xf>
    <xf numFmtId="0" fontId="22" fillId="12" borderId="10" xfId="0" applyFont="1" applyFill="1" applyBorder="1"/>
    <xf numFmtId="0" fontId="22" fillId="5" borderId="14" xfId="0" applyFont="1" applyFill="1" applyBorder="1"/>
    <xf numFmtId="183" fontId="71" fillId="10" borderId="15" xfId="0" applyNumberFormat="1" applyFont="1" applyFill="1" applyBorder="1" applyAlignment="1">
      <alignment wrapText="1"/>
    </xf>
    <xf numFmtId="0" fontId="121" fillId="2" borderId="0" xfId="0" applyFont="1" applyFill="1"/>
    <xf numFmtId="3" fontId="71" fillId="18" borderId="12" xfId="0" applyNumberFormat="1" applyFont="1" applyFill="1" applyBorder="1"/>
    <xf numFmtId="183" fontId="71" fillId="12" borderId="11" xfId="0" applyNumberFormat="1" applyFont="1" applyFill="1" applyBorder="1" applyAlignment="1">
      <alignment wrapText="1"/>
    </xf>
    <xf numFmtId="0" fontId="22" fillId="5" borderId="10" xfId="0" applyFont="1" applyFill="1" applyBorder="1"/>
    <xf numFmtId="3" fontId="71" fillId="10" borderId="9" xfId="0" applyNumberFormat="1" applyFont="1" applyFill="1" applyBorder="1" applyAlignment="1">
      <alignment wrapText="1"/>
    </xf>
    <xf numFmtId="0" fontId="71" fillId="18" borderId="12" xfId="0" applyFont="1" applyFill="1" applyBorder="1"/>
    <xf numFmtId="183" fontId="22" fillId="12" borderId="11" xfId="0" applyNumberFormat="1" applyFont="1" applyFill="1" applyBorder="1" applyAlignment="1">
      <alignment wrapText="1"/>
    </xf>
    <xf numFmtId="0" fontId="22" fillId="5" borderId="12" xfId="0" applyFont="1" applyFill="1" applyBorder="1"/>
    <xf numFmtId="0" fontId="22" fillId="5" borderId="11" xfId="0" applyFont="1" applyFill="1" applyBorder="1" applyAlignment="1">
      <alignment wrapText="1"/>
    </xf>
    <xf numFmtId="0" fontId="71" fillId="10" borderId="9" xfId="0" applyFont="1" applyFill="1" applyBorder="1" applyAlignment="1">
      <alignment wrapText="1"/>
    </xf>
    <xf numFmtId="176" fontId="53" fillId="0" borderId="0" xfId="1" applyFont="1"/>
    <xf numFmtId="176" fontId="0" fillId="0" borderId="0" xfId="0" applyNumberFormat="1"/>
    <xf numFmtId="0" fontId="9" fillId="0" borderId="0" xfId="0" applyFont="1" applyProtection="1">
      <protection hidden="1"/>
    </xf>
    <xf numFmtId="0" fontId="122" fillId="0" borderId="0" xfId="0" applyFont="1" applyAlignment="1" applyProtection="1">
      <alignment horizontal="center" vertical="center"/>
      <protection hidden="1"/>
    </xf>
    <xf numFmtId="49" fontId="123" fillId="0" borderId="0" xfId="0" applyNumberFormat="1" applyFont="1" applyAlignment="1" applyProtection="1">
      <alignment horizontal="center"/>
      <protection hidden="1"/>
    </xf>
    <xf numFmtId="0" fontId="124" fillId="0" borderId="0" xfId="0" applyFont="1" applyAlignment="1"/>
    <xf numFmtId="3" fontId="9" fillId="19" borderId="0" xfId="0" applyNumberFormat="1" applyFont="1" applyFill="1" applyAlignment="1" applyProtection="1">
      <alignment horizontal="center"/>
      <protection hidden="1"/>
    </xf>
    <xf numFmtId="49" fontId="11" fillId="19" borderId="0" xfId="0" applyNumberFormat="1" applyFont="1" applyFill="1" applyAlignment="1" applyProtection="1">
      <alignment horizontal="left"/>
      <protection hidden="1"/>
    </xf>
    <xf numFmtId="4" fontId="11" fillId="19" borderId="0" xfId="65" applyNumberFormat="1" applyFont="1" applyFill="1" applyBorder="1" applyAlignment="1" applyProtection="1">
      <alignment horizontal="center"/>
      <protection hidden="1"/>
    </xf>
    <xf numFmtId="4" fontId="122" fillId="19" borderId="0" xfId="65" applyNumberFormat="1" applyFont="1" applyFill="1" applyBorder="1" applyProtection="1">
      <protection hidden="1"/>
    </xf>
    <xf numFmtId="4" fontId="9" fillId="19" borderId="0" xfId="0" applyNumberFormat="1" applyFont="1" applyFill="1" applyProtection="1">
      <protection hidden="1"/>
    </xf>
    <xf numFmtId="0" fontId="9" fillId="19" borderId="0" xfId="0" applyFont="1" applyFill="1" applyProtection="1">
      <protection hidden="1"/>
    </xf>
    <xf numFmtId="49" fontId="11" fillId="19" borderId="0" xfId="0" applyNumberFormat="1" applyFont="1" applyFill="1" applyAlignment="1" applyProtection="1">
      <alignment horizontal="center"/>
      <protection hidden="1"/>
    </xf>
    <xf numFmtId="3" fontId="125" fillId="20" borderId="61" xfId="0" applyNumberFormat="1" applyFont="1" applyFill="1" applyBorder="1" applyAlignment="1" applyProtection="1">
      <alignment horizontal="center" vertical="center" wrapText="1"/>
      <protection hidden="1"/>
    </xf>
    <xf numFmtId="0" fontId="125" fillId="20" borderId="62" xfId="0" applyFont="1" applyFill="1" applyBorder="1" applyAlignment="1" applyProtection="1">
      <alignment horizontal="center" vertical="center" wrapText="1"/>
      <protection hidden="1"/>
    </xf>
    <xf numFmtId="0" fontId="125" fillId="20" borderId="63" xfId="0" applyFont="1" applyFill="1" applyBorder="1" applyAlignment="1" applyProtection="1">
      <alignment horizontal="center" vertical="center" wrapText="1"/>
      <protection hidden="1"/>
    </xf>
    <xf numFmtId="0" fontId="122" fillId="19" borderId="0" xfId="0" applyFont="1" applyFill="1" applyAlignment="1" applyProtection="1">
      <alignment horizontal="center" vertical="center"/>
      <protection hidden="1"/>
    </xf>
    <xf numFmtId="0" fontId="73" fillId="19" borderId="0" xfId="0" applyFont="1" applyFill="1" applyAlignment="1" applyProtection="1">
      <alignment horizontal="center" vertical="center"/>
      <protection hidden="1"/>
    </xf>
    <xf numFmtId="3" fontId="17" fillId="21" borderId="5" xfId="0" applyNumberFormat="1" applyFont="1" applyFill="1" applyBorder="1" applyAlignment="1" applyProtection="1">
      <alignment horizontal="center"/>
      <protection hidden="1"/>
    </xf>
    <xf numFmtId="0" fontId="17" fillId="21" borderId="5" xfId="0" applyFont="1" applyFill="1" applyBorder="1" applyProtection="1">
      <protection hidden="1"/>
    </xf>
    <xf numFmtId="0" fontId="126" fillId="3" borderId="18" xfId="0" applyFont="1" applyFill="1" applyBorder="1" applyAlignment="1" applyProtection="1">
      <alignment horizontal="center" vertical="center"/>
      <protection locked="0"/>
    </xf>
    <xf numFmtId="181" fontId="17" fillId="3" borderId="5" xfId="0" applyNumberFormat="1" applyFont="1" applyFill="1" applyBorder="1" applyAlignment="1" applyProtection="1">
      <alignment horizontal="center" wrapText="1"/>
      <protection locked="0"/>
    </xf>
    <xf numFmtId="0" fontId="0" fillId="19" borderId="0" xfId="0" applyFill="1" applyProtection="1">
      <protection hidden="1"/>
    </xf>
    <xf numFmtId="0" fontId="17" fillId="19" borderId="0" xfId="0" applyFont="1" applyFill="1" applyProtection="1">
      <protection hidden="1"/>
    </xf>
    <xf numFmtId="181" fontId="17" fillId="3" borderId="6" xfId="0" applyNumberFormat="1" applyFont="1" applyFill="1" applyBorder="1" applyAlignment="1" applyProtection="1">
      <alignment horizontal="center" wrapText="1"/>
      <protection locked="0"/>
    </xf>
    <xf numFmtId="0" fontId="17" fillId="19" borderId="0" xfId="0" applyFont="1" applyFill="1" applyAlignment="1" applyProtection="1">
      <alignment vertical="center"/>
      <protection hidden="1"/>
    </xf>
    <xf numFmtId="0" fontId="17" fillId="19" borderId="0" xfId="0" applyFont="1" applyFill="1" applyAlignment="1" applyProtection="1">
      <alignment vertical="top" wrapText="1"/>
      <protection hidden="1"/>
    </xf>
    <xf numFmtId="0" fontId="17" fillId="3" borderId="18" xfId="0" applyFont="1" applyFill="1" applyBorder="1" applyAlignment="1" applyProtection="1">
      <alignment horizontal="center" vertical="center"/>
      <protection locked="0"/>
    </xf>
    <xf numFmtId="0" fontId="17" fillId="3" borderId="18" xfId="0" applyFont="1" applyFill="1" applyBorder="1" applyProtection="1">
      <protection locked="0"/>
    </xf>
    <xf numFmtId="0" fontId="17" fillId="3" borderId="5" xfId="0" applyFont="1" applyFill="1" applyBorder="1" applyProtection="1">
      <protection locked="0"/>
    </xf>
    <xf numFmtId="0" fontId="126" fillId="3" borderId="5" xfId="0" applyFont="1" applyFill="1" applyBorder="1" applyAlignment="1" applyProtection="1">
      <alignment horizontal="center" vertical="center"/>
      <protection locked="0"/>
    </xf>
    <xf numFmtId="0" fontId="17" fillId="3" borderId="23" xfId="0" applyFont="1" applyFill="1" applyBorder="1" applyProtection="1">
      <protection locked="0"/>
    </xf>
    <xf numFmtId="0" fontId="17" fillId="21" borderId="6" xfId="0" applyFont="1" applyFill="1" applyBorder="1" applyProtection="1">
      <protection hidden="1"/>
    </xf>
    <xf numFmtId="3" fontId="17" fillId="21" borderId="6" xfId="0" applyNumberFormat="1" applyFont="1" applyFill="1" applyBorder="1" applyAlignment="1" applyProtection="1">
      <alignment horizontal="center"/>
      <protection hidden="1"/>
    </xf>
    <xf numFmtId="0" fontId="17" fillId="3" borderId="6" xfId="0" applyFont="1" applyFill="1" applyBorder="1" applyProtection="1">
      <protection locked="0"/>
    </xf>
    <xf numFmtId="3" fontId="0" fillId="19" borderId="0" xfId="0" applyNumberFormat="1" applyFill="1" applyAlignment="1" applyProtection="1">
      <alignment horizontal="center"/>
      <protection hidden="1"/>
    </xf>
    <xf numFmtId="49" fontId="123" fillId="19" borderId="0" xfId="0" applyNumberFormat="1" applyFont="1" applyFill="1" applyAlignment="1" applyProtection="1">
      <alignment horizontal="center"/>
      <protection hidden="1"/>
    </xf>
    <xf numFmtId="3" fontId="11" fillId="22" borderId="5" xfId="0" applyNumberFormat="1" applyFont="1" applyFill="1" applyBorder="1" applyAlignment="1" applyProtection="1">
      <alignment horizontal="center"/>
      <protection hidden="1"/>
    </xf>
    <xf numFmtId="181" fontId="11" fillId="22" borderId="5" xfId="0" applyNumberFormat="1" applyFont="1" applyFill="1" applyBorder="1" applyAlignment="1" applyProtection="1">
      <alignment horizontal="center"/>
      <protection hidden="1"/>
    </xf>
    <xf numFmtId="49" fontId="4" fillId="19" borderId="0" xfId="65" applyNumberFormat="1" applyFont="1" applyFill="1" applyBorder="1" applyAlignment="1" applyProtection="1">
      <alignment horizontal="center"/>
      <protection hidden="1"/>
    </xf>
    <xf numFmtId="49" fontId="4" fillId="19" borderId="0" xfId="65" applyNumberFormat="1" applyFont="1" applyFill="1" applyBorder="1" applyProtection="1">
      <protection hidden="1"/>
    </xf>
    <xf numFmtId="49" fontId="42" fillId="19" borderId="8" xfId="65" applyNumberFormat="1" applyFont="1" applyFill="1" applyBorder="1" applyAlignment="1" applyProtection="1">
      <alignment horizontal="right"/>
      <protection hidden="1"/>
    </xf>
    <xf numFmtId="0" fontId="42" fillId="3" borderId="5" xfId="0" applyFont="1" applyFill="1" applyBorder="1" applyAlignment="1" applyProtection="1">
      <alignment horizontal="center" vertical="center" wrapText="1"/>
      <protection locked="0"/>
    </xf>
    <xf numFmtId="0" fontId="42" fillId="19" borderId="8" xfId="0" applyFont="1" applyFill="1" applyBorder="1" applyAlignment="1" applyProtection="1">
      <alignment horizontal="right"/>
      <protection hidden="1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80" fontId="127" fillId="0" borderId="0" xfId="65" applyFont="1" applyBorder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49" fontId="127" fillId="0" borderId="0" xfId="0" applyNumberFormat="1" applyFont="1" applyAlignment="1" applyProtection="1">
      <alignment horizontal="center"/>
      <protection hidden="1"/>
    </xf>
    <xf numFmtId="0" fontId="127" fillId="0" borderId="0" xfId="0" applyFont="1" applyProtection="1">
      <protection hidden="1"/>
    </xf>
    <xf numFmtId="0" fontId="42" fillId="0" borderId="0" xfId="0" applyFont="1"/>
    <xf numFmtId="0" fontId="4" fillId="0" borderId="0" xfId="0" applyFont="1" applyProtection="1">
      <protection hidden="1"/>
    </xf>
    <xf numFmtId="0" fontId="4" fillId="19" borderId="0" xfId="0" applyFont="1" applyFill="1" applyAlignment="1" applyProtection="1">
      <alignment horizontal="right" vertical="center"/>
      <protection hidden="1"/>
    </xf>
    <xf numFmtId="0" fontId="124" fillId="0" borderId="0" xfId="0" applyFont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42" fillId="19" borderId="64" xfId="0" applyFont="1" applyFill="1" applyBorder="1" applyAlignment="1" applyProtection="1">
      <alignment vertical="center"/>
      <protection hidden="1"/>
    </xf>
    <xf numFmtId="0" fontId="42" fillId="19" borderId="64" xfId="0" applyFont="1" applyFill="1" applyBorder="1" applyAlignment="1" applyProtection="1">
      <alignment horizontal="center" vertical="center"/>
      <protection hidden="1"/>
    </xf>
    <xf numFmtId="0" fontId="127" fillId="19" borderId="0" xfId="0" applyFont="1" applyFill="1" applyProtection="1">
      <protection hidden="1"/>
    </xf>
    <xf numFmtId="4" fontId="127" fillId="19" borderId="0" xfId="0" applyNumberFormat="1" applyFont="1" applyFill="1" applyProtection="1">
      <protection hidden="1"/>
    </xf>
    <xf numFmtId="4" fontId="29" fillId="20" borderId="61" xfId="65" applyNumberFormat="1" applyFont="1" applyFill="1" applyBorder="1" applyAlignment="1" applyProtection="1">
      <alignment horizontal="center" vertical="center"/>
      <protection locked="0"/>
    </xf>
    <xf numFmtId="0" fontId="29" fillId="20" borderId="65" xfId="0" applyFont="1" applyFill="1" applyBorder="1" applyAlignment="1" applyProtection="1">
      <alignment horizontal="center" vertical="center"/>
      <protection locked="0"/>
    </xf>
    <xf numFmtId="4" fontId="29" fillId="20" borderId="65" xfId="65" applyNumberFormat="1" applyFont="1" applyFill="1" applyBorder="1" applyAlignment="1" applyProtection="1">
      <alignment horizontal="center" vertical="center"/>
      <protection locked="0"/>
    </xf>
    <xf numFmtId="0" fontId="127" fillId="0" borderId="0" xfId="0" applyFont="1" applyAlignment="1" applyProtection="1">
      <alignment vertical="center"/>
      <protection hidden="1"/>
    </xf>
    <xf numFmtId="0" fontId="128" fillId="19" borderId="0" xfId="0" applyFont="1" applyFill="1" applyAlignment="1" applyProtection="1">
      <alignment horizontal="center" vertical="center"/>
      <protection hidden="1"/>
    </xf>
    <xf numFmtId="180" fontId="127" fillId="19" borderId="0" xfId="65" applyFont="1" applyFill="1" applyBorder="1" applyProtection="1">
      <protection hidden="1"/>
    </xf>
    <xf numFmtId="180" fontId="4" fillId="9" borderId="3" xfId="65" applyFont="1" applyFill="1" applyBorder="1" applyAlignment="1" applyProtection="1">
      <alignment horizontal="center"/>
      <protection locked="0"/>
    </xf>
    <xf numFmtId="49" fontId="4" fillId="9" borderId="3" xfId="0" applyNumberFormat="1" applyFont="1" applyFill="1" applyBorder="1" applyProtection="1">
      <protection locked="0"/>
    </xf>
    <xf numFmtId="181" fontId="4" fillId="3" borderId="2" xfId="65" applyNumberFormat="1" applyFont="1" applyFill="1" applyBorder="1" applyAlignment="1" applyProtection="1">
      <alignment horizontal="center"/>
      <protection locked="0"/>
    </xf>
    <xf numFmtId="4" fontId="128" fillId="19" borderId="0" xfId="65" applyNumberFormat="1" applyFont="1" applyFill="1" applyBorder="1" applyAlignment="1" applyProtection="1">
      <alignment horizontal="center"/>
      <protection hidden="1"/>
    </xf>
    <xf numFmtId="4" fontId="128" fillId="19" borderId="0" xfId="65" applyNumberFormat="1" applyFont="1" applyFill="1" applyBorder="1" applyAlignment="1" applyProtection="1">
      <alignment horizontal="center" vertical="center"/>
      <protection locked="0"/>
    </xf>
    <xf numFmtId="0" fontId="128" fillId="19" borderId="0" xfId="0" applyFont="1" applyFill="1" applyAlignment="1" applyProtection="1">
      <alignment horizontal="center" vertical="center"/>
      <protection locked="0"/>
    </xf>
    <xf numFmtId="180" fontId="4" fillId="9" borderId="66" xfId="65" applyFont="1" applyFill="1" applyBorder="1" applyAlignment="1" applyProtection="1">
      <alignment horizontal="center"/>
      <protection locked="0"/>
    </xf>
    <xf numFmtId="49" fontId="4" fillId="9" borderId="66" xfId="0" applyNumberFormat="1" applyFont="1" applyFill="1" applyBorder="1" applyProtection="1">
      <protection locked="0"/>
    </xf>
    <xf numFmtId="181" fontId="4" fillId="9" borderId="2" xfId="65" applyNumberFormat="1" applyFont="1" applyFill="1" applyBorder="1" applyAlignment="1" applyProtection="1">
      <alignment horizontal="center"/>
      <protection hidden="1"/>
    </xf>
    <xf numFmtId="4" fontId="127" fillId="19" borderId="0" xfId="65" applyNumberFormat="1" applyFont="1" applyFill="1" applyBorder="1" applyProtection="1">
      <protection hidden="1"/>
    </xf>
    <xf numFmtId="180" fontId="4" fillId="0" borderId="19" xfId="65" applyFont="1" applyBorder="1" applyAlignment="1" applyProtection="1">
      <alignment horizontal="center"/>
      <protection locked="0"/>
    </xf>
    <xf numFmtId="0" fontId="4" fillId="0" borderId="67" xfId="0" applyFont="1" applyBorder="1" applyProtection="1">
      <protection locked="0"/>
    </xf>
    <xf numFmtId="181" fontId="129" fillId="23" borderId="19" xfId="1" applyNumberFormat="1" applyFont="1" applyFill="1" applyBorder="1" applyAlignment="1" applyProtection="1">
      <alignment horizontal="center" vertical="center"/>
      <protection locked="0"/>
    </xf>
    <xf numFmtId="0" fontId="4" fillId="19" borderId="0" xfId="0" applyFont="1" applyFill="1" applyAlignment="1" applyProtection="1">
      <alignment horizontal="center" vertical="center"/>
      <protection hidden="1"/>
    </xf>
    <xf numFmtId="180" fontId="4" fillId="0" borderId="5" xfId="65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wrapText="1"/>
      <protection locked="0"/>
    </xf>
    <xf numFmtId="181" fontId="129" fillId="23" borderId="6" xfId="1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wrapText="1"/>
      <protection locked="0"/>
    </xf>
    <xf numFmtId="181" fontId="129" fillId="23" borderId="5" xfId="1" applyNumberFormat="1" applyFont="1" applyFill="1" applyBorder="1" applyAlignment="1" applyProtection="1">
      <alignment horizontal="center" vertical="center"/>
      <protection locked="0"/>
    </xf>
    <xf numFmtId="180" fontId="4" fillId="19" borderId="0" xfId="65" applyFont="1" applyFill="1" applyBorder="1" applyAlignment="1" applyProtection="1">
      <alignment horizontal="center"/>
      <protection locked="0"/>
    </xf>
    <xf numFmtId="0" fontId="4" fillId="19" borderId="0" xfId="0" applyFont="1" applyFill="1" applyAlignment="1" applyProtection="1">
      <alignment horizontal="left"/>
      <protection locked="0"/>
    </xf>
    <xf numFmtId="176" fontId="4" fillId="19" borderId="0" xfId="1" applyFont="1" applyFill="1" applyBorder="1" applyAlignment="1" applyProtection="1">
      <alignment horizontal="center" vertical="center"/>
      <protection locked="0"/>
    </xf>
    <xf numFmtId="0" fontId="127" fillId="19" borderId="0" xfId="0" applyFont="1" applyFill="1" applyAlignment="1" applyProtection="1">
      <alignment vertical="center" wrapText="1"/>
      <protection hidden="1"/>
    </xf>
    <xf numFmtId="180" fontId="4" fillId="9" borderId="2" xfId="65" applyFont="1" applyFill="1" applyBorder="1" applyAlignment="1" applyProtection="1">
      <alignment horizontal="center"/>
      <protection locked="0"/>
    </xf>
    <xf numFmtId="0" fontId="4" fillId="9" borderId="4" xfId="0" applyFont="1" applyFill="1" applyBorder="1" applyAlignment="1" applyProtection="1">
      <alignment horizontal="left" vertical="center"/>
      <protection locked="0"/>
    </xf>
    <xf numFmtId="181" fontId="4" fillId="9" borderId="2" xfId="1" applyNumberFormat="1" applyFont="1" applyFill="1" applyBorder="1" applyAlignment="1" applyProtection="1">
      <alignment horizontal="center" vertical="center"/>
      <protection hidden="1"/>
    </xf>
    <xf numFmtId="49" fontId="4" fillId="0" borderId="68" xfId="0" applyNumberFormat="1" applyFont="1" applyBorder="1" applyAlignment="1" applyProtection="1">
      <alignment horizontal="center"/>
      <protection locked="0"/>
    </xf>
    <xf numFmtId="49" fontId="4" fillId="0" borderId="68" xfId="65" applyNumberFormat="1" applyFont="1" applyBorder="1" applyProtection="1">
      <protection locked="0"/>
    </xf>
    <xf numFmtId="181" fontId="4" fillId="21" borderId="68" xfId="65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2" xfId="65" applyNumberFormat="1" applyFont="1" applyBorder="1" applyProtection="1">
      <protection locked="0"/>
    </xf>
    <xf numFmtId="181" fontId="4" fillId="21" borderId="2" xfId="65" applyNumberFormat="1" applyFont="1" applyFill="1" applyBorder="1" applyAlignment="1" applyProtection="1">
      <alignment horizontal="center" vertical="center"/>
      <protection locked="0"/>
    </xf>
    <xf numFmtId="0" fontId="4" fillId="19" borderId="0" xfId="0" applyFont="1" applyFill="1" applyAlignment="1" applyProtection="1">
      <alignment vertical="top" wrapText="1"/>
      <protection hidden="1"/>
    </xf>
    <xf numFmtId="4" fontId="127" fillId="19" borderId="0" xfId="65" applyNumberFormat="1" applyFont="1" applyFill="1" applyBorder="1" applyAlignment="1" applyProtection="1">
      <alignment wrapText="1"/>
      <protection hidden="1"/>
    </xf>
    <xf numFmtId="0" fontId="4" fillId="19" borderId="0" xfId="0" applyFont="1" applyFill="1" applyAlignment="1" applyProtection="1">
      <alignment horizontal="left" vertical="top" wrapText="1"/>
      <protection hidden="1"/>
    </xf>
    <xf numFmtId="181" fontId="4" fillId="21" borderId="2" xfId="65" applyNumberFormat="1" applyFont="1" applyFill="1" applyBorder="1" applyAlignment="1" applyProtection="1">
      <alignment horizontal="center"/>
      <protection locked="0"/>
    </xf>
    <xf numFmtId="49" fontId="4" fillId="0" borderId="69" xfId="65" applyNumberFormat="1" applyFont="1" applyBorder="1" applyProtection="1">
      <protection locked="0"/>
    </xf>
    <xf numFmtId="49" fontId="4" fillId="19" borderId="0" xfId="0" applyNumberFormat="1" applyFont="1" applyFill="1" applyAlignment="1" applyProtection="1">
      <alignment horizontal="center"/>
      <protection locked="0"/>
    </xf>
    <xf numFmtId="49" fontId="4" fillId="0" borderId="0" xfId="65" applyNumberFormat="1" applyFont="1" applyBorder="1" applyProtection="1">
      <protection locked="0"/>
    </xf>
    <xf numFmtId="181" fontId="4" fillId="0" borderId="0" xfId="0" applyNumberFormat="1" applyFont="1" applyAlignment="1" applyProtection="1">
      <alignment horizontal="center" vertical="center"/>
      <protection locked="0"/>
    </xf>
    <xf numFmtId="49" fontId="4" fillId="19" borderId="70" xfId="0" applyNumberFormat="1" applyFont="1" applyFill="1" applyBorder="1" applyAlignment="1" applyProtection="1">
      <alignment horizontal="center"/>
      <protection locked="0"/>
    </xf>
    <xf numFmtId="181" fontId="4" fillId="21" borderId="2" xfId="0" applyNumberFormat="1" applyFont="1" applyFill="1" applyBorder="1" applyAlignment="1" applyProtection="1">
      <alignment horizontal="center" vertical="center"/>
      <protection hidden="1"/>
    </xf>
    <xf numFmtId="49" fontId="127" fillId="19" borderId="0" xfId="65" applyNumberFormat="1" applyFont="1" applyFill="1" applyBorder="1" applyAlignment="1" applyProtection="1">
      <alignment horizontal="center"/>
      <protection locked="0"/>
    </xf>
    <xf numFmtId="0" fontId="4" fillId="19" borderId="0" xfId="0" applyFont="1" applyFill="1" applyProtection="1">
      <protection locked="0"/>
    </xf>
    <xf numFmtId="49" fontId="4" fillId="17" borderId="2" xfId="0" applyNumberFormat="1" applyFont="1" applyFill="1" applyBorder="1" applyAlignment="1" applyProtection="1">
      <alignment horizontal="center"/>
      <protection locked="0"/>
    </xf>
    <xf numFmtId="49" fontId="4" fillId="17" borderId="2" xfId="65" applyNumberFormat="1" applyFont="1" applyFill="1" applyBorder="1" applyProtection="1">
      <protection locked="0"/>
    </xf>
    <xf numFmtId="181" fontId="4" fillId="17" borderId="2" xfId="65" applyNumberFormat="1" applyFont="1" applyFill="1" applyBorder="1" applyAlignment="1" applyProtection="1">
      <alignment horizontal="center" vertical="center"/>
      <protection hidden="1"/>
    </xf>
    <xf numFmtId="181" fontId="4" fillId="17" borderId="2" xfId="65" applyNumberFormat="1" applyFont="1" applyFill="1" applyBorder="1" applyAlignment="1" applyProtection="1">
      <alignment horizontal="center" vertical="center"/>
      <protection locked="0" hidden="1"/>
    </xf>
    <xf numFmtId="180" fontId="4" fillId="19" borderId="0" xfId="65" applyFont="1" applyFill="1" applyBorder="1" applyAlignment="1" applyProtection="1">
      <alignment horizontal="center"/>
      <protection hidden="1"/>
    </xf>
    <xf numFmtId="49" fontId="127" fillId="19" borderId="0" xfId="65" applyNumberFormat="1" applyFont="1" applyFill="1" applyBorder="1" applyAlignment="1" applyProtection="1">
      <alignment horizontal="center"/>
      <protection hidden="1"/>
    </xf>
    <xf numFmtId="0" fontId="4" fillId="19" borderId="0" xfId="0" applyFont="1" applyFill="1" applyProtection="1">
      <protection hidden="1"/>
    </xf>
    <xf numFmtId="49" fontId="4" fillId="19" borderId="0" xfId="65" applyNumberFormat="1" applyFont="1" applyFill="1" applyBorder="1" applyAlignment="1" applyProtection="1">
      <alignment horizontal="left"/>
      <protection hidden="1"/>
    </xf>
    <xf numFmtId="0" fontId="83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0" fontId="18" fillId="0" borderId="0" xfId="0" applyFont="1" applyProtection="1">
      <protection hidden="1"/>
    </xf>
    <xf numFmtId="0" fontId="130" fillId="2" borderId="0" xfId="0" applyFont="1" applyFill="1" applyAlignment="1" applyProtection="1">
      <alignment horizontal="center" vertical="center"/>
      <protection hidden="1"/>
    </xf>
    <xf numFmtId="0" fontId="131" fillId="2" borderId="0" xfId="0" applyFont="1" applyFill="1" applyAlignment="1" applyProtection="1">
      <alignment horizontal="center" vertical="center" wrapText="1"/>
      <protection hidden="1"/>
    </xf>
    <xf numFmtId="0" fontId="132" fillId="2" borderId="0" xfId="0" applyFont="1" applyFill="1" applyAlignment="1" applyProtection="1">
      <alignment horizontal="center" vertical="center" wrapText="1"/>
      <protection hidden="1"/>
    </xf>
    <xf numFmtId="0" fontId="133" fillId="2" borderId="0" xfId="0" applyFont="1" applyFill="1" applyAlignment="1" applyProtection="1">
      <alignment horizontal="center" vertical="center" wrapText="1"/>
      <protection hidden="1"/>
    </xf>
    <xf numFmtId="0" fontId="39" fillId="2" borderId="0" xfId="0" applyFont="1" applyFill="1" applyAlignment="1" applyProtection="1">
      <alignment horizontal="right" vertical="center"/>
      <protection hidden="1"/>
    </xf>
    <xf numFmtId="0" fontId="39" fillId="5" borderId="5" xfId="0" applyFont="1" applyFill="1" applyBorder="1" applyAlignment="1" applyProtection="1">
      <alignment horizontal="center" vertical="center"/>
      <protection locked="0"/>
    </xf>
    <xf numFmtId="0" fontId="39" fillId="0" borderId="0" xfId="0" applyFont="1" applyAlignment="1" applyProtection="1">
      <alignment horizontal="right" vertical="center"/>
      <protection hidden="1"/>
    </xf>
    <xf numFmtId="49" fontId="90" fillId="2" borderId="0" xfId="0" applyNumberFormat="1" applyFont="1" applyFill="1" applyAlignment="1" applyProtection="1">
      <alignment horizontal="center" vertical="center"/>
      <protection hidden="1"/>
    </xf>
    <xf numFmtId="0" fontId="6" fillId="2" borderId="70" xfId="0" applyFont="1" applyFill="1" applyBorder="1" applyAlignment="1" applyProtection="1">
      <alignment horizontal="center" vertical="center" wrapText="1"/>
      <protection hidden="1"/>
    </xf>
    <xf numFmtId="0" fontId="102" fillId="13" borderId="66" xfId="0" applyFont="1" applyFill="1" applyBorder="1" applyAlignment="1" applyProtection="1">
      <alignment horizontal="center" vertical="center" wrapText="1"/>
      <protection hidden="1"/>
    </xf>
    <xf numFmtId="0" fontId="134" fillId="24" borderId="41" xfId="0" applyFont="1" applyFill="1" applyBorder="1" applyAlignment="1" applyProtection="1">
      <alignment horizontal="center" vertical="center"/>
      <protection hidden="1"/>
    </xf>
    <xf numFmtId="0" fontId="134" fillId="2" borderId="0" xfId="0" applyFont="1" applyFill="1" applyAlignment="1" applyProtection="1">
      <alignment horizontal="center" vertical="center"/>
      <protection hidden="1"/>
    </xf>
    <xf numFmtId="0" fontId="39" fillId="11" borderId="5" xfId="0" applyFont="1" applyFill="1" applyBorder="1" applyAlignment="1">
      <alignment horizontal="center" vertical="center"/>
    </xf>
    <xf numFmtId="49" fontId="135" fillId="12" borderId="5" xfId="0" applyNumberFormat="1" applyFont="1" applyFill="1" applyBorder="1" applyAlignment="1" applyProtection="1">
      <alignment vertical="center"/>
      <protection locked="0"/>
    </xf>
    <xf numFmtId="49" fontId="83" fillId="12" borderId="5" xfId="0" applyNumberFormat="1" applyFont="1" applyFill="1" applyBorder="1" applyAlignment="1" applyProtection="1">
      <alignment horizontal="center" vertical="center"/>
      <protection locked="0"/>
    </xf>
    <xf numFmtId="3" fontId="83" fillId="12" borderId="5" xfId="0" applyNumberFormat="1" applyFont="1" applyFill="1" applyBorder="1" applyAlignment="1" applyProtection="1">
      <alignment horizontal="center" vertical="center"/>
      <protection locked="0"/>
    </xf>
    <xf numFmtId="0" fontId="83" fillId="12" borderId="5" xfId="0" applyFont="1" applyFill="1" applyBorder="1" applyAlignment="1" applyProtection="1">
      <alignment vertical="center" wrapText="1"/>
      <protection locked="0"/>
    </xf>
    <xf numFmtId="49" fontId="83" fillId="12" borderId="5" xfId="0" applyNumberFormat="1" applyFont="1" applyFill="1" applyBorder="1" applyAlignment="1" applyProtection="1">
      <alignment vertical="center"/>
      <protection locked="0"/>
    </xf>
    <xf numFmtId="0" fontId="83" fillId="12" borderId="5" xfId="0" applyFont="1" applyFill="1" applyBorder="1" applyAlignment="1" applyProtection="1">
      <alignment horizontal="center" vertical="center" wrapText="1"/>
      <protection locked="0"/>
    </xf>
    <xf numFmtId="0" fontId="83" fillId="12" borderId="5" xfId="0" applyFont="1" applyFill="1" applyBorder="1" applyAlignment="1" applyProtection="1">
      <alignment horizontal="center" vertical="center"/>
      <protection locked="0"/>
    </xf>
    <xf numFmtId="3" fontId="83" fillId="12" borderId="5" xfId="0" applyNumberFormat="1" applyFont="1" applyFill="1" applyBorder="1" applyAlignment="1" applyProtection="1">
      <alignment horizontal="center" vertical="center" wrapText="1"/>
      <protection locked="0"/>
    </xf>
    <xf numFmtId="0" fontId="135" fillId="12" borderId="5" xfId="0" applyFont="1" applyFill="1" applyBorder="1" applyAlignment="1" applyProtection="1">
      <alignment horizontal="left" vertical="center" wrapText="1"/>
      <protection locked="0"/>
    </xf>
    <xf numFmtId="0" fontId="83" fillId="12" borderId="5" xfId="0" applyFont="1" applyFill="1" applyBorder="1" applyAlignment="1" applyProtection="1">
      <alignment horizontal="left" vertical="center" wrapText="1"/>
      <protection locked="0"/>
    </xf>
    <xf numFmtId="0" fontId="135" fillId="12" borderId="5" xfId="0" applyFont="1" applyFill="1" applyBorder="1" applyAlignment="1" applyProtection="1">
      <alignment vertical="center" wrapText="1"/>
      <protection locked="0"/>
    </xf>
    <xf numFmtId="0" fontId="135" fillId="12" borderId="5" xfId="0" applyFont="1" applyFill="1" applyBorder="1" applyAlignment="1" applyProtection="1">
      <alignment vertical="center"/>
      <protection locked="0"/>
    </xf>
    <xf numFmtId="0" fontId="83" fillId="12" borderId="5" xfId="0" applyFont="1" applyFill="1" applyBorder="1" applyAlignment="1" applyProtection="1">
      <alignment vertical="center"/>
      <protection locked="0"/>
    </xf>
    <xf numFmtId="0" fontId="136" fillId="2" borderId="0" xfId="0" applyFont="1" applyFill="1" applyAlignment="1" applyProtection="1">
      <alignment horizontal="center" vertical="center"/>
      <protection hidden="1"/>
    </xf>
    <xf numFmtId="0" fontId="137" fillId="2" borderId="0" xfId="0" applyFont="1" applyFill="1" applyAlignment="1" applyProtection="1">
      <alignment horizontal="center" vertical="center" wrapText="1"/>
      <protection hidden="1"/>
    </xf>
    <xf numFmtId="0" fontId="138" fillId="2" borderId="0" xfId="0" applyFont="1" applyFill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102" fillId="13" borderId="3" xfId="0" applyFont="1" applyFill="1" applyBorder="1" applyAlignment="1" applyProtection="1">
      <alignment horizontal="center" vertical="center" wrapText="1"/>
      <protection hidden="1"/>
    </xf>
    <xf numFmtId="0" fontId="18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5" borderId="5" xfId="0" applyFont="1" applyFill="1" applyBorder="1" applyAlignment="1" applyProtection="1">
      <alignment horizontal="left" vertical="center"/>
      <protection locked="0"/>
    </xf>
    <xf numFmtId="49" fontId="6" fillId="5" borderId="5" xfId="0" applyNumberFormat="1" applyFont="1" applyFill="1" applyBorder="1" applyAlignment="1" applyProtection="1">
      <alignment horizontal="left" vertical="center"/>
      <protection locked="0"/>
    </xf>
    <xf numFmtId="3" fontId="6" fillId="5" borderId="5" xfId="0" applyNumberFormat="1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 applyProtection="1">
      <alignment horizontal="right" vertical="center"/>
      <protection hidden="1"/>
    </xf>
    <xf numFmtId="0" fontId="93" fillId="2" borderId="0" xfId="0" applyFont="1" applyFill="1" applyAlignment="1" applyProtection="1">
      <alignment horizontal="left" vertical="center"/>
      <protection hidden="1"/>
    </xf>
    <xf numFmtId="0" fontId="83" fillId="2" borderId="0" xfId="0" applyFont="1" applyFill="1" applyAlignment="1" applyProtection="1">
      <alignment horizontal="right" vertical="center"/>
      <protection hidden="1"/>
    </xf>
    <xf numFmtId="49" fontId="39" fillId="2" borderId="0" xfId="56" applyNumberFormat="1" applyFont="1" applyFill="1" applyAlignment="1" applyProtection="1">
      <alignment horizontal="right" vertical="center"/>
      <protection hidden="1"/>
    </xf>
    <xf numFmtId="0" fontId="6" fillId="5" borderId="5" xfId="0" applyFont="1" applyFill="1" applyBorder="1" applyAlignment="1" applyProtection="1">
      <alignment horizontal="left" vertical="center" wrapText="1"/>
      <protection locked="0"/>
    </xf>
    <xf numFmtId="0" fontId="139" fillId="0" borderId="5" xfId="6" applyNumberFormat="1" applyFont="1" applyFill="1" applyBorder="1" applyAlignment="1" applyProtection="1">
      <protection locked="0"/>
    </xf>
    <xf numFmtId="0" fontId="14" fillId="2" borderId="0" xfId="0" applyFont="1" applyFill="1" applyAlignment="1" applyProtection="1">
      <alignment horizontal="right"/>
      <protection hidden="1"/>
    </xf>
    <xf numFmtId="0" fontId="39" fillId="2" borderId="0" xfId="0" applyFont="1" applyFill="1" applyAlignment="1" applyProtection="1">
      <alignment horizontal="center" vertical="center"/>
      <protection hidden="1"/>
    </xf>
  </cellXfs>
  <cellStyles count="8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Accent 1 1" xfId="49"/>
    <cellStyle name="Accent 2 1" xfId="50"/>
    <cellStyle name="Accent 3 1" xfId="51"/>
    <cellStyle name="Accent 4" xfId="52"/>
    <cellStyle name="Bad 1" xfId="53"/>
    <cellStyle name="Ênfase6 9" xfId="54"/>
    <cellStyle name="Error 1" xfId="55"/>
    <cellStyle name="Excel Built-in Explanatory Text" xfId="56"/>
    <cellStyle name="Excel Built-in Normal" xfId="57"/>
    <cellStyle name="Excel Built-in Normal 2" xfId="58"/>
    <cellStyle name="Footnote 1" xfId="59"/>
    <cellStyle name="Good 1" xfId="60"/>
    <cellStyle name="Heading 1 1" xfId="61"/>
    <cellStyle name="Heading 2 1" xfId="62"/>
    <cellStyle name="Heading 3" xfId="63"/>
    <cellStyle name="Hiperlink 2" xfId="64"/>
    <cellStyle name="Millares [0]_SS - Entrada de datos" xfId="65"/>
    <cellStyle name="Millares [0]_SS - Entrada de datos 2" xfId="66"/>
    <cellStyle name="Neutral 1" xfId="67"/>
    <cellStyle name="Normal 2" xfId="68"/>
    <cellStyle name="Normal 2 2" xfId="69"/>
    <cellStyle name="Normal 3" xfId="70"/>
    <cellStyle name="Normal 3 2" xfId="71"/>
    <cellStyle name="Normal 4" xfId="72"/>
    <cellStyle name="Normal 5" xfId="73"/>
    <cellStyle name="Nota 43" xfId="74"/>
    <cellStyle name="Note 1" xfId="75"/>
    <cellStyle name="Porcentagem 2" xfId="76"/>
    <cellStyle name="Separador de milhares 2 2" xfId="77"/>
    <cellStyle name="Status 1" xfId="78"/>
    <cellStyle name="Text 1" xfId="79"/>
    <cellStyle name="Título 1 1" xfId="80"/>
    <cellStyle name="Vírgula 2" xfId="81"/>
    <cellStyle name="Warning 1" xfId="8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B2B2B2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CCCC"/>
      <rgbColor rgb="00BFBFB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99"/>
      <color rgb="00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customXml" Target="../customXml/item4.xml"/><Relationship Id="rId16" Type="http://schemas.openxmlformats.org/officeDocument/2006/relationships/customXml" Target="../customXml/item3.xml"/><Relationship Id="rId15" Type="http://schemas.openxmlformats.org/officeDocument/2006/relationships/customXml" Target="../customXml/item2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270000</xdr:colOff>
      <xdr:row>1</xdr:row>
      <xdr:rowOff>95400</xdr:rowOff>
    </xdr:from>
    <xdr:to>
      <xdr:col>4</xdr:col>
      <xdr:colOff>538605</xdr:colOff>
      <xdr:row>4</xdr:row>
      <xdr:rowOff>160170</xdr:rowOff>
    </xdr:to>
    <xdr:pic>
      <xdr:nvPicPr>
        <xdr:cNvPr id="2" name="Imagem 1"/>
        <xdr:cNvPicPr/>
      </xdr:nvPicPr>
      <xdr:blipFill>
        <a:blip r:embed="rId1"/>
        <a:stretch>
          <a:fillRect/>
        </a:stretch>
      </xdr:blipFill>
      <xdr:spPr>
        <a:xfrm>
          <a:off x="822325" y="257175"/>
          <a:ext cx="1544955" cy="10744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270000</xdr:colOff>
      <xdr:row>1</xdr:row>
      <xdr:rowOff>47520</xdr:rowOff>
    </xdr:from>
    <xdr:to>
      <xdr:col>5</xdr:col>
      <xdr:colOff>300480</xdr:colOff>
      <xdr:row>5</xdr:row>
      <xdr:rowOff>94510</xdr:rowOff>
    </xdr:to>
    <xdr:pic>
      <xdr:nvPicPr>
        <xdr:cNvPr id="3" name="Imagem 1"/>
        <xdr:cNvPicPr/>
      </xdr:nvPicPr>
      <xdr:blipFill>
        <a:blip r:embed="rId1"/>
        <a:stretch>
          <a:fillRect/>
        </a:stretch>
      </xdr:blipFill>
      <xdr:spPr>
        <a:xfrm>
          <a:off x="822325" y="208915"/>
          <a:ext cx="1916430" cy="135191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5</xdr:row>
      <xdr:rowOff>1905</xdr:rowOff>
    </xdr:to>
    <xdr:pic>
      <xdr:nvPicPr>
        <xdr:cNvPr id="2" name="Imagem 1"/>
        <xdr:cNvPicPr/>
      </xdr:nvPicPr>
      <xdr:blipFill>
        <a:blip r:embed="rId1"/>
        <a:stretch>
          <a:fillRect/>
        </a:stretch>
      </xdr:blipFill>
      <xdr:spPr>
        <a:xfrm>
          <a:off x="0" y="0"/>
          <a:ext cx="2037080" cy="131191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3</xdr:col>
      <xdr:colOff>82205</xdr:colOff>
      <xdr:row>30</xdr:row>
      <xdr:rowOff>2890</xdr:rowOff>
    </xdr:to>
    <xdr:sp>
      <xdr:nvSpPr>
        <xdr:cNvPr id="3" name="shapetype_202" hidden="1"/>
        <xdr:cNvSpPr/>
      </xdr:nvSpPr>
      <xdr:spPr>
        <a:xfrm>
          <a:off x="0" y="0"/>
          <a:ext cx="7511415" cy="8313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2</xdr:col>
      <xdr:colOff>1017073</xdr:colOff>
      <xdr:row>0</xdr:row>
      <xdr:rowOff>0</xdr:rowOff>
    </xdr:from>
    <xdr:to>
      <xdr:col>3</xdr:col>
      <xdr:colOff>1022356</xdr:colOff>
      <xdr:row>0</xdr:row>
      <xdr:rowOff>360</xdr:rowOff>
    </xdr:to>
    <xdr:sp>
      <xdr:nvSpPr>
        <xdr:cNvPr id="2" name="CustomShape 1" hidden="1"/>
        <xdr:cNvSpPr/>
      </xdr:nvSpPr>
      <xdr:spPr>
        <a:xfrm>
          <a:off x="3874135" y="0"/>
          <a:ext cx="1091565" cy="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0160" tIns="20160" rIns="20160" bIns="20160" anchor="t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GOVERNO DO ESTADO DA BAHIA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Secretaria da Saúde do Estado da Bahia 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Superintendência de Planejamento e Descentralização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Diretoria de Acompanhamento e Avaliação da Rede Própria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Coordenação de Controle e Avaliação da Gerência em Parcerias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endParaRPr lang="pt-BR" altLang="en-US" sz="800" b="0" strike="noStrike" spc="-1">
            <a:latin typeface="Times New Roman" panose="02020603050405020304" pitchFamily="1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TORIAGERAL.HMV@FABAMED.ORG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eiro.hmv@fabamed.org.b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faturamento.hmv@fabamed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L34"/>
  <sheetViews>
    <sheetView showGridLines="0" tabSelected="1" zoomScale="70" zoomScaleNormal="70" workbookViewId="0">
      <selection activeCell="R11" sqref="R11"/>
    </sheetView>
  </sheetViews>
  <sheetFormatPr defaultColWidth="9.14285714285714" defaultRowHeight="12.75"/>
  <cols>
    <col min="1" max="2" width="9.14285714285714" style="773"/>
    <col min="3" max="3" width="28.8571428571429" style="773" customWidth="1"/>
    <col min="4" max="4" width="30" style="773" customWidth="1"/>
    <col min="5" max="5" width="3.85714285714286" style="773" customWidth="1"/>
    <col min="6" max="8" width="9.14285714285714" style="773"/>
    <col min="9" max="9" width="20.1428571428571" style="773" customWidth="1"/>
    <col min="10" max="10" width="13.4285714285714" style="773" customWidth="1"/>
    <col min="11" max="11" width="25.1428571428571" style="773" customWidth="1"/>
    <col min="12" max="1024" width="9.14285714285714" style="773"/>
  </cols>
  <sheetData>
    <row r="2" s="771" customFormat="1" ht="24" customHeight="1" spans="1:11">
      <c r="A2" s="800" t="s">
        <v>0</v>
      </c>
      <c r="B2" s="800"/>
      <c r="C2" s="800"/>
      <c r="D2" s="800"/>
      <c r="E2" s="800"/>
      <c r="F2" s="800"/>
      <c r="G2" s="800"/>
      <c r="H2" s="800"/>
      <c r="I2" s="800"/>
      <c r="J2" s="778" t="s">
        <v>1</v>
      </c>
      <c r="K2" s="90" t="s">
        <v>2</v>
      </c>
    </row>
    <row r="3" s="772" customFormat="1" ht="24" customHeight="1" spans="1:11">
      <c r="A3" s="801" t="s">
        <v>3</v>
      </c>
      <c r="B3" s="801"/>
      <c r="C3" s="801"/>
      <c r="D3" s="801"/>
      <c r="E3" s="801"/>
      <c r="F3" s="801"/>
      <c r="G3" s="801"/>
      <c r="H3" s="801"/>
      <c r="I3" s="801"/>
      <c r="J3" s="780" t="s">
        <v>4</v>
      </c>
      <c r="K3" s="779">
        <v>2026</v>
      </c>
    </row>
    <row r="4" s="772" customFormat="1" ht="23.25" customHeight="1" spans="1:11">
      <c r="A4" s="776"/>
      <c r="B4" s="776"/>
      <c r="C4" s="776"/>
      <c r="D4" s="776"/>
      <c r="E4" s="776"/>
      <c r="F4" s="776"/>
      <c r="G4" s="776"/>
      <c r="H4" s="776"/>
      <c r="I4" s="776"/>
      <c r="J4" s="816" t="s">
        <v>5</v>
      </c>
      <c r="K4" s="93" t="s">
        <v>6</v>
      </c>
    </row>
    <row r="5" s="772" customFormat="1" ht="23.25" customHeight="1" spans="1:9">
      <c r="A5" s="776"/>
      <c r="B5" s="776"/>
      <c r="C5" s="776"/>
      <c r="D5" s="776"/>
      <c r="E5" s="776"/>
      <c r="F5" s="776"/>
      <c r="G5" s="776"/>
      <c r="H5" s="776"/>
      <c r="I5" s="776"/>
    </row>
    <row r="6" s="772" customFormat="1" ht="23.25" customHeight="1" spans="1:10">
      <c r="A6" s="802"/>
      <c r="B6" s="802"/>
      <c r="C6" s="802"/>
      <c r="D6" s="802"/>
      <c r="E6" s="802"/>
      <c r="F6" s="802"/>
      <c r="G6" s="802"/>
      <c r="H6" s="802"/>
      <c r="I6" s="802"/>
      <c r="J6" s="802"/>
    </row>
    <row r="7" s="772" customFormat="1" ht="33.75" customHeight="1" spans="1:11">
      <c r="A7" s="802"/>
      <c r="B7" s="802"/>
      <c r="C7" s="802"/>
      <c r="D7" s="802"/>
      <c r="E7" s="802"/>
      <c r="F7" s="802"/>
      <c r="G7" s="802"/>
      <c r="H7" s="802"/>
      <c r="I7" s="802"/>
      <c r="J7" s="802"/>
      <c r="K7" s="817"/>
    </row>
    <row r="8" s="772" customFormat="1" ht="23.25" customHeight="1" spans="1:11">
      <c r="A8" s="776"/>
      <c r="B8" s="803" t="s">
        <v>7</v>
      </c>
      <c r="C8" s="803"/>
      <c r="D8" s="804" t="s">
        <v>8</v>
      </c>
      <c r="E8" s="804"/>
      <c r="F8" s="804"/>
      <c r="G8" s="804"/>
      <c r="H8" s="804"/>
      <c r="I8" s="804"/>
      <c r="J8" s="804"/>
      <c r="K8" s="784" t="s">
        <v>9</v>
      </c>
    </row>
    <row r="9" s="179" customFormat="1" ht="24.75" customHeight="1" spans="11:11">
      <c r="K9" s="785"/>
    </row>
    <row r="10" s="179" customFormat="1" ht="28.5" customHeight="1" spans="1:11">
      <c r="A10" s="805"/>
      <c r="B10" s="805"/>
      <c r="C10" s="806" t="s">
        <v>10</v>
      </c>
      <c r="D10" s="807" t="s">
        <v>11</v>
      </c>
      <c r="E10" s="807"/>
      <c r="F10" s="807"/>
      <c r="G10" s="807"/>
      <c r="H10" s="807"/>
      <c r="I10" s="807"/>
      <c r="J10" s="807"/>
      <c r="K10" s="807"/>
    </row>
    <row r="11" s="179" customFormat="1" ht="28.5" customHeight="1" spans="1:11">
      <c r="A11" s="805"/>
      <c r="B11" s="805"/>
      <c r="C11" s="806" t="s">
        <v>12</v>
      </c>
      <c r="D11" s="808" t="s">
        <v>13</v>
      </c>
      <c r="E11" s="808"/>
      <c r="F11" s="808"/>
      <c r="G11" s="808"/>
      <c r="H11" s="808"/>
      <c r="I11" s="808"/>
      <c r="J11" s="808"/>
      <c r="K11" s="808"/>
    </row>
    <row r="12" s="179" customFormat="1" ht="28.5" customHeight="1" spans="1:11">
      <c r="A12" s="805"/>
      <c r="B12" s="805"/>
      <c r="C12" s="806" t="s">
        <v>14</v>
      </c>
      <c r="D12" s="809">
        <v>2493845</v>
      </c>
      <c r="E12" s="809"/>
      <c r="F12" s="809"/>
      <c r="G12" s="809"/>
      <c r="H12" s="809"/>
      <c r="I12" s="809"/>
      <c r="J12" s="809"/>
      <c r="K12" s="809"/>
    </row>
    <row r="13" s="179" customFormat="1" ht="28.5" customHeight="1" spans="1:11">
      <c r="A13" s="810" t="s">
        <v>15</v>
      </c>
      <c r="B13" s="810"/>
      <c r="C13" s="810"/>
      <c r="D13" s="807" t="s">
        <v>16</v>
      </c>
      <c r="E13" s="807"/>
      <c r="F13" s="807"/>
      <c r="G13" s="807"/>
      <c r="H13" s="807"/>
      <c r="I13" s="807"/>
      <c r="J13" s="807"/>
      <c r="K13" s="807"/>
    </row>
    <row r="14" s="179" customFormat="1" ht="19.5" spans="1:9">
      <c r="A14" s="805"/>
      <c r="B14" s="805"/>
      <c r="C14" s="806"/>
      <c r="D14" s="811"/>
      <c r="E14" s="811"/>
      <c r="F14" s="811"/>
      <c r="G14" s="811"/>
      <c r="H14" s="811"/>
      <c r="I14" s="811"/>
    </row>
    <row r="15" s="179" customFormat="1" ht="28.5" customHeight="1" spans="1:11">
      <c r="A15" s="812"/>
      <c r="B15" s="812"/>
      <c r="C15" s="813" t="s">
        <v>17</v>
      </c>
      <c r="D15" s="814" t="s">
        <v>18</v>
      </c>
      <c r="E15" s="814"/>
      <c r="F15" s="814"/>
      <c r="G15" s="814"/>
      <c r="H15" s="814"/>
      <c r="I15" s="814"/>
      <c r="J15" s="814"/>
      <c r="K15" s="814"/>
    </row>
    <row r="16" s="179" customFormat="1" ht="28.5" customHeight="1" spans="1:11">
      <c r="A16" s="812"/>
      <c r="B16" s="812"/>
      <c r="C16" s="813" t="s">
        <v>19</v>
      </c>
      <c r="D16" s="814" t="s">
        <v>20</v>
      </c>
      <c r="E16" s="814"/>
      <c r="F16" s="814"/>
      <c r="G16" s="814"/>
      <c r="H16" s="814"/>
      <c r="I16" s="814"/>
      <c r="J16" s="814"/>
      <c r="K16" s="814"/>
    </row>
    <row r="17" s="179" customFormat="1" ht="19.5" spans="1:9">
      <c r="A17" s="812"/>
      <c r="B17" s="812"/>
      <c r="C17" s="812"/>
      <c r="D17" s="811"/>
      <c r="E17" s="811"/>
      <c r="F17" s="811"/>
      <c r="G17" s="811"/>
      <c r="H17" s="811"/>
      <c r="I17" s="811"/>
    </row>
    <row r="18" s="179" customFormat="1" ht="28.5" customHeight="1" spans="1:11">
      <c r="A18" s="778" t="s">
        <v>21</v>
      </c>
      <c r="B18" s="778"/>
      <c r="C18" s="778"/>
      <c r="D18" s="814" t="s">
        <v>22</v>
      </c>
      <c r="E18" s="814"/>
      <c r="F18" s="814"/>
      <c r="G18" s="814"/>
      <c r="H18" s="814"/>
      <c r="I18" s="814"/>
      <c r="J18" s="814"/>
      <c r="K18" s="814"/>
    </row>
    <row r="19" s="179" customFormat="1" ht="28.5" customHeight="1" spans="1:11">
      <c r="A19" s="812"/>
      <c r="B19" s="812"/>
      <c r="C19" s="778" t="s">
        <v>23</v>
      </c>
      <c r="D19" s="814" t="s">
        <v>24</v>
      </c>
      <c r="E19" s="814"/>
      <c r="F19" s="814"/>
      <c r="G19" s="814"/>
      <c r="H19" s="814"/>
      <c r="I19" s="814"/>
      <c r="J19" s="814"/>
      <c r="K19" s="814"/>
    </row>
    <row r="20" ht="28.5" customHeight="1" spans="1:38">
      <c r="A20" s="812"/>
      <c r="B20" s="812"/>
      <c r="C20" s="778" t="s">
        <v>25</v>
      </c>
      <c r="D20" s="814" t="s">
        <v>26</v>
      </c>
      <c r="E20" s="814"/>
      <c r="F20" s="814"/>
      <c r="G20" s="814"/>
      <c r="H20" s="814"/>
      <c r="I20" s="814"/>
      <c r="J20" s="814"/>
      <c r="K20" s="814"/>
      <c r="L20" s="179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</row>
    <row r="21" ht="28.5" customHeight="1" spans="1:38">
      <c r="A21" s="812"/>
      <c r="B21" s="812"/>
      <c r="C21" s="778" t="s">
        <v>27</v>
      </c>
      <c r="D21" s="815" t="s">
        <v>28</v>
      </c>
      <c r="E21" s="814"/>
      <c r="F21" s="814"/>
      <c r="G21" s="814"/>
      <c r="H21" s="814"/>
      <c r="I21" s="814"/>
      <c r="J21" s="814"/>
      <c r="K21" s="814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</row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</sheetData>
  <mergeCells count="17">
    <mergeCell ref="A2:I2"/>
    <mergeCell ref="A3:I3"/>
    <mergeCell ref="B8:C8"/>
    <mergeCell ref="D8:J8"/>
    <mergeCell ref="D10:K10"/>
    <mergeCell ref="D11:K11"/>
    <mergeCell ref="D12:K12"/>
    <mergeCell ref="A13:C13"/>
    <mergeCell ref="D13:K13"/>
    <mergeCell ref="D15:K15"/>
    <mergeCell ref="D16:K16"/>
    <mergeCell ref="A18:C18"/>
    <mergeCell ref="D18:K18"/>
    <mergeCell ref="D19:K19"/>
    <mergeCell ref="D20:K20"/>
    <mergeCell ref="D21:K21"/>
    <mergeCell ref="A6:J7"/>
  </mergeCells>
  <hyperlinks>
    <hyperlink ref="D21" r:id="rId1" display="DIRETORIAGERAL.HMV@FABAMED.ORG.BR"/>
  </hyperlinks>
  <printOptions horizontalCentered="1"/>
  <pageMargins left="0.7875" right="0.7875" top="1.04027777777778" bottom="0.472222222222222" header="0.511811023622047" footer="0.511811023622047"/>
  <pageSetup paperSize="9" fitToHeight="0" orientation="landscape" horizontalDpi="300" verticalDpi="300"/>
  <headerFooter/>
  <colBreaks count="1" manualBreakCount="1"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77"/>
  <sheetViews>
    <sheetView showGridLines="0" zoomScale="70" zoomScaleNormal="70" topLeftCell="K1" workbookViewId="0">
      <selection activeCell="P4" sqref="P4"/>
    </sheetView>
  </sheetViews>
  <sheetFormatPr defaultColWidth="9.14285714285714" defaultRowHeight="12.75"/>
  <cols>
    <col min="1" max="1" width="8.28571428571429" style="773" customWidth="1"/>
    <col min="2" max="3" width="5" style="773" customWidth="1"/>
    <col min="4" max="9" width="9.14285714285714" style="773"/>
    <col min="10" max="10" width="43.4285714285714" style="773" customWidth="1"/>
    <col min="11" max="11" width="55.8571428571429" style="773" customWidth="1"/>
    <col min="12" max="12" width="20.7142857142857" style="773" customWidth="1"/>
    <col min="13" max="13" width="15.2857142857143" style="773" customWidth="1"/>
    <col min="14" max="14" width="54.1428571428571" style="773" customWidth="1"/>
    <col min="15" max="15" width="20.8571428571429" style="773" customWidth="1"/>
    <col min="16" max="16" width="19.7142857142857" style="773" customWidth="1"/>
    <col min="17" max="1024" width="9.14285714285714" style="773"/>
  </cols>
  <sheetData>
    <row r="2" s="771" customFormat="1" ht="26.25" customHeight="1" spans="1:16">
      <c r="A2" s="774" t="s">
        <v>29</v>
      </c>
      <c r="B2" s="774"/>
      <c r="C2" s="774"/>
      <c r="D2" s="774"/>
      <c r="E2" s="774"/>
      <c r="F2" s="774"/>
      <c r="G2" s="774"/>
      <c r="H2" s="774"/>
      <c r="I2" s="774"/>
      <c r="J2" s="774"/>
      <c r="K2" s="774"/>
      <c r="L2" s="774"/>
      <c r="M2" s="774"/>
      <c r="N2" s="774"/>
      <c r="O2" s="778" t="s">
        <v>30</v>
      </c>
      <c r="P2" s="90" t="s">
        <v>2</v>
      </c>
    </row>
    <row r="3" s="772" customFormat="1" ht="30" customHeight="1" spans="1:16">
      <c r="A3" s="775" t="s">
        <v>31</v>
      </c>
      <c r="B3" s="775"/>
      <c r="C3" s="775"/>
      <c r="D3" s="775"/>
      <c r="E3" s="775"/>
      <c r="F3" s="775"/>
      <c r="G3" s="775"/>
      <c r="H3" s="775"/>
      <c r="I3" s="775"/>
      <c r="J3" s="775"/>
      <c r="K3" s="775"/>
      <c r="L3" s="775"/>
      <c r="M3" s="775"/>
      <c r="N3" s="775"/>
      <c r="O3" s="778" t="s">
        <v>4</v>
      </c>
      <c r="P3" s="779">
        <v>2026</v>
      </c>
    </row>
    <row r="4" s="772" customFormat="1" ht="23.25" customHeight="1" spans="1:16">
      <c r="A4" s="776"/>
      <c r="B4" s="776"/>
      <c r="C4" s="776"/>
      <c r="D4" s="776"/>
      <c r="E4" s="776"/>
      <c r="F4" s="776"/>
      <c r="G4" s="776"/>
      <c r="H4" s="776"/>
      <c r="I4" s="776"/>
      <c r="J4" s="776"/>
      <c r="K4" s="776"/>
      <c r="L4" s="776"/>
      <c r="M4" s="776"/>
      <c r="N4" s="776"/>
      <c r="O4" s="780" t="s">
        <v>5</v>
      </c>
      <c r="P4" s="93" t="s">
        <v>6</v>
      </c>
    </row>
    <row r="5" s="772" customFormat="1" ht="23.25" customHeight="1" spans="1:16">
      <c r="A5" s="777"/>
      <c r="B5" s="777"/>
      <c r="C5" s="777"/>
      <c r="D5" s="777"/>
      <c r="E5" s="777"/>
      <c r="F5" s="777"/>
      <c r="G5" s="777"/>
      <c r="H5" s="777"/>
      <c r="I5" s="777"/>
      <c r="J5" s="777"/>
      <c r="K5" s="777"/>
      <c r="L5" s="777"/>
      <c r="M5" s="777"/>
      <c r="N5" s="777"/>
      <c r="P5" s="781"/>
    </row>
    <row r="6" s="772" customFormat="1" ht="23.25" customHeight="1" spans="1:16">
      <c r="A6" s="777"/>
      <c r="B6" s="777"/>
      <c r="C6" s="777"/>
      <c r="D6" s="777"/>
      <c r="E6" s="777"/>
      <c r="F6" s="777"/>
      <c r="G6" s="777"/>
      <c r="H6" s="777"/>
      <c r="I6" s="777"/>
      <c r="J6" s="777"/>
      <c r="K6" s="777"/>
      <c r="L6" s="777"/>
      <c r="M6" s="777"/>
      <c r="N6" s="777"/>
      <c r="P6" s="781"/>
    </row>
    <row r="7" s="772" customFormat="1" ht="23.25" customHeight="1" spans="1:16">
      <c r="A7" s="776"/>
      <c r="B7" s="776"/>
      <c r="C7" s="776"/>
      <c r="D7" s="776"/>
      <c r="E7" s="776"/>
      <c r="F7" s="776"/>
      <c r="G7" s="776"/>
      <c r="H7" s="776"/>
      <c r="I7" s="782" t="s">
        <v>32</v>
      </c>
      <c r="J7" s="782"/>
      <c r="K7" s="783" t="s">
        <v>33</v>
      </c>
      <c r="L7" s="783"/>
      <c r="M7" s="783"/>
      <c r="N7" s="783"/>
      <c r="O7" s="784" t="s">
        <v>34</v>
      </c>
      <c r="P7" s="784"/>
    </row>
    <row r="8" s="179" customFormat="1" ht="10.5" customHeight="1" spans="15:16">
      <c r="O8" s="785"/>
      <c r="P8" s="785"/>
    </row>
    <row r="9" s="179" customFormat="1" ht="28.5" customHeight="1" spans="11:16">
      <c r="K9" s="786" t="s">
        <v>35</v>
      </c>
      <c r="L9" s="786" t="s">
        <v>36</v>
      </c>
      <c r="M9" s="786" t="s">
        <v>37</v>
      </c>
      <c r="N9" s="786" t="s">
        <v>38</v>
      </c>
      <c r="O9" s="786" t="s">
        <v>36</v>
      </c>
      <c r="P9" s="786" t="s">
        <v>37</v>
      </c>
    </row>
    <row r="10" s="179" customFormat="1" ht="41.25" customHeight="1" spans="1:16">
      <c r="A10" s="8" t="s">
        <v>39</v>
      </c>
      <c r="B10" s="8"/>
      <c r="C10" s="8"/>
      <c r="D10" s="8"/>
      <c r="E10" s="8"/>
      <c r="F10" s="8"/>
      <c r="G10" s="8"/>
      <c r="H10" s="8"/>
      <c r="I10" s="8"/>
      <c r="J10" s="8"/>
      <c r="K10" s="787" t="s">
        <v>40</v>
      </c>
      <c r="L10" s="788" t="s">
        <v>41</v>
      </c>
      <c r="M10" s="789">
        <v>40438</v>
      </c>
      <c r="N10" s="790" t="s">
        <v>42</v>
      </c>
      <c r="O10" s="788" t="s">
        <v>43</v>
      </c>
      <c r="P10" s="789">
        <v>237591</v>
      </c>
    </row>
    <row r="11" s="179" customFormat="1" ht="28.5" customHeight="1" spans="1:16">
      <c r="A11" s="8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787" t="s">
        <v>45</v>
      </c>
      <c r="L11" s="788" t="s">
        <v>41</v>
      </c>
      <c r="M11" s="789">
        <v>36881</v>
      </c>
      <c r="N11" s="791" t="s">
        <v>46</v>
      </c>
      <c r="O11" s="792" t="s">
        <v>47</v>
      </c>
      <c r="P11" s="792">
        <v>126254</v>
      </c>
    </row>
    <row r="12" s="179" customFormat="1" ht="41.25" customHeight="1" spans="1:16">
      <c r="A12" s="8" t="s">
        <v>48</v>
      </c>
      <c r="B12" s="8"/>
      <c r="C12" s="8"/>
      <c r="D12" s="8"/>
      <c r="E12" s="8"/>
      <c r="F12" s="8"/>
      <c r="G12" s="8"/>
      <c r="H12" s="8"/>
      <c r="I12" s="8"/>
      <c r="J12" s="8"/>
      <c r="K12" s="787" t="s">
        <v>49</v>
      </c>
      <c r="L12" s="793" t="s">
        <v>41</v>
      </c>
      <c r="M12" s="794">
        <v>767219</v>
      </c>
      <c r="N12" s="791" t="s">
        <v>50</v>
      </c>
      <c r="O12" s="793" t="s">
        <v>47</v>
      </c>
      <c r="P12" s="789">
        <v>957701</v>
      </c>
    </row>
    <row r="13" s="179" customFormat="1" ht="40.5" customHeight="1" spans="1:16">
      <c r="A13" s="8" t="s">
        <v>51</v>
      </c>
      <c r="B13" s="8"/>
      <c r="C13" s="8"/>
      <c r="D13" s="8"/>
      <c r="E13" s="8"/>
      <c r="F13" s="8"/>
      <c r="G13" s="8"/>
      <c r="H13" s="8"/>
      <c r="I13" s="8"/>
      <c r="J13" s="8"/>
      <c r="K13" s="795" t="s">
        <v>52</v>
      </c>
      <c r="L13" s="792" t="s">
        <v>53</v>
      </c>
      <c r="M13" s="794">
        <v>767220</v>
      </c>
      <c r="N13" s="787" t="s">
        <v>50</v>
      </c>
      <c r="O13" s="793" t="s">
        <v>47</v>
      </c>
      <c r="P13" s="794">
        <v>957701</v>
      </c>
    </row>
    <row r="14" s="179" customFormat="1" ht="28.5" customHeight="1" spans="1:16">
      <c r="A14" s="8" t="s">
        <v>54</v>
      </c>
      <c r="B14" s="8"/>
      <c r="C14" s="8"/>
      <c r="D14" s="8"/>
      <c r="E14" s="8"/>
      <c r="F14" s="8"/>
      <c r="G14" s="8"/>
      <c r="H14" s="8"/>
      <c r="I14" s="8"/>
      <c r="J14" s="8"/>
      <c r="K14" s="795" t="s">
        <v>55</v>
      </c>
      <c r="L14" s="792"/>
      <c r="M14" s="794"/>
      <c r="N14" s="796"/>
      <c r="O14" s="792"/>
      <c r="P14" s="794"/>
    </row>
    <row r="15" s="179" customFormat="1" ht="28.5" customHeight="1" spans="1:16">
      <c r="A15" s="8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795"/>
      <c r="L15" s="792"/>
      <c r="M15" s="794"/>
      <c r="N15" s="796"/>
      <c r="O15" s="792"/>
      <c r="P15" s="794"/>
    </row>
    <row r="16" ht="28.5" customHeight="1" spans="1:43">
      <c r="A16" s="8" t="s">
        <v>57</v>
      </c>
      <c r="B16" s="8"/>
      <c r="C16" s="8"/>
      <c r="D16" s="8"/>
      <c r="E16" s="8"/>
      <c r="F16" s="8"/>
      <c r="G16" s="8"/>
      <c r="H16" s="8"/>
      <c r="I16" s="8"/>
      <c r="J16" s="8"/>
      <c r="K16" s="797"/>
      <c r="L16" s="792"/>
      <c r="M16" s="794"/>
      <c r="N16" s="790"/>
      <c r="O16" s="792"/>
      <c r="P16" s="792"/>
      <c r="Q16" s="179"/>
      <c r="R16" s="179"/>
      <c r="S16" s="179"/>
      <c r="T16" s="179"/>
      <c r="U16" s="179"/>
      <c r="V16" s="179"/>
      <c r="W16" s="179"/>
      <c r="X16" s="179"/>
      <c r="Y16" s="179"/>
      <c r="Z16" s="179"/>
      <c r="AA16" s="179"/>
      <c r="AB16" s="179"/>
      <c r="AC16" s="179"/>
      <c r="AD16" s="179"/>
      <c r="AE16" s="179"/>
      <c r="AF16" s="179"/>
      <c r="AG16" s="179"/>
      <c r="AH16" s="179"/>
      <c r="AI16" s="179"/>
      <c r="AJ16" s="179"/>
      <c r="AK16" s="179"/>
      <c r="AL16" s="179"/>
      <c r="AM16" s="179"/>
      <c r="AN16" s="179"/>
      <c r="AO16" s="179"/>
      <c r="AP16" s="179"/>
      <c r="AQ16" s="179"/>
    </row>
    <row r="17" ht="28.5" customHeight="1" spans="1:43">
      <c r="A17" s="8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798" t="s">
        <v>59</v>
      </c>
      <c r="L17" s="793" t="s">
        <v>60</v>
      </c>
      <c r="M17" s="789">
        <v>329887</v>
      </c>
      <c r="N17" s="799" t="s">
        <v>61</v>
      </c>
      <c r="O17" s="793" t="s">
        <v>62</v>
      </c>
      <c r="P17" s="789">
        <v>24316</v>
      </c>
      <c r="Q17" s="179"/>
      <c r="R17" s="179"/>
      <c r="S17" s="179"/>
      <c r="T17" s="179"/>
      <c r="U17" s="179"/>
      <c r="V17" s="179"/>
      <c r="W17" s="179"/>
      <c r="X17" s="179"/>
      <c r="Y17" s="179"/>
      <c r="Z17" s="179"/>
      <c r="AA17" s="179"/>
      <c r="AB17" s="179"/>
      <c r="AC17" s="179"/>
      <c r="AD17" s="179"/>
      <c r="AE17" s="179"/>
      <c r="AF17" s="179"/>
      <c r="AG17" s="179"/>
      <c r="AH17" s="179"/>
      <c r="AI17" s="179"/>
      <c r="AJ17" s="179"/>
      <c r="AK17" s="179"/>
      <c r="AL17" s="179"/>
      <c r="AM17" s="179"/>
      <c r="AN17" s="179"/>
      <c r="AO17" s="179"/>
      <c r="AP17" s="179"/>
      <c r="AQ17" s="179"/>
    </row>
    <row r="18" ht="28.5" customHeight="1" spans="1:43">
      <c r="A18" s="8" t="s">
        <v>63</v>
      </c>
      <c r="B18" s="8"/>
      <c r="C18" s="8"/>
      <c r="D18" s="8"/>
      <c r="E18" s="8"/>
      <c r="F18" s="8"/>
      <c r="G18" s="8"/>
      <c r="H18" s="8"/>
      <c r="I18" s="8"/>
      <c r="J18" s="8"/>
      <c r="K18" s="795"/>
      <c r="L18" s="792"/>
      <c r="M18" s="794"/>
      <c r="N18" s="796" t="s">
        <v>64</v>
      </c>
      <c r="O18" s="792"/>
      <c r="P18" s="796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</row>
    <row r="19" ht="28.5" customHeight="1" spans="1:43">
      <c r="A19" s="179"/>
      <c r="B19" s="179"/>
      <c r="C19" s="179"/>
      <c r="D19" s="179"/>
      <c r="E19" s="179"/>
      <c r="F19" s="179"/>
      <c r="G19" s="179"/>
      <c r="H19" s="179"/>
      <c r="I19" s="179"/>
      <c r="J19" s="179"/>
      <c r="K19" s="790"/>
      <c r="L19" s="792"/>
      <c r="M19" s="794"/>
      <c r="N19" s="790"/>
      <c r="O19" s="792"/>
      <c r="P19" s="794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</row>
    <row r="20" ht="28.5" customHeight="1" spans="1:43">
      <c r="A20" s="179"/>
      <c r="B20" s="179"/>
      <c r="C20" s="179"/>
      <c r="D20" s="179"/>
      <c r="E20" s="179"/>
      <c r="F20" s="179"/>
      <c r="G20" s="179"/>
      <c r="H20" s="179"/>
      <c r="I20" s="179"/>
      <c r="J20" s="179"/>
      <c r="K20" s="790"/>
      <c r="L20" s="792"/>
      <c r="M20" s="794"/>
      <c r="N20" s="790"/>
      <c r="O20" s="792"/>
      <c r="P20" s="794"/>
      <c r="Q20" s="179"/>
      <c r="R20" s="179"/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179"/>
      <c r="AM20" s="179"/>
      <c r="AN20" s="179"/>
      <c r="AO20" s="179"/>
      <c r="AP20" s="179"/>
      <c r="AQ20" s="179"/>
    </row>
    <row r="21" ht="28.5" customHeight="1" spans="1:43">
      <c r="A21" s="179"/>
      <c r="B21" s="179"/>
      <c r="C21" s="179"/>
      <c r="D21" s="179"/>
      <c r="E21" s="179"/>
      <c r="F21" s="179"/>
      <c r="G21" s="179"/>
      <c r="H21" s="179"/>
      <c r="I21" s="179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179"/>
      <c r="AM21" s="179"/>
      <c r="AN21" s="179"/>
      <c r="AO21" s="179"/>
      <c r="AP21" s="179"/>
      <c r="AQ21" s="179"/>
    </row>
    <row r="22" spans="1:43">
      <c r="A22" s="179"/>
      <c r="B22" s="179"/>
      <c r="C22" s="179"/>
      <c r="D22" s="179"/>
      <c r="E22" s="179"/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  <c r="AI22" s="179"/>
      <c r="AJ22" s="179"/>
      <c r="AK22" s="179"/>
      <c r="AL22" s="179"/>
      <c r="AM22" s="179"/>
      <c r="AN22" s="179"/>
      <c r="AO22" s="179"/>
      <c r="AP22" s="179"/>
      <c r="AQ22" s="179"/>
    </row>
    <row r="23" spans="1:43">
      <c r="A23" s="179"/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</row>
    <row r="24" spans="1:43">
      <c r="A24" s="179"/>
      <c r="B24" s="179"/>
      <c r="C24" s="179"/>
      <c r="D24" s="179"/>
      <c r="E24" s="179"/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  <c r="AA24" s="179"/>
      <c r="AB24" s="179"/>
      <c r="AC24" s="179"/>
      <c r="AD24" s="179"/>
      <c r="AE24" s="179"/>
      <c r="AF24" s="179"/>
      <c r="AG24" s="179"/>
      <c r="AH24" s="179"/>
      <c r="AI24" s="179"/>
      <c r="AJ24" s="179"/>
      <c r="AK24" s="179"/>
      <c r="AL24" s="179"/>
      <c r="AM24" s="179"/>
      <c r="AN24" s="179"/>
      <c r="AO24" s="179"/>
      <c r="AP24" s="179"/>
      <c r="AQ24" s="179"/>
    </row>
    <row r="25" spans="1:43">
      <c r="A25" s="179"/>
      <c r="B25" s="179"/>
      <c r="C25" s="179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79"/>
      <c r="AP25" s="179"/>
      <c r="AQ25" s="179"/>
    </row>
    <row r="26" ht="15" customHeight="1" spans="1:43">
      <c r="A26" s="179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</row>
    <row r="27" ht="15" customHeight="1" spans="1:43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</row>
    <row r="28" spans="1:43">
      <c r="A28" s="179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79"/>
      <c r="AM28" s="179"/>
      <c r="AN28" s="179"/>
      <c r="AO28" s="179"/>
      <c r="AP28" s="179"/>
      <c r="AQ28" s="179"/>
    </row>
    <row r="29" spans="1:43">
      <c r="A29" s="179"/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79"/>
      <c r="AM29" s="179"/>
      <c r="AN29" s="179"/>
      <c r="AO29" s="179"/>
      <c r="AP29" s="179"/>
      <c r="AQ29" s="179"/>
    </row>
    <row r="30" spans="1:43">
      <c r="A30" s="179"/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179"/>
      <c r="AF30" s="179"/>
      <c r="AG30" s="179"/>
      <c r="AH30" s="179"/>
      <c r="AI30" s="179"/>
      <c r="AJ30" s="179"/>
      <c r="AK30" s="179"/>
      <c r="AL30" s="179"/>
      <c r="AM30" s="179"/>
      <c r="AN30" s="179"/>
      <c r="AO30" s="179"/>
      <c r="AP30" s="179"/>
      <c r="AQ30" s="179"/>
    </row>
    <row r="31" spans="1:43">
      <c r="A31" s="179"/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  <c r="AI31" s="179"/>
      <c r="AJ31" s="179"/>
      <c r="AK31" s="179"/>
      <c r="AL31" s="179"/>
      <c r="AM31" s="179"/>
      <c r="AN31" s="179"/>
      <c r="AO31" s="179"/>
      <c r="AP31" s="179"/>
      <c r="AQ31" s="179"/>
    </row>
    <row r="32" spans="1:43">
      <c r="A32" s="179"/>
      <c r="B32" s="179"/>
      <c r="C32" s="179"/>
      <c r="D32" s="179"/>
      <c r="E32" s="179"/>
      <c r="F32" s="179"/>
      <c r="G32" s="179"/>
      <c r="H32" s="179"/>
      <c r="I32" s="179"/>
      <c r="J32" s="179"/>
      <c r="K32" s="179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  <c r="AA32" s="179"/>
      <c r="AB32" s="179"/>
      <c r="AC32" s="179"/>
      <c r="AD32" s="179"/>
      <c r="AE32" s="179"/>
      <c r="AF32" s="179"/>
      <c r="AG32" s="179"/>
      <c r="AH32" s="179"/>
      <c r="AI32" s="179"/>
      <c r="AJ32" s="179"/>
      <c r="AK32" s="179"/>
      <c r="AL32" s="179"/>
      <c r="AM32" s="179"/>
      <c r="AN32" s="179"/>
      <c r="AO32" s="179"/>
      <c r="AP32" s="179"/>
      <c r="AQ32" s="179"/>
    </row>
    <row r="33" spans="1:43">
      <c r="A33" s="179"/>
      <c r="B33" s="179"/>
      <c r="C33" s="179"/>
      <c r="D33" s="179"/>
      <c r="E33" s="179"/>
      <c r="F33" s="179"/>
      <c r="G33" s="179"/>
      <c r="H33" s="179"/>
      <c r="I33" s="179"/>
      <c r="J33" s="179"/>
      <c r="K33" s="179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  <c r="AA33" s="179"/>
      <c r="AB33" s="179"/>
      <c r="AC33" s="179"/>
      <c r="AD33" s="179"/>
      <c r="AE33" s="179"/>
      <c r="AF33" s="179"/>
      <c r="AG33" s="179"/>
      <c r="AH33" s="179"/>
      <c r="AI33" s="179"/>
      <c r="AJ33" s="179"/>
      <c r="AK33" s="179"/>
      <c r="AL33" s="179"/>
      <c r="AM33" s="179"/>
      <c r="AN33" s="179"/>
      <c r="AO33" s="179"/>
      <c r="AP33" s="179"/>
      <c r="AQ33" s="179"/>
    </row>
    <row r="34" spans="1:43">
      <c r="A34" s="179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  <c r="AA34" s="179"/>
      <c r="AB34" s="179"/>
      <c r="AC34" s="179"/>
      <c r="AD34" s="179"/>
      <c r="AE34" s="179"/>
      <c r="AF34" s="179"/>
      <c r="AG34" s="179"/>
      <c r="AH34" s="179"/>
      <c r="AI34" s="179"/>
      <c r="AJ34" s="179"/>
      <c r="AK34" s="179"/>
      <c r="AL34" s="179"/>
      <c r="AM34" s="179"/>
      <c r="AN34" s="179"/>
      <c r="AO34" s="179"/>
      <c r="AP34" s="179"/>
      <c r="AQ34" s="179"/>
    </row>
    <row r="35" spans="1:43">
      <c r="A35" s="179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  <c r="AA35" s="179"/>
      <c r="AB35" s="179"/>
      <c r="AC35" s="179"/>
      <c r="AD35" s="179"/>
      <c r="AE35" s="179"/>
      <c r="AF35" s="179"/>
      <c r="AG35" s="179"/>
      <c r="AH35" s="179"/>
      <c r="AI35" s="179"/>
      <c r="AJ35" s="179"/>
      <c r="AK35" s="179"/>
      <c r="AL35" s="179"/>
      <c r="AM35" s="179"/>
      <c r="AN35" s="179"/>
      <c r="AO35" s="179"/>
      <c r="AP35" s="179"/>
      <c r="AQ35" s="179"/>
    </row>
    <row r="36" spans="1:43">
      <c r="A36" s="179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  <c r="AA36" s="179"/>
      <c r="AB36" s="179"/>
      <c r="AC36" s="179"/>
      <c r="AD36" s="179"/>
      <c r="AE36" s="179"/>
      <c r="AF36" s="179"/>
      <c r="AG36" s="179"/>
      <c r="AH36" s="179"/>
      <c r="AI36" s="179"/>
      <c r="AJ36" s="179"/>
      <c r="AK36" s="179"/>
      <c r="AL36" s="179"/>
      <c r="AM36" s="179"/>
      <c r="AN36" s="179"/>
      <c r="AO36" s="179"/>
      <c r="AP36" s="179"/>
      <c r="AQ36" s="179"/>
    </row>
    <row r="37" spans="1:43">
      <c r="A37" s="179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  <c r="AA37" s="179"/>
      <c r="AB37" s="179"/>
      <c r="AC37" s="179"/>
      <c r="AD37" s="179"/>
      <c r="AE37" s="179"/>
      <c r="AF37" s="179"/>
      <c r="AG37" s="179"/>
      <c r="AH37" s="179"/>
      <c r="AI37" s="179"/>
      <c r="AJ37" s="179"/>
      <c r="AK37" s="179"/>
      <c r="AL37" s="179"/>
      <c r="AM37" s="179"/>
      <c r="AN37" s="179"/>
      <c r="AO37" s="179"/>
      <c r="AP37" s="179"/>
      <c r="AQ37" s="179"/>
    </row>
    <row r="38" spans="1:43">
      <c r="A38" s="179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</row>
    <row r="39" spans="1:43">
      <c r="A39" s="179"/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</row>
    <row r="40" spans="1:43">
      <c r="A40" s="179"/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  <c r="AA40" s="179"/>
      <c r="AB40" s="179"/>
      <c r="AC40" s="179"/>
      <c r="AD40" s="179"/>
      <c r="AE40" s="179"/>
      <c r="AF40" s="179"/>
      <c r="AG40" s="179"/>
      <c r="AH40" s="179"/>
      <c r="AI40" s="179"/>
      <c r="AJ40" s="179"/>
      <c r="AK40" s="179"/>
      <c r="AL40" s="179"/>
      <c r="AM40" s="179"/>
      <c r="AN40" s="179"/>
      <c r="AO40" s="179"/>
      <c r="AP40" s="179"/>
      <c r="AQ40" s="179"/>
    </row>
    <row r="41" spans="1:43">
      <c r="A41" s="179"/>
      <c r="B41" s="179"/>
      <c r="C41" s="179"/>
      <c r="D41" s="179"/>
      <c r="E41" s="179"/>
      <c r="F41" s="179"/>
      <c r="G41" s="179"/>
      <c r="H41" s="179"/>
      <c r="I41" s="179"/>
      <c r="J41" s="179"/>
      <c r="K41" s="179"/>
      <c r="L41" s="179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  <c r="AA41" s="179"/>
      <c r="AB41" s="179"/>
      <c r="AC41" s="179"/>
      <c r="AD41" s="179"/>
      <c r="AE41" s="179"/>
      <c r="AF41" s="179"/>
      <c r="AG41" s="179"/>
      <c r="AH41" s="179"/>
      <c r="AI41" s="179"/>
      <c r="AJ41" s="179"/>
      <c r="AK41" s="179"/>
      <c r="AL41" s="179"/>
      <c r="AM41" s="179"/>
      <c r="AN41" s="179"/>
      <c r="AO41" s="179"/>
      <c r="AP41" s="179"/>
      <c r="AQ41" s="179"/>
    </row>
    <row r="42" spans="1:43">
      <c r="A42" s="179"/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</row>
    <row r="43" spans="1:43">
      <c r="A43" s="179"/>
      <c r="B43" s="179"/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  <c r="AI43" s="179"/>
      <c r="AJ43" s="179"/>
      <c r="AK43" s="179"/>
      <c r="AL43" s="179"/>
      <c r="AM43" s="179"/>
      <c r="AN43" s="179"/>
      <c r="AO43" s="179"/>
      <c r="AP43" s="179"/>
      <c r="AQ43" s="179"/>
    </row>
    <row r="44" spans="1:43">
      <c r="A44" s="179"/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9"/>
    </row>
    <row r="45" spans="1:43">
      <c r="A45" s="179"/>
      <c r="B45" s="179"/>
      <c r="C45" s="179"/>
      <c r="D45" s="179"/>
      <c r="E45" s="179"/>
      <c r="F45" s="179"/>
      <c r="G45" s="179"/>
      <c r="H45" s="179"/>
      <c r="I45" s="179"/>
      <c r="J45" s="179"/>
      <c r="K45" s="179"/>
      <c r="L45" s="179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  <c r="AI45" s="179"/>
      <c r="AJ45" s="179"/>
      <c r="AK45" s="179"/>
      <c r="AL45" s="179"/>
      <c r="AM45" s="179"/>
      <c r="AN45" s="179"/>
      <c r="AO45" s="179"/>
      <c r="AP45" s="179"/>
      <c r="AQ45" s="179"/>
    </row>
    <row r="46" spans="1:43">
      <c r="A46" s="179"/>
      <c r="B46" s="179"/>
      <c r="C46" s="179"/>
      <c r="D46" s="179"/>
      <c r="E46" s="179"/>
      <c r="F46" s="179"/>
      <c r="G46" s="179"/>
      <c r="H46" s="179"/>
      <c r="I46" s="179"/>
      <c r="J46" s="179"/>
      <c r="K46" s="179"/>
      <c r="L46" s="179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  <c r="AI46" s="179"/>
      <c r="AJ46" s="179"/>
      <c r="AK46" s="179"/>
      <c r="AL46" s="179"/>
      <c r="AM46" s="179"/>
      <c r="AN46" s="179"/>
      <c r="AO46" s="179"/>
      <c r="AP46" s="179"/>
      <c r="AQ46" s="179"/>
    </row>
    <row r="47" spans="1:43">
      <c r="A47" s="179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</row>
    <row r="48" spans="1:43">
      <c r="A48" s="179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</row>
    <row r="49" spans="1:43">
      <c r="A49" s="179"/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  <c r="AI49" s="179"/>
      <c r="AJ49" s="179"/>
      <c r="AK49" s="179"/>
      <c r="AL49" s="179"/>
      <c r="AM49" s="179"/>
      <c r="AN49" s="179"/>
      <c r="AO49" s="179"/>
      <c r="AP49" s="179"/>
      <c r="AQ49" s="179"/>
    </row>
    <row r="50" spans="1:43">
      <c r="A50" s="179"/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  <c r="AI50" s="179"/>
      <c r="AJ50" s="179"/>
      <c r="AK50" s="179"/>
      <c r="AL50" s="179"/>
      <c r="AM50" s="179"/>
      <c r="AN50" s="179"/>
      <c r="AO50" s="179"/>
      <c r="AP50" s="179"/>
      <c r="AQ50" s="179"/>
    </row>
    <row r="51" spans="1:43">
      <c r="A51" s="179"/>
      <c r="B51" s="179"/>
      <c r="C51" s="179"/>
      <c r="D51" s="179"/>
      <c r="E51" s="179"/>
      <c r="F51" s="179"/>
      <c r="G51" s="179"/>
      <c r="H51" s="179"/>
      <c r="I51" s="179"/>
      <c r="J51" s="179"/>
      <c r="K51" s="179"/>
      <c r="L51" s="179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  <c r="AI51" s="179"/>
      <c r="AJ51" s="179"/>
      <c r="AK51" s="179"/>
      <c r="AL51" s="179"/>
      <c r="AM51" s="179"/>
      <c r="AN51" s="179"/>
      <c r="AO51" s="179"/>
      <c r="AP51" s="179"/>
      <c r="AQ51" s="179"/>
    </row>
    <row r="52" spans="1:43">
      <c r="A52" s="179"/>
      <c r="B52" s="179"/>
      <c r="C52" s="179"/>
      <c r="D52" s="179"/>
      <c r="E52" s="179"/>
      <c r="F52" s="179"/>
      <c r="G52" s="179"/>
      <c r="H52" s="179"/>
      <c r="I52" s="179"/>
      <c r="J52" s="179"/>
      <c r="K52" s="179"/>
      <c r="L52" s="179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  <c r="AI52" s="179"/>
      <c r="AJ52" s="179"/>
      <c r="AK52" s="179"/>
      <c r="AL52" s="179"/>
      <c r="AM52" s="179"/>
      <c r="AN52" s="179"/>
      <c r="AO52" s="179"/>
      <c r="AP52" s="179"/>
      <c r="AQ52" s="179"/>
    </row>
    <row r="53" spans="1:43">
      <c r="A53" s="179"/>
      <c r="B53" s="179"/>
      <c r="C53" s="179"/>
      <c r="D53" s="179"/>
      <c r="E53" s="179"/>
      <c r="F53" s="179"/>
      <c r="G53" s="179"/>
      <c r="H53" s="179"/>
      <c r="I53" s="179"/>
      <c r="J53" s="179"/>
      <c r="K53" s="179"/>
      <c r="L53" s="179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  <c r="AI53" s="179"/>
      <c r="AJ53" s="179"/>
      <c r="AK53" s="179"/>
      <c r="AL53" s="179"/>
      <c r="AM53" s="179"/>
      <c r="AN53" s="179"/>
      <c r="AO53" s="179"/>
      <c r="AP53" s="179"/>
      <c r="AQ53" s="179"/>
    </row>
    <row r="54" spans="1:43">
      <c r="A54" s="179"/>
      <c r="B54" s="179"/>
      <c r="C54" s="179"/>
      <c r="D54" s="179"/>
      <c r="E54" s="179"/>
      <c r="F54" s="179"/>
      <c r="G54" s="179"/>
      <c r="H54" s="179"/>
      <c r="I54" s="179"/>
      <c r="J54" s="179"/>
      <c r="K54" s="179"/>
      <c r="L54" s="179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179"/>
      <c r="AI54" s="179"/>
      <c r="AJ54" s="179"/>
      <c r="AK54" s="179"/>
      <c r="AL54" s="179"/>
      <c r="AM54" s="179"/>
      <c r="AN54" s="179"/>
      <c r="AO54" s="179"/>
      <c r="AP54" s="179"/>
      <c r="AQ54" s="179"/>
    </row>
    <row r="55" spans="1:43">
      <c r="A55" s="179"/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  <c r="AI55" s="179"/>
      <c r="AJ55" s="179"/>
      <c r="AK55" s="179"/>
      <c r="AL55" s="179"/>
      <c r="AM55" s="179"/>
      <c r="AN55" s="179"/>
      <c r="AO55" s="179"/>
      <c r="AP55" s="179"/>
      <c r="AQ55" s="179"/>
    </row>
    <row r="56" spans="1:43">
      <c r="A56" s="179"/>
      <c r="B56" s="179"/>
      <c r="C56" s="179"/>
      <c r="D56" s="179"/>
      <c r="E56" s="179"/>
      <c r="F56" s="179"/>
      <c r="G56" s="179"/>
      <c r="H56" s="179"/>
      <c r="I56" s="179"/>
      <c r="J56" s="179"/>
      <c r="K56" s="179"/>
      <c r="L56" s="179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  <c r="AI56" s="179"/>
      <c r="AJ56" s="179"/>
      <c r="AK56" s="179"/>
      <c r="AL56" s="179"/>
      <c r="AM56" s="179"/>
      <c r="AN56" s="179"/>
      <c r="AO56" s="179"/>
      <c r="AP56" s="179"/>
      <c r="AQ56" s="179"/>
    </row>
    <row r="57" spans="1:43">
      <c r="A57" s="179"/>
      <c r="B57" s="179"/>
      <c r="C57" s="179"/>
      <c r="D57" s="179"/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  <c r="AI57" s="179"/>
      <c r="AJ57" s="179"/>
      <c r="AK57" s="179"/>
      <c r="AL57" s="179"/>
      <c r="AM57" s="179"/>
      <c r="AN57" s="179"/>
      <c r="AO57" s="179"/>
      <c r="AP57" s="179"/>
      <c r="AQ57" s="179"/>
    </row>
    <row r="58" spans="1:43">
      <c r="A58" s="179"/>
      <c r="B58" s="179"/>
      <c r="C58" s="179"/>
      <c r="D58" s="179"/>
      <c r="E58" s="179"/>
      <c r="F58" s="179"/>
      <c r="G58" s="179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  <c r="AI58" s="179"/>
      <c r="AJ58" s="179"/>
      <c r="AK58" s="179"/>
      <c r="AL58" s="179"/>
      <c r="AM58" s="179"/>
      <c r="AN58" s="179"/>
      <c r="AO58" s="179"/>
      <c r="AP58" s="179"/>
      <c r="AQ58" s="179"/>
    </row>
    <row r="59" spans="1:43">
      <c r="A59" s="179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  <c r="AI59" s="179"/>
      <c r="AJ59" s="179"/>
      <c r="AK59" s="179"/>
      <c r="AL59" s="179"/>
      <c r="AM59" s="179"/>
      <c r="AN59" s="179"/>
      <c r="AO59" s="179"/>
      <c r="AP59" s="179"/>
      <c r="AQ59" s="179"/>
    </row>
    <row r="60" spans="1:43">
      <c r="A60" s="179"/>
      <c r="B60" s="179"/>
      <c r="C60" s="179"/>
      <c r="D60" s="179"/>
      <c r="E60" s="179"/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  <c r="AI60" s="179"/>
      <c r="AJ60" s="179"/>
      <c r="AK60" s="179"/>
      <c r="AL60" s="179"/>
      <c r="AM60" s="179"/>
      <c r="AN60" s="179"/>
      <c r="AO60" s="179"/>
      <c r="AP60" s="179"/>
      <c r="AQ60" s="179"/>
    </row>
    <row r="61" spans="1:43">
      <c r="A61" s="179"/>
      <c r="B61" s="179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  <c r="AI61" s="179"/>
      <c r="AJ61" s="179"/>
      <c r="AK61" s="179"/>
      <c r="AL61" s="179"/>
      <c r="AM61" s="179"/>
      <c r="AN61" s="179"/>
      <c r="AO61" s="179"/>
      <c r="AP61" s="179"/>
      <c r="AQ61" s="179"/>
    </row>
    <row r="62" spans="1:43">
      <c r="A62" s="179"/>
      <c r="B62" s="179"/>
      <c r="C62" s="179"/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</row>
    <row r="63" spans="1:43">
      <c r="A63" s="179"/>
      <c r="B63" s="179"/>
      <c r="C63" s="179"/>
      <c r="D63" s="179"/>
      <c r="E63" s="179"/>
      <c r="F63" s="179"/>
      <c r="G63" s="179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  <c r="AI63" s="179"/>
      <c r="AJ63" s="179"/>
      <c r="AK63" s="179"/>
      <c r="AL63" s="179"/>
      <c r="AM63" s="179"/>
      <c r="AN63" s="179"/>
      <c r="AO63" s="179"/>
      <c r="AP63" s="179"/>
      <c r="AQ63" s="179"/>
    </row>
    <row r="64" spans="1:43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</row>
    <row r="65" spans="1:43">
      <c r="A65" s="179"/>
      <c r="B65" s="179"/>
      <c r="C65" s="179"/>
      <c r="D65" s="179"/>
      <c r="E65" s="179"/>
      <c r="F65" s="179"/>
      <c r="G65" s="179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  <c r="AA65" s="179"/>
      <c r="AB65" s="179"/>
      <c r="AC65" s="179"/>
      <c r="AD65" s="179"/>
      <c r="AE65" s="179"/>
      <c r="AF65" s="179"/>
      <c r="AG65" s="179"/>
      <c r="AH65" s="179"/>
      <c r="AI65" s="179"/>
      <c r="AJ65" s="179"/>
      <c r="AK65" s="179"/>
      <c r="AL65" s="179"/>
      <c r="AM65" s="179"/>
      <c r="AN65" s="179"/>
      <c r="AO65" s="179"/>
      <c r="AP65" s="179"/>
      <c r="AQ65" s="179"/>
    </row>
    <row r="66" spans="1:43">
      <c r="A66" s="179"/>
      <c r="B66" s="179"/>
      <c r="C66" s="179"/>
      <c r="D66" s="179"/>
      <c r="E66" s="179"/>
      <c r="F66" s="179"/>
      <c r="G66" s="179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  <c r="AA66" s="179"/>
      <c r="AB66" s="179"/>
      <c r="AC66" s="179"/>
      <c r="AD66" s="179"/>
      <c r="AE66" s="179"/>
      <c r="AF66" s="179"/>
      <c r="AG66" s="179"/>
      <c r="AH66" s="179"/>
      <c r="AI66" s="179"/>
      <c r="AJ66" s="179"/>
      <c r="AK66" s="179"/>
      <c r="AL66" s="179"/>
      <c r="AM66" s="179"/>
      <c r="AN66" s="179"/>
      <c r="AO66" s="179"/>
      <c r="AP66" s="179"/>
      <c r="AQ66" s="179"/>
    </row>
    <row r="67" spans="1:43">
      <c r="A67" s="179"/>
      <c r="B67" s="179"/>
      <c r="C67" s="179"/>
      <c r="D67" s="179"/>
      <c r="E67" s="179"/>
      <c r="F67" s="179"/>
      <c r="G67" s="179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  <c r="AA67" s="179"/>
      <c r="AB67" s="179"/>
      <c r="AC67" s="179"/>
      <c r="AD67" s="179"/>
      <c r="AE67" s="179"/>
      <c r="AF67" s="179"/>
      <c r="AG67" s="179"/>
      <c r="AH67" s="179"/>
      <c r="AI67" s="179"/>
      <c r="AJ67" s="179"/>
      <c r="AK67" s="179"/>
      <c r="AL67" s="179"/>
      <c r="AM67" s="179"/>
      <c r="AN67" s="179"/>
      <c r="AO67" s="179"/>
      <c r="AP67" s="179"/>
      <c r="AQ67" s="179"/>
    </row>
    <row r="68" spans="1:43">
      <c r="A68" s="179"/>
      <c r="B68" s="179"/>
      <c r="C68" s="179"/>
      <c r="D68" s="179"/>
      <c r="E68" s="179"/>
      <c r="F68" s="179"/>
      <c r="G68" s="179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  <c r="AL68" s="179"/>
      <c r="AM68" s="179"/>
      <c r="AN68" s="179"/>
      <c r="AO68" s="179"/>
      <c r="AP68" s="179"/>
      <c r="AQ68" s="179"/>
    </row>
    <row r="69" spans="1:43">
      <c r="A69" s="179"/>
      <c r="B69" s="179"/>
      <c r="C69" s="179"/>
      <c r="D69" s="179"/>
      <c r="E69" s="179"/>
      <c r="F69" s="179"/>
      <c r="G69" s="179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  <c r="AL69" s="179"/>
      <c r="AM69" s="179"/>
      <c r="AN69" s="179"/>
      <c r="AO69" s="179"/>
      <c r="AP69" s="179"/>
      <c r="AQ69" s="179"/>
    </row>
    <row r="70" spans="1:43">
      <c r="A70" s="179"/>
      <c r="B70" s="179"/>
      <c r="C70" s="179"/>
      <c r="D70" s="179"/>
      <c r="E70" s="179"/>
      <c r="F70" s="179"/>
      <c r="G70" s="179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  <c r="AA70" s="179"/>
      <c r="AB70" s="179"/>
      <c r="AC70" s="179"/>
      <c r="AD70" s="179"/>
      <c r="AE70" s="179"/>
      <c r="AF70" s="179"/>
      <c r="AG70" s="179"/>
      <c r="AH70" s="179"/>
      <c r="AI70" s="179"/>
      <c r="AJ70" s="179"/>
      <c r="AK70" s="179"/>
      <c r="AL70" s="179"/>
      <c r="AM70" s="179"/>
      <c r="AN70" s="179"/>
      <c r="AO70" s="179"/>
      <c r="AP70" s="179"/>
      <c r="AQ70" s="179"/>
    </row>
    <row r="71" spans="1:43">
      <c r="A71" s="179"/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79"/>
      <c r="AP71" s="179"/>
      <c r="AQ71" s="179"/>
    </row>
    <row r="72" spans="1:43">
      <c r="A72" s="179"/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  <c r="AA72" s="179"/>
      <c r="AB72" s="179"/>
      <c r="AC72" s="179"/>
      <c r="AD72" s="179"/>
      <c r="AE72" s="179"/>
      <c r="AF72" s="179"/>
      <c r="AG72" s="179"/>
      <c r="AH72" s="179"/>
      <c r="AI72" s="179"/>
      <c r="AJ72" s="179"/>
      <c r="AK72" s="179"/>
      <c r="AL72" s="179"/>
      <c r="AM72" s="179"/>
      <c r="AN72" s="179"/>
      <c r="AO72" s="179"/>
      <c r="AP72" s="179"/>
      <c r="AQ72" s="179"/>
    </row>
    <row r="73" spans="1:43">
      <c r="A73" s="179"/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  <c r="AL73" s="179"/>
      <c r="AM73" s="179"/>
      <c r="AN73" s="179"/>
      <c r="AO73" s="179"/>
      <c r="AP73" s="179"/>
      <c r="AQ73" s="179"/>
    </row>
    <row r="74" spans="1:43">
      <c r="A74" s="179"/>
      <c r="B74" s="179"/>
      <c r="C74" s="179"/>
      <c r="D74" s="179"/>
      <c r="E74" s="179"/>
      <c r="F74" s="179"/>
      <c r="G74" s="179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AF74" s="179"/>
      <c r="AG74" s="179"/>
      <c r="AH74" s="179"/>
      <c r="AI74" s="179"/>
      <c r="AJ74" s="179"/>
      <c r="AK74" s="179"/>
      <c r="AL74" s="179"/>
      <c r="AM74" s="179"/>
      <c r="AN74" s="179"/>
      <c r="AO74" s="179"/>
      <c r="AP74" s="179"/>
      <c r="AQ74" s="179"/>
    </row>
    <row r="75" spans="1:43">
      <c r="A75" s="179"/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AF75" s="179"/>
      <c r="AG75" s="179"/>
      <c r="AH75" s="179"/>
      <c r="AI75" s="179"/>
      <c r="AJ75" s="179"/>
      <c r="AK75" s="179"/>
      <c r="AL75" s="179"/>
      <c r="AM75" s="179"/>
      <c r="AN75" s="179"/>
      <c r="AO75" s="179"/>
      <c r="AP75" s="179"/>
      <c r="AQ75" s="179"/>
    </row>
    <row r="76" spans="1:43">
      <c r="A76" s="179"/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AF76" s="179"/>
      <c r="AG76" s="179"/>
      <c r="AH76" s="179"/>
      <c r="AI76" s="179"/>
      <c r="AJ76" s="179"/>
      <c r="AK76" s="179"/>
      <c r="AL76" s="179"/>
      <c r="AM76" s="179"/>
      <c r="AN76" s="179"/>
      <c r="AO76" s="179"/>
      <c r="AP76" s="179"/>
      <c r="AQ76" s="179"/>
    </row>
    <row r="77" spans="1:43">
      <c r="A77" s="179"/>
      <c r="B77" s="179"/>
      <c r="C77" s="179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AF77" s="179"/>
      <c r="AG77" s="179"/>
      <c r="AH77" s="179"/>
      <c r="AI77" s="179"/>
      <c r="AJ77" s="179"/>
      <c r="AK77" s="179"/>
      <c r="AL77" s="179"/>
      <c r="AM77" s="179"/>
      <c r="AN77" s="179"/>
      <c r="AO77" s="179"/>
      <c r="AP77" s="179"/>
      <c r="AQ77" s="179"/>
    </row>
  </sheetData>
  <mergeCells count="15">
    <mergeCell ref="A2:N2"/>
    <mergeCell ref="A3:N3"/>
    <mergeCell ref="A5:N5"/>
    <mergeCell ref="I7:J7"/>
    <mergeCell ref="K7:N7"/>
    <mergeCell ref="O7:P7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</mergeCells>
  <pageMargins left="0.39375" right="0.39375" top="1.92986111111111" bottom="0.984027777777778" header="0.511811023622047" footer="0.511811023622047"/>
  <pageSetup paperSize="9" scale="47" orientation="landscape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5"/>
  <sheetViews>
    <sheetView topLeftCell="A21" workbookViewId="0">
      <selection activeCell="C17" sqref="C17"/>
    </sheetView>
  </sheetViews>
  <sheetFormatPr defaultColWidth="11.4285714285714" defaultRowHeight="12.75"/>
  <cols>
    <col min="1" max="1" width="9" style="700" customWidth="1"/>
    <col min="2" max="2" width="39.7142857142857" style="701" customWidth="1"/>
    <col min="3" max="3" width="19.2857142857143" style="702" customWidth="1"/>
    <col min="4" max="4" width="19.5714285714286" style="702" customWidth="1"/>
    <col min="5" max="5" width="14.2857142857143" style="702" customWidth="1"/>
    <col min="6" max="8" width="10.7142857142857" style="702" customWidth="1"/>
    <col min="9" max="1024" width="11.4285714285714" style="702"/>
  </cols>
  <sheetData>
    <row r="1" ht="13.5"/>
    <row r="2" ht="15.75" customHeight="1" spans="1:5">
      <c r="A2" s="703" t="s">
        <v>65</v>
      </c>
      <c r="B2" s="704"/>
      <c r="D2" s="705" t="s">
        <v>30</v>
      </c>
      <c r="E2" s="9" t="s">
        <v>2</v>
      </c>
    </row>
    <row r="3" ht="15.75" customHeight="1" spans="1:5">
      <c r="A3" s="706" t="s">
        <v>66</v>
      </c>
      <c r="B3" s="704"/>
      <c r="D3" s="705" t="s">
        <v>67</v>
      </c>
      <c r="E3" s="9">
        <v>2026</v>
      </c>
    </row>
    <row r="4" ht="15.75" customHeight="1" spans="1:5">
      <c r="A4" s="702"/>
      <c r="D4" s="92" t="s">
        <v>68</v>
      </c>
      <c r="E4" s="12" t="s">
        <v>6</v>
      </c>
    </row>
    <row r="5" ht="15.75" customHeight="1"/>
    <row r="6" ht="15.75" customHeight="1" spans="4:5">
      <c r="D6" s="707"/>
      <c r="E6" s="708"/>
    </row>
    <row r="7" ht="20.25" customHeight="1" spans="1:10">
      <c r="A7" s="709" t="s">
        <v>69</v>
      </c>
      <c r="B7" s="710" t="s">
        <v>70</v>
      </c>
      <c r="C7" s="711"/>
      <c r="D7" s="712"/>
      <c r="E7" s="711"/>
      <c r="F7" s="711"/>
      <c r="G7" s="711"/>
      <c r="H7" s="711"/>
      <c r="I7" s="711"/>
      <c r="J7" s="711"/>
    </row>
    <row r="8" ht="19.5" customHeight="1" spans="1:47">
      <c r="A8" s="713" t="s">
        <v>71</v>
      </c>
      <c r="B8" s="714" t="s">
        <v>72</v>
      </c>
      <c r="C8" s="715" t="s">
        <v>73</v>
      </c>
      <c r="D8" s="716"/>
      <c r="E8" s="717"/>
      <c r="F8" s="718"/>
      <c r="G8" s="718"/>
      <c r="H8" s="718"/>
      <c r="I8" s="718"/>
      <c r="J8" s="718"/>
      <c r="K8" s="699"/>
      <c r="L8" s="699"/>
      <c r="M8" s="699"/>
      <c r="N8" s="699"/>
      <c r="O8" s="699"/>
      <c r="P8" s="699"/>
      <c r="Q8" s="699"/>
      <c r="R8" s="699"/>
      <c r="S8" s="699"/>
      <c r="T8" s="699"/>
      <c r="U8" s="699"/>
      <c r="V8" s="699"/>
      <c r="W8" s="699"/>
      <c r="X8" s="699"/>
      <c r="Y8" s="699"/>
      <c r="Z8" s="699"/>
      <c r="AA8" s="699"/>
      <c r="AB8" s="699"/>
      <c r="AC8" s="699"/>
      <c r="AD8" s="699"/>
      <c r="AE8" s="699"/>
      <c r="AF8" s="699"/>
      <c r="AG8" s="699"/>
      <c r="AH8" s="699"/>
      <c r="AI8" s="699"/>
      <c r="AJ8" s="699"/>
      <c r="AK8" s="699"/>
      <c r="AL8" s="699"/>
      <c r="AM8" s="699"/>
      <c r="AN8" s="699"/>
      <c r="AO8" s="699"/>
      <c r="AP8" s="699"/>
      <c r="AQ8" s="699"/>
      <c r="AR8" s="699"/>
      <c r="AS8" s="699"/>
      <c r="AT8" s="699"/>
      <c r="AU8" s="699"/>
    </row>
    <row r="9" ht="15" customHeight="1" spans="1:47">
      <c r="A9" s="719" t="s">
        <v>74</v>
      </c>
      <c r="B9" s="720" t="s">
        <v>75</v>
      </c>
      <c r="C9" s="721">
        <v>1</v>
      </c>
      <c r="D9" s="722"/>
      <c r="E9" s="718"/>
      <c r="F9" s="718"/>
      <c r="G9" s="718"/>
      <c r="H9" s="718"/>
      <c r="I9" s="718"/>
      <c r="J9" s="718"/>
      <c r="K9" s="699"/>
      <c r="L9" s="699"/>
      <c r="M9" s="699"/>
      <c r="N9" s="699"/>
      <c r="O9" s="699"/>
      <c r="P9" s="699"/>
      <c r="Q9" s="699"/>
      <c r="R9" s="699"/>
      <c r="S9" s="699"/>
      <c r="T9" s="699"/>
      <c r="U9" s="699"/>
      <c r="V9" s="699"/>
      <c r="W9" s="699"/>
      <c r="X9" s="699"/>
      <c r="Y9" s="699"/>
      <c r="Z9" s="699"/>
      <c r="AA9" s="699"/>
      <c r="AB9" s="699"/>
      <c r="AC9" s="699"/>
      <c r="AD9" s="699"/>
      <c r="AE9" s="699"/>
      <c r="AF9" s="699"/>
      <c r="AG9" s="699"/>
      <c r="AH9" s="699"/>
      <c r="AI9" s="699"/>
      <c r="AJ9" s="699"/>
      <c r="AK9" s="699"/>
      <c r="AL9" s="699"/>
      <c r="AM9" s="699"/>
      <c r="AN9" s="699"/>
      <c r="AO9" s="699"/>
      <c r="AP9" s="699"/>
      <c r="AQ9" s="699"/>
      <c r="AR9" s="699"/>
      <c r="AS9" s="699"/>
      <c r="AT9" s="699"/>
      <c r="AU9" s="699"/>
    </row>
    <row r="10" ht="12" customHeight="1" spans="1:47">
      <c r="A10" s="723"/>
      <c r="B10" s="724"/>
      <c r="C10" s="723"/>
      <c r="D10" s="722"/>
      <c r="E10" s="718"/>
      <c r="F10" s="718"/>
      <c r="G10" s="718"/>
      <c r="H10" s="718"/>
      <c r="I10" s="718"/>
      <c r="J10" s="718"/>
      <c r="K10" s="699"/>
      <c r="L10" s="699"/>
      <c r="M10" s="699"/>
      <c r="N10" s="699"/>
      <c r="O10" s="699"/>
      <c r="P10" s="699"/>
      <c r="Q10" s="699"/>
      <c r="R10" s="699"/>
      <c r="S10" s="699"/>
      <c r="T10" s="699"/>
      <c r="U10" s="699"/>
      <c r="V10" s="699"/>
      <c r="W10" s="699"/>
      <c r="X10" s="699"/>
      <c r="Y10" s="699"/>
      <c r="Z10" s="699"/>
      <c r="AA10" s="699"/>
      <c r="AB10" s="699"/>
      <c r="AC10" s="699"/>
      <c r="AD10" s="699"/>
      <c r="AE10" s="699"/>
      <c r="AF10" s="699"/>
      <c r="AG10" s="699"/>
      <c r="AH10" s="699"/>
      <c r="AI10" s="699"/>
      <c r="AJ10" s="699"/>
      <c r="AK10" s="699"/>
      <c r="AL10" s="699"/>
      <c r="AM10" s="699"/>
      <c r="AN10" s="699"/>
      <c r="AO10" s="699"/>
      <c r="AP10" s="699"/>
      <c r="AQ10" s="699"/>
      <c r="AR10" s="699"/>
      <c r="AS10" s="699"/>
      <c r="AT10" s="699"/>
      <c r="AU10" s="699"/>
    </row>
    <row r="11" s="699" customFormat="1" ht="15" customHeight="1" spans="1:9">
      <c r="A11" s="725" t="s">
        <v>76</v>
      </c>
      <c r="B11" s="726" t="s">
        <v>77</v>
      </c>
      <c r="C11" s="727">
        <f>SUM(C12:C14)</f>
        <v>2749889.08</v>
      </c>
      <c r="D11" s="728"/>
      <c r="E11" s="718"/>
      <c r="F11" s="718"/>
      <c r="G11" s="718"/>
      <c r="H11" s="718"/>
      <c r="I11" s="718"/>
    </row>
    <row r="12" s="699" customFormat="1" ht="27" customHeight="1" spans="1:10">
      <c r="A12" s="729" t="s">
        <v>78</v>
      </c>
      <c r="B12" s="730" t="s">
        <v>79</v>
      </c>
      <c r="C12" s="731">
        <v>2834827.72</v>
      </c>
      <c r="D12" s="728"/>
      <c r="E12" s="732"/>
      <c r="F12" s="718"/>
      <c r="G12" s="718"/>
      <c r="H12" s="718"/>
      <c r="I12" s="718"/>
      <c r="J12" s="718"/>
    </row>
    <row r="13" s="699" customFormat="1" ht="29.25" customHeight="1" spans="1:10">
      <c r="A13" s="733" t="s">
        <v>80</v>
      </c>
      <c r="B13" s="734" t="s">
        <v>81</v>
      </c>
      <c r="C13" s="735">
        <v>496560.36</v>
      </c>
      <c r="D13" s="728"/>
      <c r="E13" s="718"/>
      <c r="F13" s="718"/>
      <c r="G13" s="718"/>
      <c r="H13" s="718"/>
      <c r="I13" s="718"/>
      <c r="J13" s="718"/>
    </row>
    <row r="14" s="699" customFormat="1" ht="15" customHeight="1" spans="1:10">
      <c r="A14" s="729" t="s">
        <v>82</v>
      </c>
      <c r="B14" s="736" t="s">
        <v>83</v>
      </c>
      <c r="C14" s="737">
        <v>-581499</v>
      </c>
      <c r="D14" s="728"/>
      <c r="E14" s="718"/>
      <c r="F14" s="718"/>
      <c r="G14" s="718"/>
      <c r="H14" s="718"/>
      <c r="I14" s="718"/>
      <c r="J14" s="718"/>
    </row>
    <row r="15" s="699" customFormat="1" ht="12" customHeight="1" spans="1:10">
      <c r="A15" s="738"/>
      <c r="B15" s="739"/>
      <c r="C15" s="740"/>
      <c r="D15" s="728"/>
      <c r="E15" s="741"/>
      <c r="F15" s="718"/>
      <c r="G15" s="718"/>
      <c r="H15" s="718"/>
      <c r="I15" s="718"/>
      <c r="J15" s="718"/>
    </row>
    <row r="16" s="699" customFormat="1" ht="15" customHeight="1" spans="1:10">
      <c r="A16" s="742" t="s">
        <v>84</v>
      </c>
      <c r="B16" s="743" t="s">
        <v>85</v>
      </c>
      <c r="C16" s="744">
        <f>SUM(C17:C41)</f>
        <v>2749889.08</v>
      </c>
      <c r="D16" s="728"/>
      <c r="E16" s="741"/>
      <c r="F16" s="718"/>
      <c r="G16" s="718"/>
      <c r="H16" s="718"/>
      <c r="I16" s="718"/>
      <c r="J16" s="718"/>
    </row>
    <row r="17" s="699" customFormat="1" ht="15" customHeight="1" spans="1:10">
      <c r="A17" s="745" t="s">
        <v>86</v>
      </c>
      <c r="B17" s="746" t="s">
        <v>87</v>
      </c>
      <c r="C17" s="747">
        <f>SUM('FINANCEIRO DETALHADO '!D11:D18)</f>
        <v>986686.34</v>
      </c>
      <c r="D17" s="728"/>
      <c r="E17" s="728"/>
      <c r="F17" s="718"/>
      <c r="G17" s="718"/>
      <c r="H17" s="718"/>
      <c r="I17" s="718"/>
      <c r="J17" s="718"/>
    </row>
    <row r="18" s="699" customFormat="1" ht="15" customHeight="1" spans="1:10">
      <c r="A18" s="748" t="s">
        <v>88</v>
      </c>
      <c r="B18" s="749" t="s">
        <v>89</v>
      </c>
      <c r="C18" s="750">
        <f>SUM('FINANCEIRO DETALHADO '!D19:D56)</f>
        <v>573786.39</v>
      </c>
      <c r="D18" s="728"/>
      <c r="E18" s="718"/>
      <c r="F18" s="718"/>
      <c r="G18" s="718"/>
      <c r="H18" s="718"/>
      <c r="I18" s="718"/>
      <c r="J18" s="718"/>
    </row>
    <row r="19" s="699" customFormat="1" ht="15" customHeight="1" spans="1:10">
      <c r="A19" s="748" t="s">
        <v>90</v>
      </c>
      <c r="B19" s="749" t="s">
        <v>91</v>
      </c>
      <c r="C19" s="750">
        <f>SUM('FINANCEIRO DETALHADO '!D57:D63)</f>
        <v>4900</v>
      </c>
      <c r="D19" s="728"/>
      <c r="E19" s="751"/>
      <c r="F19" s="718"/>
      <c r="G19" s="718"/>
      <c r="H19" s="718"/>
      <c r="I19" s="718"/>
      <c r="J19" s="718"/>
    </row>
    <row r="20" s="699" customFormat="1" ht="15" customHeight="1" spans="1:10">
      <c r="A20" s="748" t="s">
        <v>92</v>
      </c>
      <c r="B20" s="749" t="s">
        <v>93</v>
      </c>
      <c r="C20" s="750">
        <f>'FINANCEIRO DETALHADO '!D64+'FINANCEIRO DETALHADO '!D65</f>
        <v>180470.71</v>
      </c>
      <c r="D20" s="752"/>
      <c r="E20" s="728"/>
      <c r="F20" s="718"/>
      <c r="G20" s="718"/>
      <c r="H20" s="718"/>
      <c r="I20" s="718"/>
      <c r="J20" s="718"/>
    </row>
    <row r="21" s="699" customFormat="1" ht="15" customHeight="1" spans="1:10">
      <c r="A21" s="748" t="s">
        <v>94</v>
      </c>
      <c r="B21" s="749" t="s">
        <v>95</v>
      </c>
      <c r="C21" s="750">
        <f>SUM('FINANCEIRO DETALHADO '!D66:D70)</f>
        <v>187914.06</v>
      </c>
      <c r="D21" s="752"/>
      <c r="E21" s="718"/>
      <c r="F21" s="718"/>
      <c r="G21" s="718"/>
      <c r="H21" s="718"/>
      <c r="I21" s="718"/>
      <c r="J21" s="718"/>
    </row>
    <row r="22" s="699" customFormat="1" ht="15" customHeight="1" spans="1:10">
      <c r="A22" s="748" t="s">
        <v>96</v>
      </c>
      <c r="B22" s="749" t="s">
        <v>97</v>
      </c>
      <c r="C22" s="750">
        <f>SUM('FINANCEIRO DETALHADO '!D71:D75)</f>
        <v>54738.72</v>
      </c>
      <c r="D22" s="718"/>
      <c r="E22" s="753"/>
      <c r="F22" s="718"/>
      <c r="G22" s="718"/>
      <c r="H22" s="718"/>
      <c r="I22" s="718"/>
      <c r="J22" s="718"/>
    </row>
    <row r="23" s="699" customFormat="1" ht="15" customHeight="1" spans="1:10">
      <c r="A23" s="748" t="s">
        <v>98</v>
      </c>
      <c r="B23" s="749" t="s">
        <v>99</v>
      </c>
      <c r="C23" s="750">
        <f>SUM('FINANCEIRO DETALHADO '!D76:D81)</f>
        <v>356352.76</v>
      </c>
      <c r="D23" s="718"/>
      <c r="E23" s="753"/>
      <c r="F23" s="718"/>
      <c r="G23" s="718"/>
      <c r="H23" s="718"/>
      <c r="I23" s="718"/>
      <c r="J23" s="718"/>
    </row>
    <row r="24" s="699" customFormat="1" ht="15" customHeight="1" spans="1:10">
      <c r="A24" s="748" t="s">
        <v>100</v>
      </c>
      <c r="B24" s="749" t="s">
        <v>101</v>
      </c>
      <c r="C24" s="750">
        <f>SUM('FINANCEIRO DETALHADO '!D82:D86)</f>
        <v>2162.44</v>
      </c>
      <c r="D24" s="728"/>
      <c r="E24" s="753"/>
      <c r="F24" s="718"/>
      <c r="G24" s="718"/>
      <c r="H24" s="718"/>
      <c r="I24" s="718"/>
      <c r="J24" s="718"/>
    </row>
    <row r="25" s="699" customFormat="1" ht="15" customHeight="1" spans="1:10">
      <c r="A25" s="748" t="s">
        <v>102</v>
      </c>
      <c r="B25" s="749" t="s">
        <v>103</v>
      </c>
      <c r="C25" s="750">
        <f>'FINANCEIRO DETALHADO '!D87+'FINANCEIRO DETALHADO '!D88</f>
        <v>69576.49</v>
      </c>
      <c r="D25" s="728"/>
      <c r="E25" s="718"/>
      <c r="F25" s="718"/>
      <c r="G25" s="718"/>
      <c r="H25" s="718"/>
      <c r="I25" s="718"/>
      <c r="J25" s="718"/>
    </row>
    <row r="26" s="699" customFormat="1" ht="15" customHeight="1" spans="1:10">
      <c r="A26" s="748" t="s">
        <v>104</v>
      </c>
      <c r="B26" s="749" t="s">
        <v>105</v>
      </c>
      <c r="C26" s="750">
        <f>SUM('FINANCEIRO DETALHADO '!D89:D97)</f>
        <v>57509.94</v>
      </c>
      <c r="D26" s="718"/>
      <c r="E26" s="718"/>
      <c r="F26" s="718"/>
      <c r="G26" s="718"/>
      <c r="H26" s="718"/>
      <c r="I26" s="718"/>
      <c r="J26" s="718"/>
    </row>
    <row r="27" s="699" customFormat="1" ht="15" customHeight="1" spans="1:10">
      <c r="A27" s="748" t="s">
        <v>106</v>
      </c>
      <c r="B27" s="749" t="s">
        <v>107</v>
      </c>
      <c r="C27" s="750">
        <f>SUM('FINANCEIRO DETALHADO '!D98:D102)</f>
        <v>4597.88</v>
      </c>
      <c r="D27" s="718"/>
      <c r="E27" s="718"/>
      <c r="F27" s="718"/>
      <c r="G27" s="718"/>
      <c r="H27" s="718"/>
      <c r="I27" s="718"/>
      <c r="J27" s="718"/>
    </row>
    <row r="28" s="699" customFormat="1" ht="15" customHeight="1" spans="1:10">
      <c r="A28" s="748" t="s">
        <v>108</v>
      </c>
      <c r="B28" s="749" t="s">
        <v>109</v>
      </c>
      <c r="C28" s="750">
        <f>'FINANCEIRO DETALHADO '!D103+'FINANCEIRO DETALHADO '!D104</f>
        <v>18092.05</v>
      </c>
      <c r="D28" s="718"/>
      <c r="E28" s="718"/>
      <c r="F28" s="718"/>
      <c r="G28" s="718"/>
      <c r="H28" s="718"/>
      <c r="I28" s="718"/>
      <c r="J28" s="718"/>
    </row>
    <row r="29" s="699" customFormat="1" ht="15" customHeight="1" spans="1:10">
      <c r="A29" s="748" t="s">
        <v>110</v>
      </c>
      <c r="B29" s="749" t="s">
        <v>111</v>
      </c>
      <c r="C29" s="750">
        <f>SUM('FINANCEIRO DETALHADO '!D105:D107)</f>
        <v>70266.24</v>
      </c>
      <c r="D29" s="718"/>
      <c r="E29" s="718"/>
      <c r="F29" s="718"/>
      <c r="G29" s="718"/>
      <c r="H29" s="718"/>
      <c r="I29" s="718"/>
      <c r="J29" s="718"/>
    </row>
    <row r="30" s="699" customFormat="1" ht="15" customHeight="1" spans="1:10">
      <c r="A30" s="748" t="s">
        <v>112</v>
      </c>
      <c r="B30" s="749" t="s">
        <v>113</v>
      </c>
      <c r="C30" s="750">
        <f>SUM('FINANCEIRO DETALHADO '!D108:D114)</f>
        <v>5507.92</v>
      </c>
      <c r="D30" s="718"/>
      <c r="E30" s="718"/>
      <c r="F30" s="718"/>
      <c r="G30" s="718"/>
      <c r="H30" s="718"/>
      <c r="I30" s="718"/>
      <c r="J30" s="718"/>
    </row>
    <row r="31" s="699" customFormat="1" ht="15" customHeight="1" spans="1:10">
      <c r="A31" s="748" t="s">
        <v>114</v>
      </c>
      <c r="B31" s="749" t="s">
        <v>115</v>
      </c>
      <c r="C31" s="750">
        <f>SUM('FINANCEIRO DETALHADO '!D115:D122)</f>
        <v>37325</v>
      </c>
      <c r="D31" s="718"/>
      <c r="E31" s="718"/>
      <c r="F31" s="718"/>
      <c r="G31" s="718"/>
      <c r="H31" s="718"/>
      <c r="I31" s="718"/>
      <c r="J31" s="718"/>
    </row>
    <row r="32" s="699" customFormat="1" ht="15" customHeight="1" spans="1:10">
      <c r="A32" s="748" t="s">
        <v>116</v>
      </c>
      <c r="B32" s="749" t="s">
        <v>117</v>
      </c>
      <c r="C32" s="750">
        <f>SUM('FINANCEIRO DETALHADO '!D123:D125)</f>
        <v>8773.21</v>
      </c>
      <c r="D32" s="718"/>
      <c r="E32" s="718"/>
      <c r="F32" s="718"/>
      <c r="G32" s="718"/>
      <c r="H32" s="718"/>
      <c r="I32" s="718"/>
      <c r="J32" s="718"/>
    </row>
    <row r="33" s="699" customFormat="1" ht="15" customHeight="1" spans="1:10">
      <c r="A33" s="748" t="s">
        <v>118</v>
      </c>
      <c r="B33" s="749" t="s">
        <v>119</v>
      </c>
      <c r="C33" s="754">
        <f>SUM('FINANCEIRO DETALHADO '!D126:D128)</f>
        <v>0</v>
      </c>
      <c r="D33" s="718"/>
      <c r="E33" s="718"/>
      <c r="F33" s="718"/>
      <c r="G33" s="718"/>
      <c r="H33" s="718"/>
      <c r="I33" s="718"/>
      <c r="J33" s="718"/>
    </row>
    <row r="34" s="699" customFormat="1" ht="15" customHeight="1" spans="1:10">
      <c r="A34" s="748" t="s">
        <v>120</v>
      </c>
      <c r="B34" s="749" t="s">
        <v>121</v>
      </c>
      <c r="C34" s="750">
        <f>SUM('FINANCEIRO DETALHADO '!D129:D133)</f>
        <v>55151.24</v>
      </c>
      <c r="D34" s="718"/>
      <c r="E34" s="718"/>
      <c r="F34" s="718"/>
      <c r="G34" s="718"/>
      <c r="H34" s="718"/>
      <c r="I34" s="718"/>
      <c r="J34" s="718"/>
    </row>
    <row r="35" s="699" customFormat="1" ht="15" customHeight="1" spans="1:10">
      <c r="A35" s="748" t="s">
        <v>122</v>
      </c>
      <c r="B35" s="749" t="s">
        <v>123</v>
      </c>
      <c r="C35" s="750">
        <f>SUM('FINANCEIRO DETALHADO '!D134:D138)</f>
        <v>3242.81</v>
      </c>
      <c r="D35" s="718"/>
      <c r="E35" s="718"/>
      <c r="F35" s="718"/>
      <c r="G35" s="718"/>
      <c r="H35" s="718"/>
      <c r="I35" s="718"/>
      <c r="J35" s="718"/>
    </row>
    <row r="36" s="699" customFormat="1" ht="15" customHeight="1" spans="1:10">
      <c r="A36" s="748" t="s">
        <v>124</v>
      </c>
      <c r="B36" s="755" t="s">
        <v>125</v>
      </c>
      <c r="C36" s="754">
        <f>SUM('FINANCEIRO DETALHADO '!D139:D142)</f>
        <v>32320.34</v>
      </c>
      <c r="D36" s="718"/>
      <c r="E36" s="718"/>
      <c r="F36" s="718"/>
      <c r="G36" s="718"/>
      <c r="H36" s="718"/>
      <c r="I36" s="718"/>
      <c r="J36" s="718"/>
    </row>
    <row r="37" s="699" customFormat="1" ht="15" customHeight="1" spans="1:10">
      <c r="A37" s="748" t="s">
        <v>126</v>
      </c>
      <c r="B37" s="755" t="s">
        <v>127</v>
      </c>
      <c r="C37" s="754">
        <f>SUM('FINANCEIRO DETALHADO '!D143:D149)</f>
        <v>35444.78</v>
      </c>
      <c r="D37" s="718"/>
      <c r="E37" s="718"/>
      <c r="F37" s="718"/>
      <c r="G37" s="718"/>
      <c r="H37" s="718"/>
      <c r="I37" s="718"/>
      <c r="J37" s="718"/>
    </row>
    <row r="38" s="699" customFormat="1" ht="15" customHeight="1" spans="1:10">
      <c r="A38" s="748" t="s">
        <v>128</v>
      </c>
      <c r="B38" s="749" t="s">
        <v>129</v>
      </c>
      <c r="C38" s="754">
        <f>SUM('FINANCEIRO DETALHADO '!D150:D152)</f>
        <v>3159.11</v>
      </c>
      <c r="D38" s="718"/>
      <c r="E38" s="718"/>
      <c r="F38" s="718"/>
      <c r="G38" s="718"/>
      <c r="H38" s="718"/>
      <c r="I38" s="718"/>
      <c r="J38" s="718"/>
    </row>
    <row r="39" s="699" customFormat="1" ht="15" customHeight="1" spans="1:10">
      <c r="A39" s="748" t="s">
        <v>130</v>
      </c>
      <c r="B39" s="749" t="s">
        <v>131</v>
      </c>
      <c r="C39" s="754">
        <f>'FINANCEIRO DETALHADO '!D153</f>
        <v>0</v>
      </c>
      <c r="D39" s="718"/>
      <c r="E39" s="718"/>
      <c r="F39" s="718"/>
      <c r="G39" s="718"/>
      <c r="H39" s="718"/>
      <c r="I39" s="718"/>
      <c r="J39" s="718"/>
    </row>
    <row r="40" s="699" customFormat="1" ht="15" customHeight="1" spans="1:10">
      <c r="A40" s="748" t="s">
        <v>132</v>
      </c>
      <c r="B40" s="749" t="s">
        <v>133</v>
      </c>
      <c r="C40" s="754">
        <f>SUM('FINANCEIRO DETALHADO '!D154:D156)</f>
        <v>0</v>
      </c>
      <c r="D40" s="718"/>
      <c r="E40" s="718"/>
      <c r="F40" s="718"/>
      <c r="G40" s="718"/>
      <c r="H40" s="718"/>
      <c r="I40" s="718"/>
      <c r="J40" s="718"/>
    </row>
    <row r="41" s="699" customFormat="1" ht="15" customHeight="1" spans="1:10">
      <c r="A41" s="748" t="s">
        <v>134</v>
      </c>
      <c r="B41" s="749" t="s">
        <v>135</v>
      </c>
      <c r="C41" s="754">
        <f>'FINANCEIRO DETALHADO '!D157</f>
        <v>1910.65</v>
      </c>
      <c r="D41" s="718"/>
      <c r="E41" s="718"/>
      <c r="F41" s="718"/>
      <c r="G41" s="718"/>
      <c r="H41" s="718"/>
      <c r="I41" s="718"/>
      <c r="J41" s="718"/>
    </row>
    <row r="42" s="699" customFormat="1" ht="12" customHeight="1" spans="1:10">
      <c r="A42" s="756"/>
      <c r="B42" s="757"/>
      <c r="C42" s="758"/>
      <c r="D42" s="718"/>
      <c r="E42" s="718"/>
      <c r="F42" s="718"/>
      <c r="G42" s="718"/>
      <c r="H42" s="718"/>
      <c r="I42" s="718"/>
      <c r="J42" s="718"/>
    </row>
    <row r="43" s="699" customFormat="1" ht="15" customHeight="1" spans="1:10">
      <c r="A43" s="759"/>
      <c r="B43" s="749" t="s">
        <v>136</v>
      </c>
      <c r="C43" s="760">
        <f>C9+C11-C16</f>
        <v>1.00000000093132</v>
      </c>
      <c r="D43" s="718"/>
      <c r="E43" s="718"/>
      <c r="F43" s="718"/>
      <c r="G43" s="718"/>
      <c r="H43" s="718"/>
      <c r="I43" s="718"/>
      <c r="J43" s="718"/>
    </row>
    <row r="44" s="699" customFormat="1" ht="6" customHeight="1" spans="1:10">
      <c r="A44" s="738"/>
      <c r="B44" s="761"/>
      <c r="C44" s="762"/>
      <c r="D44" s="718"/>
      <c r="E44" s="718"/>
      <c r="F44" s="718"/>
      <c r="G44" s="718"/>
      <c r="H44" s="718"/>
      <c r="I44" s="718"/>
      <c r="J44" s="718"/>
    </row>
    <row r="45" s="699" customFormat="1" ht="12" customHeight="1" spans="1:10">
      <c r="A45" s="738"/>
      <c r="B45" s="761"/>
      <c r="C45" s="762"/>
      <c r="D45" s="718"/>
      <c r="E45" s="718"/>
      <c r="F45" s="718"/>
      <c r="G45" s="718"/>
      <c r="H45" s="718"/>
      <c r="I45" s="718"/>
      <c r="J45" s="718"/>
    </row>
    <row r="46" s="699" customFormat="1" ht="15" customHeight="1" spans="1:10">
      <c r="A46" s="763" t="s">
        <v>137</v>
      </c>
      <c r="B46" s="764" t="s">
        <v>138</v>
      </c>
      <c r="C46" s="765">
        <f>SUM(C47:C48)</f>
        <v>3570855.21</v>
      </c>
      <c r="D46" s="718"/>
      <c r="E46" s="718"/>
      <c r="F46" s="718"/>
      <c r="G46" s="718"/>
      <c r="H46" s="718"/>
      <c r="I46" s="718"/>
      <c r="J46" s="718"/>
    </row>
    <row r="47" s="699" customFormat="1" ht="15" customHeight="1" spans="1:10">
      <c r="A47" s="748" t="s">
        <v>139</v>
      </c>
      <c r="B47" s="755" t="s">
        <v>140</v>
      </c>
      <c r="C47" s="766">
        <v>3383979.91</v>
      </c>
      <c r="D47" s="718"/>
      <c r="E47" s="718"/>
      <c r="F47" s="718"/>
      <c r="G47" s="718"/>
      <c r="H47" s="718"/>
      <c r="I47" s="718"/>
      <c r="J47" s="718"/>
    </row>
    <row r="48" s="699" customFormat="1" ht="15" customHeight="1" spans="1:10">
      <c r="A48" s="748" t="s">
        <v>141</v>
      </c>
      <c r="B48" s="755" t="s">
        <v>142</v>
      </c>
      <c r="C48" s="721">
        <v>186875.3</v>
      </c>
      <c r="D48" s="718"/>
      <c r="E48" s="718"/>
      <c r="F48" s="718"/>
      <c r="G48" s="718"/>
      <c r="H48" s="718"/>
      <c r="I48" s="718"/>
      <c r="J48" s="718"/>
    </row>
    <row r="49" s="699" customFormat="1" ht="12" customHeight="1" spans="1:10">
      <c r="A49" s="767"/>
      <c r="B49" s="768"/>
      <c r="C49" s="769"/>
      <c r="D49" s="718"/>
      <c r="E49" s="718"/>
      <c r="F49" s="718"/>
      <c r="G49" s="718"/>
      <c r="H49" s="718"/>
      <c r="I49" s="718"/>
      <c r="J49" s="718"/>
    </row>
    <row r="50" s="699" customFormat="1" ht="12" customHeight="1" spans="1:10">
      <c r="A50" s="767"/>
      <c r="B50" s="768"/>
      <c r="C50" s="769"/>
      <c r="D50" s="718"/>
      <c r="E50" s="718"/>
      <c r="F50" s="718"/>
      <c r="G50" s="718"/>
      <c r="H50" s="718"/>
      <c r="I50" s="718"/>
      <c r="J50" s="718"/>
    </row>
    <row r="51" s="699" customFormat="1" ht="12" customHeight="1" spans="1:10">
      <c r="A51" s="693" t="s">
        <v>143</v>
      </c>
      <c r="B51" s="693"/>
      <c r="C51" s="693"/>
      <c r="D51" s="718"/>
      <c r="E51" s="718"/>
      <c r="F51" s="718"/>
      <c r="G51" s="718"/>
      <c r="H51" s="718"/>
      <c r="I51" s="718"/>
      <c r="J51" s="718"/>
    </row>
    <row r="52" s="699" customFormat="1" ht="12" customHeight="1" spans="1:10">
      <c r="A52" s="770"/>
      <c r="B52" s="770"/>
      <c r="C52" s="769"/>
      <c r="D52" s="718"/>
      <c r="E52" s="718"/>
      <c r="F52" s="718"/>
      <c r="G52" s="718"/>
      <c r="H52" s="718"/>
      <c r="I52" s="718"/>
      <c r="J52" s="718"/>
    </row>
    <row r="53" s="699" customFormat="1" ht="15" customHeight="1" spans="1:9">
      <c r="A53" s="705" t="s">
        <v>144</v>
      </c>
      <c r="B53" s="696" t="s">
        <v>145</v>
      </c>
      <c r="C53" s="696"/>
      <c r="D53" s="718"/>
      <c r="E53" s="718"/>
      <c r="F53" s="718"/>
      <c r="G53" s="718"/>
      <c r="H53" s="718"/>
      <c r="I53" s="718"/>
    </row>
    <row r="54" s="699" customFormat="1" ht="15" customHeight="1" spans="1:9">
      <c r="A54" s="705" t="s">
        <v>23</v>
      </c>
      <c r="B54" s="696" t="s">
        <v>146</v>
      </c>
      <c r="C54" s="696"/>
      <c r="D54" s="718"/>
      <c r="E54" s="718"/>
      <c r="F54" s="718"/>
      <c r="G54" s="718"/>
      <c r="H54" s="718"/>
      <c r="I54" s="718"/>
    </row>
    <row r="55" s="699" customFormat="1" ht="15" customHeight="1" spans="1:9">
      <c r="A55" s="705" t="s">
        <v>25</v>
      </c>
      <c r="B55" s="696" t="s">
        <v>147</v>
      </c>
      <c r="C55" s="696"/>
      <c r="D55" s="718"/>
      <c r="E55" s="718"/>
      <c r="F55" s="718"/>
      <c r="G55" s="718"/>
      <c r="H55" s="718"/>
      <c r="I55" s="718"/>
    </row>
    <row r="56" s="699" customFormat="1" ht="16.5" customHeight="1" spans="1:10">
      <c r="A56" s="705" t="s">
        <v>27</v>
      </c>
      <c r="B56" s="698" t="s">
        <v>148</v>
      </c>
      <c r="C56" s="698"/>
      <c r="D56" s="718"/>
      <c r="E56" s="718"/>
      <c r="F56" s="718"/>
      <c r="G56" s="718"/>
      <c r="H56" s="718"/>
      <c r="I56" s="718"/>
      <c r="J56" s="718"/>
    </row>
    <row r="57" s="699" customFormat="1" ht="16.5" customHeight="1" spans="1:10">
      <c r="A57" s="767"/>
      <c r="B57" s="768"/>
      <c r="C57" s="769"/>
      <c r="D57" s="718"/>
      <c r="E57" s="718"/>
      <c r="F57" s="718"/>
      <c r="G57" s="718"/>
      <c r="H57" s="718"/>
      <c r="I57" s="718"/>
      <c r="J57" s="718"/>
    </row>
    <row r="58" s="699" customFormat="1" ht="16.5" customHeight="1" spans="1:10">
      <c r="A58" s="767"/>
      <c r="B58" s="768"/>
      <c r="C58" s="769"/>
      <c r="D58" s="718"/>
      <c r="E58" s="718"/>
      <c r="F58" s="718"/>
      <c r="G58" s="718"/>
      <c r="H58" s="718"/>
      <c r="I58" s="718"/>
      <c r="J58" s="718"/>
    </row>
    <row r="59" s="699" customFormat="1" ht="16.5" customHeight="1" spans="1:10">
      <c r="A59" s="767"/>
      <c r="B59" s="768"/>
      <c r="C59" s="769"/>
      <c r="D59" s="718"/>
      <c r="E59" s="718"/>
      <c r="F59" s="718"/>
      <c r="G59" s="718"/>
      <c r="H59" s="718"/>
      <c r="I59" s="718"/>
      <c r="J59" s="718"/>
    </row>
    <row r="60" s="699" customFormat="1" ht="16.5" customHeight="1" spans="1:10">
      <c r="A60" s="767"/>
      <c r="B60" s="768"/>
      <c r="C60" s="769"/>
      <c r="D60" s="718"/>
      <c r="E60" s="718"/>
      <c r="F60" s="718"/>
      <c r="G60" s="718"/>
      <c r="H60" s="718"/>
      <c r="I60" s="718"/>
      <c r="J60" s="718"/>
    </row>
    <row r="61" s="699" customFormat="1" ht="16.5" customHeight="1" spans="1:10">
      <c r="A61" s="767"/>
      <c r="B61" s="768"/>
      <c r="C61" s="769"/>
      <c r="D61" s="718"/>
      <c r="E61" s="718"/>
      <c r="F61" s="718"/>
      <c r="G61" s="718"/>
      <c r="H61" s="718"/>
      <c r="I61" s="718"/>
      <c r="J61" s="718"/>
    </row>
    <row r="62" s="699" customFormat="1" ht="16.5" customHeight="1" spans="1:10">
      <c r="A62" s="767"/>
      <c r="B62" s="768"/>
      <c r="C62" s="769"/>
      <c r="D62" s="718"/>
      <c r="E62" s="718"/>
      <c r="F62" s="718"/>
      <c r="G62" s="718"/>
      <c r="H62" s="718"/>
      <c r="I62" s="718"/>
      <c r="J62" s="718"/>
    </row>
    <row r="63" s="699" customFormat="1" ht="16.5" customHeight="1" spans="1:10">
      <c r="A63" s="767"/>
      <c r="B63" s="768"/>
      <c r="C63" s="769"/>
      <c r="D63" s="718"/>
      <c r="E63" s="718"/>
      <c r="F63" s="718"/>
      <c r="G63" s="718"/>
      <c r="H63" s="718"/>
      <c r="I63" s="718"/>
      <c r="J63" s="718"/>
    </row>
    <row r="64" s="699" customFormat="1" ht="16.5" customHeight="1" spans="1:10">
      <c r="A64" s="767"/>
      <c r="B64" s="768"/>
      <c r="C64" s="769"/>
      <c r="D64" s="718"/>
      <c r="E64" s="718"/>
      <c r="F64" s="718"/>
      <c r="G64" s="718"/>
      <c r="H64" s="718"/>
      <c r="I64" s="718"/>
      <c r="J64" s="718"/>
    </row>
    <row r="65" s="699" customFormat="1" ht="16.5" customHeight="1" spans="1:10">
      <c r="A65" s="767"/>
      <c r="B65" s="768"/>
      <c r="C65" s="769"/>
      <c r="D65" s="718"/>
      <c r="E65" s="718"/>
      <c r="F65" s="718"/>
      <c r="G65" s="718"/>
      <c r="H65" s="718"/>
      <c r="I65" s="718"/>
      <c r="J65" s="718"/>
    </row>
    <row r="66" s="699" customFormat="1" ht="16.5" customHeight="1" spans="1:10">
      <c r="A66" s="767"/>
      <c r="B66" s="768"/>
      <c r="C66" s="769"/>
      <c r="D66" s="718"/>
      <c r="E66" s="718"/>
      <c r="F66" s="718"/>
      <c r="G66" s="718"/>
      <c r="H66" s="718"/>
      <c r="I66" s="718"/>
      <c r="J66" s="718"/>
    </row>
    <row r="67" s="699" customFormat="1" ht="16.5" customHeight="1" spans="1:10">
      <c r="A67" s="767"/>
      <c r="B67" s="768"/>
      <c r="C67" s="769"/>
      <c r="D67" s="718"/>
      <c r="E67" s="718"/>
      <c r="F67" s="718"/>
      <c r="G67" s="718"/>
      <c r="H67" s="718"/>
      <c r="I67" s="718"/>
      <c r="J67" s="718"/>
    </row>
    <row r="68" s="699" customFormat="1" ht="16.5" customHeight="1" spans="1:10">
      <c r="A68" s="767"/>
      <c r="B68" s="768"/>
      <c r="C68" s="769"/>
      <c r="D68" s="718"/>
      <c r="E68" s="718"/>
      <c r="F68" s="718"/>
      <c r="G68" s="718"/>
      <c r="H68" s="718"/>
      <c r="I68" s="718"/>
      <c r="J68" s="718"/>
    </row>
    <row r="69" s="699" customFormat="1" ht="16.5" customHeight="1" spans="1:10">
      <c r="A69" s="767"/>
      <c r="B69" s="768"/>
      <c r="C69" s="769"/>
      <c r="D69" s="718"/>
      <c r="E69" s="718"/>
      <c r="F69" s="718"/>
      <c r="G69" s="718"/>
      <c r="H69" s="718"/>
      <c r="I69" s="718"/>
      <c r="J69" s="718"/>
    </row>
    <row r="70" s="699" customFormat="1" ht="16.5" customHeight="1" spans="1:10">
      <c r="A70" s="767"/>
      <c r="B70" s="768"/>
      <c r="C70" s="769"/>
      <c r="D70" s="718"/>
      <c r="E70" s="718"/>
      <c r="F70" s="718"/>
      <c r="G70" s="718"/>
      <c r="H70" s="718"/>
      <c r="I70" s="718"/>
      <c r="J70" s="718"/>
    </row>
    <row r="71" s="699" customFormat="1" ht="16.5" customHeight="1" spans="1:10">
      <c r="A71" s="767"/>
      <c r="B71" s="768"/>
      <c r="C71" s="769"/>
      <c r="D71" s="718"/>
      <c r="E71" s="718"/>
      <c r="F71" s="718"/>
      <c r="G71" s="718"/>
      <c r="H71" s="718"/>
      <c r="I71" s="718"/>
      <c r="J71" s="718"/>
    </row>
    <row r="72" s="699" customFormat="1" ht="16.5" customHeight="1" spans="1:10">
      <c r="A72" s="767"/>
      <c r="B72" s="768"/>
      <c r="C72" s="769"/>
      <c r="D72" s="718"/>
      <c r="E72" s="718"/>
      <c r="F72" s="718"/>
      <c r="G72" s="718"/>
      <c r="H72" s="718"/>
      <c r="I72" s="718"/>
      <c r="J72" s="718"/>
    </row>
    <row r="73" s="699" customFormat="1" ht="16.5" customHeight="1" spans="1:10">
      <c r="A73" s="767"/>
      <c r="B73" s="768"/>
      <c r="C73" s="769"/>
      <c r="D73" s="718"/>
      <c r="E73" s="718"/>
      <c r="F73" s="718"/>
      <c r="G73" s="718"/>
      <c r="H73" s="718"/>
      <c r="I73" s="718"/>
      <c r="J73" s="718"/>
    </row>
    <row r="74" s="699" customFormat="1" ht="16.5" customHeight="1" spans="1:10">
      <c r="A74" s="767"/>
      <c r="B74" s="768"/>
      <c r="C74" s="769"/>
      <c r="D74" s="718"/>
      <c r="E74" s="718"/>
      <c r="F74" s="718"/>
      <c r="G74" s="718"/>
      <c r="H74" s="718"/>
      <c r="I74" s="718"/>
      <c r="J74" s="718"/>
    </row>
    <row r="75" s="699" customFormat="1" ht="16.5" customHeight="1" spans="1:10">
      <c r="A75" s="767"/>
      <c r="B75" s="768"/>
      <c r="C75" s="769"/>
      <c r="D75" s="718"/>
      <c r="E75" s="718"/>
      <c r="F75" s="718"/>
      <c r="G75" s="718"/>
      <c r="H75" s="718"/>
      <c r="I75" s="718"/>
      <c r="J75" s="718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511805555555555" right="0.511805555555555" top="0.7875" bottom="0.7875" header="0.511805555555555" footer="0.511805555555555"/>
  <pageSetup paperSize="9" scale="80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9"/>
  <sheetViews>
    <sheetView zoomScale="110" zoomScaleNormal="110" topLeftCell="A104" workbookViewId="0">
      <selection activeCell="G138" sqref="G138"/>
    </sheetView>
  </sheetViews>
  <sheetFormatPr defaultColWidth="11.4285714285714" defaultRowHeight="12.75"/>
  <cols>
    <col min="1" max="1" width="7.14285714285714" style="5" customWidth="1"/>
    <col min="2" max="2" width="60" style="658" customWidth="1"/>
    <col min="3" max="3" width="46.7142857142857" style="4" customWidth="1"/>
    <col min="4" max="4" width="17.1428571428571" style="4" customWidth="1"/>
    <col min="5" max="5" width="15.2857142857143" style="4" customWidth="1"/>
    <col min="6" max="6" width="11.4285714285714" style="4"/>
    <col min="7" max="7" width="34.1428571428571" style="4" customWidth="1"/>
    <col min="8" max="8" width="39.4285714285714" style="4" customWidth="1"/>
    <col min="9" max="9" width="11.4285714285714" style="4"/>
    <col min="10" max="10" width="83.8571428571429" style="38" customWidth="1"/>
    <col min="11" max="15" width="11.4285714285714" style="4"/>
    <col min="16" max="16" width="12.2857142857143" style="4" customWidth="1"/>
    <col min="17" max="1024" width="11.4285714285714" style="4"/>
  </cols>
  <sheetData>
    <row r="1" ht="13.5"/>
    <row r="2" ht="16.5" customHeight="1" spans="2:4">
      <c r="B2" s="297" t="s">
        <v>149</v>
      </c>
      <c r="C2" s="297"/>
      <c r="D2" s="9" t="s">
        <v>2</v>
      </c>
    </row>
    <row r="3" ht="16.5" customHeight="1" spans="2:4">
      <c r="B3" s="659" t="s">
        <v>150</v>
      </c>
      <c r="C3" s="659"/>
      <c r="D3" s="9">
        <v>2026</v>
      </c>
    </row>
    <row r="4" ht="16.5" customHeight="1" spans="3:4">
      <c r="C4" s="92" t="s">
        <v>68</v>
      </c>
      <c r="D4" s="12" t="s">
        <v>6</v>
      </c>
    </row>
    <row r="8" s="656" customFormat="1" ht="15" spans="1:10">
      <c r="A8" s="660"/>
      <c r="B8" s="661" t="s">
        <v>151</v>
      </c>
      <c r="C8" s="662" t="s">
        <v>152</v>
      </c>
      <c r="D8" s="663"/>
      <c r="E8" s="664"/>
      <c r="F8" s="665"/>
      <c r="G8" s="665"/>
      <c r="H8" s="665"/>
      <c r="I8" s="665"/>
      <c r="J8" s="677"/>
    </row>
    <row r="9" s="656" customFormat="1" ht="10.5" customHeight="1" spans="1:10">
      <c r="A9" s="660"/>
      <c r="B9" s="666"/>
      <c r="C9" s="662"/>
      <c r="D9" s="663"/>
      <c r="E9" s="664"/>
      <c r="F9" s="665"/>
      <c r="G9" s="665"/>
      <c r="H9" s="665"/>
      <c r="I9" s="665"/>
      <c r="J9" s="677"/>
    </row>
    <row r="10" s="657" customFormat="1" ht="22.5" customHeight="1" spans="1:9">
      <c r="A10" s="667" t="s">
        <v>71</v>
      </c>
      <c r="B10" s="668" t="s">
        <v>153</v>
      </c>
      <c r="C10" s="668" t="s">
        <v>154</v>
      </c>
      <c r="D10" s="669" t="s">
        <v>155</v>
      </c>
      <c r="E10" s="670"/>
      <c r="F10" s="670"/>
      <c r="G10" s="670"/>
      <c r="H10" s="671"/>
      <c r="I10" s="670"/>
    </row>
    <row r="11" s="4" customFormat="1" ht="15" customHeight="1" spans="1:9">
      <c r="A11" s="672">
        <v>1</v>
      </c>
      <c r="B11" s="673" t="s">
        <v>156</v>
      </c>
      <c r="C11" s="674"/>
      <c r="D11" s="675">
        <v>746691.66</v>
      </c>
      <c r="E11" s="676"/>
      <c r="F11" s="676"/>
      <c r="G11" s="677"/>
      <c r="H11" s="677"/>
      <c r="I11" s="676"/>
    </row>
    <row r="12" s="4" customFormat="1" ht="15" customHeight="1" spans="1:9">
      <c r="A12" s="672">
        <v>2</v>
      </c>
      <c r="B12" s="673" t="s">
        <v>157</v>
      </c>
      <c r="C12" s="674"/>
      <c r="D12" s="675"/>
      <c r="E12" s="676"/>
      <c r="F12" s="676"/>
      <c r="G12" s="677"/>
      <c r="H12" s="677"/>
      <c r="I12" s="676"/>
    </row>
    <row r="13" s="4" customFormat="1" ht="15" customHeight="1" spans="1:9">
      <c r="A13" s="672">
        <v>3</v>
      </c>
      <c r="B13" s="673" t="s">
        <v>158</v>
      </c>
      <c r="C13" s="674"/>
      <c r="D13" s="675">
        <v>148527.94</v>
      </c>
      <c r="E13" s="676"/>
      <c r="F13" s="676"/>
      <c r="G13" s="677"/>
      <c r="H13" s="677"/>
      <c r="I13" s="676"/>
    </row>
    <row r="14" s="4" customFormat="1" ht="15" customHeight="1" spans="1:9">
      <c r="A14" s="672">
        <v>4</v>
      </c>
      <c r="B14" s="673" t="s">
        <v>159</v>
      </c>
      <c r="C14" s="674"/>
      <c r="D14" s="678"/>
      <c r="E14" s="676"/>
      <c r="F14" s="676"/>
      <c r="G14" s="677"/>
      <c r="H14" s="677"/>
      <c r="I14" s="676"/>
    </row>
    <row r="15" s="4" customFormat="1" ht="15" customHeight="1" spans="1:9">
      <c r="A15" s="672">
        <v>5</v>
      </c>
      <c r="B15" s="673" t="s">
        <v>160</v>
      </c>
      <c r="C15" s="674"/>
      <c r="D15" s="675">
        <v>495.6</v>
      </c>
      <c r="E15" s="676"/>
      <c r="F15" s="676"/>
      <c r="G15" s="677"/>
      <c r="H15" s="677"/>
      <c r="I15" s="676"/>
    </row>
    <row r="16" s="4" customFormat="1" ht="15" customHeight="1" spans="1:9">
      <c r="A16" s="672">
        <v>6</v>
      </c>
      <c r="B16" s="673" t="s">
        <v>161</v>
      </c>
      <c r="C16" s="674"/>
      <c r="D16" s="675">
        <v>89735.89</v>
      </c>
      <c r="E16" s="676"/>
      <c r="F16" s="676"/>
      <c r="G16" s="677"/>
      <c r="H16" s="677"/>
      <c r="I16" s="676"/>
    </row>
    <row r="17" s="4" customFormat="1" ht="15" customHeight="1" spans="1:9">
      <c r="A17" s="672">
        <v>7</v>
      </c>
      <c r="B17" s="673" t="s">
        <v>162</v>
      </c>
      <c r="C17" s="674"/>
      <c r="D17" s="675">
        <v>1235.25</v>
      </c>
      <c r="E17" s="676"/>
      <c r="F17" s="676"/>
      <c r="G17" s="677"/>
      <c r="H17" s="677"/>
      <c r="I17" s="676"/>
    </row>
    <row r="18" s="4" customFormat="1" ht="15" customHeight="1" spans="1:9">
      <c r="A18" s="672">
        <v>8</v>
      </c>
      <c r="B18" s="673" t="s">
        <v>163</v>
      </c>
      <c r="C18" s="674"/>
      <c r="D18" s="675"/>
      <c r="E18" s="676"/>
      <c r="F18" s="676"/>
      <c r="G18" s="679"/>
      <c r="H18" s="677"/>
      <c r="I18" s="676"/>
    </row>
    <row r="19" s="4" customFormat="1" ht="15" customHeight="1" spans="1:9">
      <c r="A19" s="672">
        <v>9</v>
      </c>
      <c r="B19" s="673" t="s">
        <v>164</v>
      </c>
      <c r="C19" s="674"/>
      <c r="D19" s="675"/>
      <c r="E19" s="676"/>
      <c r="F19" s="676"/>
      <c r="G19" s="679"/>
      <c r="H19" s="677"/>
      <c r="I19" s="676"/>
    </row>
    <row r="20" s="4" customFormat="1" ht="15" customHeight="1" spans="1:9">
      <c r="A20" s="672">
        <v>10</v>
      </c>
      <c r="B20" s="673" t="s">
        <v>165</v>
      </c>
      <c r="C20" s="674"/>
      <c r="D20" s="675"/>
      <c r="E20" s="676"/>
      <c r="F20" s="676"/>
      <c r="G20" s="679"/>
      <c r="H20" s="677"/>
      <c r="I20" s="676"/>
    </row>
    <row r="21" s="4" customFormat="1" ht="15" customHeight="1" spans="1:9">
      <c r="A21" s="672">
        <v>11</v>
      </c>
      <c r="B21" s="673" t="s">
        <v>166</v>
      </c>
      <c r="C21" s="674"/>
      <c r="D21" s="675"/>
      <c r="E21" s="676"/>
      <c r="F21" s="676"/>
      <c r="G21" s="679"/>
      <c r="H21" s="677"/>
      <c r="I21" s="676"/>
    </row>
    <row r="22" s="4" customFormat="1" ht="15" customHeight="1" spans="1:9">
      <c r="A22" s="672">
        <v>12</v>
      </c>
      <c r="B22" s="673" t="s">
        <v>167</v>
      </c>
      <c r="C22" s="674"/>
      <c r="D22" s="675"/>
      <c r="E22" s="676"/>
      <c r="F22" s="676"/>
      <c r="G22" s="679"/>
      <c r="H22" s="677"/>
      <c r="I22" s="676"/>
    </row>
    <row r="23" s="4" customFormat="1" ht="15" customHeight="1" spans="1:9">
      <c r="A23" s="672">
        <v>13</v>
      </c>
      <c r="B23" s="673" t="s">
        <v>168</v>
      </c>
      <c r="C23" s="674"/>
      <c r="D23" s="675"/>
      <c r="E23" s="676"/>
      <c r="F23" s="676"/>
      <c r="G23" s="680"/>
      <c r="H23" s="677"/>
      <c r="I23" s="676"/>
    </row>
    <row r="24" s="4" customFormat="1" ht="15" customHeight="1" spans="1:9">
      <c r="A24" s="672">
        <v>14</v>
      </c>
      <c r="B24" s="673" t="s">
        <v>169</v>
      </c>
      <c r="C24" s="674"/>
      <c r="D24" s="675"/>
      <c r="E24" s="676"/>
      <c r="F24" s="676"/>
      <c r="G24" s="680"/>
      <c r="H24" s="677"/>
      <c r="I24" s="676"/>
    </row>
    <row r="25" s="4" customFormat="1" ht="15" customHeight="1" spans="1:9">
      <c r="A25" s="672">
        <v>15</v>
      </c>
      <c r="B25" s="673" t="s">
        <v>170</v>
      </c>
      <c r="C25" s="674"/>
      <c r="D25" s="675"/>
      <c r="E25" s="676"/>
      <c r="F25" s="676"/>
      <c r="G25" s="680"/>
      <c r="H25" s="677"/>
      <c r="I25" s="676"/>
    </row>
    <row r="26" s="4" customFormat="1" ht="15" customHeight="1" spans="1:9">
      <c r="A26" s="672">
        <v>16</v>
      </c>
      <c r="B26" s="673" t="s">
        <v>171</v>
      </c>
      <c r="C26" s="674"/>
      <c r="D26" s="675"/>
      <c r="E26" s="676"/>
      <c r="F26" s="676"/>
      <c r="G26" s="680"/>
      <c r="H26" s="677"/>
      <c r="I26" s="676"/>
    </row>
    <row r="27" s="4" customFormat="1" ht="15" customHeight="1" spans="1:9">
      <c r="A27" s="672">
        <v>17</v>
      </c>
      <c r="B27" s="673" t="s">
        <v>172</v>
      </c>
      <c r="C27" s="674"/>
      <c r="D27" s="675">
        <v>1900.27</v>
      </c>
      <c r="E27" s="676"/>
      <c r="F27" s="676"/>
      <c r="G27" s="680"/>
      <c r="H27" s="677"/>
      <c r="I27" s="676"/>
    </row>
    <row r="28" s="4" customFormat="1" ht="15" customHeight="1" spans="1:9">
      <c r="A28" s="672">
        <v>18</v>
      </c>
      <c r="B28" s="673" t="s">
        <v>173</v>
      </c>
      <c r="C28" s="674"/>
      <c r="D28" s="675"/>
      <c r="E28" s="676"/>
      <c r="F28" s="676"/>
      <c r="G28" s="680"/>
      <c r="H28" s="677"/>
      <c r="I28" s="676"/>
    </row>
    <row r="29" s="4" customFormat="1" ht="15" customHeight="1" spans="1:9">
      <c r="A29" s="672">
        <v>19</v>
      </c>
      <c r="B29" s="673" t="s">
        <v>174</v>
      </c>
      <c r="C29" s="674"/>
      <c r="D29" s="675"/>
      <c r="E29" s="676"/>
      <c r="F29" s="676"/>
      <c r="G29" s="679"/>
      <c r="H29" s="677"/>
      <c r="I29" s="676"/>
    </row>
    <row r="30" s="4" customFormat="1" ht="15" customHeight="1" spans="1:9">
      <c r="A30" s="672">
        <v>20</v>
      </c>
      <c r="B30" s="673" t="s">
        <v>175</v>
      </c>
      <c r="C30" s="674"/>
      <c r="D30" s="675">
        <v>230194.19</v>
      </c>
      <c r="E30" s="676"/>
      <c r="F30" s="676"/>
      <c r="G30" s="679"/>
      <c r="H30" s="677"/>
      <c r="I30" s="676"/>
    </row>
    <row r="31" s="4" customFormat="1" ht="15" customHeight="1" spans="1:9">
      <c r="A31" s="672">
        <v>21</v>
      </c>
      <c r="B31" s="673" t="s">
        <v>176</v>
      </c>
      <c r="C31" s="681"/>
      <c r="D31" s="675"/>
      <c r="E31" s="676"/>
      <c r="F31" s="676"/>
      <c r="G31" s="679"/>
      <c r="H31" s="677"/>
      <c r="I31" s="676"/>
    </row>
    <row r="32" s="4" customFormat="1" ht="15" customHeight="1" spans="1:9">
      <c r="A32" s="672">
        <v>22</v>
      </c>
      <c r="B32" s="673" t="s">
        <v>177</v>
      </c>
      <c r="C32" s="681"/>
      <c r="D32" s="675">
        <v>4445.73</v>
      </c>
      <c r="E32" s="676"/>
      <c r="F32" s="676"/>
      <c r="G32" s="679"/>
      <c r="H32" s="677"/>
      <c r="I32" s="676"/>
    </row>
    <row r="33" s="4" customFormat="1" ht="15" customHeight="1" spans="1:9">
      <c r="A33" s="672">
        <v>23</v>
      </c>
      <c r="B33" s="673" t="s">
        <v>178</v>
      </c>
      <c r="C33" s="681"/>
      <c r="D33" s="675">
        <v>169502.43</v>
      </c>
      <c r="E33" s="676"/>
      <c r="F33" s="676"/>
      <c r="G33" s="679"/>
      <c r="H33" s="677"/>
      <c r="I33" s="676"/>
    </row>
    <row r="34" s="4" customFormat="1" ht="15" customHeight="1" spans="1:9">
      <c r="A34" s="672">
        <v>24</v>
      </c>
      <c r="B34" s="673" t="s">
        <v>179</v>
      </c>
      <c r="C34" s="681"/>
      <c r="D34" s="675"/>
      <c r="E34" s="676"/>
      <c r="F34" s="676"/>
      <c r="G34" s="679"/>
      <c r="H34" s="677"/>
      <c r="I34" s="676"/>
    </row>
    <row r="35" s="4" customFormat="1" ht="15" customHeight="1" spans="1:9">
      <c r="A35" s="672">
        <v>25</v>
      </c>
      <c r="B35" s="673" t="s">
        <v>180</v>
      </c>
      <c r="C35" s="681"/>
      <c r="D35" s="675"/>
      <c r="E35" s="676"/>
      <c r="F35" s="676"/>
      <c r="G35" s="679"/>
      <c r="H35" s="677"/>
      <c r="I35" s="676"/>
    </row>
    <row r="36" s="4" customFormat="1" ht="15" customHeight="1" spans="1:9">
      <c r="A36" s="672">
        <v>26</v>
      </c>
      <c r="B36" s="673" t="s">
        <v>181</v>
      </c>
      <c r="C36" s="681"/>
      <c r="D36" s="675"/>
      <c r="E36" s="676"/>
      <c r="F36" s="676"/>
      <c r="G36" s="679"/>
      <c r="H36" s="677"/>
      <c r="I36" s="676"/>
    </row>
    <row r="37" s="4" customFormat="1" ht="15" customHeight="1" spans="1:9">
      <c r="A37" s="672">
        <v>27</v>
      </c>
      <c r="B37" s="673" t="s">
        <v>182</v>
      </c>
      <c r="C37" s="681"/>
      <c r="D37" s="675"/>
      <c r="E37" s="676"/>
      <c r="F37" s="676"/>
      <c r="G37" s="679"/>
      <c r="H37" s="677"/>
      <c r="I37" s="676"/>
    </row>
    <row r="38" s="4" customFormat="1" ht="15" customHeight="1" spans="1:9">
      <c r="A38" s="672">
        <v>28</v>
      </c>
      <c r="B38" s="673" t="s">
        <v>183</v>
      </c>
      <c r="C38" s="681"/>
      <c r="D38" s="675">
        <v>7268</v>
      </c>
      <c r="E38" s="676"/>
      <c r="F38" s="676"/>
      <c r="G38" s="679"/>
      <c r="H38" s="677"/>
      <c r="I38" s="676"/>
    </row>
    <row r="39" s="4" customFormat="1" ht="15" customHeight="1" spans="1:9">
      <c r="A39" s="672">
        <v>29</v>
      </c>
      <c r="B39" s="673" t="s">
        <v>184</v>
      </c>
      <c r="C39" s="681"/>
      <c r="D39" s="675"/>
      <c r="E39" s="676"/>
      <c r="F39" s="676"/>
      <c r="G39" s="679"/>
      <c r="H39" s="677"/>
      <c r="I39" s="676"/>
    </row>
    <row r="40" s="4" customFormat="1" ht="15" customHeight="1" spans="1:9">
      <c r="A40" s="672">
        <v>30</v>
      </c>
      <c r="B40" s="673" t="s">
        <v>185</v>
      </c>
      <c r="C40" s="681"/>
      <c r="D40" s="675"/>
      <c r="E40" s="676"/>
      <c r="F40" s="676"/>
      <c r="G40" s="679"/>
      <c r="H40" s="677"/>
      <c r="I40" s="676"/>
    </row>
    <row r="41" s="4" customFormat="1" ht="15" customHeight="1" spans="1:9">
      <c r="A41" s="672">
        <v>31</v>
      </c>
      <c r="B41" s="673" t="s">
        <v>186</v>
      </c>
      <c r="C41" s="681"/>
      <c r="D41" s="675"/>
      <c r="E41" s="676"/>
      <c r="F41" s="676"/>
      <c r="G41" s="679"/>
      <c r="H41" s="677"/>
      <c r="I41" s="676"/>
    </row>
    <row r="42" s="4" customFormat="1" ht="15" customHeight="1" spans="1:9">
      <c r="A42" s="672">
        <v>32</v>
      </c>
      <c r="B42" s="673" t="s">
        <v>187</v>
      </c>
      <c r="C42" s="681"/>
      <c r="D42" s="675"/>
      <c r="E42" s="676"/>
      <c r="F42" s="676"/>
      <c r="G42" s="679"/>
      <c r="H42" s="677"/>
      <c r="I42" s="676"/>
    </row>
    <row r="43" s="4" customFormat="1" ht="15" customHeight="1" spans="1:9">
      <c r="A43" s="672">
        <v>33</v>
      </c>
      <c r="B43" s="673" t="s">
        <v>188</v>
      </c>
      <c r="C43" s="681"/>
      <c r="D43" s="675"/>
      <c r="E43" s="676"/>
      <c r="F43" s="676"/>
      <c r="G43" s="679"/>
      <c r="H43" s="677"/>
      <c r="I43" s="676"/>
    </row>
    <row r="44" s="4" customFormat="1" ht="15" customHeight="1" spans="1:9">
      <c r="A44" s="672">
        <v>34</v>
      </c>
      <c r="B44" s="673" t="s">
        <v>189</v>
      </c>
      <c r="C44" s="681"/>
      <c r="D44" s="675">
        <v>9749</v>
      </c>
      <c r="E44" s="676"/>
      <c r="F44" s="676"/>
      <c r="G44" s="679"/>
      <c r="H44" s="677"/>
      <c r="I44" s="676"/>
    </row>
    <row r="45" s="4" customFormat="1" ht="15" customHeight="1" spans="1:9">
      <c r="A45" s="672">
        <v>35</v>
      </c>
      <c r="B45" s="673" t="s">
        <v>190</v>
      </c>
      <c r="C45" s="681"/>
      <c r="D45" s="675"/>
      <c r="E45" s="676"/>
      <c r="F45" s="676"/>
      <c r="G45" s="679"/>
      <c r="H45" s="677"/>
      <c r="I45" s="676"/>
    </row>
    <row r="46" s="4" customFormat="1" ht="15" customHeight="1" spans="1:9">
      <c r="A46" s="672">
        <v>36</v>
      </c>
      <c r="B46" s="673" t="s">
        <v>191</v>
      </c>
      <c r="C46" s="681"/>
      <c r="D46" s="675"/>
      <c r="E46" s="676"/>
      <c r="F46" s="676"/>
      <c r="G46" s="679"/>
      <c r="H46" s="677"/>
      <c r="I46" s="676"/>
    </row>
    <row r="47" s="4" customFormat="1" ht="15" customHeight="1" spans="1:9">
      <c r="A47" s="672">
        <v>37</v>
      </c>
      <c r="B47" s="673" t="s">
        <v>192</v>
      </c>
      <c r="C47" s="681"/>
      <c r="D47" s="675">
        <v>117130.15</v>
      </c>
      <c r="E47" s="676"/>
      <c r="F47" s="676"/>
      <c r="G47" s="679"/>
      <c r="H47" s="677"/>
      <c r="I47" s="676"/>
    </row>
    <row r="48" s="4" customFormat="1" ht="15" customHeight="1" spans="1:9">
      <c r="A48" s="672">
        <v>38</v>
      </c>
      <c r="B48" s="673" t="s">
        <v>193</v>
      </c>
      <c r="C48" s="681"/>
      <c r="D48" s="675"/>
      <c r="E48" s="676"/>
      <c r="F48" s="676"/>
      <c r="G48" s="679"/>
      <c r="H48" s="677"/>
      <c r="I48" s="676"/>
    </row>
    <row r="49" s="4" customFormat="1" ht="15" customHeight="1" spans="1:9">
      <c r="A49" s="672">
        <v>39</v>
      </c>
      <c r="B49" s="673" t="s">
        <v>194</v>
      </c>
      <c r="C49" s="681"/>
      <c r="D49" s="675"/>
      <c r="E49" s="676"/>
      <c r="F49" s="676"/>
      <c r="G49" s="679"/>
      <c r="H49" s="677"/>
      <c r="I49" s="676"/>
    </row>
    <row r="50" s="4" customFormat="1" ht="15" customHeight="1" spans="1:9">
      <c r="A50" s="672">
        <v>40</v>
      </c>
      <c r="B50" s="673" t="s">
        <v>195</v>
      </c>
      <c r="C50" s="681"/>
      <c r="D50" s="675"/>
      <c r="E50" s="676"/>
      <c r="F50" s="676"/>
      <c r="G50" s="679"/>
      <c r="H50" s="677"/>
      <c r="I50" s="676"/>
    </row>
    <row r="51" s="4" customFormat="1" ht="15" customHeight="1" spans="1:9">
      <c r="A51" s="672">
        <v>41</v>
      </c>
      <c r="B51" s="673" t="s">
        <v>196</v>
      </c>
      <c r="C51" s="681"/>
      <c r="D51" s="675"/>
      <c r="E51" s="676"/>
      <c r="F51" s="676"/>
      <c r="G51" s="679"/>
      <c r="H51" s="677"/>
      <c r="I51" s="676"/>
    </row>
    <row r="52" s="4" customFormat="1" ht="15" customHeight="1" spans="1:9">
      <c r="A52" s="672">
        <v>42</v>
      </c>
      <c r="B52" s="673" t="s">
        <v>197</v>
      </c>
      <c r="C52" s="681"/>
      <c r="D52" s="675"/>
      <c r="E52" s="676"/>
      <c r="F52" s="676"/>
      <c r="G52" s="679"/>
      <c r="H52" s="677"/>
      <c r="I52" s="676"/>
    </row>
    <row r="53" s="4" customFormat="1" ht="15" customHeight="1" spans="1:9">
      <c r="A53" s="672">
        <v>43</v>
      </c>
      <c r="B53" s="673" t="s">
        <v>198</v>
      </c>
      <c r="C53" s="681"/>
      <c r="D53" s="675"/>
      <c r="E53" s="676"/>
      <c r="F53" s="676"/>
      <c r="G53" s="679"/>
      <c r="H53" s="677"/>
      <c r="I53" s="676"/>
    </row>
    <row r="54" s="4" customFormat="1" ht="15" customHeight="1" spans="1:9">
      <c r="A54" s="672">
        <v>44</v>
      </c>
      <c r="B54" s="673" t="s">
        <v>199</v>
      </c>
      <c r="C54" s="681"/>
      <c r="D54" s="675">
        <v>8176.5</v>
      </c>
      <c r="E54" s="676"/>
      <c r="F54" s="676"/>
      <c r="G54" s="679"/>
      <c r="H54" s="677"/>
      <c r="I54" s="676"/>
    </row>
    <row r="55" s="4" customFormat="1" ht="15" customHeight="1" spans="1:9">
      <c r="A55" s="672">
        <v>45</v>
      </c>
      <c r="B55" s="673" t="s">
        <v>200</v>
      </c>
      <c r="C55" s="681"/>
      <c r="D55" s="675"/>
      <c r="E55" s="676"/>
      <c r="F55" s="676"/>
      <c r="G55" s="679"/>
      <c r="H55" s="677"/>
      <c r="I55" s="676"/>
    </row>
    <row r="56" s="4" customFormat="1" ht="15" customHeight="1" spans="1:9">
      <c r="A56" s="672">
        <v>46</v>
      </c>
      <c r="B56" s="673" t="s">
        <v>201</v>
      </c>
      <c r="C56" s="682"/>
      <c r="D56" s="675">
        <v>25420.12</v>
      </c>
      <c r="E56" s="676"/>
      <c r="F56" s="676"/>
      <c r="G56" s="679"/>
      <c r="H56" s="677"/>
      <c r="I56" s="676"/>
    </row>
    <row r="57" s="4" customFormat="1" ht="15" customHeight="1" spans="1:9">
      <c r="A57" s="672">
        <v>47</v>
      </c>
      <c r="B57" s="673" t="s">
        <v>202</v>
      </c>
      <c r="C57" s="681"/>
      <c r="D57" s="675"/>
      <c r="E57" s="676"/>
      <c r="F57" s="676"/>
      <c r="G57" s="679"/>
      <c r="H57" s="677"/>
      <c r="I57" s="676"/>
    </row>
    <row r="58" s="4" customFormat="1" ht="15" customHeight="1" spans="1:9">
      <c r="A58" s="672">
        <v>48</v>
      </c>
      <c r="B58" s="673" t="s">
        <v>203</v>
      </c>
      <c r="C58" s="682"/>
      <c r="D58" s="675"/>
      <c r="E58" s="676"/>
      <c r="F58" s="676"/>
      <c r="G58" s="677"/>
      <c r="H58" s="677"/>
      <c r="I58" s="676"/>
    </row>
    <row r="59" s="4" customFormat="1" ht="15" customHeight="1" spans="1:9">
      <c r="A59" s="672">
        <v>49</v>
      </c>
      <c r="B59" s="673" t="s">
        <v>204</v>
      </c>
      <c r="C59" s="682"/>
      <c r="D59" s="675"/>
      <c r="E59" s="676"/>
      <c r="F59" s="676"/>
      <c r="G59" s="679"/>
      <c r="H59" s="677"/>
      <c r="I59" s="676"/>
    </row>
    <row r="60" s="4" customFormat="1" ht="15" customHeight="1" spans="1:9">
      <c r="A60" s="672">
        <v>50</v>
      </c>
      <c r="B60" s="673" t="s">
        <v>205</v>
      </c>
      <c r="C60" s="682"/>
      <c r="D60" s="675"/>
      <c r="E60" s="676"/>
      <c r="F60" s="676"/>
      <c r="G60" s="679"/>
      <c r="H60" s="677"/>
      <c r="I60" s="676"/>
    </row>
    <row r="61" s="4" customFormat="1" ht="15" customHeight="1" spans="1:9">
      <c r="A61" s="672">
        <v>51</v>
      </c>
      <c r="B61" s="673" t="s">
        <v>206</v>
      </c>
      <c r="C61" s="682"/>
      <c r="D61" s="675"/>
      <c r="E61" s="676"/>
      <c r="F61" s="676"/>
      <c r="G61" s="677"/>
      <c r="H61" s="677"/>
      <c r="I61" s="676"/>
    </row>
    <row r="62" s="4" customFormat="1" ht="15" customHeight="1" spans="1:9">
      <c r="A62" s="672">
        <v>52</v>
      </c>
      <c r="B62" s="673" t="s">
        <v>207</v>
      </c>
      <c r="C62" s="682"/>
      <c r="D62" s="675">
        <v>4900</v>
      </c>
      <c r="E62" s="676"/>
      <c r="F62" s="676"/>
      <c r="G62" s="677"/>
      <c r="H62" s="677"/>
      <c r="I62" s="676"/>
    </row>
    <row r="63" s="4" customFormat="1" ht="15" customHeight="1" spans="1:9">
      <c r="A63" s="672">
        <v>53</v>
      </c>
      <c r="B63" s="673" t="s">
        <v>208</v>
      </c>
      <c r="C63" s="681"/>
      <c r="D63" s="675"/>
      <c r="E63" s="676"/>
      <c r="F63" s="676"/>
      <c r="G63" s="677"/>
      <c r="H63" s="677"/>
      <c r="I63" s="676"/>
    </row>
    <row r="64" s="4" customFormat="1" ht="15" customHeight="1" spans="1:9">
      <c r="A64" s="672">
        <v>54</v>
      </c>
      <c r="B64" s="673" t="s">
        <v>209</v>
      </c>
      <c r="C64" s="682"/>
      <c r="D64" s="675">
        <v>177212.71</v>
      </c>
      <c r="E64" s="676"/>
      <c r="F64" s="676"/>
      <c r="G64" s="677"/>
      <c r="H64" s="677"/>
      <c r="I64" s="676"/>
    </row>
    <row r="65" s="4" customFormat="1" ht="15" customHeight="1" spans="1:9">
      <c r="A65" s="672">
        <v>55</v>
      </c>
      <c r="B65" s="673" t="s">
        <v>210</v>
      </c>
      <c r="C65" s="682"/>
      <c r="D65" s="675">
        <v>3258</v>
      </c>
      <c r="E65" s="676"/>
      <c r="F65" s="676"/>
      <c r="G65" s="677"/>
      <c r="H65" s="677"/>
      <c r="I65" s="676"/>
    </row>
    <row r="66" s="4" customFormat="1" ht="15" customHeight="1" spans="1:9">
      <c r="A66" s="672">
        <v>56</v>
      </c>
      <c r="B66" s="673" t="s">
        <v>211</v>
      </c>
      <c r="C66" s="682"/>
      <c r="D66" s="675">
        <v>127822.4</v>
      </c>
      <c r="E66" s="676"/>
      <c r="F66" s="676"/>
      <c r="G66" s="677"/>
      <c r="H66" s="677"/>
      <c r="I66" s="676"/>
    </row>
    <row r="67" s="4" customFormat="1" ht="15" customHeight="1" spans="1:9">
      <c r="A67" s="672">
        <v>57</v>
      </c>
      <c r="B67" s="673" t="s">
        <v>212</v>
      </c>
      <c r="C67" s="681"/>
      <c r="D67" s="675">
        <v>6745</v>
      </c>
      <c r="E67" s="676"/>
      <c r="F67" s="676"/>
      <c r="G67" s="677"/>
      <c r="H67" s="677"/>
      <c r="I67" s="676"/>
    </row>
    <row r="68" s="4" customFormat="1" ht="15" customHeight="1" spans="1:9">
      <c r="A68" s="672">
        <v>58</v>
      </c>
      <c r="B68" s="673" t="s">
        <v>213</v>
      </c>
      <c r="C68" s="681"/>
      <c r="D68" s="675"/>
      <c r="E68" s="676"/>
      <c r="F68" s="676"/>
      <c r="G68" s="677"/>
      <c r="H68" s="677"/>
      <c r="I68" s="676"/>
    </row>
    <row r="69" s="4" customFormat="1" ht="15" customHeight="1" spans="1:9">
      <c r="A69" s="672">
        <v>59</v>
      </c>
      <c r="B69" s="673" t="s">
        <v>214</v>
      </c>
      <c r="C69" s="682"/>
      <c r="D69" s="675">
        <v>53346.66</v>
      </c>
      <c r="E69" s="676"/>
      <c r="F69" s="676"/>
      <c r="G69" s="677"/>
      <c r="H69" s="677"/>
      <c r="I69" s="676"/>
    </row>
    <row r="70" s="4" customFormat="1" ht="15" customHeight="1" spans="1:9">
      <c r="A70" s="672">
        <v>60</v>
      </c>
      <c r="B70" s="673" t="s">
        <v>215</v>
      </c>
      <c r="C70" s="682"/>
      <c r="D70" s="675"/>
      <c r="E70" s="676"/>
      <c r="F70" s="676"/>
      <c r="G70" s="677"/>
      <c r="H70" s="677"/>
      <c r="I70" s="676"/>
    </row>
    <row r="71" s="4" customFormat="1" ht="15" customHeight="1" spans="1:9">
      <c r="A71" s="672">
        <v>61</v>
      </c>
      <c r="B71" s="673" t="s">
        <v>216</v>
      </c>
      <c r="C71" s="682"/>
      <c r="D71" s="675"/>
      <c r="E71" s="676"/>
      <c r="F71" s="676"/>
      <c r="G71" s="680"/>
      <c r="H71" s="677"/>
      <c r="I71" s="676"/>
    </row>
    <row r="72" s="4" customFormat="1" ht="15" customHeight="1" spans="1:9">
      <c r="A72" s="672">
        <v>62</v>
      </c>
      <c r="B72" s="673" t="s">
        <v>217</v>
      </c>
      <c r="C72" s="682"/>
      <c r="D72" s="675">
        <v>187.2</v>
      </c>
      <c r="E72" s="676"/>
      <c r="F72" s="676"/>
      <c r="G72" s="680"/>
      <c r="H72" s="677"/>
      <c r="I72" s="676"/>
    </row>
    <row r="73" s="4" customFormat="1" ht="15" customHeight="1" spans="1:9">
      <c r="A73" s="672">
        <v>63</v>
      </c>
      <c r="B73" s="673" t="s">
        <v>218</v>
      </c>
      <c r="C73" s="682"/>
      <c r="D73" s="675"/>
      <c r="E73" s="676"/>
      <c r="F73" s="676"/>
      <c r="G73" s="680"/>
      <c r="H73" s="677"/>
      <c r="I73" s="676"/>
    </row>
    <row r="74" s="4" customFormat="1" ht="15" customHeight="1" spans="1:9">
      <c r="A74" s="672">
        <v>64</v>
      </c>
      <c r="B74" s="673" t="s">
        <v>219</v>
      </c>
      <c r="C74" s="682"/>
      <c r="D74" s="675"/>
      <c r="E74" s="676"/>
      <c r="F74" s="676"/>
      <c r="G74" s="680"/>
      <c r="H74" s="677"/>
      <c r="I74" s="676"/>
    </row>
    <row r="75" s="4" customFormat="1" ht="15" customHeight="1" spans="1:9">
      <c r="A75" s="672">
        <v>65</v>
      </c>
      <c r="B75" s="673" t="s">
        <v>220</v>
      </c>
      <c r="C75" s="681"/>
      <c r="D75" s="675">
        <v>54551.52</v>
      </c>
      <c r="E75" s="676"/>
      <c r="F75" s="676"/>
      <c r="G75" s="677"/>
      <c r="H75" s="677"/>
      <c r="I75" s="676"/>
    </row>
    <row r="76" s="4" customFormat="1" ht="15" customHeight="1" spans="1:9">
      <c r="A76" s="672">
        <v>66</v>
      </c>
      <c r="B76" s="673" t="s">
        <v>221</v>
      </c>
      <c r="C76" s="683"/>
      <c r="D76" s="675">
        <v>337235.94</v>
      </c>
      <c r="E76" s="676"/>
      <c r="F76" s="676"/>
      <c r="G76" s="677"/>
      <c r="H76" s="677"/>
      <c r="I76" s="676"/>
    </row>
    <row r="77" s="4" customFormat="1" ht="15" customHeight="1" spans="1:9">
      <c r="A77" s="672">
        <v>67</v>
      </c>
      <c r="B77" s="673" t="s">
        <v>222</v>
      </c>
      <c r="C77" s="683"/>
      <c r="D77" s="675">
        <v>9524.72</v>
      </c>
      <c r="E77" s="676"/>
      <c r="F77" s="676"/>
      <c r="G77" s="677"/>
      <c r="H77" s="677"/>
      <c r="I77" s="676"/>
    </row>
    <row r="78" s="4" customFormat="1" ht="15" customHeight="1" spans="1:9">
      <c r="A78" s="672">
        <v>68</v>
      </c>
      <c r="B78" s="673" t="s">
        <v>223</v>
      </c>
      <c r="C78" s="681"/>
      <c r="D78" s="675"/>
      <c r="E78" s="676"/>
      <c r="F78" s="676"/>
      <c r="G78" s="677"/>
      <c r="H78" s="677"/>
      <c r="I78" s="676"/>
    </row>
    <row r="79" s="4" customFormat="1" ht="15" customHeight="1" spans="1:9">
      <c r="A79" s="672">
        <v>69</v>
      </c>
      <c r="B79" s="673" t="s">
        <v>224</v>
      </c>
      <c r="C79" s="684"/>
      <c r="D79" s="675"/>
      <c r="E79" s="676"/>
      <c r="F79" s="676"/>
      <c r="G79" s="677"/>
      <c r="H79" s="677"/>
      <c r="I79" s="676"/>
    </row>
    <row r="80" s="4" customFormat="1" ht="15" customHeight="1" spans="1:9">
      <c r="A80" s="672">
        <v>70</v>
      </c>
      <c r="B80" s="673" t="s">
        <v>225</v>
      </c>
      <c r="C80" s="682"/>
      <c r="D80" s="675">
        <v>9592.1</v>
      </c>
      <c r="E80" s="676"/>
      <c r="F80" s="676"/>
      <c r="G80" s="677"/>
      <c r="H80" s="677"/>
      <c r="I80" s="676"/>
    </row>
    <row r="81" s="4" customFormat="1" ht="15" customHeight="1" spans="1:9">
      <c r="A81" s="672">
        <v>71</v>
      </c>
      <c r="B81" s="673" t="s">
        <v>226</v>
      </c>
      <c r="C81" s="682"/>
      <c r="D81" s="675"/>
      <c r="E81" s="676"/>
      <c r="F81" s="676"/>
      <c r="G81" s="677"/>
      <c r="H81" s="677"/>
      <c r="I81" s="676"/>
    </row>
    <row r="82" s="4" customFormat="1" ht="15" customHeight="1" spans="1:9">
      <c r="A82" s="672">
        <v>72</v>
      </c>
      <c r="B82" s="673" t="s">
        <v>227</v>
      </c>
      <c r="C82" s="682"/>
      <c r="D82" s="675">
        <v>2162.44</v>
      </c>
      <c r="E82" s="676"/>
      <c r="F82" s="676"/>
      <c r="G82" s="679"/>
      <c r="H82" s="677"/>
      <c r="I82" s="676"/>
    </row>
    <row r="83" s="4" customFormat="1" ht="15" customHeight="1" spans="1:9">
      <c r="A83" s="672">
        <v>73</v>
      </c>
      <c r="B83" s="673" t="s">
        <v>228</v>
      </c>
      <c r="C83" s="681"/>
      <c r="D83" s="675"/>
      <c r="E83" s="676"/>
      <c r="F83" s="676"/>
      <c r="G83" s="679"/>
      <c r="H83" s="677"/>
      <c r="I83" s="676"/>
    </row>
    <row r="84" s="4" customFormat="1" ht="15" customHeight="1" spans="1:9">
      <c r="A84" s="672">
        <v>74</v>
      </c>
      <c r="B84" s="673" t="s">
        <v>229</v>
      </c>
      <c r="C84" s="681"/>
      <c r="D84" s="675"/>
      <c r="E84" s="676"/>
      <c r="F84" s="676"/>
      <c r="G84" s="679"/>
      <c r="H84" s="677"/>
      <c r="I84" s="676"/>
    </row>
    <row r="85" s="4" customFormat="1" ht="15" customHeight="1" spans="1:9">
      <c r="A85" s="672">
        <v>75</v>
      </c>
      <c r="B85" s="673" t="s">
        <v>230</v>
      </c>
      <c r="C85" s="683"/>
      <c r="D85" s="675"/>
      <c r="E85" s="676"/>
      <c r="F85" s="676"/>
      <c r="G85" s="679"/>
      <c r="H85" s="677"/>
      <c r="I85" s="676"/>
    </row>
    <row r="86" s="4" customFormat="1" ht="15" customHeight="1" spans="1:9">
      <c r="A86" s="672">
        <v>76</v>
      </c>
      <c r="B86" s="673" t="s">
        <v>231</v>
      </c>
      <c r="C86" s="681"/>
      <c r="D86" s="675"/>
      <c r="E86" s="676"/>
      <c r="F86" s="676"/>
      <c r="G86" s="679"/>
      <c r="H86" s="677"/>
      <c r="I86" s="676"/>
    </row>
    <row r="87" s="4" customFormat="1" ht="15" customHeight="1" spans="1:9">
      <c r="A87" s="672">
        <v>77</v>
      </c>
      <c r="B87" s="673" t="s">
        <v>232</v>
      </c>
      <c r="C87" s="682"/>
      <c r="D87" s="675">
        <v>25459.57</v>
      </c>
      <c r="E87" s="676"/>
      <c r="F87" s="676"/>
      <c r="G87" s="679"/>
      <c r="H87" s="677"/>
      <c r="I87" s="676"/>
    </row>
    <row r="88" s="4" customFormat="1" ht="15" customHeight="1" spans="1:9">
      <c r="A88" s="672">
        <v>78</v>
      </c>
      <c r="B88" s="673" t="s">
        <v>233</v>
      </c>
      <c r="C88" s="681"/>
      <c r="D88" s="675">
        <v>44116.92</v>
      </c>
      <c r="E88" s="676"/>
      <c r="F88" s="676"/>
      <c r="G88" s="679"/>
      <c r="H88" s="677"/>
      <c r="I88" s="676"/>
    </row>
    <row r="89" s="4" customFormat="1" ht="15" customHeight="1" spans="1:9">
      <c r="A89" s="672">
        <v>79</v>
      </c>
      <c r="B89" s="673" t="s">
        <v>234</v>
      </c>
      <c r="C89" s="682"/>
      <c r="D89" s="675">
        <v>9025</v>
      </c>
      <c r="E89" s="676"/>
      <c r="F89" s="676"/>
      <c r="G89" s="679"/>
      <c r="H89" s="677"/>
      <c r="I89" s="676"/>
    </row>
    <row r="90" s="4" customFormat="1" ht="15" customHeight="1" spans="1:9">
      <c r="A90" s="672">
        <v>80</v>
      </c>
      <c r="B90" s="673" t="s">
        <v>235</v>
      </c>
      <c r="C90" s="681"/>
      <c r="D90" s="675">
        <v>11970</v>
      </c>
      <c r="E90" s="676"/>
      <c r="F90" s="676"/>
      <c r="G90" s="680"/>
      <c r="H90" s="677"/>
      <c r="I90" s="676"/>
    </row>
    <row r="91" s="4" customFormat="1" ht="15" customHeight="1" spans="1:9">
      <c r="A91" s="672">
        <v>81</v>
      </c>
      <c r="B91" s="673" t="s">
        <v>236</v>
      </c>
      <c r="C91" s="681"/>
      <c r="D91" s="675">
        <v>3420</v>
      </c>
      <c r="E91" s="676"/>
      <c r="F91" s="676"/>
      <c r="G91" s="680"/>
      <c r="H91" s="677"/>
      <c r="I91" s="676"/>
    </row>
    <row r="92" s="4" customFormat="1" ht="15" customHeight="1" spans="1:9">
      <c r="A92" s="672">
        <v>82</v>
      </c>
      <c r="B92" s="673" t="s">
        <v>237</v>
      </c>
      <c r="C92" s="681"/>
      <c r="D92" s="675">
        <v>6840</v>
      </c>
      <c r="E92" s="676"/>
      <c r="F92" s="676"/>
      <c r="G92" s="680"/>
      <c r="H92" s="677"/>
      <c r="I92" s="676"/>
    </row>
    <row r="93" s="4" customFormat="1" ht="15" customHeight="1" spans="1:9">
      <c r="A93" s="672">
        <v>83</v>
      </c>
      <c r="B93" s="673" t="s">
        <v>238</v>
      </c>
      <c r="C93" s="681"/>
      <c r="D93" s="675">
        <v>3242.58</v>
      </c>
      <c r="E93" s="676"/>
      <c r="F93" s="676"/>
      <c r="G93" s="680"/>
      <c r="H93" s="677"/>
      <c r="I93" s="676"/>
    </row>
    <row r="94" s="4" customFormat="1" ht="15" customHeight="1" spans="1:9">
      <c r="A94" s="672">
        <v>84</v>
      </c>
      <c r="B94" s="673" t="s">
        <v>239</v>
      </c>
      <c r="C94" s="682"/>
      <c r="D94" s="675">
        <v>19402.36</v>
      </c>
      <c r="E94" s="676"/>
      <c r="F94" s="676"/>
      <c r="G94" s="680"/>
      <c r="H94" s="677"/>
      <c r="I94" s="676"/>
    </row>
    <row r="95" s="4" customFormat="1" ht="15" customHeight="1" spans="1:9">
      <c r="A95" s="672">
        <v>85</v>
      </c>
      <c r="B95" s="673" t="s">
        <v>240</v>
      </c>
      <c r="C95" s="682"/>
      <c r="D95" s="675"/>
      <c r="E95" s="676"/>
      <c r="F95" s="676"/>
      <c r="G95" s="679"/>
      <c r="H95" s="677"/>
      <c r="I95" s="676"/>
    </row>
    <row r="96" s="4" customFormat="1" ht="15" customHeight="1" spans="1:9">
      <c r="A96" s="672">
        <v>86</v>
      </c>
      <c r="B96" s="673" t="s">
        <v>241</v>
      </c>
      <c r="C96" s="682"/>
      <c r="D96" s="675"/>
      <c r="E96" s="676"/>
      <c r="F96" s="676"/>
      <c r="G96" s="679"/>
      <c r="H96" s="677"/>
      <c r="I96" s="676"/>
    </row>
    <row r="97" s="4" customFormat="1" ht="15" customHeight="1" spans="1:9">
      <c r="A97" s="672">
        <v>87</v>
      </c>
      <c r="B97" s="673" t="s">
        <v>242</v>
      </c>
      <c r="C97" s="682"/>
      <c r="D97" s="675">
        <v>3610</v>
      </c>
      <c r="E97" s="676"/>
      <c r="F97" s="676"/>
      <c r="G97" s="679"/>
      <c r="H97" s="677"/>
      <c r="I97" s="676"/>
    </row>
    <row r="98" s="4" customFormat="1" ht="15" customHeight="1" spans="1:9">
      <c r="A98" s="672">
        <v>88</v>
      </c>
      <c r="B98" s="673" t="s">
        <v>243</v>
      </c>
      <c r="C98" s="683"/>
      <c r="D98" s="675">
        <v>4597.88</v>
      </c>
      <c r="E98" s="676"/>
      <c r="F98" s="676"/>
      <c r="G98" s="679"/>
      <c r="H98" s="677"/>
      <c r="I98" s="676"/>
    </row>
    <row r="99" s="4" customFormat="1" ht="15" customHeight="1" spans="1:9">
      <c r="A99" s="672">
        <v>89</v>
      </c>
      <c r="B99" s="673" t="s">
        <v>244</v>
      </c>
      <c r="C99" s="681"/>
      <c r="D99" s="675"/>
      <c r="E99" s="676"/>
      <c r="F99" s="676"/>
      <c r="G99" s="679"/>
      <c r="H99" s="677"/>
      <c r="I99" s="676"/>
    </row>
    <row r="100" s="4" customFormat="1" ht="15" customHeight="1" spans="1:9">
      <c r="A100" s="672">
        <v>90</v>
      </c>
      <c r="B100" s="673" t="s">
        <v>245</v>
      </c>
      <c r="C100" s="681"/>
      <c r="D100" s="675"/>
      <c r="E100" s="676"/>
      <c r="F100" s="676"/>
      <c r="G100" s="679"/>
      <c r="H100" s="677"/>
      <c r="I100" s="676"/>
    </row>
    <row r="101" s="4" customFormat="1" ht="15" customHeight="1" spans="1:9">
      <c r="A101" s="672">
        <v>91</v>
      </c>
      <c r="B101" s="673" t="s">
        <v>246</v>
      </c>
      <c r="C101" s="682"/>
      <c r="D101" s="675"/>
      <c r="E101" s="676"/>
      <c r="F101" s="676"/>
      <c r="G101" s="677"/>
      <c r="H101" s="677"/>
      <c r="I101" s="676"/>
    </row>
    <row r="102" s="4" customFormat="1" ht="15" customHeight="1" spans="1:9">
      <c r="A102" s="672">
        <v>92</v>
      </c>
      <c r="B102" s="673" t="s">
        <v>247</v>
      </c>
      <c r="C102" s="682"/>
      <c r="D102" s="675"/>
      <c r="E102" s="676"/>
      <c r="F102" s="676"/>
      <c r="G102" s="680"/>
      <c r="H102" s="677"/>
      <c r="I102" s="676"/>
    </row>
    <row r="103" s="4" customFormat="1" ht="15" customHeight="1" spans="1:9">
      <c r="A103" s="672">
        <v>93</v>
      </c>
      <c r="B103" s="673" t="s">
        <v>248</v>
      </c>
      <c r="C103" s="682"/>
      <c r="D103" s="675">
        <v>7142.05</v>
      </c>
      <c r="E103" s="676"/>
      <c r="F103" s="676"/>
      <c r="G103" s="680"/>
      <c r="H103" s="677"/>
      <c r="I103" s="676"/>
    </row>
    <row r="104" s="4" customFormat="1" ht="15" customHeight="1" spans="1:9">
      <c r="A104" s="672">
        <v>94</v>
      </c>
      <c r="B104" s="673" t="s">
        <v>249</v>
      </c>
      <c r="C104" s="681"/>
      <c r="D104" s="675">
        <v>10950</v>
      </c>
      <c r="E104" s="676"/>
      <c r="F104" s="676"/>
      <c r="G104" s="680"/>
      <c r="H104" s="677"/>
      <c r="I104" s="676"/>
    </row>
    <row r="105" s="4" customFormat="1" ht="15" customHeight="1" spans="1:9">
      <c r="A105" s="672">
        <v>95</v>
      </c>
      <c r="B105" s="673" t="s">
        <v>250</v>
      </c>
      <c r="C105" s="681"/>
      <c r="D105" s="675">
        <v>52552.24</v>
      </c>
      <c r="E105" s="676"/>
      <c r="F105" s="676"/>
      <c r="G105" s="680"/>
      <c r="H105" s="677"/>
      <c r="I105" s="676"/>
    </row>
    <row r="106" s="4" customFormat="1" ht="15" customHeight="1" spans="1:9">
      <c r="A106" s="672">
        <v>96</v>
      </c>
      <c r="B106" s="673" t="s">
        <v>251</v>
      </c>
      <c r="C106" s="682"/>
      <c r="D106" s="675"/>
      <c r="E106" s="676"/>
      <c r="F106" s="676"/>
      <c r="G106" s="680"/>
      <c r="H106" s="677"/>
      <c r="I106" s="676"/>
    </row>
    <row r="107" s="4" customFormat="1" ht="15" customHeight="1" spans="1:9">
      <c r="A107" s="672">
        <v>97</v>
      </c>
      <c r="B107" s="673" t="s">
        <v>252</v>
      </c>
      <c r="C107" s="682"/>
      <c r="D107" s="675">
        <v>17714</v>
      </c>
      <c r="E107" s="676"/>
      <c r="F107" s="676"/>
      <c r="G107" s="680"/>
      <c r="H107" s="677"/>
      <c r="I107" s="676"/>
    </row>
    <row r="108" s="4" customFormat="1" ht="15" customHeight="1" spans="1:9">
      <c r="A108" s="672">
        <v>98</v>
      </c>
      <c r="B108" s="673" t="s">
        <v>253</v>
      </c>
      <c r="C108" s="682"/>
      <c r="D108" s="675">
        <v>2007.92</v>
      </c>
      <c r="E108" s="676"/>
      <c r="F108" s="676"/>
      <c r="G108" s="677"/>
      <c r="H108" s="677"/>
      <c r="I108" s="676"/>
    </row>
    <row r="109" s="4" customFormat="1" ht="15" customHeight="1" spans="1:9">
      <c r="A109" s="672">
        <v>99</v>
      </c>
      <c r="B109" s="673" t="s">
        <v>254</v>
      </c>
      <c r="C109" s="682"/>
      <c r="D109" s="675"/>
      <c r="E109" s="676"/>
      <c r="F109" s="676"/>
      <c r="G109" s="677"/>
      <c r="H109" s="677"/>
      <c r="I109" s="676"/>
    </row>
    <row r="110" s="4" customFormat="1" ht="15" customHeight="1" spans="1:9">
      <c r="A110" s="672">
        <v>100</v>
      </c>
      <c r="B110" s="673" t="s">
        <v>255</v>
      </c>
      <c r="C110" s="682"/>
      <c r="D110" s="675"/>
      <c r="E110" s="676"/>
      <c r="F110" s="676"/>
      <c r="G110" s="677"/>
      <c r="H110" s="677"/>
      <c r="I110" s="676"/>
    </row>
    <row r="111" s="4" customFormat="1" ht="15" customHeight="1" spans="1:9">
      <c r="A111" s="672">
        <v>101</v>
      </c>
      <c r="B111" s="673" t="s">
        <v>256</v>
      </c>
      <c r="C111" s="682"/>
      <c r="D111" s="675"/>
      <c r="E111" s="676"/>
      <c r="F111" s="676"/>
      <c r="G111" s="677"/>
      <c r="H111" s="677"/>
      <c r="I111" s="676"/>
    </row>
    <row r="112" s="4" customFormat="1" ht="15" customHeight="1" spans="1:9">
      <c r="A112" s="672">
        <v>102</v>
      </c>
      <c r="B112" s="673" t="s">
        <v>257</v>
      </c>
      <c r="C112" s="681"/>
      <c r="D112" s="675">
        <v>3500</v>
      </c>
      <c r="E112" s="676"/>
      <c r="F112" s="676"/>
      <c r="G112" s="677"/>
      <c r="H112" s="677"/>
      <c r="I112" s="676"/>
    </row>
    <row r="113" s="4" customFormat="1" ht="15" customHeight="1" spans="1:9">
      <c r="A113" s="672">
        <v>103</v>
      </c>
      <c r="B113" s="673" t="s">
        <v>258</v>
      </c>
      <c r="C113" s="682"/>
      <c r="D113" s="675"/>
      <c r="E113" s="676"/>
      <c r="F113" s="676"/>
      <c r="G113" s="677"/>
      <c r="H113" s="677"/>
      <c r="I113" s="676"/>
    </row>
    <row r="114" s="4" customFormat="1" ht="15" customHeight="1" spans="1:9">
      <c r="A114" s="672">
        <v>104</v>
      </c>
      <c r="B114" s="673" t="s">
        <v>259</v>
      </c>
      <c r="C114" s="681"/>
      <c r="D114" s="675"/>
      <c r="E114" s="676"/>
      <c r="F114" s="676"/>
      <c r="G114" s="677"/>
      <c r="H114" s="677"/>
      <c r="I114" s="676"/>
    </row>
    <row r="115" s="4" customFormat="1" ht="15" customHeight="1" spans="1:9">
      <c r="A115" s="672">
        <v>105</v>
      </c>
      <c r="B115" s="673" t="s">
        <v>260</v>
      </c>
      <c r="C115" s="682"/>
      <c r="D115" s="675">
        <v>2000</v>
      </c>
      <c r="E115" s="676"/>
      <c r="F115" s="676"/>
      <c r="G115" s="677"/>
      <c r="H115" s="677"/>
      <c r="I115" s="676"/>
    </row>
    <row r="116" s="4" customFormat="1" ht="15" customHeight="1" spans="1:9">
      <c r="A116" s="672">
        <v>106</v>
      </c>
      <c r="B116" s="673" t="s">
        <v>261</v>
      </c>
      <c r="C116" s="682"/>
      <c r="D116" s="675"/>
      <c r="E116" s="676"/>
      <c r="F116" s="676"/>
      <c r="G116" s="677"/>
      <c r="H116" s="677"/>
      <c r="I116" s="676"/>
    </row>
    <row r="117" s="4" customFormat="1" ht="15" customHeight="1" spans="1:9">
      <c r="A117" s="672">
        <v>107</v>
      </c>
      <c r="B117" s="673" t="s">
        <v>262</v>
      </c>
      <c r="C117" s="682"/>
      <c r="D117" s="675"/>
      <c r="E117" s="676"/>
      <c r="F117" s="676"/>
      <c r="G117" s="677"/>
      <c r="H117" s="677"/>
      <c r="I117" s="676"/>
    </row>
    <row r="118" s="4" customFormat="1" ht="15" customHeight="1" spans="1:9">
      <c r="A118" s="672">
        <v>108</v>
      </c>
      <c r="B118" s="673" t="s">
        <v>263</v>
      </c>
      <c r="C118" s="682"/>
      <c r="D118" s="675"/>
      <c r="E118" s="676"/>
      <c r="F118" s="676"/>
      <c r="G118" s="676"/>
      <c r="H118" s="677"/>
      <c r="I118" s="676"/>
    </row>
    <row r="119" s="4" customFormat="1" ht="15" customHeight="1" spans="1:9">
      <c r="A119" s="672">
        <v>109</v>
      </c>
      <c r="B119" s="673" t="s">
        <v>264</v>
      </c>
      <c r="C119" s="682"/>
      <c r="D119" s="675"/>
      <c r="E119" s="676"/>
      <c r="F119" s="676"/>
      <c r="G119" s="676"/>
      <c r="H119" s="677"/>
      <c r="I119" s="676"/>
    </row>
    <row r="120" s="4" customFormat="1" ht="15" customHeight="1" spans="1:9">
      <c r="A120" s="672">
        <v>110</v>
      </c>
      <c r="B120" s="673" t="s">
        <v>265</v>
      </c>
      <c r="C120" s="682"/>
      <c r="D120" s="675"/>
      <c r="E120" s="676"/>
      <c r="F120" s="676"/>
      <c r="G120" s="676"/>
      <c r="H120" s="677"/>
      <c r="I120" s="676"/>
    </row>
    <row r="121" s="4" customFormat="1" ht="15" customHeight="1" spans="1:9">
      <c r="A121" s="672">
        <v>111</v>
      </c>
      <c r="B121" s="673" t="s">
        <v>266</v>
      </c>
      <c r="C121" s="682"/>
      <c r="D121" s="675">
        <v>35325</v>
      </c>
      <c r="E121" s="676"/>
      <c r="F121" s="676"/>
      <c r="G121" s="676"/>
      <c r="H121" s="677"/>
      <c r="I121" s="676"/>
    </row>
    <row r="122" s="4" customFormat="1" ht="15" customHeight="1" spans="1:9">
      <c r="A122" s="672">
        <v>112</v>
      </c>
      <c r="B122" s="673" t="s">
        <v>267</v>
      </c>
      <c r="C122" s="682"/>
      <c r="D122" s="675"/>
      <c r="E122" s="676"/>
      <c r="F122" s="676"/>
      <c r="G122" s="676"/>
      <c r="H122" s="677"/>
      <c r="I122" s="676"/>
    </row>
    <row r="123" s="4" customFormat="1" ht="15" customHeight="1" spans="1:9">
      <c r="A123" s="672">
        <v>113</v>
      </c>
      <c r="B123" s="673" t="s">
        <v>268</v>
      </c>
      <c r="C123" s="682"/>
      <c r="D123" s="675">
        <v>1539.27</v>
      </c>
      <c r="E123" s="676"/>
      <c r="F123" s="676"/>
      <c r="G123" s="676"/>
      <c r="H123" s="677"/>
      <c r="I123" s="676"/>
    </row>
    <row r="124" s="4" customFormat="1" ht="15" customHeight="1" spans="1:9">
      <c r="A124" s="672">
        <v>114</v>
      </c>
      <c r="B124" s="673" t="s">
        <v>269</v>
      </c>
      <c r="C124" s="681"/>
      <c r="D124" s="675">
        <v>7233.94</v>
      </c>
      <c r="E124" s="676"/>
      <c r="F124" s="676"/>
      <c r="G124" s="676"/>
      <c r="H124" s="677"/>
      <c r="I124" s="676"/>
    </row>
    <row r="125" s="4" customFormat="1" ht="15" customHeight="1" spans="1:9">
      <c r="A125" s="672">
        <v>115</v>
      </c>
      <c r="B125" s="673" t="s">
        <v>270</v>
      </c>
      <c r="C125" s="682"/>
      <c r="D125" s="675"/>
      <c r="E125" s="676"/>
      <c r="F125" s="676"/>
      <c r="G125" s="676"/>
      <c r="H125" s="677"/>
      <c r="I125" s="676"/>
    </row>
    <row r="126" s="4" customFormat="1" ht="15" customHeight="1" spans="1:9">
      <c r="A126" s="672">
        <v>116</v>
      </c>
      <c r="B126" s="673" t="s">
        <v>271</v>
      </c>
      <c r="C126" s="682"/>
      <c r="D126" s="675"/>
      <c r="E126" s="676"/>
      <c r="F126" s="676"/>
      <c r="G126" s="676"/>
      <c r="H126" s="677"/>
      <c r="I126" s="676"/>
    </row>
    <row r="127" s="4" customFormat="1" ht="15" customHeight="1" spans="1:9">
      <c r="A127" s="672">
        <v>117</v>
      </c>
      <c r="B127" s="673" t="s">
        <v>272</v>
      </c>
      <c r="C127" s="682"/>
      <c r="D127" s="675"/>
      <c r="E127" s="676"/>
      <c r="F127" s="676"/>
      <c r="G127" s="676"/>
      <c r="H127" s="677"/>
      <c r="I127" s="676"/>
    </row>
    <row r="128" s="4" customFormat="1" ht="15" customHeight="1" spans="1:9">
      <c r="A128" s="672">
        <v>118</v>
      </c>
      <c r="B128" s="673" t="s">
        <v>273</v>
      </c>
      <c r="C128" s="682"/>
      <c r="D128" s="675"/>
      <c r="E128" s="676"/>
      <c r="F128" s="676"/>
      <c r="G128" s="676"/>
      <c r="H128" s="677"/>
      <c r="I128" s="676"/>
    </row>
    <row r="129" s="4" customFormat="1" ht="15" customHeight="1" spans="1:9">
      <c r="A129" s="672">
        <v>119</v>
      </c>
      <c r="B129" s="673" t="s">
        <v>274</v>
      </c>
      <c r="C129" s="681"/>
      <c r="D129" s="675">
        <v>12292.5</v>
      </c>
      <c r="E129" s="676"/>
      <c r="F129" s="676"/>
      <c r="G129" s="676"/>
      <c r="H129" s="677"/>
      <c r="I129" s="676"/>
    </row>
    <row r="130" s="4" customFormat="1" ht="15" customHeight="1" spans="1:9">
      <c r="A130" s="672">
        <v>120</v>
      </c>
      <c r="B130" s="673" t="s">
        <v>275</v>
      </c>
      <c r="C130" s="682"/>
      <c r="D130" s="675">
        <v>5034.34</v>
      </c>
      <c r="E130" s="676"/>
      <c r="F130" s="676"/>
      <c r="G130" s="676"/>
      <c r="H130" s="677"/>
      <c r="I130" s="676"/>
    </row>
    <row r="131" s="4" customFormat="1" ht="15" customHeight="1" spans="1:9">
      <c r="A131" s="672">
        <v>121</v>
      </c>
      <c r="B131" s="673" t="s">
        <v>276</v>
      </c>
      <c r="C131" s="682"/>
      <c r="D131" s="675">
        <v>31824.4</v>
      </c>
      <c r="E131" s="676"/>
      <c r="F131" s="676"/>
      <c r="G131" s="676"/>
      <c r="H131" s="677"/>
      <c r="I131" s="676"/>
    </row>
    <row r="132" s="4" customFormat="1" ht="15" customHeight="1" spans="1:9">
      <c r="A132" s="672">
        <v>122</v>
      </c>
      <c r="B132" s="673" t="s">
        <v>277</v>
      </c>
      <c r="C132" s="682"/>
      <c r="D132" s="675">
        <v>6000</v>
      </c>
      <c r="E132" s="676"/>
      <c r="F132" s="676"/>
      <c r="G132" s="676"/>
      <c r="H132" s="677"/>
      <c r="I132" s="676"/>
    </row>
    <row r="133" s="4" customFormat="1" ht="15" customHeight="1" spans="1:9">
      <c r="A133" s="672">
        <v>123</v>
      </c>
      <c r="B133" s="673" t="s">
        <v>278</v>
      </c>
      <c r="C133" s="682"/>
      <c r="D133" s="675"/>
      <c r="E133" s="676"/>
      <c r="F133" s="676"/>
      <c r="G133" s="676"/>
      <c r="H133" s="677"/>
      <c r="I133" s="676"/>
    </row>
    <row r="134" s="4" customFormat="1" ht="15" customHeight="1" spans="1:9">
      <c r="A134" s="672">
        <v>124</v>
      </c>
      <c r="B134" s="673" t="s">
        <v>279</v>
      </c>
      <c r="C134" s="681"/>
      <c r="D134" s="675">
        <v>3054.65</v>
      </c>
      <c r="E134" s="676"/>
      <c r="F134" s="676"/>
      <c r="G134" s="676"/>
      <c r="H134" s="677"/>
      <c r="I134" s="676"/>
    </row>
    <row r="135" s="4" customFormat="1" ht="15" customHeight="1" spans="1:9">
      <c r="A135" s="672">
        <v>125</v>
      </c>
      <c r="B135" s="673" t="s">
        <v>280</v>
      </c>
      <c r="C135" s="681"/>
      <c r="D135" s="675"/>
      <c r="E135" s="676"/>
      <c r="F135" s="676"/>
      <c r="G135" s="676"/>
      <c r="H135" s="677"/>
      <c r="I135" s="676"/>
    </row>
    <row r="136" s="4" customFormat="1" ht="15" customHeight="1" spans="1:9">
      <c r="A136" s="672">
        <v>126</v>
      </c>
      <c r="B136" s="673" t="s">
        <v>281</v>
      </c>
      <c r="C136" s="681"/>
      <c r="D136" s="675"/>
      <c r="E136" s="676"/>
      <c r="F136" s="676"/>
      <c r="G136" s="676"/>
      <c r="H136" s="677"/>
      <c r="I136" s="676"/>
    </row>
    <row r="137" s="4" customFormat="1" ht="15" customHeight="1" spans="1:9">
      <c r="A137" s="672">
        <v>127</v>
      </c>
      <c r="B137" s="673" t="s">
        <v>282</v>
      </c>
      <c r="C137" s="681"/>
      <c r="D137" s="675">
        <v>188.16</v>
      </c>
      <c r="E137" s="676"/>
      <c r="F137" s="676"/>
      <c r="G137" s="676"/>
      <c r="H137" s="677"/>
      <c r="I137" s="676"/>
    </row>
    <row r="138" s="4" customFormat="1" ht="15" customHeight="1" spans="1:9">
      <c r="A138" s="672">
        <v>128</v>
      </c>
      <c r="B138" s="673" t="s">
        <v>283</v>
      </c>
      <c r="C138" s="682"/>
      <c r="D138" s="675"/>
      <c r="E138" s="676"/>
      <c r="F138" s="676"/>
      <c r="G138" s="676"/>
      <c r="H138" s="677"/>
      <c r="I138" s="676"/>
    </row>
    <row r="139" s="4" customFormat="1" ht="15" customHeight="1" spans="1:9">
      <c r="A139" s="672">
        <v>129</v>
      </c>
      <c r="B139" s="673" t="s">
        <v>284</v>
      </c>
      <c r="C139" s="682"/>
      <c r="D139" s="675"/>
      <c r="E139" s="676"/>
      <c r="F139" s="676"/>
      <c r="G139" s="676"/>
      <c r="H139" s="677"/>
      <c r="I139" s="676"/>
    </row>
    <row r="140" s="4" customFormat="1" ht="15" customHeight="1" spans="1:9">
      <c r="A140" s="672">
        <v>130</v>
      </c>
      <c r="B140" s="673" t="s">
        <v>285</v>
      </c>
      <c r="C140" s="682"/>
      <c r="D140" s="675">
        <v>32320.34</v>
      </c>
      <c r="E140" s="676"/>
      <c r="F140" s="676"/>
      <c r="G140" s="676"/>
      <c r="H140" s="677"/>
      <c r="I140" s="676"/>
    </row>
    <row r="141" s="4" customFormat="1" ht="15" customHeight="1" spans="1:9">
      <c r="A141" s="672">
        <v>131</v>
      </c>
      <c r="B141" s="673" t="s">
        <v>286</v>
      </c>
      <c r="C141" s="685"/>
      <c r="D141" s="675"/>
      <c r="E141" s="676"/>
      <c r="F141" s="676"/>
      <c r="G141" s="676"/>
      <c r="H141" s="677"/>
      <c r="I141" s="676"/>
    </row>
    <row r="142" s="4" customFormat="1" ht="15" customHeight="1" spans="1:9">
      <c r="A142" s="672">
        <v>132</v>
      </c>
      <c r="B142" s="673" t="s">
        <v>287</v>
      </c>
      <c r="C142" s="683"/>
      <c r="D142" s="675"/>
      <c r="E142" s="676"/>
      <c r="F142" s="676"/>
      <c r="G142" s="676"/>
      <c r="H142" s="677"/>
      <c r="I142" s="676"/>
    </row>
    <row r="143" s="4" customFormat="1" ht="15" customHeight="1" spans="1:9">
      <c r="A143" s="672">
        <v>133</v>
      </c>
      <c r="B143" s="673" t="s">
        <v>288</v>
      </c>
      <c r="C143" s="683"/>
      <c r="D143" s="675"/>
      <c r="E143" s="676"/>
      <c r="F143" s="676"/>
      <c r="G143" s="676"/>
      <c r="H143" s="677"/>
      <c r="I143" s="676"/>
    </row>
    <row r="144" s="4" customFormat="1" ht="15" customHeight="1" spans="1:9">
      <c r="A144" s="672">
        <v>134</v>
      </c>
      <c r="B144" s="673" t="s">
        <v>289</v>
      </c>
      <c r="C144" s="683"/>
      <c r="D144" s="675">
        <v>30545.28</v>
      </c>
      <c r="E144" s="676"/>
      <c r="F144" s="676"/>
      <c r="G144" s="676"/>
      <c r="H144" s="677"/>
      <c r="I144" s="676"/>
    </row>
    <row r="145" s="4" customFormat="1" ht="15" customHeight="1" spans="1:9">
      <c r="A145" s="672">
        <v>135</v>
      </c>
      <c r="B145" s="686" t="s">
        <v>290</v>
      </c>
      <c r="C145" s="683"/>
      <c r="D145" s="675"/>
      <c r="E145" s="676"/>
      <c r="F145" s="676"/>
      <c r="G145" s="676"/>
      <c r="H145" s="677"/>
      <c r="I145" s="676"/>
    </row>
    <row r="146" s="4" customFormat="1" ht="15" customHeight="1" spans="1:9">
      <c r="A146" s="672">
        <v>136</v>
      </c>
      <c r="B146" s="686" t="s">
        <v>291</v>
      </c>
      <c r="C146" s="683"/>
      <c r="D146" s="675"/>
      <c r="E146" s="676"/>
      <c r="F146" s="676"/>
      <c r="G146" s="676"/>
      <c r="H146" s="677"/>
      <c r="I146" s="676"/>
    </row>
    <row r="147" s="4" customFormat="1" ht="15" customHeight="1" spans="1:9">
      <c r="A147" s="672">
        <v>137</v>
      </c>
      <c r="B147" s="686" t="s">
        <v>292</v>
      </c>
      <c r="C147" s="683"/>
      <c r="D147" s="675"/>
      <c r="E147" s="676"/>
      <c r="F147" s="676"/>
      <c r="G147" s="676"/>
      <c r="H147" s="677"/>
      <c r="I147" s="676"/>
    </row>
    <row r="148" s="4" customFormat="1" ht="15" customHeight="1" spans="1:9">
      <c r="A148" s="672">
        <v>138</v>
      </c>
      <c r="B148" s="686" t="s">
        <v>293</v>
      </c>
      <c r="C148" s="681"/>
      <c r="D148" s="675">
        <v>4899.5</v>
      </c>
      <c r="E148" s="676"/>
      <c r="F148" s="676"/>
      <c r="G148" s="676"/>
      <c r="H148" s="677"/>
      <c r="I148" s="676"/>
    </row>
    <row r="149" s="4" customFormat="1" ht="15" customHeight="1" spans="1:9">
      <c r="A149" s="672">
        <v>139</v>
      </c>
      <c r="B149" s="686" t="s">
        <v>294</v>
      </c>
      <c r="C149" s="681"/>
      <c r="D149" s="675"/>
      <c r="E149" s="676"/>
      <c r="F149" s="676"/>
      <c r="G149" s="676"/>
      <c r="H149" s="677"/>
      <c r="I149" s="676"/>
    </row>
    <row r="150" s="4" customFormat="1" ht="15" customHeight="1" spans="1:9">
      <c r="A150" s="672">
        <v>140</v>
      </c>
      <c r="B150" s="673" t="s">
        <v>295</v>
      </c>
      <c r="C150" s="683"/>
      <c r="D150" s="675">
        <v>3159.11</v>
      </c>
      <c r="E150" s="676"/>
      <c r="F150" s="676"/>
      <c r="G150" s="676"/>
      <c r="H150" s="677"/>
      <c r="I150" s="676"/>
    </row>
    <row r="151" s="4" customFormat="1" ht="15" customHeight="1" spans="1:9">
      <c r="A151" s="672">
        <v>141</v>
      </c>
      <c r="B151" s="686" t="s">
        <v>296</v>
      </c>
      <c r="C151" s="674"/>
      <c r="D151" s="678"/>
      <c r="E151" s="676"/>
      <c r="F151" s="676"/>
      <c r="G151" s="676"/>
      <c r="H151" s="677"/>
      <c r="I151" s="676"/>
    </row>
    <row r="152" s="4" customFormat="1" ht="15" customHeight="1" spans="1:9">
      <c r="A152" s="687">
        <v>142</v>
      </c>
      <c r="B152" s="686" t="s">
        <v>297</v>
      </c>
      <c r="C152" s="688"/>
      <c r="D152" s="678"/>
      <c r="E152" s="676"/>
      <c r="F152" s="676"/>
      <c r="G152" s="676"/>
      <c r="H152" s="677"/>
      <c r="I152" s="676"/>
    </row>
    <row r="153" s="4" customFormat="1" ht="15" customHeight="1" spans="1:9">
      <c r="A153" s="672">
        <v>143</v>
      </c>
      <c r="B153" s="673" t="s">
        <v>298</v>
      </c>
      <c r="C153" s="681"/>
      <c r="D153" s="675"/>
      <c r="E153" s="676"/>
      <c r="F153" s="676"/>
      <c r="G153" s="676"/>
      <c r="H153" s="677"/>
      <c r="I153" s="676"/>
    </row>
    <row r="154" s="4" customFormat="1" ht="15" customHeight="1" spans="1:9">
      <c r="A154" s="687">
        <v>144</v>
      </c>
      <c r="B154" s="673" t="s">
        <v>299</v>
      </c>
      <c r="C154" s="683"/>
      <c r="D154" s="675"/>
      <c r="E154" s="676"/>
      <c r="F154" s="676"/>
      <c r="G154" s="676"/>
      <c r="H154" s="677"/>
      <c r="I154" s="676"/>
    </row>
    <row r="155" s="4" customFormat="1" ht="15" customHeight="1" spans="1:9">
      <c r="A155" s="672">
        <v>145</v>
      </c>
      <c r="B155" s="673" t="s">
        <v>300</v>
      </c>
      <c r="C155" s="683"/>
      <c r="D155" s="675"/>
      <c r="E155" s="676"/>
      <c r="F155" s="676"/>
      <c r="G155" s="676"/>
      <c r="H155" s="677"/>
      <c r="I155" s="676"/>
    </row>
    <row r="156" s="4" customFormat="1" ht="15" customHeight="1" spans="1:9">
      <c r="A156" s="687">
        <v>146</v>
      </c>
      <c r="B156" s="673" t="s">
        <v>301</v>
      </c>
      <c r="C156" s="683"/>
      <c r="D156" s="675"/>
      <c r="E156" s="676"/>
      <c r="F156" s="676"/>
      <c r="G156" s="676"/>
      <c r="H156" s="677"/>
      <c r="I156" s="676"/>
    </row>
    <row r="157" s="4" customFormat="1" ht="15" customHeight="1" spans="1:9">
      <c r="A157" s="672">
        <v>147</v>
      </c>
      <c r="B157" s="673" t="s">
        <v>302</v>
      </c>
      <c r="C157" s="683"/>
      <c r="D157" s="675">
        <v>1910.65</v>
      </c>
      <c r="E157" s="676"/>
      <c r="F157" s="676"/>
      <c r="G157" s="676"/>
      <c r="H157" s="677"/>
      <c r="I157" s="676"/>
    </row>
    <row r="158" ht="7.5" customHeight="1" spans="1:10">
      <c r="A158" s="689"/>
      <c r="B158" s="690"/>
      <c r="C158" s="676"/>
      <c r="D158" s="676"/>
      <c r="E158" s="676"/>
      <c r="F158" s="676"/>
      <c r="G158" s="676"/>
      <c r="H158" s="676"/>
      <c r="I158" s="676"/>
      <c r="J158" s="677"/>
    </row>
    <row r="159" ht="15" customHeight="1" spans="1:10">
      <c r="A159" s="691" t="s">
        <v>303</v>
      </c>
      <c r="B159" s="691"/>
      <c r="C159" s="691"/>
      <c r="D159" s="692">
        <f>SUM(D11:D157)</f>
        <v>2749889.08</v>
      </c>
      <c r="E159" s="676"/>
      <c r="F159" s="676"/>
      <c r="G159" s="676"/>
      <c r="H159" s="676"/>
      <c r="I159" s="676"/>
      <c r="J159" s="677"/>
    </row>
    <row r="160" ht="15" customHeight="1" spans="1:10">
      <c r="A160" s="689"/>
      <c r="B160" s="690"/>
      <c r="C160" s="676"/>
      <c r="D160" s="676"/>
      <c r="E160" s="676"/>
      <c r="F160" s="676"/>
      <c r="G160" s="676"/>
      <c r="H160" s="676"/>
      <c r="I160" s="676"/>
      <c r="J160" s="677"/>
    </row>
    <row r="161" ht="15" customHeight="1" spans="1:10">
      <c r="A161" s="689"/>
      <c r="B161" s="690"/>
      <c r="C161" s="676"/>
      <c r="D161" s="676"/>
      <c r="E161" s="676"/>
      <c r="F161" s="676"/>
      <c r="G161" s="676"/>
      <c r="H161" s="676"/>
      <c r="I161" s="676"/>
      <c r="J161" s="677"/>
    </row>
    <row r="162" ht="15" customHeight="1" spans="1:10">
      <c r="A162" s="689"/>
      <c r="B162" s="690"/>
      <c r="C162" s="676"/>
      <c r="D162" s="676"/>
      <c r="E162" s="676"/>
      <c r="F162" s="676"/>
      <c r="G162" s="676"/>
      <c r="H162" s="676"/>
      <c r="I162" s="676"/>
      <c r="J162" s="677"/>
    </row>
    <row r="163" ht="15" customHeight="1" spans="1:10">
      <c r="A163" s="689"/>
      <c r="B163" s="690"/>
      <c r="C163" s="693" t="s">
        <v>143</v>
      </c>
      <c r="D163" s="693"/>
      <c r="E163" s="694"/>
      <c r="F163" s="676"/>
      <c r="G163" s="676"/>
      <c r="H163" s="676"/>
      <c r="I163" s="676"/>
      <c r="J163" s="677"/>
    </row>
    <row r="164" ht="15" customHeight="1" spans="1:10">
      <c r="A164" s="689"/>
      <c r="B164" s="690"/>
      <c r="C164" s="676"/>
      <c r="D164" s="676"/>
      <c r="E164" s="676"/>
      <c r="F164" s="676"/>
      <c r="G164" s="676"/>
      <c r="H164" s="676"/>
      <c r="I164" s="676"/>
      <c r="J164" s="677"/>
    </row>
    <row r="165" ht="16.5" customHeight="1" spans="1:10">
      <c r="A165" s="695" t="s">
        <v>144</v>
      </c>
      <c r="B165" s="695"/>
      <c r="C165" s="696" t="s">
        <v>145</v>
      </c>
      <c r="D165" s="696"/>
      <c r="E165" s="676"/>
      <c r="F165" s="676"/>
      <c r="G165" s="676"/>
      <c r="H165" s="676"/>
      <c r="I165" s="676"/>
      <c r="J165" s="677"/>
    </row>
    <row r="166" ht="16.5" customHeight="1" spans="1:10">
      <c r="A166" s="697" t="s">
        <v>23</v>
      </c>
      <c r="B166" s="697"/>
      <c r="C166" s="696" t="s">
        <v>146</v>
      </c>
      <c r="D166" s="696"/>
      <c r="E166" s="676"/>
      <c r="F166" s="676"/>
      <c r="G166" s="676"/>
      <c r="H166" s="676"/>
      <c r="I166" s="676"/>
      <c r="J166" s="677"/>
    </row>
    <row r="167" ht="16.5" customHeight="1" spans="1:10">
      <c r="A167" s="697" t="s">
        <v>25</v>
      </c>
      <c r="B167" s="697"/>
      <c r="C167" s="696" t="s">
        <v>304</v>
      </c>
      <c r="D167" s="696"/>
      <c r="E167" s="676"/>
      <c r="F167" s="676"/>
      <c r="G167" s="676"/>
      <c r="H167" s="676"/>
      <c r="I167" s="676"/>
      <c r="J167" s="677"/>
    </row>
    <row r="168" ht="16.5" customHeight="1" spans="1:10">
      <c r="A168" s="697" t="s">
        <v>27</v>
      </c>
      <c r="B168" s="697"/>
      <c r="C168" s="698" t="s">
        <v>148</v>
      </c>
      <c r="D168" s="698"/>
      <c r="E168" s="676"/>
      <c r="F168" s="676"/>
      <c r="G168" s="676"/>
      <c r="H168" s="677"/>
      <c r="I168" s="677"/>
      <c r="J168" s="676"/>
    </row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B2:C2"/>
    <mergeCell ref="B3:C3"/>
    <mergeCell ref="A159:C159"/>
    <mergeCell ref="C163:D163"/>
    <mergeCell ref="A165:B165"/>
    <mergeCell ref="C165:D165"/>
    <mergeCell ref="A166:B166"/>
    <mergeCell ref="C166:D166"/>
    <mergeCell ref="A167:B167"/>
    <mergeCell ref="C167:D167"/>
    <mergeCell ref="A168:B168"/>
    <mergeCell ref="C168:D168"/>
  </mergeCells>
  <pageMargins left="0.511811023622047" right="0.511811023622047" top="0.78740157480315" bottom="0.78740157480315" header="0.511811023622047" footer="0.511811023622047"/>
  <pageSetup paperSize="9" scale="70" firstPageNumber="0" fitToHeight="0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opLeftCell="A10" workbookViewId="0">
      <selection activeCell="H38" sqref="H38"/>
    </sheetView>
  </sheetViews>
  <sheetFormatPr defaultColWidth="9" defaultRowHeight="12.75"/>
  <cols>
    <col min="3" max="3" width="54" customWidth="1"/>
    <col min="5" max="5" width="23.4285714285714" customWidth="1"/>
    <col min="6" max="6" width="10" customWidth="1"/>
    <col min="7" max="7" width="13.8571428571429" customWidth="1"/>
    <col min="11" max="11" width="13.8571428571429" customWidth="1"/>
  </cols>
  <sheetData>
    <row r="1" spans="1:9">
      <c r="A1" s="45"/>
      <c r="B1" s="45"/>
      <c r="C1" s="45"/>
      <c r="D1" s="45"/>
      <c r="E1" s="45"/>
      <c r="F1" s="45"/>
      <c r="G1" s="45"/>
      <c r="H1" s="45"/>
      <c r="I1" s="45"/>
    </row>
    <row r="2" spans="1:9">
      <c r="A2" s="45"/>
      <c r="B2" s="45"/>
      <c r="C2" s="297" t="s">
        <v>29</v>
      </c>
      <c r="D2" s="297"/>
      <c r="E2" s="297"/>
      <c r="F2" s="48" t="s">
        <v>1</v>
      </c>
      <c r="G2" s="49" t="s">
        <v>2</v>
      </c>
      <c r="H2" s="45"/>
      <c r="I2" s="45"/>
    </row>
    <row r="3" spans="1:9">
      <c r="A3" s="45"/>
      <c r="B3" s="45"/>
      <c r="C3" s="298" t="s">
        <v>31</v>
      </c>
      <c r="D3" s="298"/>
      <c r="E3" s="298"/>
      <c r="F3" s="48" t="s">
        <v>4</v>
      </c>
      <c r="G3" s="49">
        <v>2026</v>
      </c>
      <c r="H3" s="45"/>
      <c r="I3" s="45"/>
    </row>
    <row r="4" spans="1:9">
      <c r="A4" s="45"/>
      <c r="B4" s="45"/>
      <c r="C4" s="45"/>
      <c r="D4" s="45"/>
      <c r="E4" s="45"/>
      <c r="F4" s="53" t="s">
        <v>5</v>
      </c>
      <c r="G4" s="54" t="s">
        <v>6</v>
      </c>
      <c r="H4" s="131"/>
      <c r="I4" s="45"/>
    </row>
    <row r="5" spans="1:9">
      <c r="A5" s="45"/>
      <c r="B5" s="45"/>
      <c r="C5" s="302"/>
      <c r="D5" s="45"/>
      <c r="E5" s="45"/>
      <c r="F5" s="45"/>
      <c r="G5" s="45"/>
      <c r="H5" s="45"/>
      <c r="I5" s="45"/>
    </row>
    <row r="6" spans="1:9">
      <c r="A6" s="45"/>
      <c r="B6" s="45"/>
      <c r="C6" s="302"/>
      <c r="D6" s="45"/>
      <c r="E6" s="45"/>
      <c r="F6" s="45"/>
      <c r="G6" s="45"/>
      <c r="H6" s="45"/>
      <c r="I6" s="45"/>
    </row>
    <row r="7" spans="1:9">
      <c r="A7" s="45"/>
      <c r="B7" s="45"/>
      <c r="C7" s="45"/>
      <c r="D7" s="45"/>
      <c r="E7" s="45"/>
      <c r="F7" s="45"/>
      <c r="G7" s="45"/>
      <c r="H7" s="45"/>
      <c r="I7" s="45"/>
    </row>
    <row r="8" spans="1:9">
      <c r="A8" s="300" t="s">
        <v>305</v>
      </c>
      <c r="B8" s="300"/>
      <c r="C8" s="300" t="s">
        <v>306</v>
      </c>
      <c r="D8" s="300"/>
      <c r="E8" s="300"/>
      <c r="F8" s="301"/>
      <c r="G8" s="302"/>
      <c r="H8" s="302"/>
      <c r="I8" s="302"/>
    </row>
    <row r="9" ht="13.5" spans="1:9">
      <c r="A9" s="45"/>
      <c r="B9" s="302"/>
      <c r="C9" s="301"/>
      <c r="D9" s="301"/>
      <c r="E9" s="301"/>
      <c r="F9" s="301"/>
      <c r="G9" s="302"/>
      <c r="H9" s="302"/>
      <c r="I9" s="302"/>
    </row>
    <row r="10" ht="26.25" spans="1:9">
      <c r="A10" s="303"/>
      <c r="B10" s="629" t="s">
        <v>307</v>
      </c>
      <c r="C10" s="630" t="s">
        <v>308</v>
      </c>
      <c r="D10" s="307" t="s">
        <v>309</v>
      </c>
      <c r="E10" s="631" t="s">
        <v>310</v>
      </c>
      <c r="F10" s="632" t="s">
        <v>311</v>
      </c>
      <c r="G10" s="309" t="s">
        <v>312</v>
      </c>
      <c r="H10" s="301"/>
      <c r="I10" s="301"/>
    </row>
    <row r="11" spans="1:9">
      <c r="A11" s="45"/>
      <c r="B11" s="317">
        <v>1</v>
      </c>
      <c r="C11" s="317" t="s">
        <v>313</v>
      </c>
      <c r="D11" s="318" t="s">
        <v>314</v>
      </c>
      <c r="E11" s="633"/>
      <c r="F11" s="634">
        <v>7</v>
      </c>
      <c r="G11" s="635">
        <v>1176.01</v>
      </c>
      <c r="H11" s="636"/>
      <c r="I11" s="302"/>
    </row>
    <row r="12" spans="1:9">
      <c r="A12" s="45"/>
      <c r="B12" s="317">
        <v>2</v>
      </c>
      <c r="C12" s="317" t="s">
        <v>315</v>
      </c>
      <c r="D12" s="318" t="s">
        <v>314</v>
      </c>
      <c r="E12" s="633"/>
      <c r="F12" s="637"/>
      <c r="G12" s="638"/>
      <c r="H12" s="302"/>
      <c r="I12" s="302"/>
    </row>
    <row r="13" spans="1:11">
      <c r="A13" s="45"/>
      <c r="B13" s="317">
        <v>3</v>
      </c>
      <c r="C13" s="317" t="s">
        <v>316</v>
      </c>
      <c r="D13" s="318" t="s">
        <v>317</v>
      </c>
      <c r="E13" s="633"/>
      <c r="F13" s="634"/>
      <c r="G13" s="639"/>
      <c r="H13" s="302"/>
      <c r="I13" s="302"/>
      <c r="K13" s="654"/>
    </row>
    <row r="14" spans="1:11">
      <c r="A14" s="45"/>
      <c r="B14" s="317">
        <v>4</v>
      </c>
      <c r="C14" s="317" t="s">
        <v>318</v>
      </c>
      <c r="D14" s="318" t="s">
        <v>317</v>
      </c>
      <c r="E14" s="633" t="s">
        <v>319</v>
      </c>
      <c r="F14" s="637"/>
      <c r="G14" s="640">
        <v>25421.73</v>
      </c>
      <c r="H14" s="302"/>
      <c r="I14" s="302"/>
      <c r="K14" s="654"/>
    </row>
    <row r="15" spans="1:9">
      <c r="A15" s="45"/>
      <c r="B15" s="317"/>
      <c r="C15" s="317" t="s">
        <v>320</v>
      </c>
      <c r="D15" s="318" t="s">
        <v>317</v>
      </c>
      <c r="E15" s="633"/>
      <c r="F15" s="634"/>
      <c r="G15" s="639"/>
      <c r="H15" s="302"/>
      <c r="I15" s="302"/>
    </row>
    <row r="16" spans="1:11">
      <c r="A16" s="45"/>
      <c r="B16" s="317">
        <v>5</v>
      </c>
      <c r="C16" s="317" t="s">
        <v>321</v>
      </c>
      <c r="D16" s="318" t="s">
        <v>317</v>
      </c>
      <c r="E16" s="633"/>
      <c r="F16" s="637"/>
      <c r="G16" s="638"/>
      <c r="H16" s="302"/>
      <c r="I16" s="302"/>
      <c r="K16" s="655"/>
    </row>
    <row r="17" spans="1:9">
      <c r="A17" s="45"/>
      <c r="B17" s="317">
        <v>6</v>
      </c>
      <c r="C17" s="317" t="s">
        <v>322</v>
      </c>
      <c r="D17" s="318" t="s">
        <v>323</v>
      </c>
      <c r="E17" s="633"/>
      <c r="F17" s="634"/>
      <c r="G17" s="639"/>
      <c r="H17" s="302"/>
      <c r="I17" s="302"/>
    </row>
    <row r="18" spans="1:9">
      <c r="A18" s="45"/>
      <c r="B18" s="317">
        <v>7</v>
      </c>
      <c r="C18" s="317" t="s">
        <v>324</v>
      </c>
      <c r="D18" s="318" t="s">
        <v>317</v>
      </c>
      <c r="E18" s="633"/>
      <c r="F18" s="637"/>
      <c r="G18" s="638"/>
      <c r="H18" s="302"/>
      <c r="I18" s="302"/>
    </row>
    <row r="19" spans="1:9">
      <c r="A19" s="45"/>
      <c r="B19" s="317">
        <v>8</v>
      </c>
      <c r="C19" s="317" t="s">
        <v>325</v>
      </c>
      <c r="D19" s="318" t="s">
        <v>317</v>
      </c>
      <c r="E19" s="633"/>
      <c r="F19" s="634"/>
      <c r="G19" s="639"/>
      <c r="H19" s="302"/>
      <c r="I19" s="302"/>
    </row>
    <row r="20" spans="1:9">
      <c r="A20" s="45"/>
      <c r="B20" s="317">
        <v>9</v>
      </c>
      <c r="C20" s="317" t="s">
        <v>326</v>
      </c>
      <c r="D20" s="321" t="s">
        <v>317</v>
      </c>
      <c r="E20" s="641"/>
      <c r="F20" s="637"/>
      <c r="G20" s="638"/>
      <c r="H20" s="302"/>
      <c r="I20" s="302"/>
    </row>
    <row r="21" spans="1:9">
      <c r="A21" s="45"/>
      <c r="B21" s="317">
        <v>10</v>
      </c>
      <c r="C21" s="320" t="s">
        <v>327</v>
      </c>
      <c r="D21" s="321" t="s">
        <v>323</v>
      </c>
      <c r="E21" s="642"/>
      <c r="F21" s="634"/>
      <c r="G21" s="639"/>
      <c r="H21" s="302"/>
      <c r="I21" s="302"/>
    </row>
    <row r="22" spans="1:9">
      <c r="A22" s="45"/>
      <c r="B22" s="317">
        <v>11</v>
      </c>
      <c r="C22" s="320" t="s">
        <v>328</v>
      </c>
      <c r="D22" s="317" t="s">
        <v>329</v>
      </c>
      <c r="E22" s="633"/>
      <c r="F22" s="637"/>
      <c r="G22" s="638"/>
      <c r="H22" s="302"/>
      <c r="I22" s="302"/>
    </row>
    <row r="23" spans="1:9">
      <c r="A23" s="45"/>
      <c r="B23" s="317">
        <v>12</v>
      </c>
      <c r="C23" s="320" t="s">
        <v>330</v>
      </c>
      <c r="D23" s="317" t="s">
        <v>329</v>
      </c>
      <c r="E23" s="633"/>
      <c r="F23" s="634"/>
      <c r="G23" s="639"/>
      <c r="H23" s="302"/>
      <c r="I23" s="302"/>
    </row>
    <row r="24" spans="1:9">
      <c r="A24" s="45"/>
      <c r="B24" s="322" t="s">
        <v>331</v>
      </c>
      <c r="C24" s="323"/>
      <c r="D24" s="323"/>
      <c r="E24" s="323"/>
      <c r="F24" s="324"/>
      <c r="G24" s="643">
        <f>SUM(G11:G23)</f>
        <v>26597.74</v>
      </c>
      <c r="H24" s="644"/>
      <c r="I24" s="302"/>
    </row>
    <row r="25" spans="1:9">
      <c r="A25" s="45"/>
      <c r="B25" s="302"/>
      <c r="C25" s="302"/>
      <c r="D25" s="302"/>
      <c r="E25" s="302"/>
      <c r="F25" s="302"/>
      <c r="G25" s="302"/>
      <c r="H25" s="302"/>
      <c r="I25" s="302"/>
    </row>
    <row r="26" spans="1:9">
      <c r="A26" s="45"/>
      <c r="B26" s="302"/>
      <c r="C26" s="302"/>
      <c r="D26" s="302"/>
      <c r="E26" s="302"/>
      <c r="F26" s="302"/>
      <c r="G26" s="302"/>
      <c r="H26" s="302"/>
      <c r="I26" s="302"/>
    </row>
    <row r="27" spans="1:9">
      <c r="A27" s="45"/>
      <c r="B27" s="302"/>
      <c r="C27" s="300" t="s">
        <v>332</v>
      </c>
      <c r="D27" s="300"/>
      <c r="E27" s="300"/>
      <c r="F27" s="302"/>
      <c r="G27" s="302"/>
      <c r="H27" s="302"/>
      <c r="I27" s="302"/>
    </row>
    <row r="28" ht="13.5" spans="1:9">
      <c r="A28" s="45"/>
      <c r="B28" s="302"/>
      <c r="C28" s="302"/>
      <c r="D28" s="302"/>
      <c r="E28" s="302"/>
      <c r="F28" s="302"/>
      <c r="G28" s="302"/>
      <c r="H28" s="302"/>
      <c r="I28" s="302"/>
    </row>
    <row r="29" ht="26.25" spans="1:9">
      <c r="A29" s="45"/>
      <c r="B29" s="629" t="s">
        <v>307</v>
      </c>
      <c r="C29" s="630" t="s">
        <v>308</v>
      </c>
      <c r="D29" s="307" t="s">
        <v>309</v>
      </c>
      <c r="E29" s="631" t="s">
        <v>310</v>
      </c>
      <c r="F29" s="632" t="s">
        <v>311</v>
      </c>
      <c r="G29" s="309" t="s">
        <v>312</v>
      </c>
      <c r="H29" s="644"/>
      <c r="I29" s="302"/>
    </row>
    <row r="30" spans="1:9">
      <c r="A30" s="45"/>
      <c r="B30" s="320">
        <v>1</v>
      </c>
      <c r="C30" s="320" t="s">
        <v>333</v>
      </c>
      <c r="D30" s="321" t="s">
        <v>323</v>
      </c>
      <c r="E30" s="641" t="s">
        <v>334</v>
      </c>
      <c r="F30" s="645">
        <v>563</v>
      </c>
      <c r="G30" s="646">
        <v>56924.05</v>
      </c>
      <c r="H30" s="636"/>
      <c r="I30" s="302"/>
    </row>
    <row r="31" spans="1:9">
      <c r="A31" s="45"/>
      <c r="B31" s="320">
        <v>2</v>
      </c>
      <c r="C31" s="320" t="s">
        <v>333</v>
      </c>
      <c r="D31" s="321" t="s">
        <v>323</v>
      </c>
      <c r="E31" s="647"/>
      <c r="F31" s="637"/>
      <c r="G31" s="638"/>
      <c r="H31" s="302"/>
      <c r="I31" s="302"/>
    </row>
    <row r="32" spans="1:9">
      <c r="A32" s="45"/>
      <c r="B32" s="322" t="s">
        <v>331</v>
      </c>
      <c r="C32" s="323"/>
      <c r="D32" s="323"/>
      <c r="E32" s="323"/>
      <c r="F32" s="648">
        <f>SUM(F30)</f>
        <v>563</v>
      </c>
      <c r="G32" s="643">
        <f>SUM(G30:G31)</f>
        <v>56924.05</v>
      </c>
      <c r="H32" s="302"/>
      <c r="I32" s="302"/>
    </row>
    <row r="33" spans="1:9">
      <c r="A33" s="45"/>
      <c r="B33" s="302"/>
      <c r="C33" s="302"/>
      <c r="D33" s="302"/>
      <c r="E33" s="302"/>
      <c r="F33" s="302"/>
      <c r="G33" s="302"/>
      <c r="H33" s="302"/>
      <c r="I33" s="302"/>
    </row>
    <row r="34" spans="1:9">
      <c r="A34" s="45"/>
      <c r="B34" s="302"/>
      <c r="C34" s="302"/>
      <c r="D34" s="302"/>
      <c r="E34" s="302"/>
      <c r="F34" s="302"/>
      <c r="G34" s="302"/>
      <c r="H34" s="302"/>
      <c r="I34" s="302"/>
    </row>
    <row r="35" spans="1:9">
      <c r="A35" s="45"/>
      <c r="B35" s="302"/>
      <c r="C35" s="300" t="s">
        <v>335</v>
      </c>
      <c r="D35" s="300"/>
      <c r="E35" s="300"/>
      <c r="F35" s="302"/>
      <c r="G35" s="302"/>
      <c r="H35" s="302"/>
      <c r="I35" s="302"/>
    </row>
    <row r="36" ht="13.5" spans="1:9">
      <c r="A36" s="45"/>
      <c r="B36" s="302"/>
      <c r="C36" s="302"/>
      <c r="D36" s="302"/>
      <c r="E36" s="302"/>
      <c r="F36" s="302"/>
      <c r="G36" s="302"/>
      <c r="H36" s="302"/>
      <c r="I36" s="302"/>
    </row>
    <row r="37" ht="26.25" spans="1:9">
      <c r="A37" s="45"/>
      <c r="B37" s="629" t="s">
        <v>307</v>
      </c>
      <c r="C37" s="630" t="s">
        <v>308</v>
      </c>
      <c r="D37" s="307" t="s">
        <v>309</v>
      </c>
      <c r="E37" s="631" t="s">
        <v>310</v>
      </c>
      <c r="F37" s="632" t="s">
        <v>311</v>
      </c>
      <c r="G37" s="309" t="s">
        <v>312</v>
      </c>
      <c r="H37" s="302"/>
      <c r="I37" s="302"/>
    </row>
    <row r="38" spans="1:9">
      <c r="A38" s="45"/>
      <c r="B38" s="317">
        <v>1</v>
      </c>
      <c r="C38" s="317" t="s">
        <v>336</v>
      </c>
      <c r="D38" s="318" t="s">
        <v>323</v>
      </c>
      <c r="E38" s="633" t="s">
        <v>337</v>
      </c>
      <c r="F38" s="649">
        <v>41</v>
      </c>
      <c r="G38" s="650">
        <v>1161.209</v>
      </c>
      <c r="H38" s="636"/>
      <c r="I38" s="302"/>
    </row>
    <row r="39" spans="1:9">
      <c r="A39" s="45"/>
      <c r="B39" s="317">
        <v>2</v>
      </c>
      <c r="C39" s="317" t="s">
        <v>336</v>
      </c>
      <c r="D39" s="318" t="s">
        <v>323</v>
      </c>
      <c r="E39" s="642"/>
      <c r="F39" s="651"/>
      <c r="G39" s="652"/>
      <c r="H39" s="302"/>
      <c r="I39" s="302"/>
    </row>
    <row r="40" spans="1:9">
      <c r="A40" s="45"/>
      <c r="B40" s="322" t="s">
        <v>331</v>
      </c>
      <c r="C40" s="323"/>
      <c r="D40" s="323"/>
      <c r="E40" s="323"/>
      <c r="F40" s="653">
        <f>SUM(F38:F39)</f>
        <v>41</v>
      </c>
      <c r="G40" s="643">
        <f>SUM(G38:G39)</f>
        <v>1161.209</v>
      </c>
      <c r="H40" s="302"/>
      <c r="I40" s="302"/>
    </row>
    <row r="41" spans="1:9">
      <c r="A41" s="45"/>
      <c r="B41" s="302"/>
      <c r="C41" s="302"/>
      <c r="D41" s="302"/>
      <c r="E41" s="302"/>
      <c r="F41" s="302"/>
      <c r="G41" s="302"/>
      <c r="H41" s="302"/>
      <c r="I41" s="302"/>
    </row>
    <row r="42" spans="1:9">
      <c r="A42" s="45"/>
      <c r="B42" s="302"/>
      <c r="C42" s="302"/>
      <c r="D42" s="302"/>
      <c r="E42" s="302"/>
      <c r="F42" s="302"/>
      <c r="G42" s="302"/>
      <c r="H42" s="302"/>
      <c r="I42" s="302"/>
    </row>
    <row r="43" spans="1:9">
      <c r="A43" s="45"/>
      <c r="B43" s="302"/>
      <c r="C43" s="302"/>
      <c r="D43" s="302"/>
      <c r="E43" s="302"/>
      <c r="F43" s="302"/>
      <c r="G43" s="302"/>
      <c r="H43" s="302"/>
      <c r="I43" s="302"/>
    </row>
    <row r="44" spans="1:9">
      <c r="A44" s="45"/>
      <c r="B44" s="302"/>
      <c r="C44" s="75" t="s">
        <v>143</v>
      </c>
      <c r="D44" s="75"/>
      <c r="E44" s="302"/>
      <c r="F44" s="302"/>
      <c r="G44" s="302"/>
      <c r="H44" s="302"/>
      <c r="I44" s="302"/>
    </row>
    <row r="45" spans="1:9">
      <c r="A45" s="45"/>
      <c r="B45" s="302"/>
      <c r="C45" s="302"/>
      <c r="D45" s="302"/>
      <c r="E45" s="302"/>
      <c r="F45" s="302"/>
      <c r="G45" s="302"/>
      <c r="H45" s="302"/>
      <c r="I45" s="302"/>
    </row>
    <row r="46" spans="1:9">
      <c r="A46" s="45"/>
      <c r="B46" s="48" t="s">
        <v>144</v>
      </c>
      <c r="C46" s="76" t="s">
        <v>338</v>
      </c>
      <c r="D46" s="77"/>
      <c r="E46" s="302"/>
      <c r="F46" s="302"/>
      <c r="G46" s="302"/>
      <c r="H46" s="302"/>
      <c r="I46" s="302"/>
    </row>
    <row r="47" spans="1:9">
      <c r="A47" s="45"/>
      <c r="B47" s="48" t="s">
        <v>23</v>
      </c>
      <c r="C47" s="78" t="s">
        <v>339</v>
      </c>
      <c r="D47" s="79"/>
      <c r="E47" s="302"/>
      <c r="F47" s="302"/>
      <c r="G47" s="302"/>
      <c r="H47" s="302"/>
      <c r="I47" s="302"/>
    </row>
    <row r="48" spans="1:9">
      <c r="A48" s="45"/>
      <c r="B48" s="48" t="s">
        <v>25</v>
      </c>
      <c r="C48" s="80" t="s">
        <v>340</v>
      </c>
      <c r="D48" s="81"/>
      <c r="E48" s="302"/>
      <c r="F48" s="302"/>
      <c r="G48" s="45"/>
      <c r="H48" s="45"/>
      <c r="I48" s="45"/>
    </row>
    <row r="49" spans="1:9">
      <c r="A49" s="45"/>
      <c r="B49" s="48" t="s">
        <v>27</v>
      </c>
      <c r="C49" s="82" t="s">
        <v>341</v>
      </c>
      <c r="D49" s="83"/>
      <c r="E49" s="302"/>
      <c r="F49" s="302"/>
      <c r="G49" s="45"/>
      <c r="H49" s="45"/>
      <c r="I49" s="45"/>
    </row>
    <row r="50" spans="1:9">
      <c r="A50" s="45"/>
      <c r="B50" s="45"/>
      <c r="C50" s="45"/>
      <c r="D50" s="45"/>
      <c r="E50" s="45"/>
      <c r="F50" s="45"/>
      <c r="G50" s="45"/>
      <c r="H50" s="45"/>
      <c r="I50" s="45"/>
    </row>
    <row r="51" spans="1:9">
      <c r="A51" s="45"/>
      <c r="B51" s="45"/>
      <c r="C51" s="45"/>
      <c r="D51" s="45"/>
      <c r="E51" s="45"/>
      <c r="F51" s="45"/>
      <c r="G51" s="45"/>
      <c r="H51" s="45"/>
      <c r="I51" s="45"/>
    </row>
    <row r="52" spans="1:9">
      <c r="A52" s="45"/>
      <c r="B52" s="45"/>
      <c r="C52" s="45"/>
      <c r="D52" s="45"/>
      <c r="E52" s="45"/>
      <c r="F52" s="45"/>
      <c r="G52" s="45"/>
      <c r="H52" s="45"/>
      <c r="I52" s="45"/>
    </row>
    <row r="53" spans="1:9">
      <c r="A53" s="45"/>
      <c r="B53" s="45"/>
      <c r="C53" s="45"/>
      <c r="D53" s="45"/>
      <c r="E53" s="45"/>
      <c r="F53" s="45"/>
      <c r="G53" s="45"/>
      <c r="H53" s="45"/>
      <c r="I53" s="45"/>
    </row>
  </sheetData>
  <mergeCells count="14">
    <mergeCell ref="C2:E2"/>
    <mergeCell ref="C3:E3"/>
    <mergeCell ref="A8:B8"/>
    <mergeCell ref="C8:E8"/>
    <mergeCell ref="B24:F24"/>
    <mergeCell ref="C27:E27"/>
    <mergeCell ref="B32:E32"/>
    <mergeCell ref="C35:E35"/>
    <mergeCell ref="B40:E40"/>
    <mergeCell ref="C44:D44"/>
    <mergeCell ref="C46:D46"/>
    <mergeCell ref="C47:D47"/>
    <mergeCell ref="C48:D48"/>
    <mergeCell ref="C49:D49"/>
  </mergeCells>
  <hyperlinks>
    <hyperlink ref="C49" r:id="rId1" display="financeiro.hmv@fabamed.org.br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Z155"/>
  <sheetViews>
    <sheetView showGridLines="0" zoomScale="70" zoomScaleNormal="70" topLeftCell="C1" workbookViewId="0">
      <selection activeCell="K54" sqref="K54"/>
    </sheetView>
  </sheetViews>
  <sheetFormatPr defaultColWidth="9.14285714285714" defaultRowHeight="12.75"/>
  <cols>
    <col min="1" max="1" width="18.4285714285714" style="263" customWidth="1"/>
    <col min="2" max="2" width="72" style="263" customWidth="1"/>
    <col min="3" max="3" width="15.4285714285714" style="263" customWidth="1"/>
    <col min="4" max="4" width="15" style="263" customWidth="1"/>
    <col min="5" max="5" width="50.2857142857143" style="596" customWidth="1"/>
    <col min="6" max="6" width="18.2857142857143" style="263" customWidth="1"/>
    <col min="7" max="7" width="13.8571428571429" style="263" customWidth="1"/>
    <col min="8" max="8" width="11.2857142857143" style="263" customWidth="1"/>
    <col min="9" max="9" width="27.8571428571429" style="597" customWidth="1"/>
    <col min="10" max="10" width="8.85714285714286" style="263" customWidth="1"/>
    <col min="11" max="11" width="12.5714285714286" style="263" customWidth="1"/>
    <col min="12" max="12" width="8.28571428571429" style="263" customWidth="1"/>
    <col min="13" max="13" width="16.7142857142857" style="263" customWidth="1"/>
    <col min="14" max="14" width="16.1428571428571" style="263" customWidth="1"/>
    <col min="15" max="15" width="16.2857142857143" style="263" customWidth="1"/>
    <col min="16" max="16" width="35.4285714285714" style="263" customWidth="1"/>
    <col min="17" max="17" width="9.14285714285714" style="263"/>
    <col min="18" max="18" width="12.5714285714286" style="263" customWidth="1"/>
    <col min="19" max="1024" width="9.14285714285714" style="263"/>
  </cols>
  <sheetData>
    <row r="2" ht="18" spans="5:11">
      <c r="E2" s="598" t="s">
        <v>342</v>
      </c>
      <c r="J2" s="89" t="s">
        <v>1</v>
      </c>
      <c r="K2" s="90" t="s">
        <v>2</v>
      </c>
    </row>
    <row r="3" ht="18" spans="5:11">
      <c r="E3" s="599" t="s">
        <v>343</v>
      </c>
      <c r="J3" s="89" t="s">
        <v>4</v>
      </c>
      <c r="K3" s="93" t="s">
        <v>344</v>
      </c>
    </row>
    <row r="4" ht="18" spans="10:11">
      <c r="J4" s="92" t="s">
        <v>5</v>
      </c>
      <c r="K4" s="266" t="s">
        <v>6</v>
      </c>
    </row>
    <row r="8" s="261" customFormat="1" spans="2:26">
      <c r="B8" s="267" t="s">
        <v>345</v>
      </c>
      <c r="C8" s="600"/>
      <c r="D8" s="601" t="s">
        <v>346</v>
      </c>
      <c r="E8" s="602"/>
      <c r="F8" s="601"/>
      <c r="G8" s="601"/>
      <c r="H8" s="601"/>
      <c r="I8" s="601"/>
      <c r="J8" s="601"/>
      <c r="K8" s="601"/>
      <c r="L8" s="601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</row>
    <row r="9" s="261" customFormat="1" spans="2:26">
      <c r="B9" s="600"/>
      <c r="C9" s="600"/>
      <c r="D9" s="601"/>
      <c r="E9" s="602"/>
      <c r="F9" s="601"/>
      <c r="G9" s="601"/>
      <c r="H9" s="601"/>
      <c r="I9" s="601"/>
      <c r="J9" s="601"/>
      <c r="K9" s="601"/>
      <c r="L9" s="601"/>
      <c r="M9" s="269"/>
      <c r="N9" s="269"/>
      <c r="O9" s="269"/>
      <c r="P9" s="269"/>
      <c r="Q9" s="269"/>
      <c r="R9" s="269"/>
      <c r="S9" s="269"/>
      <c r="T9" s="269"/>
      <c r="U9" s="269"/>
      <c r="V9" s="269"/>
      <c r="W9" s="269"/>
      <c r="X9" s="269"/>
      <c r="Y9" s="269"/>
      <c r="Z9" s="269"/>
    </row>
    <row r="10" s="262" customFormat="1" ht="45" spans="1:26">
      <c r="A10" s="270" t="s">
        <v>71</v>
      </c>
      <c r="B10" s="270" t="s">
        <v>347</v>
      </c>
      <c r="C10" s="270" t="s">
        <v>348</v>
      </c>
      <c r="D10" s="603" t="s">
        <v>349</v>
      </c>
      <c r="E10" s="604" t="s">
        <v>350</v>
      </c>
      <c r="F10" s="604" t="s">
        <v>351</v>
      </c>
      <c r="G10" s="604" t="s">
        <v>352</v>
      </c>
      <c r="H10" s="604" t="s">
        <v>353</v>
      </c>
      <c r="I10" s="622" t="s">
        <v>354</v>
      </c>
      <c r="J10" s="604" t="s">
        <v>355</v>
      </c>
      <c r="K10" s="604" t="s">
        <v>356</v>
      </c>
      <c r="L10" s="270" t="s">
        <v>357</v>
      </c>
      <c r="M10" s="270" t="s">
        <v>358</v>
      </c>
      <c r="N10" s="270" t="s">
        <v>359</v>
      </c>
      <c r="O10" s="270" t="s">
        <v>360</v>
      </c>
      <c r="P10" s="270" t="s">
        <v>361</v>
      </c>
      <c r="Q10" s="270" t="s">
        <v>362</v>
      </c>
      <c r="R10" s="270" t="s">
        <v>363</v>
      </c>
      <c r="S10" s="292"/>
      <c r="T10" s="292"/>
      <c r="U10" s="292"/>
      <c r="V10" s="292"/>
      <c r="W10" s="292"/>
      <c r="X10" s="292"/>
      <c r="Y10" s="292"/>
      <c r="Z10" s="292"/>
    </row>
    <row r="11" ht="15" spans="1:26">
      <c r="A11" s="605">
        <v>1</v>
      </c>
      <c r="B11" s="606" t="s">
        <v>364</v>
      </c>
      <c r="C11" s="607"/>
      <c r="D11" s="608"/>
      <c r="E11" s="609"/>
      <c r="F11" s="610"/>
      <c r="G11" s="611"/>
      <c r="H11" s="611"/>
      <c r="I11" s="609"/>
      <c r="J11" s="618"/>
      <c r="K11" s="618"/>
      <c r="L11" s="618"/>
      <c r="M11" s="618"/>
      <c r="N11" s="618"/>
      <c r="O11" s="618"/>
      <c r="P11" s="618"/>
      <c r="Q11" s="618"/>
      <c r="R11" s="618"/>
      <c r="S11" s="281"/>
      <c r="T11" s="281"/>
      <c r="U11" s="281"/>
      <c r="V11" s="281"/>
      <c r="W11" s="281"/>
      <c r="X11" s="281"/>
      <c r="Y11" s="281"/>
      <c r="Z11" s="281"/>
    </row>
    <row r="12" ht="15" spans="1:26">
      <c r="A12" s="605">
        <f t="shared" ref="A12:A58" si="0">A11+1</f>
        <v>2</v>
      </c>
      <c r="B12" s="612" t="s">
        <v>365</v>
      </c>
      <c r="C12" s="607"/>
      <c r="D12" s="608"/>
      <c r="E12" s="609"/>
      <c r="F12" s="610"/>
      <c r="G12" s="611"/>
      <c r="H12" s="611"/>
      <c r="I12" s="609"/>
      <c r="J12" s="618"/>
      <c r="K12" s="618"/>
      <c r="L12" s="618"/>
      <c r="M12" s="618"/>
      <c r="N12" s="618"/>
      <c r="O12" s="618"/>
      <c r="P12" s="618"/>
      <c r="Q12" s="618"/>
      <c r="R12" s="618"/>
      <c r="S12" s="281"/>
      <c r="T12" s="281"/>
      <c r="U12" s="281"/>
      <c r="V12" s="281"/>
      <c r="W12" s="281"/>
      <c r="X12" s="281"/>
      <c r="Y12" s="281"/>
      <c r="Z12" s="281"/>
    </row>
    <row r="13" ht="15" spans="1:26">
      <c r="A13" s="605">
        <f t="shared" si="0"/>
        <v>3</v>
      </c>
      <c r="B13" s="612" t="s">
        <v>365</v>
      </c>
      <c r="C13" s="607"/>
      <c r="D13" s="608"/>
      <c r="E13" s="609"/>
      <c r="F13" s="610"/>
      <c r="G13" s="611"/>
      <c r="H13" s="611"/>
      <c r="I13" s="609"/>
      <c r="J13" s="618"/>
      <c r="K13" s="618"/>
      <c r="L13" s="618"/>
      <c r="M13" s="618"/>
      <c r="N13" s="618"/>
      <c r="O13" s="618"/>
      <c r="P13" s="618"/>
      <c r="Q13" s="618"/>
      <c r="R13" s="618"/>
      <c r="S13" s="281"/>
      <c r="T13" s="281"/>
      <c r="U13" s="281"/>
      <c r="V13" s="281"/>
      <c r="W13" s="281"/>
      <c r="X13" s="281"/>
      <c r="Y13" s="281"/>
      <c r="Z13" s="281"/>
    </row>
    <row r="14" ht="15" spans="1:26">
      <c r="A14" s="605">
        <f t="shared" si="0"/>
        <v>4</v>
      </c>
      <c r="B14" s="612" t="s">
        <v>365</v>
      </c>
      <c r="C14" s="607"/>
      <c r="D14" s="608"/>
      <c r="E14" s="613"/>
      <c r="F14" s="610"/>
      <c r="G14" s="611"/>
      <c r="H14" s="611"/>
      <c r="I14" s="609"/>
      <c r="J14" s="618"/>
      <c r="K14" s="618"/>
      <c r="L14" s="618"/>
      <c r="M14" s="618"/>
      <c r="N14" s="618"/>
      <c r="O14" s="618"/>
      <c r="P14" s="618"/>
      <c r="Q14" s="618"/>
      <c r="R14" s="618"/>
      <c r="S14" s="281"/>
      <c r="T14" s="281"/>
      <c r="U14" s="281"/>
      <c r="V14" s="281"/>
      <c r="W14" s="281"/>
      <c r="X14" s="281"/>
      <c r="Y14" s="281"/>
      <c r="Z14" s="281"/>
    </row>
    <row r="15" ht="15" spans="1:26">
      <c r="A15" s="605">
        <f t="shared" si="0"/>
        <v>5</v>
      </c>
      <c r="B15" s="612" t="s">
        <v>365</v>
      </c>
      <c r="C15" s="607"/>
      <c r="D15" s="608"/>
      <c r="E15" s="609"/>
      <c r="F15" s="610"/>
      <c r="G15" s="611"/>
      <c r="H15" s="611"/>
      <c r="I15" s="609"/>
      <c r="J15" s="618"/>
      <c r="K15" s="618"/>
      <c r="L15" s="618"/>
      <c r="M15" s="618"/>
      <c r="N15" s="618"/>
      <c r="O15" s="618"/>
      <c r="P15" s="618"/>
      <c r="Q15" s="618"/>
      <c r="R15" s="618"/>
      <c r="S15" s="281"/>
      <c r="T15" s="281"/>
      <c r="U15" s="281"/>
      <c r="V15" s="281"/>
      <c r="W15" s="281"/>
      <c r="X15" s="281"/>
      <c r="Y15" s="281"/>
      <c r="Z15" s="281"/>
    </row>
    <row r="16" ht="15" spans="1:26">
      <c r="A16" s="605">
        <f t="shared" si="0"/>
        <v>6</v>
      </c>
      <c r="B16" s="612" t="s">
        <v>365</v>
      </c>
      <c r="C16" s="607"/>
      <c r="D16" s="608"/>
      <c r="E16" s="609"/>
      <c r="F16" s="610"/>
      <c r="G16" s="611"/>
      <c r="H16" s="611"/>
      <c r="I16" s="609"/>
      <c r="J16" s="618"/>
      <c r="K16" s="618"/>
      <c r="L16" s="618"/>
      <c r="M16" s="618"/>
      <c r="N16" s="618"/>
      <c r="O16" s="618"/>
      <c r="P16" s="618"/>
      <c r="Q16" s="618"/>
      <c r="R16" s="618"/>
      <c r="S16" s="281"/>
      <c r="T16" s="281"/>
      <c r="U16" s="281"/>
      <c r="V16" s="281"/>
      <c r="W16" s="281"/>
      <c r="X16" s="281"/>
      <c r="Y16" s="281"/>
      <c r="Z16" s="281"/>
    </row>
    <row r="17" ht="15" spans="1:26">
      <c r="A17" s="605">
        <f t="shared" si="0"/>
        <v>7</v>
      </c>
      <c r="B17" s="612" t="s">
        <v>365</v>
      </c>
      <c r="C17" s="607"/>
      <c r="D17" s="608"/>
      <c r="E17" s="609"/>
      <c r="F17" s="610"/>
      <c r="G17" s="611"/>
      <c r="H17" s="611"/>
      <c r="I17" s="609"/>
      <c r="J17" s="618"/>
      <c r="K17" s="618"/>
      <c r="L17" s="618"/>
      <c r="M17" s="618"/>
      <c r="N17" s="618"/>
      <c r="O17" s="618"/>
      <c r="P17" s="618"/>
      <c r="Q17" s="618"/>
      <c r="R17" s="618"/>
      <c r="S17" s="281"/>
      <c r="T17" s="281"/>
      <c r="U17" s="281"/>
      <c r="V17" s="281"/>
      <c r="W17" s="281"/>
      <c r="X17" s="281"/>
      <c r="Y17" s="281"/>
      <c r="Z17" s="281"/>
    </row>
    <row r="18" ht="15" spans="1:26">
      <c r="A18" s="605">
        <f t="shared" si="0"/>
        <v>8</v>
      </c>
      <c r="B18" s="606" t="s">
        <v>366</v>
      </c>
      <c r="C18" s="607"/>
      <c r="D18" s="608"/>
      <c r="E18" s="611"/>
      <c r="F18" s="610"/>
      <c r="G18" s="611"/>
      <c r="H18" s="611"/>
      <c r="I18" s="609"/>
      <c r="J18" s="618"/>
      <c r="K18" s="618"/>
      <c r="L18" s="618"/>
      <c r="M18" s="618"/>
      <c r="N18" s="618"/>
      <c r="O18" s="618"/>
      <c r="P18" s="618"/>
      <c r="Q18" s="618"/>
      <c r="R18" s="618"/>
      <c r="S18" s="281"/>
      <c r="T18" s="281"/>
      <c r="U18" s="281"/>
      <c r="V18" s="281"/>
      <c r="W18" s="281"/>
      <c r="X18" s="281"/>
      <c r="Y18" s="281"/>
      <c r="Z18" s="281"/>
    </row>
    <row r="19" ht="15" spans="1:26">
      <c r="A19" s="605">
        <f t="shared" si="0"/>
        <v>9</v>
      </c>
      <c r="B19" s="606" t="s">
        <v>366</v>
      </c>
      <c r="C19" s="607"/>
      <c r="D19" s="608"/>
      <c r="E19" s="611"/>
      <c r="F19" s="610"/>
      <c r="G19" s="611"/>
      <c r="H19" s="611"/>
      <c r="I19" s="609"/>
      <c r="J19" s="618"/>
      <c r="K19" s="618"/>
      <c r="L19" s="618"/>
      <c r="M19" s="618"/>
      <c r="N19" s="618"/>
      <c r="O19" s="618"/>
      <c r="P19" s="618"/>
      <c r="Q19" s="618"/>
      <c r="R19" s="618"/>
      <c r="S19" s="281"/>
      <c r="T19" s="281"/>
      <c r="U19" s="281"/>
      <c r="V19" s="281"/>
      <c r="W19" s="281"/>
      <c r="X19" s="281"/>
      <c r="Y19" s="281"/>
      <c r="Z19" s="281"/>
    </row>
    <row r="20" ht="15" spans="1:26">
      <c r="A20" s="605">
        <f t="shared" si="0"/>
        <v>10</v>
      </c>
      <c r="B20" s="606" t="s">
        <v>366</v>
      </c>
      <c r="C20" s="607"/>
      <c r="D20" s="608"/>
      <c r="E20" s="611"/>
      <c r="F20" s="610"/>
      <c r="G20" s="611"/>
      <c r="H20" s="611"/>
      <c r="I20" s="609"/>
      <c r="J20" s="618"/>
      <c r="K20" s="618"/>
      <c r="L20" s="618"/>
      <c r="M20" s="618"/>
      <c r="N20" s="618"/>
      <c r="O20" s="618"/>
      <c r="P20" s="618"/>
      <c r="Q20" s="618"/>
      <c r="R20" s="618"/>
      <c r="S20" s="281"/>
      <c r="T20" s="281"/>
      <c r="U20" s="281"/>
      <c r="V20" s="281"/>
      <c r="W20" s="281"/>
      <c r="X20" s="281"/>
      <c r="Y20" s="281"/>
      <c r="Z20" s="281"/>
    </row>
    <row r="21" ht="15" spans="1:26">
      <c r="A21" s="605">
        <f t="shared" si="0"/>
        <v>11</v>
      </c>
      <c r="B21" s="606" t="s">
        <v>366</v>
      </c>
      <c r="C21" s="607"/>
      <c r="D21" s="608"/>
      <c r="E21" s="609"/>
      <c r="F21" s="610"/>
      <c r="G21" s="611"/>
      <c r="H21" s="611"/>
      <c r="I21" s="609"/>
      <c r="J21" s="618"/>
      <c r="K21" s="618"/>
      <c r="L21" s="618"/>
      <c r="M21" s="618"/>
      <c r="N21" s="618"/>
      <c r="O21" s="618"/>
      <c r="P21" s="618"/>
      <c r="Q21" s="618"/>
      <c r="R21" s="618"/>
      <c r="S21" s="281"/>
      <c r="T21" s="281"/>
      <c r="U21" s="281"/>
      <c r="V21" s="281"/>
      <c r="W21" s="281"/>
      <c r="X21" s="281"/>
      <c r="Y21" s="281"/>
      <c r="Z21" s="281"/>
    </row>
    <row r="22" ht="15" spans="1:26">
      <c r="A22" s="605">
        <f t="shared" si="0"/>
        <v>12</v>
      </c>
      <c r="B22" s="612" t="s">
        <v>366</v>
      </c>
      <c r="C22" s="607"/>
      <c r="D22" s="608"/>
      <c r="E22" s="609"/>
      <c r="F22" s="610"/>
      <c r="G22" s="611"/>
      <c r="H22" s="611"/>
      <c r="I22" s="609"/>
      <c r="J22" s="618"/>
      <c r="K22" s="618"/>
      <c r="L22" s="618"/>
      <c r="M22" s="618"/>
      <c r="N22" s="618"/>
      <c r="O22" s="618"/>
      <c r="P22" s="618"/>
      <c r="Q22" s="618"/>
      <c r="R22" s="618"/>
      <c r="S22" s="281"/>
      <c r="T22" s="281"/>
      <c r="U22" s="281"/>
      <c r="V22" s="281"/>
      <c r="W22" s="281"/>
      <c r="X22" s="281"/>
      <c r="Y22" s="281"/>
      <c r="Z22" s="281"/>
    </row>
    <row r="23" ht="15" spans="1:26">
      <c r="A23" s="605">
        <f t="shared" si="0"/>
        <v>13</v>
      </c>
      <c r="B23" s="612" t="s">
        <v>366</v>
      </c>
      <c r="C23" s="607"/>
      <c r="D23" s="608"/>
      <c r="E23" s="609"/>
      <c r="F23" s="610"/>
      <c r="G23" s="611"/>
      <c r="H23" s="611"/>
      <c r="I23" s="609"/>
      <c r="J23" s="618"/>
      <c r="K23" s="618"/>
      <c r="L23" s="618"/>
      <c r="M23" s="618"/>
      <c r="N23" s="618"/>
      <c r="O23" s="618"/>
      <c r="P23" s="618"/>
      <c r="Q23" s="618"/>
      <c r="R23" s="618"/>
      <c r="S23" s="281"/>
      <c r="T23" s="281"/>
      <c r="U23" s="281"/>
      <c r="V23" s="281"/>
      <c r="W23" s="281"/>
      <c r="X23" s="281"/>
      <c r="Y23" s="281"/>
      <c r="Z23" s="281"/>
    </row>
    <row r="24" ht="15" spans="1:26">
      <c r="A24" s="605">
        <f t="shared" si="0"/>
        <v>14</v>
      </c>
      <c r="B24" s="614" t="s">
        <v>367</v>
      </c>
      <c r="C24" s="615"/>
      <c r="D24" s="616"/>
      <c r="E24" s="611"/>
      <c r="F24" s="617"/>
      <c r="G24" s="618"/>
      <c r="H24" s="618"/>
      <c r="I24" s="609"/>
      <c r="J24" s="618"/>
      <c r="K24" s="618"/>
      <c r="L24" s="618"/>
      <c r="M24" s="618"/>
      <c r="N24" s="618"/>
      <c r="O24" s="618"/>
      <c r="P24" s="618"/>
      <c r="Q24" s="618"/>
      <c r="R24" s="618"/>
      <c r="S24" s="281"/>
      <c r="T24" s="281"/>
      <c r="U24" s="281"/>
      <c r="V24" s="281"/>
      <c r="W24" s="281"/>
      <c r="X24" s="281"/>
      <c r="Y24" s="281"/>
      <c r="Z24" s="281"/>
    </row>
    <row r="25" ht="15" spans="1:26">
      <c r="A25" s="605">
        <f t="shared" si="0"/>
        <v>15</v>
      </c>
      <c r="B25" s="614" t="s">
        <v>367</v>
      </c>
      <c r="C25" s="615"/>
      <c r="D25" s="616"/>
      <c r="E25" s="609"/>
      <c r="F25" s="617"/>
      <c r="G25" s="618"/>
      <c r="H25" s="618"/>
      <c r="I25" s="609"/>
      <c r="J25" s="618"/>
      <c r="K25" s="618"/>
      <c r="L25" s="618"/>
      <c r="M25" s="618"/>
      <c r="N25" s="618"/>
      <c r="O25" s="618"/>
      <c r="P25" s="618"/>
      <c r="Q25" s="618"/>
      <c r="R25" s="618"/>
      <c r="S25" s="281"/>
      <c r="T25" s="281"/>
      <c r="U25" s="281"/>
      <c r="V25" s="281"/>
      <c r="W25" s="281"/>
      <c r="X25" s="281"/>
      <c r="Y25" s="281"/>
      <c r="Z25" s="281"/>
    </row>
    <row r="26" ht="15" spans="1:26">
      <c r="A26" s="605">
        <f t="shared" si="0"/>
        <v>16</v>
      </c>
      <c r="B26" s="619" t="s">
        <v>367</v>
      </c>
      <c r="C26" s="615"/>
      <c r="D26" s="616"/>
      <c r="E26" s="609"/>
      <c r="F26" s="617"/>
      <c r="G26" s="618"/>
      <c r="H26" s="618"/>
      <c r="I26" s="609"/>
      <c r="J26" s="618"/>
      <c r="K26" s="618"/>
      <c r="L26" s="618"/>
      <c r="M26" s="618"/>
      <c r="N26" s="618"/>
      <c r="O26" s="618"/>
      <c r="P26" s="618"/>
      <c r="Q26" s="618"/>
      <c r="R26" s="618"/>
      <c r="S26" s="281"/>
      <c r="T26" s="281"/>
      <c r="U26" s="281"/>
      <c r="V26" s="281"/>
      <c r="W26" s="281"/>
      <c r="X26" s="281"/>
      <c r="Y26" s="281"/>
      <c r="Z26" s="281"/>
    </row>
    <row r="27" ht="15" spans="1:26">
      <c r="A27" s="605">
        <f t="shared" si="0"/>
        <v>17</v>
      </c>
      <c r="B27" s="606" t="s">
        <v>368</v>
      </c>
      <c r="C27" s="607"/>
      <c r="D27" s="608"/>
      <c r="E27" s="609"/>
      <c r="F27" s="610"/>
      <c r="G27" s="611"/>
      <c r="H27" s="611"/>
      <c r="I27" s="609"/>
      <c r="J27" s="618"/>
      <c r="K27" s="618"/>
      <c r="L27" s="618"/>
      <c r="M27" s="618"/>
      <c r="N27" s="618"/>
      <c r="O27" s="618"/>
      <c r="P27" s="618"/>
      <c r="Q27" s="618"/>
      <c r="R27" s="618"/>
      <c r="S27" s="281"/>
      <c r="T27" s="281"/>
      <c r="U27" s="281"/>
      <c r="V27" s="281"/>
      <c r="W27" s="281"/>
      <c r="X27" s="281"/>
      <c r="Y27" s="281"/>
      <c r="Z27" s="281"/>
    </row>
    <row r="28" ht="15" spans="1:26">
      <c r="A28" s="605">
        <f t="shared" si="0"/>
        <v>18</v>
      </c>
      <c r="B28" s="612" t="s">
        <v>368</v>
      </c>
      <c r="C28" s="607"/>
      <c r="D28" s="608"/>
      <c r="E28" s="609"/>
      <c r="F28" s="610"/>
      <c r="G28" s="611"/>
      <c r="H28" s="611"/>
      <c r="I28" s="609"/>
      <c r="J28" s="618"/>
      <c r="K28" s="618"/>
      <c r="L28" s="618"/>
      <c r="M28" s="618"/>
      <c r="N28" s="618"/>
      <c r="O28" s="618"/>
      <c r="P28" s="618"/>
      <c r="Q28" s="618"/>
      <c r="R28" s="618"/>
      <c r="S28" s="281"/>
      <c r="T28" s="281"/>
      <c r="U28" s="281"/>
      <c r="V28" s="281"/>
      <c r="W28" s="281"/>
      <c r="X28" s="281"/>
      <c r="Y28" s="281"/>
      <c r="Z28" s="281"/>
    </row>
    <row r="29" ht="15" spans="1:26">
      <c r="A29" s="605">
        <f t="shared" si="0"/>
        <v>19</v>
      </c>
      <c r="B29" s="606" t="s">
        <v>369</v>
      </c>
      <c r="C29" s="607"/>
      <c r="D29" s="608"/>
      <c r="E29" s="609"/>
      <c r="F29" s="610"/>
      <c r="G29" s="611"/>
      <c r="H29" s="611"/>
      <c r="I29" s="609"/>
      <c r="J29" s="618"/>
      <c r="K29" s="618"/>
      <c r="L29" s="618"/>
      <c r="M29" s="618"/>
      <c r="N29" s="618"/>
      <c r="O29" s="618"/>
      <c r="P29" s="618"/>
      <c r="Q29" s="618"/>
      <c r="R29" s="618"/>
      <c r="S29" s="281"/>
      <c r="T29" s="281"/>
      <c r="U29" s="281"/>
      <c r="V29" s="281"/>
      <c r="W29" s="281"/>
      <c r="X29" s="281"/>
      <c r="Y29" s="281"/>
      <c r="Z29" s="281"/>
    </row>
    <row r="30" ht="15" spans="1:26">
      <c r="A30" s="605">
        <f t="shared" si="0"/>
        <v>20</v>
      </c>
      <c r="B30" s="614" t="s">
        <v>370</v>
      </c>
      <c r="C30" s="615"/>
      <c r="D30" s="616"/>
      <c r="E30" s="609"/>
      <c r="F30" s="617"/>
      <c r="G30" s="618"/>
      <c r="H30" s="618"/>
      <c r="I30" s="609"/>
      <c r="J30" s="618"/>
      <c r="K30" s="618"/>
      <c r="L30" s="618"/>
      <c r="M30" s="618"/>
      <c r="N30" s="618"/>
      <c r="O30" s="618"/>
      <c r="P30" s="618"/>
      <c r="Q30" s="618"/>
      <c r="R30" s="618"/>
      <c r="S30" s="281"/>
      <c r="T30" s="281"/>
      <c r="U30" s="281"/>
      <c r="V30" s="281"/>
      <c r="W30" s="281"/>
      <c r="X30" s="281"/>
      <c r="Y30" s="281"/>
      <c r="Z30" s="281"/>
    </row>
    <row r="31" ht="15" spans="1:26">
      <c r="A31" s="605">
        <f t="shared" si="0"/>
        <v>21</v>
      </c>
      <c r="B31" s="606" t="s">
        <v>371</v>
      </c>
      <c r="C31" s="607"/>
      <c r="D31" s="608"/>
      <c r="E31" s="609"/>
      <c r="F31" s="610"/>
      <c r="G31" s="611"/>
      <c r="H31" s="611"/>
      <c r="I31" s="609"/>
      <c r="J31" s="618"/>
      <c r="K31" s="618"/>
      <c r="L31" s="618"/>
      <c r="M31" s="618"/>
      <c r="N31" s="618"/>
      <c r="O31" s="618"/>
      <c r="P31" s="618"/>
      <c r="Q31" s="618"/>
      <c r="R31" s="618"/>
      <c r="S31" s="281"/>
      <c r="T31" s="281"/>
      <c r="U31" s="281"/>
      <c r="V31" s="281"/>
      <c r="W31" s="281"/>
      <c r="X31" s="281"/>
      <c r="Y31" s="281"/>
      <c r="Z31" s="281"/>
    </row>
    <row r="32" ht="15" spans="1:26">
      <c r="A32" s="605">
        <f t="shared" si="0"/>
        <v>22</v>
      </c>
      <c r="B32" s="606" t="s">
        <v>371</v>
      </c>
      <c r="C32" s="607"/>
      <c r="D32" s="608"/>
      <c r="E32" s="609"/>
      <c r="F32" s="610"/>
      <c r="G32" s="611"/>
      <c r="H32" s="611"/>
      <c r="I32" s="609"/>
      <c r="J32" s="618"/>
      <c r="K32" s="618"/>
      <c r="L32" s="618"/>
      <c r="M32" s="618"/>
      <c r="N32" s="618"/>
      <c r="O32" s="618"/>
      <c r="P32" s="618"/>
      <c r="Q32" s="618"/>
      <c r="R32" s="618"/>
      <c r="S32" s="281"/>
      <c r="T32" s="281"/>
      <c r="U32" s="281"/>
      <c r="V32" s="281"/>
      <c r="W32" s="281"/>
      <c r="X32" s="281"/>
      <c r="Y32" s="281"/>
      <c r="Z32" s="281"/>
    </row>
    <row r="33" ht="15" spans="1:26">
      <c r="A33" s="605">
        <f t="shared" si="0"/>
        <v>23</v>
      </c>
      <c r="B33" s="614" t="s">
        <v>372</v>
      </c>
      <c r="C33" s="615"/>
      <c r="D33" s="616"/>
      <c r="E33" s="609"/>
      <c r="F33" s="617"/>
      <c r="G33" s="618"/>
      <c r="H33" s="618"/>
      <c r="I33" s="609"/>
      <c r="J33" s="618"/>
      <c r="K33" s="618"/>
      <c r="L33" s="618"/>
      <c r="M33" s="618"/>
      <c r="N33" s="618"/>
      <c r="O33" s="618"/>
      <c r="P33" s="618"/>
      <c r="Q33" s="618"/>
      <c r="R33" s="618"/>
      <c r="S33" s="281"/>
      <c r="T33" s="281"/>
      <c r="U33" s="281"/>
      <c r="V33" s="281"/>
      <c r="W33" s="281"/>
      <c r="X33" s="281"/>
      <c r="Y33" s="281"/>
      <c r="Z33" s="281"/>
    </row>
    <row r="34" ht="15" spans="1:26">
      <c r="A34" s="605">
        <f t="shared" si="0"/>
        <v>24</v>
      </c>
      <c r="B34" s="619" t="s">
        <v>372</v>
      </c>
      <c r="C34" s="615"/>
      <c r="D34" s="616"/>
      <c r="E34" s="609"/>
      <c r="F34" s="617"/>
      <c r="G34" s="618"/>
      <c r="H34" s="618"/>
      <c r="I34" s="609"/>
      <c r="J34" s="618"/>
      <c r="K34" s="618"/>
      <c r="L34" s="618"/>
      <c r="M34" s="618"/>
      <c r="N34" s="618"/>
      <c r="O34" s="618"/>
      <c r="P34" s="618"/>
      <c r="Q34" s="618"/>
      <c r="R34" s="618"/>
      <c r="S34" s="281"/>
      <c r="T34" s="281"/>
      <c r="U34" s="281"/>
      <c r="V34" s="281"/>
      <c r="W34" s="281"/>
      <c r="X34" s="281"/>
      <c r="Y34" s="281"/>
      <c r="Z34" s="281"/>
    </row>
    <row r="35" ht="15" spans="1:26">
      <c r="A35" s="605">
        <f t="shared" si="0"/>
        <v>25</v>
      </c>
      <c r="B35" s="619" t="s">
        <v>372</v>
      </c>
      <c r="C35" s="615"/>
      <c r="D35" s="616"/>
      <c r="E35" s="609"/>
      <c r="F35" s="617"/>
      <c r="G35" s="618"/>
      <c r="H35" s="618"/>
      <c r="I35" s="609"/>
      <c r="J35" s="618"/>
      <c r="K35" s="618"/>
      <c r="L35" s="618"/>
      <c r="M35" s="618"/>
      <c r="N35" s="618"/>
      <c r="O35" s="618"/>
      <c r="P35" s="618"/>
      <c r="Q35" s="618"/>
      <c r="R35" s="618"/>
      <c r="S35" s="281"/>
      <c r="T35" s="281"/>
      <c r="U35" s="281"/>
      <c r="V35" s="281"/>
      <c r="W35" s="281"/>
      <c r="X35" s="281"/>
      <c r="Y35" s="281"/>
      <c r="Z35" s="281"/>
    </row>
    <row r="36" ht="15" spans="1:26">
      <c r="A36" s="605">
        <f t="shared" si="0"/>
        <v>26</v>
      </c>
      <c r="B36" s="614" t="s">
        <v>373</v>
      </c>
      <c r="C36" s="615"/>
      <c r="D36" s="616"/>
      <c r="E36" s="611"/>
      <c r="F36" s="617"/>
      <c r="G36" s="618"/>
      <c r="H36" s="618"/>
      <c r="I36" s="609"/>
      <c r="J36" s="618"/>
      <c r="K36" s="618"/>
      <c r="L36" s="618"/>
      <c r="M36" s="618"/>
      <c r="N36" s="618"/>
      <c r="O36" s="618"/>
      <c r="P36" s="618"/>
      <c r="Q36" s="618"/>
      <c r="R36" s="618"/>
      <c r="S36" s="281"/>
      <c r="T36" s="281"/>
      <c r="U36" s="281"/>
      <c r="V36" s="281"/>
      <c r="W36" s="281"/>
      <c r="X36" s="281"/>
      <c r="Y36" s="281"/>
      <c r="Z36" s="281"/>
    </row>
    <row r="37" ht="15" spans="1:26">
      <c r="A37" s="605">
        <f t="shared" si="0"/>
        <v>27</v>
      </c>
      <c r="B37" s="606" t="s">
        <v>374</v>
      </c>
      <c r="C37" s="607"/>
      <c r="D37" s="608"/>
      <c r="E37" s="609"/>
      <c r="F37" s="610"/>
      <c r="G37" s="611"/>
      <c r="H37" s="611"/>
      <c r="I37" s="609"/>
      <c r="J37" s="618"/>
      <c r="K37" s="618"/>
      <c r="L37" s="618"/>
      <c r="M37" s="618"/>
      <c r="N37" s="618"/>
      <c r="O37" s="618"/>
      <c r="P37" s="618"/>
      <c r="Q37" s="618"/>
      <c r="R37" s="618"/>
      <c r="S37" s="281"/>
      <c r="T37" s="281"/>
      <c r="U37" s="281"/>
      <c r="V37" s="281"/>
      <c r="W37" s="281"/>
      <c r="X37" s="281"/>
      <c r="Y37" s="281"/>
      <c r="Z37" s="281"/>
    </row>
    <row r="38" ht="15" spans="1:26">
      <c r="A38" s="605">
        <f t="shared" si="0"/>
        <v>28</v>
      </c>
      <c r="B38" s="606" t="s">
        <v>374</v>
      </c>
      <c r="C38" s="607"/>
      <c r="D38" s="608"/>
      <c r="E38" s="609"/>
      <c r="F38" s="610"/>
      <c r="G38" s="611"/>
      <c r="H38" s="611"/>
      <c r="I38" s="609"/>
      <c r="J38" s="618"/>
      <c r="K38" s="618"/>
      <c r="L38" s="618"/>
      <c r="M38" s="618"/>
      <c r="N38" s="618"/>
      <c r="O38" s="618"/>
      <c r="P38" s="618"/>
      <c r="Q38" s="618"/>
      <c r="R38" s="618"/>
      <c r="S38" s="281"/>
      <c r="T38" s="281"/>
      <c r="U38" s="281"/>
      <c r="V38" s="281"/>
      <c r="W38" s="281"/>
      <c r="X38" s="281"/>
      <c r="Y38" s="281"/>
      <c r="Z38" s="281"/>
    </row>
    <row r="39" ht="15" spans="1:26">
      <c r="A39" s="605">
        <f t="shared" si="0"/>
        <v>29</v>
      </c>
      <c r="B39" s="606" t="s">
        <v>374</v>
      </c>
      <c r="C39" s="607"/>
      <c r="D39" s="620"/>
      <c r="E39" s="609"/>
      <c r="F39" s="610"/>
      <c r="G39" s="611"/>
      <c r="H39" s="611"/>
      <c r="I39" s="609"/>
      <c r="J39" s="618"/>
      <c r="K39" s="618"/>
      <c r="L39" s="618"/>
      <c r="M39" s="618"/>
      <c r="N39" s="618"/>
      <c r="O39" s="618"/>
      <c r="P39" s="618"/>
      <c r="Q39" s="618"/>
      <c r="R39" s="618"/>
      <c r="S39" s="281"/>
      <c r="T39" s="281"/>
      <c r="U39" s="281"/>
      <c r="V39" s="281"/>
      <c r="W39" s="281"/>
      <c r="X39" s="281"/>
      <c r="Y39" s="281"/>
      <c r="Z39" s="281"/>
    </row>
    <row r="40" ht="15" spans="1:26">
      <c r="A40" s="605">
        <f t="shared" si="0"/>
        <v>30</v>
      </c>
      <c r="B40" s="606" t="s">
        <v>374</v>
      </c>
      <c r="C40" s="607"/>
      <c r="D40" s="620"/>
      <c r="E40" s="609"/>
      <c r="F40" s="610"/>
      <c r="G40" s="611"/>
      <c r="H40" s="611"/>
      <c r="I40" s="609"/>
      <c r="J40" s="618"/>
      <c r="K40" s="618"/>
      <c r="L40" s="618"/>
      <c r="M40" s="618"/>
      <c r="N40" s="618"/>
      <c r="O40" s="618"/>
      <c r="P40" s="618"/>
      <c r="Q40" s="618"/>
      <c r="R40" s="618"/>
      <c r="S40" s="281"/>
      <c r="T40" s="281"/>
      <c r="U40" s="281"/>
      <c r="V40" s="281"/>
      <c r="W40" s="281"/>
      <c r="X40" s="281"/>
      <c r="Y40" s="281"/>
      <c r="Z40" s="281"/>
    </row>
    <row r="41" ht="15" spans="1:26">
      <c r="A41" s="605">
        <f t="shared" si="0"/>
        <v>31</v>
      </c>
      <c r="B41" s="606" t="s">
        <v>374</v>
      </c>
      <c r="C41" s="607"/>
      <c r="D41" s="609"/>
      <c r="E41" s="609"/>
      <c r="F41" s="610"/>
      <c r="G41" s="611"/>
      <c r="H41" s="611"/>
      <c r="I41" s="609"/>
      <c r="J41" s="618"/>
      <c r="K41" s="618"/>
      <c r="L41" s="618"/>
      <c r="M41" s="618"/>
      <c r="N41" s="618"/>
      <c r="O41" s="618"/>
      <c r="P41" s="618"/>
      <c r="Q41" s="618"/>
      <c r="R41" s="618"/>
      <c r="S41" s="281"/>
      <c r="T41" s="281"/>
      <c r="U41" s="281"/>
      <c r="V41" s="281"/>
      <c r="W41" s="281"/>
      <c r="X41" s="281"/>
      <c r="Y41" s="281"/>
      <c r="Z41" s="281"/>
    </row>
    <row r="42" ht="15" spans="1:26">
      <c r="A42" s="605">
        <f t="shared" si="0"/>
        <v>32</v>
      </c>
      <c r="B42" s="606" t="s">
        <v>375</v>
      </c>
      <c r="C42" s="607"/>
      <c r="D42" s="608"/>
      <c r="E42" s="611"/>
      <c r="F42" s="610"/>
      <c r="G42" s="611"/>
      <c r="H42" s="611"/>
      <c r="I42" s="609"/>
      <c r="J42" s="618"/>
      <c r="K42" s="618"/>
      <c r="L42" s="618"/>
      <c r="M42" s="618"/>
      <c r="N42" s="618"/>
      <c r="O42" s="618"/>
      <c r="P42" s="618"/>
      <c r="Q42" s="618"/>
      <c r="R42" s="618"/>
      <c r="S42" s="281"/>
      <c r="T42" s="281"/>
      <c r="U42" s="281"/>
      <c r="V42" s="281"/>
      <c r="W42" s="281"/>
      <c r="X42" s="281"/>
      <c r="Y42" s="281"/>
      <c r="Z42" s="281"/>
    </row>
    <row r="43" ht="15" spans="1:26">
      <c r="A43" s="605">
        <f t="shared" si="0"/>
        <v>33</v>
      </c>
      <c r="B43" s="606" t="s">
        <v>375</v>
      </c>
      <c r="C43" s="607"/>
      <c r="D43" s="608"/>
      <c r="E43" s="611"/>
      <c r="F43" s="610"/>
      <c r="G43" s="611"/>
      <c r="H43" s="611"/>
      <c r="I43" s="609"/>
      <c r="J43" s="618"/>
      <c r="K43" s="618"/>
      <c r="L43" s="618"/>
      <c r="M43" s="618"/>
      <c r="N43" s="618"/>
      <c r="O43" s="618"/>
      <c r="P43" s="618"/>
      <c r="Q43" s="618"/>
      <c r="R43" s="618"/>
      <c r="S43" s="281"/>
      <c r="T43" s="281"/>
      <c r="U43" s="281"/>
      <c r="V43" s="281"/>
      <c r="W43" s="281"/>
      <c r="X43" s="281"/>
      <c r="Y43" s="281"/>
      <c r="Z43" s="281"/>
    </row>
    <row r="44" ht="15" spans="1:26">
      <c r="A44" s="605">
        <f t="shared" si="0"/>
        <v>34</v>
      </c>
      <c r="B44" s="606" t="s">
        <v>375</v>
      </c>
      <c r="C44" s="607"/>
      <c r="D44" s="608"/>
      <c r="E44" s="611"/>
      <c r="F44" s="610"/>
      <c r="G44" s="611"/>
      <c r="H44" s="611"/>
      <c r="I44" s="609"/>
      <c r="J44" s="618"/>
      <c r="K44" s="618"/>
      <c r="L44" s="618"/>
      <c r="M44" s="618"/>
      <c r="N44" s="618"/>
      <c r="O44" s="618"/>
      <c r="P44" s="618"/>
      <c r="Q44" s="618"/>
      <c r="R44" s="618"/>
      <c r="S44" s="281"/>
      <c r="T44" s="281"/>
      <c r="U44" s="281"/>
      <c r="V44" s="281"/>
      <c r="W44" s="281"/>
      <c r="X44" s="281"/>
      <c r="Y44" s="281"/>
      <c r="Z44" s="281"/>
    </row>
    <row r="45" ht="15" spans="1:26">
      <c r="A45" s="605">
        <f t="shared" si="0"/>
        <v>35</v>
      </c>
      <c r="B45" s="606" t="s">
        <v>375</v>
      </c>
      <c r="C45" s="607"/>
      <c r="D45" s="608"/>
      <c r="E45" s="611"/>
      <c r="F45" s="610"/>
      <c r="G45" s="611"/>
      <c r="H45" s="611"/>
      <c r="I45" s="609"/>
      <c r="J45" s="618"/>
      <c r="K45" s="618"/>
      <c r="L45" s="618"/>
      <c r="M45" s="618"/>
      <c r="N45" s="618"/>
      <c r="O45" s="618"/>
      <c r="P45" s="618"/>
      <c r="Q45" s="618"/>
      <c r="R45" s="618"/>
      <c r="S45" s="281"/>
      <c r="T45" s="281"/>
      <c r="U45" s="281"/>
      <c r="V45" s="281"/>
      <c r="W45" s="281"/>
      <c r="X45" s="281"/>
      <c r="Y45" s="281"/>
      <c r="Z45" s="281"/>
    </row>
    <row r="46" ht="15" spans="1:26">
      <c r="A46" s="605">
        <f t="shared" si="0"/>
        <v>36</v>
      </c>
      <c r="B46" s="606" t="s">
        <v>376</v>
      </c>
      <c r="C46" s="607"/>
      <c r="D46" s="608"/>
      <c r="E46" s="611"/>
      <c r="F46" s="610"/>
      <c r="G46" s="611"/>
      <c r="H46" s="611"/>
      <c r="I46" s="609"/>
      <c r="J46" s="618"/>
      <c r="K46" s="618"/>
      <c r="L46" s="618"/>
      <c r="M46" s="618"/>
      <c r="N46" s="618"/>
      <c r="O46" s="618"/>
      <c r="P46" s="618"/>
      <c r="Q46" s="618"/>
      <c r="R46" s="618"/>
      <c r="S46" s="281"/>
      <c r="T46" s="281"/>
      <c r="U46" s="281"/>
      <c r="V46" s="281"/>
      <c r="W46" s="281"/>
      <c r="X46" s="281"/>
      <c r="Y46" s="281"/>
      <c r="Z46" s="281"/>
    </row>
    <row r="47" ht="15" spans="1:26">
      <c r="A47" s="605">
        <f t="shared" si="0"/>
        <v>37</v>
      </c>
      <c r="B47" s="606" t="s">
        <v>377</v>
      </c>
      <c r="C47" s="607"/>
      <c r="D47" s="608"/>
      <c r="E47" s="611"/>
      <c r="F47" s="610"/>
      <c r="G47" s="611"/>
      <c r="H47" s="611"/>
      <c r="I47" s="609"/>
      <c r="J47" s="618"/>
      <c r="K47" s="618"/>
      <c r="L47" s="618"/>
      <c r="M47" s="618"/>
      <c r="N47" s="618"/>
      <c r="O47" s="618"/>
      <c r="P47" s="618"/>
      <c r="Q47" s="618"/>
      <c r="R47" s="618"/>
      <c r="S47" s="281"/>
      <c r="T47" s="281"/>
      <c r="U47" s="281"/>
      <c r="V47" s="281"/>
      <c r="W47" s="281"/>
      <c r="X47" s="281"/>
      <c r="Y47" s="281"/>
      <c r="Z47" s="281"/>
    </row>
    <row r="48" ht="15" spans="1:26">
      <c r="A48" s="605">
        <f t="shared" si="0"/>
        <v>38</v>
      </c>
      <c r="B48" s="606" t="s">
        <v>377</v>
      </c>
      <c r="C48" s="607"/>
      <c r="D48" s="608"/>
      <c r="E48" s="611"/>
      <c r="F48" s="610"/>
      <c r="G48" s="611"/>
      <c r="H48" s="611"/>
      <c r="I48" s="609"/>
      <c r="J48" s="618"/>
      <c r="K48" s="618"/>
      <c r="L48" s="618"/>
      <c r="M48" s="618"/>
      <c r="N48" s="618"/>
      <c r="O48" s="618"/>
      <c r="P48" s="618"/>
      <c r="Q48" s="618"/>
      <c r="R48" s="618"/>
      <c r="S48" s="281"/>
      <c r="T48" s="281"/>
      <c r="U48" s="281"/>
      <c r="V48" s="281"/>
      <c r="W48" s="281"/>
      <c r="X48" s="281"/>
      <c r="Y48" s="281"/>
      <c r="Z48" s="281"/>
    </row>
    <row r="49" ht="15" spans="1:26">
      <c r="A49" s="605">
        <f t="shared" si="0"/>
        <v>39</v>
      </c>
      <c r="B49" s="606" t="s">
        <v>378</v>
      </c>
      <c r="C49" s="607"/>
      <c r="D49" s="608"/>
      <c r="E49" s="609"/>
      <c r="F49" s="610"/>
      <c r="G49" s="611"/>
      <c r="H49" s="611"/>
      <c r="I49" s="609"/>
      <c r="J49" s="618"/>
      <c r="K49" s="618"/>
      <c r="L49" s="618"/>
      <c r="M49" s="618"/>
      <c r="N49" s="618"/>
      <c r="O49" s="618"/>
      <c r="P49" s="618"/>
      <c r="Q49" s="618"/>
      <c r="R49" s="618"/>
      <c r="S49" s="281"/>
      <c r="T49" s="281"/>
      <c r="U49" s="281"/>
      <c r="V49" s="281"/>
      <c r="W49" s="281"/>
      <c r="X49" s="281"/>
      <c r="Y49" s="281"/>
      <c r="Z49" s="281"/>
    </row>
    <row r="50" ht="15" spans="1:26">
      <c r="A50" s="605">
        <f t="shared" si="0"/>
        <v>40</v>
      </c>
      <c r="B50" s="606" t="s">
        <v>378</v>
      </c>
      <c r="C50" s="607"/>
      <c r="D50" s="608"/>
      <c r="E50" s="609"/>
      <c r="F50" s="610"/>
      <c r="G50" s="611"/>
      <c r="H50" s="611"/>
      <c r="I50" s="609"/>
      <c r="J50" s="618"/>
      <c r="K50" s="618"/>
      <c r="L50" s="618"/>
      <c r="M50" s="618"/>
      <c r="N50" s="618"/>
      <c r="O50" s="618"/>
      <c r="P50" s="618"/>
      <c r="Q50" s="618"/>
      <c r="R50" s="618"/>
      <c r="S50" s="281"/>
      <c r="T50" s="281"/>
      <c r="U50" s="281"/>
      <c r="V50" s="281"/>
      <c r="W50" s="281"/>
      <c r="X50" s="281"/>
      <c r="Y50" s="281"/>
      <c r="Z50" s="281"/>
    </row>
    <row r="51" ht="15" spans="1:26">
      <c r="A51" s="605">
        <f t="shared" si="0"/>
        <v>41</v>
      </c>
      <c r="B51" s="606" t="s">
        <v>378</v>
      </c>
      <c r="C51" s="607"/>
      <c r="D51" s="608"/>
      <c r="E51" s="609"/>
      <c r="F51" s="610"/>
      <c r="G51" s="611"/>
      <c r="H51" s="611"/>
      <c r="I51" s="609"/>
      <c r="J51" s="618"/>
      <c r="K51" s="618"/>
      <c r="L51" s="618"/>
      <c r="M51" s="618"/>
      <c r="N51" s="618"/>
      <c r="O51" s="618"/>
      <c r="P51" s="618"/>
      <c r="Q51" s="618"/>
      <c r="R51" s="618"/>
      <c r="S51" s="281"/>
      <c r="T51" s="281"/>
      <c r="U51" s="281"/>
      <c r="V51" s="281"/>
      <c r="W51" s="281"/>
      <c r="X51" s="281"/>
      <c r="Y51" s="281"/>
      <c r="Z51" s="281"/>
    </row>
    <row r="52" ht="15" spans="1:26">
      <c r="A52" s="605">
        <f t="shared" si="0"/>
        <v>42</v>
      </c>
      <c r="B52" s="606" t="s">
        <v>378</v>
      </c>
      <c r="C52" s="607"/>
      <c r="D52" s="608"/>
      <c r="E52" s="609"/>
      <c r="F52" s="610"/>
      <c r="G52" s="611"/>
      <c r="H52" s="611"/>
      <c r="I52" s="609"/>
      <c r="J52" s="618"/>
      <c r="K52" s="618"/>
      <c r="L52" s="618"/>
      <c r="M52" s="618"/>
      <c r="N52" s="618"/>
      <c r="O52" s="618"/>
      <c r="P52" s="618"/>
      <c r="Q52" s="618"/>
      <c r="R52" s="618"/>
      <c r="S52" s="281"/>
      <c r="T52" s="281"/>
      <c r="U52" s="281"/>
      <c r="V52" s="281"/>
      <c r="W52" s="281"/>
      <c r="X52" s="281"/>
      <c r="Y52" s="281"/>
      <c r="Z52" s="281"/>
    </row>
    <row r="53" ht="15" spans="1:19">
      <c r="A53" s="605">
        <f t="shared" si="0"/>
        <v>43</v>
      </c>
      <c r="B53" s="606" t="s">
        <v>378</v>
      </c>
      <c r="C53" s="607"/>
      <c r="D53" s="608"/>
      <c r="E53" s="609"/>
      <c r="F53" s="610"/>
      <c r="G53" s="611"/>
      <c r="H53" s="611"/>
      <c r="I53" s="609"/>
      <c r="J53" s="618"/>
      <c r="K53" s="618"/>
      <c r="L53" s="618"/>
      <c r="M53" s="618"/>
      <c r="N53" s="618"/>
      <c r="O53" s="618"/>
      <c r="P53" s="618"/>
      <c r="Q53" s="618"/>
      <c r="R53" s="618"/>
      <c r="S53" s="281"/>
    </row>
    <row r="54" ht="15" spans="1:19">
      <c r="A54" s="605">
        <f t="shared" si="0"/>
        <v>44</v>
      </c>
      <c r="B54" s="614" t="s">
        <v>379</v>
      </c>
      <c r="C54" s="615"/>
      <c r="D54" s="616"/>
      <c r="E54" s="609"/>
      <c r="F54" s="617"/>
      <c r="G54" s="618"/>
      <c r="H54" s="618"/>
      <c r="I54" s="609"/>
      <c r="J54" s="618"/>
      <c r="K54" s="618"/>
      <c r="L54" s="618"/>
      <c r="M54" s="618"/>
      <c r="N54" s="618"/>
      <c r="O54" s="618"/>
      <c r="P54" s="618"/>
      <c r="Q54" s="618"/>
      <c r="R54" s="618"/>
      <c r="S54" s="281"/>
    </row>
    <row r="55" ht="15" spans="1:19">
      <c r="A55" s="605">
        <f t="shared" si="0"/>
        <v>45</v>
      </c>
      <c r="B55" s="614" t="s">
        <v>379</v>
      </c>
      <c r="C55" s="615"/>
      <c r="D55" s="616"/>
      <c r="E55" s="609"/>
      <c r="F55" s="617"/>
      <c r="G55" s="618"/>
      <c r="H55" s="618"/>
      <c r="I55" s="609"/>
      <c r="J55" s="618"/>
      <c r="K55" s="618"/>
      <c r="L55" s="618"/>
      <c r="M55" s="618"/>
      <c r="N55" s="618"/>
      <c r="O55" s="618"/>
      <c r="P55" s="618"/>
      <c r="Q55" s="618"/>
      <c r="R55" s="618"/>
      <c r="S55" s="281"/>
    </row>
    <row r="56" ht="15" spans="1:19">
      <c r="A56" s="605">
        <f t="shared" si="0"/>
        <v>46</v>
      </c>
      <c r="B56" s="614" t="s">
        <v>379</v>
      </c>
      <c r="C56" s="615"/>
      <c r="D56" s="616"/>
      <c r="E56" s="609"/>
      <c r="F56" s="617"/>
      <c r="G56" s="618"/>
      <c r="H56" s="618"/>
      <c r="I56" s="609"/>
      <c r="J56" s="618"/>
      <c r="K56" s="618"/>
      <c r="L56" s="618"/>
      <c r="M56" s="618"/>
      <c r="N56" s="618"/>
      <c r="O56" s="618"/>
      <c r="P56" s="618"/>
      <c r="Q56" s="618"/>
      <c r="R56" s="618"/>
      <c r="S56" s="281"/>
    </row>
    <row r="57" ht="15" spans="1:24">
      <c r="A57" s="605">
        <f t="shared" si="0"/>
        <v>47</v>
      </c>
      <c r="B57" s="619" t="s">
        <v>380</v>
      </c>
      <c r="C57" s="615"/>
      <c r="D57" s="616"/>
      <c r="E57" s="609"/>
      <c r="F57" s="617"/>
      <c r="G57" s="618"/>
      <c r="H57" s="618"/>
      <c r="I57" s="609"/>
      <c r="J57" s="618"/>
      <c r="K57" s="618"/>
      <c r="L57" s="618"/>
      <c r="M57" s="618"/>
      <c r="N57" s="618"/>
      <c r="O57" s="618"/>
      <c r="P57" s="618"/>
      <c r="Q57" s="618"/>
      <c r="R57" s="618"/>
      <c r="S57" s="281"/>
      <c r="T57" s="281"/>
      <c r="U57" s="281"/>
      <c r="V57" s="281"/>
      <c r="W57" s="281"/>
      <c r="X57" s="281"/>
    </row>
    <row r="58" ht="15" spans="1:24">
      <c r="A58" s="605">
        <f t="shared" si="0"/>
        <v>48</v>
      </c>
      <c r="B58" s="619" t="s">
        <v>380</v>
      </c>
      <c r="C58" s="615"/>
      <c r="D58" s="616"/>
      <c r="E58" s="609"/>
      <c r="F58" s="617"/>
      <c r="G58" s="618"/>
      <c r="H58" s="618"/>
      <c r="I58" s="609"/>
      <c r="J58" s="618"/>
      <c r="K58" s="618"/>
      <c r="L58" s="618"/>
      <c r="M58" s="618"/>
      <c r="N58" s="618"/>
      <c r="O58" s="618"/>
      <c r="P58" s="618"/>
      <c r="Q58" s="618"/>
      <c r="R58" s="618"/>
      <c r="S58" s="281"/>
      <c r="T58" s="281"/>
      <c r="U58" s="281"/>
      <c r="V58" s="281"/>
      <c r="W58" s="281"/>
      <c r="X58" s="281"/>
    </row>
    <row r="59" s="361" customFormat="1" ht="15" spans="1:24">
      <c r="A59" s="605" t="s">
        <v>381</v>
      </c>
      <c r="B59" s="606" t="s">
        <v>382</v>
      </c>
      <c r="C59" s="607"/>
      <c r="D59" s="608"/>
      <c r="E59" s="611"/>
      <c r="F59" s="610"/>
      <c r="G59" s="611"/>
      <c r="H59" s="611"/>
      <c r="I59" s="609"/>
      <c r="J59" s="618"/>
      <c r="K59" s="618"/>
      <c r="L59" s="618"/>
      <c r="M59" s="618"/>
      <c r="N59" s="618"/>
      <c r="O59" s="618"/>
      <c r="P59" s="618"/>
      <c r="Q59" s="618"/>
      <c r="R59" s="618"/>
      <c r="S59" s="623"/>
      <c r="T59" s="623"/>
      <c r="U59" s="623"/>
      <c r="V59" s="623"/>
      <c r="W59" s="623"/>
      <c r="X59" s="623"/>
    </row>
    <row r="60" s="361" customFormat="1" ht="15" spans="1:24">
      <c r="A60" s="605">
        <v>49</v>
      </c>
      <c r="B60" s="612" t="s">
        <v>383</v>
      </c>
      <c r="C60" s="607"/>
      <c r="D60" s="608"/>
      <c r="E60" s="609"/>
      <c r="F60" s="610"/>
      <c r="G60" s="621"/>
      <c r="H60" s="611"/>
      <c r="I60" s="609"/>
      <c r="J60" s="618"/>
      <c r="K60" s="618"/>
      <c r="L60" s="618"/>
      <c r="M60" s="618"/>
      <c r="N60" s="618"/>
      <c r="O60" s="618"/>
      <c r="P60" s="618"/>
      <c r="Q60" s="618"/>
      <c r="R60" s="618"/>
      <c r="S60" s="623"/>
      <c r="T60" s="623"/>
      <c r="U60" s="623"/>
      <c r="V60" s="623"/>
      <c r="W60" s="623"/>
      <c r="X60" s="623"/>
    </row>
    <row r="61" s="361" customFormat="1" ht="15" spans="1:24">
      <c r="A61" s="605">
        <f t="shared" ref="A61:A124" si="1">A60+1</f>
        <v>50</v>
      </c>
      <c r="B61" s="612" t="s">
        <v>383</v>
      </c>
      <c r="C61" s="607"/>
      <c r="D61" s="608"/>
      <c r="E61" s="609"/>
      <c r="F61" s="610"/>
      <c r="G61" s="621"/>
      <c r="H61" s="611"/>
      <c r="I61" s="609"/>
      <c r="J61" s="618"/>
      <c r="K61" s="618"/>
      <c r="L61" s="618"/>
      <c r="M61" s="618"/>
      <c r="N61" s="618"/>
      <c r="O61" s="618"/>
      <c r="P61" s="618"/>
      <c r="Q61" s="618"/>
      <c r="R61" s="618"/>
      <c r="S61" s="623"/>
      <c r="T61" s="623"/>
      <c r="U61" s="623"/>
      <c r="V61" s="623"/>
      <c r="W61" s="623"/>
      <c r="X61" s="623"/>
    </row>
    <row r="62" s="361" customFormat="1" ht="15" spans="1:24">
      <c r="A62" s="605">
        <f t="shared" si="1"/>
        <v>51</v>
      </c>
      <c r="B62" s="606" t="s">
        <v>384</v>
      </c>
      <c r="C62" s="607"/>
      <c r="D62" s="608"/>
      <c r="E62" s="611"/>
      <c r="F62" s="610"/>
      <c r="G62" s="611"/>
      <c r="H62" s="611"/>
      <c r="I62" s="609"/>
      <c r="J62" s="618"/>
      <c r="K62" s="618"/>
      <c r="L62" s="618"/>
      <c r="M62" s="618"/>
      <c r="N62" s="618"/>
      <c r="O62" s="618"/>
      <c r="P62" s="618"/>
      <c r="Q62" s="618"/>
      <c r="R62" s="618"/>
      <c r="S62" s="623"/>
      <c r="T62" s="623"/>
      <c r="U62" s="623"/>
      <c r="V62" s="623"/>
      <c r="W62" s="623"/>
      <c r="X62" s="623"/>
    </row>
    <row r="63" s="361" customFormat="1" ht="15" spans="1:24">
      <c r="A63" s="605">
        <f t="shared" si="1"/>
        <v>52</v>
      </c>
      <c r="B63" s="606" t="s">
        <v>385</v>
      </c>
      <c r="C63" s="607"/>
      <c r="D63" s="608"/>
      <c r="E63" s="611"/>
      <c r="F63" s="610"/>
      <c r="G63" s="611"/>
      <c r="H63" s="611"/>
      <c r="I63" s="609"/>
      <c r="J63" s="618"/>
      <c r="K63" s="618"/>
      <c r="L63" s="618"/>
      <c r="M63" s="618"/>
      <c r="N63" s="618"/>
      <c r="O63" s="618"/>
      <c r="P63" s="618"/>
      <c r="Q63" s="618"/>
      <c r="R63" s="618"/>
      <c r="S63" s="623"/>
      <c r="T63" s="623"/>
      <c r="U63" s="623"/>
      <c r="V63" s="623"/>
      <c r="W63" s="623"/>
      <c r="X63" s="623"/>
    </row>
    <row r="64" s="361" customFormat="1" ht="15" spans="1:24">
      <c r="A64" s="605">
        <f t="shared" si="1"/>
        <v>53</v>
      </c>
      <c r="B64" s="606" t="s">
        <v>386</v>
      </c>
      <c r="C64" s="607"/>
      <c r="D64" s="608"/>
      <c r="E64" s="609"/>
      <c r="F64" s="610"/>
      <c r="G64" s="621"/>
      <c r="H64" s="611"/>
      <c r="I64" s="609"/>
      <c r="J64" s="618"/>
      <c r="K64" s="618"/>
      <c r="L64" s="618"/>
      <c r="M64" s="618"/>
      <c r="N64" s="618"/>
      <c r="O64" s="618"/>
      <c r="P64" s="618"/>
      <c r="Q64" s="618"/>
      <c r="R64" s="618"/>
      <c r="S64" s="623"/>
      <c r="T64" s="623"/>
      <c r="U64" s="623"/>
      <c r="V64" s="623"/>
      <c r="W64" s="623"/>
      <c r="X64" s="623"/>
    </row>
    <row r="65" s="361" customFormat="1" ht="15" spans="1:24">
      <c r="A65" s="605">
        <f t="shared" si="1"/>
        <v>54</v>
      </c>
      <c r="B65" s="619" t="s">
        <v>387</v>
      </c>
      <c r="C65" s="615"/>
      <c r="D65" s="616"/>
      <c r="E65" s="609"/>
      <c r="F65" s="617"/>
      <c r="G65" s="618"/>
      <c r="H65" s="618"/>
      <c r="I65" s="609"/>
      <c r="J65" s="618"/>
      <c r="K65" s="618"/>
      <c r="L65" s="618"/>
      <c r="M65" s="618"/>
      <c r="N65" s="618"/>
      <c r="O65" s="618"/>
      <c r="P65" s="618"/>
      <c r="Q65" s="618"/>
      <c r="R65" s="618"/>
      <c r="S65" s="623"/>
      <c r="T65" s="623"/>
      <c r="U65" s="623"/>
      <c r="V65" s="623"/>
      <c r="W65" s="623"/>
      <c r="X65" s="623"/>
    </row>
    <row r="66" s="361" customFormat="1" ht="15" spans="1:24">
      <c r="A66" s="605">
        <f t="shared" si="1"/>
        <v>55</v>
      </c>
      <c r="B66" s="619" t="s">
        <v>387</v>
      </c>
      <c r="C66" s="615"/>
      <c r="D66" s="616"/>
      <c r="E66" s="609"/>
      <c r="F66" s="617"/>
      <c r="G66" s="618"/>
      <c r="H66" s="618"/>
      <c r="I66" s="609"/>
      <c r="J66" s="618"/>
      <c r="K66" s="618"/>
      <c r="L66" s="618"/>
      <c r="M66" s="618"/>
      <c r="N66" s="618"/>
      <c r="O66" s="618"/>
      <c r="P66" s="618"/>
      <c r="Q66" s="618"/>
      <c r="R66" s="618"/>
      <c r="S66" s="623"/>
      <c r="T66" s="623"/>
      <c r="U66" s="623"/>
      <c r="V66" s="623"/>
      <c r="W66" s="623"/>
      <c r="X66" s="623"/>
    </row>
    <row r="67" s="361" customFormat="1" ht="15" spans="1:24">
      <c r="A67" s="605">
        <f t="shared" si="1"/>
        <v>56</v>
      </c>
      <c r="B67" s="614" t="s">
        <v>388</v>
      </c>
      <c r="C67" s="615"/>
      <c r="D67" s="616"/>
      <c r="E67" s="609"/>
      <c r="F67" s="617"/>
      <c r="G67" s="618"/>
      <c r="H67" s="618"/>
      <c r="I67" s="609"/>
      <c r="J67" s="618"/>
      <c r="K67" s="618"/>
      <c r="L67" s="618"/>
      <c r="M67" s="618"/>
      <c r="N67" s="618"/>
      <c r="O67" s="618"/>
      <c r="P67" s="618"/>
      <c r="Q67" s="618"/>
      <c r="R67" s="618"/>
      <c r="S67" s="623"/>
      <c r="T67" s="623"/>
      <c r="U67" s="623"/>
      <c r="V67" s="623"/>
      <c r="W67" s="623"/>
      <c r="X67" s="623"/>
    </row>
    <row r="68" s="361" customFormat="1" ht="15" spans="1:24">
      <c r="A68" s="605">
        <f t="shared" si="1"/>
        <v>57</v>
      </c>
      <c r="B68" s="606" t="s">
        <v>389</v>
      </c>
      <c r="C68" s="607"/>
      <c r="D68" s="608"/>
      <c r="E68" s="609"/>
      <c r="F68" s="610"/>
      <c r="G68" s="609"/>
      <c r="H68" s="611"/>
      <c r="I68" s="609"/>
      <c r="J68" s="618"/>
      <c r="K68" s="618"/>
      <c r="L68" s="618"/>
      <c r="M68" s="618"/>
      <c r="N68" s="618"/>
      <c r="O68" s="618"/>
      <c r="P68" s="618"/>
      <c r="Q68" s="618"/>
      <c r="R68" s="618"/>
      <c r="S68" s="623"/>
      <c r="T68" s="623"/>
      <c r="U68" s="623"/>
      <c r="V68" s="623"/>
      <c r="W68" s="623"/>
      <c r="X68" s="623"/>
    </row>
    <row r="69" s="361" customFormat="1" ht="15" spans="1:24">
      <c r="A69" s="605">
        <f t="shared" si="1"/>
        <v>58</v>
      </c>
      <c r="B69" s="606" t="s">
        <v>390</v>
      </c>
      <c r="C69" s="607"/>
      <c r="D69" s="608"/>
      <c r="E69" s="609"/>
      <c r="F69" s="610"/>
      <c r="G69" s="611"/>
      <c r="H69" s="611"/>
      <c r="I69" s="609"/>
      <c r="J69" s="618"/>
      <c r="K69" s="618"/>
      <c r="L69" s="618"/>
      <c r="M69" s="618"/>
      <c r="N69" s="618"/>
      <c r="O69" s="618"/>
      <c r="P69" s="618"/>
      <c r="Q69" s="618"/>
      <c r="R69" s="618"/>
      <c r="S69" s="623"/>
      <c r="T69" s="623"/>
      <c r="U69" s="623"/>
      <c r="V69" s="623"/>
      <c r="W69" s="623"/>
      <c r="X69" s="623"/>
    </row>
    <row r="70" s="361" customFormat="1" ht="15" spans="1:24">
      <c r="A70" s="605">
        <f t="shared" si="1"/>
        <v>59</v>
      </c>
      <c r="B70" s="606" t="s">
        <v>390</v>
      </c>
      <c r="C70" s="607"/>
      <c r="D70" s="608"/>
      <c r="E70" s="609"/>
      <c r="F70" s="610"/>
      <c r="G70" s="611"/>
      <c r="H70" s="611"/>
      <c r="I70" s="609"/>
      <c r="J70" s="618"/>
      <c r="K70" s="618"/>
      <c r="L70" s="618"/>
      <c r="M70" s="618"/>
      <c r="N70" s="618"/>
      <c r="O70" s="618"/>
      <c r="P70" s="618"/>
      <c r="Q70" s="618"/>
      <c r="R70" s="618"/>
      <c r="S70" s="623"/>
      <c r="T70" s="623"/>
      <c r="U70" s="623"/>
      <c r="V70" s="623"/>
      <c r="W70" s="623"/>
      <c r="X70" s="623"/>
    </row>
    <row r="71" s="361" customFormat="1" ht="15" spans="1:24">
      <c r="A71" s="605">
        <f t="shared" si="1"/>
        <v>60</v>
      </c>
      <c r="B71" s="614" t="s">
        <v>391</v>
      </c>
      <c r="C71" s="615"/>
      <c r="D71" s="616"/>
      <c r="E71" s="609"/>
      <c r="F71" s="617"/>
      <c r="G71" s="618"/>
      <c r="H71" s="618"/>
      <c r="I71" s="609"/>
      <c r="J71" s="618"/>
      <c r="K71" s="618"/>
      <c r="L71" s="618"/>
      <c r="M71" s="618"/>
      <c r="N71" s="618"/>
      <c r="O71" s="618"/>
      <c r="P71" s="618"/>
      <c r="Q71" s="618"/>
      <c r="R71" s="618"/>
      <c r="S71" s="623"/>
      <c r="T71" s="623"/>
      <c r="U71" s="623"/>
      <c r="V71" s="623"/>
      <c r="W71" s="623"/>
      <c r="X71" s="623"/>
    </row>
    <row r="72" s="361" customFormat="1" ht="15" spans="1:24">
      <c r="A72" s="605">
        <f t="shared" si="1"/>
        <v>61</v>
      </c>
      <c r="B72" s="614" t="s">
        <v>391</v>
      </c>
      <c r="C72" s="615"/>
      <c r="D72" s="616"/>
      <c r="E72" s="609"/>
      <c r="F72" s="617"/>
      <c r="G72" s="618"/>
      <c r="H72" s="618"/>
      <c r="I72" s="609"/>
      <c r="J72" s="618"/>
      <c r="K72" s="618"/>
      <c r="L72" s="618"/>
      <c r="M72" s="618"/>
      <c r="N72" s="618"/>
      <c r="O72" s="618"/>
      <c r="P72" s="618"/>
      <c r="Q72" s="618"/>
      <c r="R72" s="618"/>
      <c r="S72" s="623"/>
      <c r="T72" s="623"/>
      <c r="U72" s="623"/>
      <c r="V72" s="623"/>
      <c r="W72" s="623"/>
      <c r="X72" s="623"/>
    </row>
    <row r="73" s="361" customFormat="1" ht="15" spans="1:24">
      <c r="A73" s="605">
        <f t="shared" si="1"/>
        <v>62</v>
      </c>
      <c r="B73" s="614" t="s">
        <v>391</v>
      </c>
      <c r="C73" s="615"/>
      <c r="D73" s="616"/>
      <c r="E73" s="609"/>
      <c r="F73" s="617"/>
      <c r="G73" s="618"/>
      <c r="H73" s="618"/>
      <c r="I73" s="609"/>
      <c r="J73" s="618"/>
      <c r="K73" s="618"/>
      <c r="L73" s="618"/>
      <c r="M73" s="618"/>
      <c r="N73" s="618"/>
      <c r="O73" s="618"/>
      <c r="P73" s="618"/>
      <c r="Q73" s="618"/>
      <c r="R73" s="618"/>
      <c r="S73" s="623"/>
      <c r="T73" s="623"/>
      <c r="U73" s="623"/>
      <c r="V73" s="623"/>
      <c r="W73" s="623"/>
      <c r="X73" s="623"/>
    </row>
    <row r="74" s="361" customFormat="1" ht="15" spans="1:24">
      <c r="A74" s="605">
        <f t="shared" si="1"/>
        <v>63</v>
      </c>
      <c r="B74" s="614" t="s">
        <v>391</v>
      </c>
      <c r="C74" s="615"/>
      <c r="D74" s="616"/>
      <c r="E74" s="609"/>
      <c r="F74" s="617"/>
      <c r="G74" s="618"/>
      <c r="H74" s="618"/>
      <c r="I74" s="609"/>
      <c r="J74" s="618"/>
      <c r="K74" s="618"/>
      <c r="L74" s="618"/>
      <c r="M74" s="618"/>
      <c r="N74" s="618"/>
      <c r="O74" s="618"/>
      <c r="P74" s="618"/>
      <c r="Q74" s="618"/>
      <c r="R74" s="618"/>
      <c r="S74" s="623"/>
      <c r="T74" s="623"/>
      <c r="U74" s="623"/>
      <c r="V74" s="623"/>
      <c r="W74" s="623"/>
      <c r="X74" s="623"/>
    </row>
    <row r="75" s="361" customFormat="1" ht="15" spans="1:24">
      <c r="A75" s="605">
        <f t="shared" si="1"/>
        <v>64</v>
      </c>
      <c r="B75" s="614" t="s">
        <v>391</v>
      </c>
      <c r="C75" s="615"/>
      <c r="D75" s="616"/>
      <c r="E75" s="609"/>
      <c r="F75" s="617"/>
      <c r="G75" s="618"/>
      <c r="H75" s="618"/>
      <c r="I75" s="609"/>
      <c r="J75" s="618"/>
      <c r="K75" s="618"/>
      <c r="L75" s="618"/>
      <c r="M75" s="618"/>
      <c r="N75" s="618"/>
      <c r="O75" s="618"/>
      <c r="P75" s="618"/>
      <c r="Q75" s="618"/>
      <c r="R75" s="618"/>
      <c r="S75" s="623"/>
      <c r="T75" s="623"/>
      <c r="U75" s="623"/>
      <c r="V75" s="623"/>
      <c r="W75" s="623"/>
      <c r="X75" s="623"/>
    </row>
    <row r="76" s="361" customFormat="1" ht="15" spans="1:24">
      <c r="A76" s="605">
        <f t="shared" si="1"/>
        <v>65</v>
      </c>
      <c r="B76" s="619" t="s">
        <v>391</v>
      </c>
      <c r="C76" s="615"/>
      <c r="D76" s="616"/>
      <c r="E76" s="609"/>
      <c r="F76" s="617"/>
      <c r="G76" s="618"/>
      <c r="H76" s="618"/>
      <c r="I76" s="609"/>
      <c r="J76" s="618"/>
      <c r="K76" s="618"/>
      <c r="L76" s="618"/>
      <c r="M76" s="618"/>
      <c r="N76" s="618"/>
      <c r="O76" s="618"/>
      <c r="P76" s="618"/>
      <c r="Q76" s="618"/>
      <c r="R76" s="618"/>
      <c r="S76" s="623"/>
      <c r="T76" s="623"/>
      <c r="U76" s="623"/>
      <c r="V76" s="623"/>
      <c r="W76" s="623"/>
      <c r="X76" s="623"/>
    </row>
    <row r="77" s="361" customFormat="1" ht="15" spans="1:24">
      <c r="A77" s="605">
        <f t="shared" si="1"/>
        <v>66</v>
      </c>
      <c r="B77" s="619" t="s">
        <v>392</v>
      </c>
      <c r="C77" s="615"/>
      <c r="D77" s="616"/>
      <c r="E77" s="609"/>
      <c r="F77" s="617"/>
      <c r="G77" s="618"/>
      <c r="H77" s="618"/>
      <c r="I77" s="609"/>
      <c r="J77" s="618"/>
      <c r="K77" s="618"/>
      <c r="L77" s="618"/>
      <c r="M77" s="618"/>
      <c r="N77" s="618"/>
      <c r="O77" s="618"/>
      <c r="P77" s="618"/>
      <c r="Q77" s="618"/>
      <c r="R77" s="618"/>
      <c r="S77" s="623"/>
      <c r="T77" s="623"/>
      <c r="U77" s="623"/>
      <c r="V77" s="623"/>
      <c r="W77" s="623"/>
      <c r="X77" s="623"/>
    </row>
    <row r="78" s="361" customFormat="1" ht="15" spans="1:24">
      <c r="A78" s="605">
        <f t="shared" si="1"/>
        <v>67</v>
      </c>
      <c r="B78" s="612" t="s">
        <v>393</v>
      </c>
      <c r="C78" s="607"/>
      <c r="D78" s="608"/>
      <c r="E78" s="609"/>
      <c r="F78" s="610"/>
      <c r="G78" s="618"/>
      <c r="H78" s="611"/>
      <c r="I78" s="609"/>
      <c r="J78" s="618"/>
      <c r="K78" s="618"/>
      <c r="L78" s="618"/>
      <c r="M78" s="618"/>
      <c r="N78" s="618"/>
      <c r="O78" s="618"/>
      <c r="P78" s="618"/>
      <c r="Q78" s="618"/>
      <c r="R78" s="618"/>
      <c r="S78" s="623"/>
      <c r="T78" s="623"/>
      <c r="U78" s="623"/>
      <c r="V78" s="623"/>
      <c r="W78" s="623"/>
      <c r="X78" s="623"/>
    </row>
    <row r="79" s="361" customFormat="1" ht="15" spans="1:24">
      <c r="A79" s="605">
        <f t="shared" si="1"/>
        <v>68</v>
      </c>
      <c r="B79" s="606" t="s">
        <v>394</v>
      </c>
      <c r="C79" s="607"/>
      <c r="D79" s="608"/>
      <c r="E79" s="611"/>
      <c r="F79" s="610"/>
      <c r="G79" s="611"/>
      <c r="H79" s="611"/>
      <c r="I79" s="609"/>
      <c r="J79" s="618"/>
      <c r="K79" s="618"/>
      <c r="L79" s="618"/>
      <c r="M79" s="618"/>
      <c r="N79" s="618"/>
      <c r="O79" s="618"/>
      <c r="P79" s="618"/>
      <c r="Q79" s="618"/>
      <c r="R79" s="618"/>
      <c r="S79" s="623"/>
      <c r="T79" s="623"/>
      <c r="U79" s="623"/>
      <c r="V79" s="623"/>
      <c r="W79" s="623"/>
      <c r="X79" s="623"/>
    </row>
    <row r="80" s="361" customFormat="1" ht="15" spans="1:24">
      <c r="A80" s="605">
        <f t="shared" si="1"/>
        <v>69</v>
      </c>
      <c r="B80" s="606" t="s">
        <v>394</v>
      </c>
      <c r="C80" s="607"/>
      <c r="D80" s="608"/>
      <c r="E80" s="609"/>
      <c r="F80" s="610"/>
      <c r="G80" s="611"/>
      <c r="H80" s="611"/>
      <c r="I80" s="609"/>
      <c r="J80" s="618"/>
      <c r="K80" s="618"/>
      <c r="L80" s="618"/>
      <c r="M80" s="618"/>
      <c r="N80" s="618"/>
      <c r="O80" s="618"/>
      <c r="P80" s="618"/>
      <c r="Q80" s="618"/>
      <c r="R80" s="618"/>
      <c r="S80" s="623"/>
      <c r="T80" s="623"/>
      <c r="U80" s="623"/>
      <c r="V80" s="623"/>
      <c r="W80" s="623"/>
      <c r="X80" s="623"/>
    </row>
    <row r="81" s="361" customFormat="1" ht="15" spans="1:24">
      <c r="A81" s="605">
        <f t="shared" si="1"/>
        <v>70</v>
      </c>
      <c r="B81" s="612" t="s">
        <v>394</v>
      </c>
      <c r="C81" s="607"/>
      <c r="D81" s="608"/>
      <c r="E81" s="609"/>
      <c r="F81" s="610"/>
      <c r="G81" s="611"/>
      <c r="H81" s="611"/>
      <c r="I81" s="609"/>
      <c r="J81" s="618"/>
      <c r="K81" s="618"/>
      <c r="L81" s="618"/>
      <c r="M81" s="618"/>
      <c r="N81" s="618"/>
      <c r="O81" s="618"/>
      <c r="P81" s="618"/>
      <c r="Q81" s="618"/>
      <c r="R81" s="618"/>
      <c r="S81" s="623"/>
      <c r="T81" s="623"/>
      <c r="U81" s="623"/>
      <c r="V81" s="623"/>
      <c r="W81" s="623"/>
      <c r="X81" s="623"/>
    </row>
    <row r="82" s="361" customFormat="1" ht="15" spans="1:24">
      <c r="A82" s="605">
        <f t="shared" si="1"/>
        <v>71</v>
      </c>
      <c r="B82" s="612" t="s">
        <v>394</v>
      </c>
      <c r="C82" s="607"/>
      <c r="D82" s="608"/>
      <c r="E82" s="609"/>
      <c r="F82" s="610"/>
      <c r="G82" s="611"/>
      <c r="H82" s="611"/>
      <c r="I82" s="609"/>
      <c r="J82" s="618"/>
      <c r="K82" s="618"/>
      <c r="L82" s="618"/>
      <c r="M82" s="618"/>
      <c r="N82" s="618"/>
      <c r="O82" s="618"/>
      <c r="P82" s="618"/>
      <c r="Q82" s="618"/>
      <c r="R82" s="618"/>
      <c r="S82" s="623"/>
      <c r="T82" s="623"/>
      <c r="U82" s="623"/>
      <c r="V82" s="623"/>
      <c r="W82" s="623"/>
      <c r="X82" s="623"/>
    </row>
    <row r="83" s="361" customFormat="1" ht="15" spans="1:24">
      <c r="A83" s="605">
        <f t="shared" si="1"/>
        <v>72</v>
      </c>
      <c r="B83" s="612" t="s">
        <v>394</v>
      </c>
      <c r="C83" s="607"/>
      <c r="D83" s="608"/>
      <c r="E83" s="609"/>
      <c r="F83" s="610"/>
      <c r="G83" s="611"/>
      <c r="H83" s="611"/>
      <c r="I83" s="609"/>
      <c r="J83" s="618"/>
      <c r="K83" s="618"/>
      <c r="L83" s="618"/>
      <c r="M83" s="618"/>
      <c r="N83" s="618"/>
      <c r="O83" s="618"/>
      <c r="P83" s="618"/>
      <c r="Q83" s="618"/>
      <c r="R83" s="618"/>
      <c r="S83" s="623"/>
      <c r="T83" s="623"/>
      <c r="U83" s="623"/>
      <c r="V83" s="623"/>
      <c r="W83" s="623"/>
      <c r="X83" s="623"/>
    </row>
    <row r="84" s="361" customFormat="1" ht="15" spans="1:24">
      <c r="A84" s="605">
        <f t="shared" si="1"/>
        <v>73</v>
      </c>
      <c r="B84" s="612" t="s">
        <v>394</v>
      </c>
      <c r="C84" s="607"/>
      <c r="D84" s="608"/>
      <c r="E84" s="609"/>
      <c r="F84" s="610"/>
      <c r="G84" s="611"/>
      <c r="H84" s="611"/>
      <c r="I84" s="609"/>
      <c r="J84" s="618"/>
      <c r="K84" s="618"/>
      <c r="L84" s="618"/>
      <c r="M84" s="618"/>
      <c r="N84" s="618"/>
      <c r="O84" s="618"/>
      <c r="P84" s="618"/>
      <c r="Q84" s="618"/>
      <c r="R84" s="618"/>
      <c r="S84" s="623"/>
      <c r="T84" s="623"/>
      <c r="U84" s="623"/>
      <c r="V84" s="623"/>
      <c r="W84" s="623"/>
      <c r="X84" s="623"/>
    </row>
    <row r="85" s="361" customFormat="1" ht="15" spans="1:24">
      <c r="A85" s="605">
        <f t="shared" si="1"/>
        <v>74</v>
      </c>
      <c r="B85" s="612" t="s">
        <v>394</v>
      </c>
      <c r="C85" s="607"/>
      <c r="D85" s="608"/>
      <c r="E85" s="609"/>
      <c r="F85" s="610"/>
      <c r="G85" s="621"/>
      <c r="H85" s="611"/>
      <c r="I85" s="609"/>
      <c r="J85" s="618"/>
      <c r="K85" s="618"/>
      <c r="L85" s="618"/>
      <c r="M85" s="618"/>
      <c r="N85" s="618"/>
      <c r="O85" s="618"/>
      <c r="P85" s="618"/>
      <c r="Q85" s="618"/>
      <c r="R85" s="618"/>
      <c r="S85" s="623"/>
      <c r="T85" s="623"/>
      <c r="U85" s="623"/>
      <c r="V85" s="623"/>
      <c r="W85" s="623"/>
      <c r="X85" s="623"/>
    </row>
    <row r="86" s="361" customFormat="1" ht="15" spans="1:24">
      <c r="A86" s="605">
        <f t="shared" si="1"/>
        <v>75</v>
      </c>
      <c r="B86" s="606" t="s">
        <v>395</v>
      </c>
      <c r="C86" s="607"/>
      <c r="D86" s="608"/>
      <c r="E86" s="609"/>
      <c r="F86" s="610"/>
      <c r="G86" s="610"/>
      <c r="H86" s="611"/>
      <c r="I86" s="609"/>
      <c r="J86" s="618"/>
      <c r="K86" s="618"/>
      <c r="L86" s="618"/>
      <c r="M86" s="618"/>
      <c r="N86" s="618"/>
      <c r="O86" s="618"/>
      <c r="P86" s="618"/>
      <c r="Q86" s="618"/>
      <c r="R86" s="618"/>
      <c r="S86" s="623"/>
      <c r="T86" s="623"/>
      <c r="U86" s="623"/>
      <c r="V86" s="623"/>
      <c r="W86" s="623"/>
      <c r="X86" s="623"/>
    </row>
    <row r="87" s="361" customFormat="1" ht="15" spans="1:24">
      <c r="A87" s="605">
        <f t="shared" si="1"/>
        <v>76</v>
      </c>
      <c r="B87" s="606" t="s">
        <v>395</v>
      </c>
      <c r="C87" s="607"/>
      <c r="D87" s="608"/>
      <c r="E87" s="609"/>
      <c r="F87" s="610"/>
      <c r="G87" s="611"/>
      <c r="H87" s="611"/>
      <c r="I87" s="609"/>
      <c r="J87" s="618"/>
      <c r="K87" s="618"/>
      <c r="L87" s="618"/>
      <c r="M87" s="618"/>
      <c r="N87" s="618"/>
      <c r="O87" s="618"/>
      <c r="P87" s="618"/>
      <c r="Q87" s="618"/>
      <c r="R87" s="618"/>
      <c r="S87" s="623"/>
      <c r="T87" s="623"/>
      <c r="U87" s="623"/>
      <c r="V87" s="623"/>
      <c r="W87" s="623"/>
      <c r="X87" s="623"/>
    </row>
    <row r="88" s="361" customFormat="1" ht="15" spans="1:24">
      <c r="A88" s="605">
        <f t="shared" si="1"/>
        <v>77</v>
      </c>
      <c r="B88" s="606" t="s">
        <v>395</v>
      </c>
      <c r="C88" s="607"/>
      <c r="D88" s="608"/>
      <c r="E88" s="609"/>
      <c r="F88" s="610"/>
      <c r="G88" s="611"/>
      <c r="H88" s="611"/>
      <c r="I88" s="609"/>
      <c r="J88" s="618"/>
      <c r="K88" s="618"/>
      <c r="L88" s="618"/>
      <c r="M88" s="618"/>
      <c r="N88" s="618"/>
      <c r="O88" s="618"/>
      <c r="P88" s="618"/>
      <c r="Q88" s="618"/>
      <c r="R88" s="618"/>
      <c r="S88" s="623"/>
      <c r="T88" s="623"/>
      <c r="U88" s="623"/>
      <c r="V88" s="623"/>
      <c r="W88" s="623"/>
      <c r="X88" s="623"/>
    </row>
    <row r="89" s="361" customFormat="1" ht="15" spans="1:24">
      <c r="A89" s="605">
        <f t="shared" si="1"/>
        <v>78</v>
      </c>
      <c r="B89" s="614" t="s">
        <v>396</v>
      </c>
      <c r="C89" s="615"/>
      <c r="D89" s="616"/>
      <c r="E89" s="609"/>
      <c r="F89" s="617"/>
      <c r="G89" s="618"/>
      <c r="H89" s="618"/>
      <c r="I89" s="609"/>
      <c r="J89" s="618"/>
      <c r="K89" s="618"/>
      <c r="L89" s="618"/>
      <c r="M89" s="618"/>
      <c r="N89" s="618"/>
      <c r="O89" s="618"/>
      <c r="P89" s="618"/>
      <c r="Q89" s="618"/>
      <c r="R89" s="618"/>
      <c r="S89" s="623"/>
      <c r="T89" s="623"/>
      <c r="U89" s="623"/>
      <c r="V89" s="623"/>
      <c r="W89" s="623"/>
      <c r="X89" s="623"/>
    </row>
    <row r="90" s="361" customFormat="1" ht="15" spans="1:24">
      <c r="A90" s="605">
        <f t="shared" si="1"/>
        <v>79</v>
      </c>
      <c r="B90" s="614" t="s">
        <v>396</v>
      </c>
      <c r="C90" s="615"/>
      <c r="D90" s="616"/>
      <c r="E90" s="611"/>
      <c r="F90" s="617"/>
      <c r="G90" s="618"/>
      <c r="H90" s="618"/>
      <c r="I90" s="609"/>
      <c r="J90" s="618"/>
      <c r="K90" s="618"/>
      <c r="L90" s="618"/>
      <c r="M90" s="618"/>
      <c r="N90" s="618"/>
      <c r="O90" s="618"/>
      <c r="P90" s="618"/>
      <c r="Q90" s="618"/>
      <c r="R90" s="618"/>
      <c r="S90" s="623"/>
      <c r="T90" s="623"/>
      <c r="U90" s="623"/>
      <c r="V90" s="623"/>
      <c r="W90" s="623"/>
      <c r="X90" s="623"/>
    </row>
    <row r="91" s="361" customFormat="1" ht="15" spans="1:24">
      <c r="A91" s="605">
        <f t="shared" si="1"/>
        <v>80</v>
      </c>
      <c r="B91" s="614" t="s">
        <v>396</v>
      </c>
      <c r="C91" s="615"/>
      <c r="D91" s="616"/>
      <c r="E91" s="611"/>
      <c r="F91" s="617"/>
      <c r="G91" s="618"/>
      <c r="H91" s="618"/>
      <c r="I91" s="609"/>
      <c r="J91" s="618"/>
      <c r="K91" s="618"/>
      <c r="L91" s="618"/>
      <c r="M91" s="618"/>
      <c r="N91" s="618"/>
      <c r="O91" s="618"/>
      <c r="P91" s="618"/>
      <c r="Q91" s="618"/>
      <c r="R91" s="618"/>
      <c r="S91" s="623"/>
      <c r="T91" s="623"/>
      <c r="U91" s="623"/>
      <c r="V91" s="623"/>
      <c r="W91" s="623"/>
      <c r="X91" s="623"/>
    </row>
    <row r="92" s="361" customFormat="1" ht="15" spans="1:24">
      <c r="A92" s="605">
        <f t="shared" si="1"/>
        <v>81</v>
      </c>
      <c r="B92" s="614" t="s">
        <v>396</v>
      </c>
      <c r="C92" s="615"/>
      <c r="D92" s="616"/>
      <c r="E92" s="611"/>
      <c r="F92" s="617"/>
      <c r="G92" s="618"/>
      <c r="H92" s="618"/>
      <c r="I92" s="609"/>
      <c r="J92" s="618"/>
      <c r="K92" s="618"/>
      <c r="L92" s="618"/>
      <c r="M92" s="618"/>
      <c r="N92" s="618"/>
      <c r="O92" s="618"/>
      <c r="P92" s="618"/>
      <c r="Q92" s="618"/>
      <c r="R92" s="618"/>
      <c r="S92" s="623"/>
      <c r="T92" s="623"/>
      <c r="U92" s="623"/>
      <c r="V92" s="623"/>
      <c r="W92" s="623"/>
      <c r="X92" s="623"/>
    </row>
    <row r="93" s="361" customFormat="1" ht="15" spans="1:24">
      <c r="A93" s="605">
        <f t="shared" si="1"/>
        <v>82</v>
      </c>
      <c r="B93" s="614" t="s">
        <v>396</v>
      </c>
      <c r="C93" s="615"/>
      <c r="D93" s="616"/>
      <c r="E93" s="611"/>
      <c r="F93" s="617"/>
      <c r="G93" s="618"/>
      <c r="H93" s="618"/>
      <c r="I93" s="609"/>
      <c r="J93" s="618"/>
      <c r="K93" s="618"/>
      <c r="L93" s="618"/>
      <c r="M93" s="618"/>
      <c r="N93" s="618"/>
      <c r="O93" s="618"/>
      <c r="P93" s="618"/>
      <c r="Q93" s="618"/>
      <c r="R93" s="618"/>
      <c r="S93" s="623"/>
      <c r="T93" s="623"/>
      <c r="U93" s="623"/>
      <c r="V93" s="623"/>
      <c r="W93" s="623"/>
      <c r="X93" s="623"/>
    </row>
    <row r="94" s="361" customFormat="1" ht="15" spans="1:24">
      <c r="A94" s="605">
        <f t="shared" si="1"/>
        <v>83</v>
      </c>
      <c r="B94" s="614" t="s">
        <v>396</v>
      </c>
      <c r="C94" s="615"/>
      <c r="D94" s="616"/>
      <c r="E94" s="609"/>
      <c r="F94" s="617"/>
      <c r="G94" s="618"/>
      <c r="H94" s="618"/>
      <c r="I94" s="609"/>
      <c r="J94" s="618"/>
      <c r="K94" s="618"/>
      <c r="L94" s="618"/>
      <c r="M94" s="618"/>
      <c r="N94" s="618"/>
      <c r="O94" s="618"/>
      <c r="P94" s="618"/>
      <c r="Q94" s="618"/>
      <c r="R94" s="618"/>
      <c r="S94" s="623"/>
      <c r="T94" s="623"/>
      <c r="U94" s="623"/>
      <c r="V94" s="623"/>
      <c r="W94" s="623"/>
      <c r="X94" s="623"/>
    </row>
    <row r="95" s="361" customFormat="1" ht="15" spans="1:24">
      <c r="A95" s="605">
        <f t="shared" si="1"/>
        <v>84</v>
      </c>
      <c r="B95" s="614" t="s">
        <v>396</v>
      </c>
      <c r="C95" s="615"/>
      <c r="D95" s="616"/>
      <c r="E95" s="609"/>
      <c r="F95" s="617"/>
      <c r="G95" s="618"/>
      <c r="H95" s="618"/>
      <c r="I95" s="609"/>
      <c r="J95" s="618"/>
      <c r="K95" s="618"/>
      <c r="L95" s="618"/>
      <c r="M95" s="618"/>
      <c r="N95" s="618"/>
      <c r="O95" s="618"/>
      <c r="P95" s="618"/>
      <c r="Q95" s="618"/>
      <c r="R95" s="618"/>
      <c r="S95" s="623"/>
      <c r="T95" s="623"/>
      <c r="U95" s="623"/>
      <c r="V95" s="623"/>
      <c r="W95" s="623"/>
      <c r="X95" s="623"/>
    </row>
    <row r="96" s="361" customFormat="1" ht="15" spans="1:24">
      <c r="A96" s="605">
        <f t="shared" si="1"/>
        <v>85</v>
      </c>
      <c r="B96" s="614" t="s">
        <v>396</v>
      </c>
      <c r="C96" s="615"/>
      <c r="D96" s="616"/>
      <c r="E96" s="609"/>
      <c r="F96" s="617"/>
      <c r="G96" s="618"/>
      <c r="H96" s="618"/>
      <c r="I96" s="609"/>
      <c r="J96" s="618"/>
      <c r="K96" s="618"/>
      <c r="L96" s="618"/>
      <c r="M96" s="618"/>
      <c r="N96" s="618"/>
      <c r="O96" s="618"/>
      <c r="P96" s="618"/>
      <c r="Q96" s="618"/>
      <c r="R96" s="618"/>
      <c r="S96" s="623"/>
      <c r="T96" s="623"/>
      <c r="U96" s="623"/>
      <c r="V96" s="623"/>
      <c r="W96" s="623"/>
      <c r="X96" s="623"/>
    </row>
    <row r="97" s="361" customFormat="1" ht="15" spans="1:24">
      <c r="A97" s="605">
        <f t="shared" si="1"/>
        <v>86</v>
      </c>
      <c r="B97" s="614" t="s">
        <v>396</v>
      </c>
      <c r="C97" s="615"/>
      <c r="D97" s="616"/>
      <c r="E97" s="609"/>
      <c r="F97" s="617"/>
      <c r="G97" s="618"/>
      <c r="H97" s="618"/>
      <c r="I97" s="609"/>
      <c r="J97" s="618"/>
      <c r="K97" s="618"/>
      <c r="L97" s="618"/>
      <c r="M97" s="618"/>
      <c r="N97" s="618"/>
      <c r="O97" s="618"/>
      <c r="P97" s="618"/>
      <c r="Q97" s="618"/>
      <c r="R97" s="618"/>
      <c r="S97" s="623"/>
      <c r="T97" s="623"/>
      <c r="U97" s="623"/>
      <c r="V97" s="623"/>
      <c r="W97" s="623"/>
      <c r="X97" s="623"/>
    </row>
    <row r="98" s="361" customFormat="1" ht="15" spans="1:24">
      <c r="A98" s="605">
        <f t="shared" si="1"/>
        <v>87</v>
      </c>
      <c r="B98" s="614" t="s">
        <v>396</v>
      </c>
      <c r="C98" s="615"/>
      <c r="D98" s="616"/>
      <c r="E98" s="609"/>
      <c r="F98" s="617"/>
      <c r="G98" s="618"/>
      <c r="H98" s="618"/>
      <c r="I98" s="609"/>
      <c r="J98" s="618"/>
      <c r="K98" s="618"/>
      <c r="L98" s="618"/>
      <c r="M98" s="618"/>
      <c r="N98" s="618"/>
      <c r="O98" s="618"/>
      <c r="P98" s="618"/>
      <c r="Q98" s="618"/>
      <c r="R98" s="618"/>
      <c r="S98" s="623"/>
      <c r="T98" s="623"/>
      <c r="U98" s="623"/>
      <c r="V98" s="623"/>
      <c r="W98" s="623"/>
      <c r="X98" s="623"/>
    </row>
    <row r="99" s="361" customFormat="1" ht="15" spans="1:24">
      <c r="A99" s="605">
        <f t="shared" si="1"/>
        <v>88</v>
      </c>
      <c r="B99" s="614" t="s">
        <v>396</v>
      </c>
      <c r="C99" s="615"/>
      <c r="D99" s="616"/>
      <c r="E99" s="609"/>
      <c r="F99" s="617"/>
      <c r="G99" s="618"/>
      <c r="H99" s="618"/>
      <c r="I99" s="609"/>
      <c r="J99" s="618"/>
      <c r="K99" s="618"/>
      <c r="L99" s="618"/>
      <c r="M99" s="618"/>
      <c r="N99" s="618"/>
      <c r="O99" s="618"/>
      <c r="P99" s="618"/>
      <c r="Q99" s="618"/>
      <c r="R99" s="618"/>
      <c r="S99" s="623"/>
      <c r="T99" s="623"/>
      <c r="U99" s="623"/>
      <c r="V99" s="623"/>
      <c r="W99" s="623"/>
      <c r="X99" s="623"/>
    </row>
    <row r="100" s="361" customFormat="1" ht="15" spans="1:24">
      <c r="A100" s="605">
        <f t="shared" si="1"/>
        <v>89</v>
      </c>
      <c r="B100" s="614" t="s">
        <v>396</v>
      </c>
      <c r="C100" s="615"/>
      <c r="D100" s="616"/>
      <c r="E100" s="609"/>
      <c r="F100" s="617"/>
      <c r="G100" s="618"/>
      <c r="H100" s="618"/>
      <c r="I100" s="609"/>
      <c r="J100" s="618"/>
      <c r="K100" s="618"/>
      <c r="L100" s="618"/>
      <c r="M100" s="618"/>
      <c r="N100" s="618"/>
      <c r="O100" s="618"/>
      <c r="P100" s="618"/>
      <c r="Q100" s="618"/>
      <c r="R100" s="618"/>
      <c r="S100" s="623"/>
      <c r="T100" s="623"/>
      <c r="U100" s="623"/>
      <c r="V100" s="623"/>
      <c r="W100" s="623"/>
      <c r="X100" s="623"/>
    </row>
    <row r="101" s="361" customFormat="1" ht="15" spans="1:24">
      <c r="A101" s="605">
        <f t="shared" si="1"/>
        <v>90</v>
      </c>
      <c r="B101" s="614" t="s">
        <v>396</v>
      </c>
      <c r="C101" s="615"/>
      <c r="D101" s="616"/>
      <c r="E101" s="609"/>
      <c r="F101" s="617"/>
      <c r="G101" s="618"/>
      <c r="H101" s="618"/>
      <c r="I101" s="609"/>
      <c r="J101" s="618"/>
      <c r="K101" s="618"/>
      <c r="L101" s="618"/>
      <c r="M101" s="618"/>
      <c r="N101" s="618"/>
      <c r="O101" s="618"/>
      <c r="P101" s="618"/>
      <c r="Q101" s="618"/>
      <c r="R101" s="618"/>
      <c r="S101" s="623"/>
      <c r="T101" s="623"/>
      <c r="U101" s="623"/>
      <c r="V101" s="623"/>
      <c r="W101" s="623"/>
      <c r="X101" s="623"/>
    </row>
    <row r="102" s="361" customFormat="1" ht="15" spans="1:24">
      <c r="A102" s="605">
        <f t="shared" si="1"/>
        <v>91</v>
      </c>
      <c r="B102" s="624" t="s">
        <v>396</v>
      </c>
      <c r="C102" s="615"/>
      <c r="D102" s="616"/>
      <c r="E102" s="609"/>
      <c r="F102" s="617"/>
      <c r="G102" s="618"/>
      <c r="H102" s="618"/>
      <c r="I102" s="609"/>
      <c r="J102" s="618"/>
      <c r="K102" s="618"/>
      <c r="L102" s="618"/>
      <c r="M102" s="618"/>
      <c r="N102" s="618"/>
      <c r="O102" s="618"/>
      <c r="P102" s="618"/>
      <c r="Q102" s="618"/>
      <c r="R102" s="618"/>
      <c r="S102" s="623"/>
      <c r="T102" s="623"/>
      <c r="U102" s="623"/>
      <c r="V102" s="623"/>
      <c r="W102" s="623"/>
      <c r="X102" s="623"/>
    </row>
    <row r="103" s="361" customFormat="1" ht="15" spans="1:24">
      <c r="A103" s="605">
        <f t="shared" si="1"/>
        <v>92</v>
      </c>
      <c r="B103" s="619" t="s">
        <v>396</v>
      </c>
      <c r="C103" s="615"/>
      <c r="D103" s="616"/>
      <c r="E103" s="609"/>
      <c r="F103" s="617"/>
      <c r="G103" s="618"/>
      <c r="H103" s="618"/>
      <c r="I103" s="609"/>
      <c r="J103" s="618"/>
      <c r="K103" s="618"/>
      <c r="L103" s="618"/>
      <c r="M103" s="618"/>
      <c r="N103" s="618"/>
      <c r="O103" s="618"/>
      <c r="P103" s="618"/>
      <c r="Q103" s="618"/>
      <c r="R103" s="618"/>
      <c r="S103" s="623"/>
      <c r="T103" s="623"/>
      <c r="U103" s="623"/>
      <c r="V103" s="623"/>
      <c r="W103" s="623"/>
      <c r="X103" s="623"/>
    </row>
    <row r="104" s="361" customFormat="1" ht="15" spans="1:24">
      <c r="A104" s="605">
        <f t="shared" si="1"/>
        <v>93</v>
      </c>
      <c r="B104" s="619" t="s">
        <v>396</v>
      </c>
      <c r="C104" s="615"/>
      <c r="D104" s="616"/>
      <c r="E104" s="609"/>
      <c r="F104" s="617"/>
      <c r="G104" s="618"/>
      <c r="H104" s="618"/>
      <c r="I104" s="609"/>
      <c r="J104" s="618"/>
      <c r="K104" s="618"/>
      <c r="L104" s="618"/>
      <c r="M104" s="618"/>
      <c r="N104" s="618"/>
      <c r="O104" s="618"/>
      <c r="P104" s="618"/>
      <c r="Q104" s="618"/>
      <c r="R104" s="618"/>
      <c r="S104" s="623"/>
      <c r="T104" s="623"/>
      <c r="U104" s="623"/>
      <c r="V104" s="623"/>
      <c r="W104" s="623"/>
      <c r="X104" s="623"/>
    </row>
    <row r="105" s="361" customFormat="1" ht="15" spans="1:24">
      <c r="A105" s="605">
        <f t="shared" si="1"/>
        <v>94</v>
      </c>
      <c r="B105" s="619" t="s">
        <v>396</v>
      </c>
      <c r="C105" s="615"/>
      <c r="D105" s="616"/>
      <c r="E105" s="609"/>
      <c r="F105" s="617"/>
      <c r="G105" s="618"/>
      <c r="H105" s="618"/>
      <c r="I105" s="609"/>
      <c r="J105" s="618"/>
      <c r="K105" s="618"/>
      <c r="L105" s="618"/>
      <c r="M105" s="618"/>
      <c r="N105" s="618"/>
      <c r="O105" s="618"/>
      <c r="P105" s="618"/>
      <c r="Q105" s="618"/>
      <c r="R105" s="618"/>
      <c r="S105" s="623"/>
      <c r="T105" s="623"/>
      <c r="U105" s="623"/>
      <c r="V105" s="623"/>
      <c r="W105" s="623"/>
      <c r="X105" s="623"/>
    </row>
    <row r="106" s="361" customFormat="1" ht="15" spans="1:24">
      <c r="A106" s="605">
        <f t="shared" si="1"/>
        <v>95</v>
      </c>
      <c r="B106" s="619" t="s">
        <v>396</v>
      </c>
      <c r="C106" s="615"/>
      <c r="D106" s="616"/>
      <c r="E106" s="609"/>
      <c r="F106" s="617"/>
      <c r="G106" s="618"/>
      <c r="H106" s="618"/>
      <c r="I106" s="609"/>
      <c r="J106" s="618"/>
      <c r="K106" s="618"/>
      <c r="L106" s="618"/>
      <c r="M106" s="618"/>
      <c r="N106" s="618"/>
      <c r="O106" s="618"/>
      <c r="P106" s="618"/>
      <c r="Q106" s="618"/>
      <c r="R106" s="618"/>
      <c r="S106" s="623"/>
      <c r="T106" s="623"/>
      <c r="U106" s="623"/>
      <c r="V106" s="623"/>
      <c r="W106" s="623"/>
      <c r="X106" s="623"/>
    </row>
    <row r="107" s="361" customFormat="1" ht="15" spans="1:24">
      <c r="A107" s="605">
        <f t="shared" si="1"/>
        <v>96</v>
      </c>
      <c r="B107" s="619" t="s">
        <v>396</v>
      </c>
      <c r="C107" s="615"/>
      <c r="D107" s="616"/>
      <c r="E107" s="609"/>
      <c r="F107" s="617"/>
      <c r="G107" s="618"/>
      <c r="H107" s="618"/>
      <c r="I107" s="609"/>
      <c r="J107" s="618"/>
      <c r="K107" s="618"/>
      <c r="L107" s="618"/>
      <c r="M107" s="618"/>
      <c r="N107" s="618"/>
      <c r="O107" s="618"/>
      <c r="P107" s="618"/>
      <c r="Q107" s="618"/>
      <c r="R107" s="618"/>
      <c r="S107" s="623"/>
      <c r="T107" s="623"/>
      <c r="U107" s="623"/>
      <c r="V107" s="623"/>
      <c r="W107" s="623"/>
      <c r="X107" s="623"/>
    </row>
    <row r="108" s="361" customFormat="1" ht="15" spans="1:24">
      <c r="A108" s="605">
        <f t="shared" si="1"/>
        <v>97</v>
      </c>
      <c r="B108" s="614" t="s">
        <v>397</v>
      </c>
      <c r="C108" s="615"/>
      <c r="D108" s="616"/>
      <c r="E108" s="609"/>
      <c r="F108" s="617"/>
      <c r="G108" s="618"/>
      <c r="H108" s="618"/>
      <c r="I108" s="609"/>
      <c r="J108" s="618"/>
      <c r="K108" s="618"/>
      <c r="L108" s="618"/>
      <c r="M108" s="618"/>
      <c r="N108" s="618"/>
      <c r="O108" s="618"/>
      <c r="P108" s="618"/>
      <c r="Q108" s="618"/>
      <c r="R108" s="618"/>
      <c r="S108" s="623"/>
      <c r="T108" s="623"/>
      <c r="U108" s="623"/>
      <c r="V108" s="623"/>
      <c r="W108" s="623"/>
      <c r="X108" s="623"/>
    </row>
    <row r="109" s="361" customFormat="1" ht="15" spans="1:24">
      <c r="A109" s="605">
        <f t="shared" si="1"/>
        <v>98</v>
      </c>
      <c r="B109" s="614" t="s">
        <v>397</v>
      </c>
      <c r="C109" s="615"/>
      <c r="D109" s="616"/>
      <c r="E109" s="609"/>
      <c r="F109" s="617"/>
      <c r="G109" s="618"/>
      <c r="H109" s="618"/>
      <c r="I109" s="609"/>
      <c r="J109" s="618"/>
      <c r="K109" s="618"/>
      <c r="L109" s="618"/>
      <c r="M109" s="618"/>
      <c r="N109" s="618"/>
      <c r="O109" s="618"/>
      <c r="P109" s="618"/>
      <c r="Q109" s="618"/>
      <c r="R109" s="618"/>
      <c r="S109" s="623"/>
      <c r="T109" s="623"/>
      <c r="U109" s="623"/>
      <c r="V109" s="623"/>
      <c r="W109" s="623"/>
      <c r="X109" s="623"/>
    </row>
    <row r="110" s="361" customFormat="1" ht="15" spans="1:24">
      <c r="A110" s="605">
        <f t="shared" si="1"/>
        <v>99</v>
      </c>
      <c r="B110" s="614" t="s">
        <v>397</v>
      </c>
      <c r="C110" s="615"/>
      <c r="D110" s="616"/>
      <c r="E110" s="609"/>
      <c r="F110" s="617"/>
      <c r="G110" s="618"/>
      <c r="H110" s="618"/>
      <c r="I110" s="609"/>
      <c r="J110" s="618"/>
      <c r="K110" s="618"/>
      <c r="L110" s="618"/>
      <c r="M110" s="618"/>
      <c r="N110" s="618"/>
      <c r="O110" s="618"/>
      <c r="P110" s="618"/>
      <c r="Q110" s="618"/>
      <c r="R110" s="618"/>
      <c r="S110" s="623"/>
      <c r="T110" s="623"/>
      <c r="U110" s="623"/>
      <c r="V110" s="623"/>
      <c r="W110" s="623"/>
      <c r="X110" s="623"/>
    </row>
    <row r="111" ht="15" spans="1:18">
      <c r="A111" s="605">
        <f t="shared" si="1"/>
        <v>100</v>
      </c>
      <c r="B111" s="619" t="s">
        <v>397</v>
      </c>
      <c r="C111" s="615"/>
      <c r="D111" s="616"/>
      <c r="E111" s="609"/>
      <c r="F111" s="617"/>
      <c r="G111" s="618"/>
      <c r="H111" s="618"/>
      <c r="I111" s="609"/>
      <c r="J111" s="618"/>
      <c r="K111" s="618"/>
      <c r="L111" s="618"/>
      <c r="M111" s="618"/>
      <c r="N111" s="618"/>
      <c r="O111" s="618"/>
      <c r="P111" s="618"/>
      <c r="Q111" s="618"/>
      <c r="R111" s="618"/>
    </row>
    <row r="112" ht="15" spans="1:18">
      <c r="A112" s="605">
        <f t="shared" si="1"/>
        <v>101</v>
      </c>
      <c r="B112" s="612" t="s">
        <v>398</v>
      </c>
      <c r="C112" s="607"/>
      <c r="D112" s="608"/>
      <c r="E112" s="609"/>
      <c r="F112" s="610"/>
      <c r="G112" s="611"/>
      <c r="H112" s="611"/>
      <c r="I112" s="609"/>
      <c r="J112" s="618"/>
      <c r="K112" s="618"/>
      <c r="L112" s="618"/>
      <c r="M112" s="618"/>
      <c r="N112" s="618"/>
      <c r="O112" s="618"/>
      <c r="P112" s="618"/>
      <c r="Q112" s="618"/>
      <c r="R112" s="618"/>
    </row>
    <row r="113" ht="15" spans="1:18">
      <c r="A113" s="605">
        <f t="shared" si="1"/>
        <v>102</v>
      </c>
      <c r="B113" s="612" t="s">
        <v>398</v>
      </c>
      <c r="C113" s="607"/>
      <c r="D113" s="608"/>
      <c r="E113" s="609"/>
      <c r="F113" s="610"/>
      <c r="G113" s="611"/>
      <c r="H113" s="611"/>
      <c r="I113" s="609"/>
      <c r="J113" s="618"/>
      <c r="K113" s="618"/>
      <c r="L113" s="618"/>
      <c r="M113" s="618"/>
      <c r="N113" s="618"/>
      <c r="O113" s="618"/>
      <c r="P113" s="618"/>
      <c r="Q113" s="618"/>
      <c r="R113" s="618"/>
    </row>
    <row r="114" ht="15" spans="1:18">
      <c r="A114" s="605">
        <f t="shared" si="1"/>
        <v>103</v>
      </c>
      <c r="B114" s="612" t="s">
        <v>398</v>
      </c>
      <c r="C114" s="607"/>
      <c r="D114" s="608"/>
      <c r="E114" s="609"/>
      <c r="F114" s="610"/>
      <c r="G114" s="611"/>
      <c r="H114" s="611"/>
      <c r="I114" s="609"/>
      <c r="J114" s="618"/>
      <c r="K114" s="618"/>
      <c r="L114" s="618"/>
      <c r="M114" s="618"/>
      <c r="N114" s="618"/>
      <c r="O114" s="618"/>
      <c r="P114" s="618"/>
      <c r="Q114" s="618"/>
      <c r="R114" s="618"/>
    </row>
    <row r="115" ht="15" spans="1:18">
      <c r="A115" s="605">
        <f t="shared" si="1"/>
        <v>104</v>
      </c>
      <c r="B115" s="612" t="s">
        <v>399</v>
      </c>
      <c r="C115" s="607"/>
      <c r="D115" s="608"/>
      <c r="E115" s="609"/>
      <c r="F115" s="610"/>
      <c r="G115" s="611"/>
      <c r="H115" s="611"/>
      <c r="I115" s="609"/>
      <c r="J115" s="618"/>
      <c r="K115" s="618"/>
      <c r="L115" s="618"/>
      <c r="M115" s="618"/>
      <c r="N115" s="618"/>
      <c r="O115" s="618"/>
      <c r="P115" s="618"/>
      <c r="Q115" s="618"/>
      <c r="R115" s="618"/>
    </row>
    <row r="116" ht="15" spans="1:18">
      <c r="A116" s="605">
        <f t="shared" si="1"/>
        <v>105</v>
      </c>
      <c r="B116" s="612" t="s">
        <v>400</v>
      </c>
      <c r="C116" s="607"/>
      <c r="D116" s="608"/>
      <c r="E116" s="609"/>
      <c r="F116" s="610"/>
      <c r="G116" s="611"/>
      <c r="H116" s="611"/>
      <c r="I116" s="609"/>
      <c r="J116" s="618"/>
      <c r="K116" s="618"/>
      <c r="L116" s="618"/>
      <c r="M116" s="618"/>
      <c r="N116" s="618"/>
      <c r="O116" s="618"/>
      <c r="P116" s="618"/>
      <c r="Q116" s="618"/>
      <c r="R116" s="618"/>
    </row>
    <row r="117" ht="15" spans="1:18">
      <c r="A117" s="605">
        <f t="shared" si="1"/>
        <v>106</v>
      </c>
      <c r="B117" s="612" t="s">
        <v>400</v>
      </c>
      <c r="C117" s="607"/>
      <c r="D117" s="608"/>
      <c r="E117" s="609"/>
      <c r="F117" s="610"/>
      <c r="G117" s="611"/>
      <c r="H117" s="611"/>
      <c r="I117" s="609"/>
      <c r="J117" s="618"/>
      <c r="K117" s="618"/>
      <c r="L117" s="618"/>
      <c r="M117" s="618"/>
      <c r="N117" s="618"/>
      <c r="O117" s="618"/>
      <c r="P117" s="618"/>
      <c r="Q117" s="618"/>
      <c r="R117" s="618"/>
    </row>
    <row r="118" ht="15" spans="1:18">
      <c r="A118" s="605">
        <f t="shared" si="1"/>
        <v>107</v>
      </c>
      <c r="B118" s="612" t="s">
        <v>400</v>
      </c>
      <c r="C118" s="607"/>
      <c r="D118" s="608"/>
      <c r="E118" s="609"/>
      <c r="F118" s="610"/>
      <c r="G118" s="611"/>
      <c r="H118" s="611"/>
      <c r="I118" s="609"/>
      <c r="J118" s="618"/>
      <c r="K118" s="618"/>
      <c r="L118" s="618"/>
      <c r="M118" s="618"/>
      <c r="N118" s="618"/>
      <c r="O118" s="618"/>
      <c r="P118" s="618"/>
      <c r="Q118" s="618"/>
      <c r="R118" s="618"/>
    </row>
    <row r="119" ht="15" spans="1:18">
      <c r="A119" s="605">
        <f t="shared" si="1"/>
        <v>108</v>
      </c>
      <c r="B119" s="612" t="s">
        <v>400</v>
      </c>
      <c r="C119" s="607"/>
      <c r="D119" s="608"/>
      <c r="E119" s="609"/>
      <c r="F119" s="610"/>
      <c r="G119" s="611"/>
      <c r="H119" s="611"/>
      <c r="I119" s="609"/>
      <c r="J119" s="618"/>
      <c r="K119" s="618"/>
      <c r="L119" s="618"/>
      <c r="M119" s="618"/>
      <c r="N119" s="618"/>
      <c r="O119" s="618"/>
      <c r="P119" s="618"/>
      <c r="Q119" s="618"/>
      <c r="R119" s="618"/>
    </row>
    <row r="120" ht="15" spans="1:18">
      <c r="A120" s="605">
        <f t="shared" si="1"/>
        <v>109</v>
      </c>
      <c r="B120" s="612" t="s">
        <v>401</v>
      </c>
      <c r="C120" s="607"/>
      <c r="D120" s="608"/>
      <c r="E120" s="609"/>
      <c r="F120" s="610"/>
      <c r="G120" s="611"/>
      <c r="H120" s="611"/>
      <c r="I120" s="609"/>
      <c r="J120" s="618"/>
      <c r="K120" s="618"/>
      <c r="L120" s="618"/>
      <c r="M120" s="618"/>
      <c r="N120" s="618"/>
      <c r="O120" s="618"/>
      <c r="P120" s="618"/>
      <c r="Q120" s="618"/>
      <c r="R120" s="618"/>
    </row>
    <row r="121" ht="15" spans="1:18">
      <c r="A121" s="605">
        <f t="shared" si="1"/>
        <v>110</v>
      </c>
      <c r="B121" s="612" t="s">
        <v>401</v>
      </c>
      <c r="C121" s="607"/>
      <c r="D121" s="608"/>
      <c r="E121" s="609"/>
      <c r="F121" s="610"/>
      <c r="G121" s="611"/>
      <c r="H121" s="611"/>
      <c r="I121" s="609"/>
      <c r="J121" s="618"/>
      <c r="K121" s="618"/>
      <c r="L121" s="618"/>
      <c r="M121" s="618"/>
      <c r="N121" s="618"/>
      <c r="O121" s="618"/>
      <c r="P121" s="618"/>
      <c r="Q121" s="618"/>
      <c r="R121" s="618"/>
    </row>
    <row r="122" ht="15" spans="1:18">
      <c r="A122" s="605">
        <f t="shared" si="1"/>
        <v>111</v>
      </c>
      <c r="B122" s="612" t="s">
        <v>401</v>
      </c>
      <c r="C122" s="607"/>
      <c r="D122" s="608"/>
      <c r="E122" s="609"/>
      <c r="F122" s="610"/>
      <c r="G122" s="611"/>
      <c r="H122" s="611"/>
      <c r="I122" s="609"/>
      <c r="J122" s="618"/>
      <c r="K122" s="618"/>
      <c r="L122" s="618"/>
      <c r="M122" s="618"/>
      <c r="N122" s="618"/>
      <c r="O122" s="618"/>
      <c r="P122" s="618"/>
      <c r="Q122" s="618"/>
      <c r="R122" s="618"/>
    </row>
    <row r="123" ht="15" spans="1:18">
      <c r="A123" s="605">
        <f t="shared" si="1"/>
        <v>112</v>
      </c>
      <c r="B123" s="612" t="s">
        <v>401</v>
      </c>
      <c r="C123" s="607"/>
      <c r="D123" s="608"/>
      <c r="E123" s="609"/>
      <c r="F123" s="610"/>
      <c r="G123" s="611"/>
      <c r="H123" s="611"/>
      <c r="I123" s="609"/>
      <c r="J123" s="618"/>
      <c r="K123" s="618"/>
      <c r="L123" s="618"/>
      <c r="M123" s="618"/>
      <c r="N123" s="618"/>
      <c r="O123" s="618"/>
      <c r="P123" s="618"/>
      <c r="Q123" s="618"/>
      <c r="R123" s="618"/>
    </row>
    <row r="124" ht="15" spans="1:18">
      <c r="A124" s="605">
        <f t="shared" si="1"/>
        <v>113</v>
      </c>
      <c r="B124" s="612" t="s">
        <v>401</v>
      </c>
      <c r="C124" s="607"/>
      <c r="D124" s="608"/>
      <c r="E124" s="609"/>
      <c r="F124" s="610"/>
      <c r="G124" s="611"/>
      <c r="H124" s="611"/>
      <c r="I124" s="609"/>
      <c r="J124" s="618"/>
      <c r="K124" s="618"/>
      <c r="L124" s="618"/>
      <c r="M124" s="618"/>
      <c r="N124" s="618"/>
      <c r="O124" s="618"/>
      <c r="P124" s="618"/>
      <c r="Q124" s="618"/>
      <c r="R124" s="618"/>
    </row>
    <row r="125" ht="15" spans="1:18">
      <c r="A125" s="605">
        <f t="shared" ref="A125:A145" si="2">A124+1</f>
        <v>114</v>
      </c>
      <c r="B125" s="612" t="s">
        <v>401</v>
      </c>
      <c r="C125" s="607"/>
      <c r="D125" s="608"/>
      <c r="E125" s="609"/>
      <c r="F125" s="610"/>
      <c r="G125" s="611"/>
      <c r="H125" s="611"/>
      <c r="I125" s="609"/>
      <c r="J125" s="618"/>
      <c r="K125" s="618"/>
      <c r="L125" s="618"/>
      <c r="M125" s="618"/>
      <c r="N125" s="618"/>
      <c r="O125" s="618"/>
      <c r="P125" s="618"/>
      <c r="Q125" s="618"/>
      <c r="R125" s="618"/>
    </row>
    <row r="126" ht="15" spans="1:18">
      <c r="A126" s="605">
        <f t="shared" si="2"/>
        <v>115</v>
      </c>
      <c r="B126" s="612" t="s">
        <v>401</v>
      </c>
      <c r="C126" s="607"/>
      <c r="D126" s="608"/>
      <c r="E126" s="609"/>
      <c r="F126" s="610"/>
      <c r="G126" s="611"/>
      <c r="H126" s="611"/>
      <c r="I126" s="609"/>
      <c r="J126" s="618"/>
      <c r="K126" s="618"/>
      <c r="L126" s="618"/>
      <c r="M126" s="618"/>
      <c r="N126" s="618"/>
      <c r="O126" s="618"/>
      <c r="P126" s="618"/>
      <c r="Q126" s="618"/>
      <c r="R126" s="618"/>
    </row>
    <row r="127" ht="15" spans="1:18">
      <c r="A127" s="605">
        <f t="shared" si="2"/>
        <v>116</v>
      </c>
      <c r="B127" s="612" t="s">
        <v>401</v>
      </c>
      <c r="C127" s="607"/>
      <c r="D127" s="608"/>
      <c r="E127" s="609"/>
      <c r="F127" s="610"/>
      <c r="G127" s="611"/>
      <c r="H127" s="611"/>
      <c r="I127" s="609"/>
      <c r="J127" s="618"/>
      <c r="K127" s="618"/>
      <c r="L127" s="618"/>
      <c r="M127" s="618"/>
      <c r="N127" s="618"/>
      <c r="O127" s="618"/>
      <c r="P127" s="618"/>
      <c r="Q127" s="618"/>
      <c r="R127" s="618"/>
    </row>
    <row r="128" ht="18" customHeight="1" spans="1:18">
      <c r="A128" s="605">
        <f t="shared" si="2"/>
        <v>117</v>
      </c>
      <c r="B128" s="605" t="s">
        <v>402</v>
      </c>
      <c r="C128" s="607"/>
      <c r="D128" s="608"/>
      <c r="E128" s="611"/>
      <c r="F128" s="610"/>
      <c r="G128" s="611"/>
      <c r="H128" s="611"/>
      <c r="I128" s="609"/>
      <c r="J128" s="618"/>
      <c r="K128" s="618"/>
      <c r="L128" s="618"/>
      <c r="M128" s="618"/>
      <c r="N128" s="618"/>
      <c r="O128" s="618"/>
      <c r="P128" s="618"/>
      <c r="Q128" s="618"/>
      <c r="R128" s="618"/>
    </row>
    <row r="129" ht="15" spans="1:18">
      <c r="A129" s="605">
        <f t="shared" si="2"/>
        <v>118</v>
      </c>
      <c r="B129" s="625" t="s">
        <v>403</v>
      </c>
      <c r="C129" s="607"/>
      <c r="D129" s="608"/>
      <c r="E129" s="609"/>
      <c r="F129" s="610"/>
      <c r="G129" s="611"/>
      <c r="H129" s="611"/>
      <c r="I129" s="609"/>
      <c r="J129" s="618"/>
      <c r="K129" s="618"/>
      <c r="L129" s="618"/>
      <c r="M129" s="618"/>
      <c r="N129" s="618"/>
      <c r="O129" s="618"/>
      <c r="P129" s="618"/>
      <c r="Q129" s="618"/>
      <c r="R129" s="618"/>
    </row>
    <row r="130" ht="15" spans="1:18">
      <c r="A130" s="605">
        <f t="shared" si="2"/>
        <v>119</v>
      </c>
      <c r="B130" s="614" t="s">
        <v>404</v>
      </c>
      <c r="C130" s="615"/>
      <c r="D130" s="616"/>
      <c r="E130" s="609"/>
      <c r="F130" s="617"/>
      <c r="G130" s="618"/>
      <c r="H130" s="618"/>
      <c r="I130" s="609"/>
      <c r="J130" s="618"/>
      <c r="K130" s="618"/>
      <c r="L130" s="618"/>
      <c r="M130" s="618"/>
      <c r="N130" s="618"/>
      <c r="O130" s="618"/>
      <c r="P130" s="618"/>
      <c r="Q130" s="618"/>
      <c r="R130" s="618"/>
    </row>
    <row r="131" ht="15" spans="1:18">
      <c r="A131" s="605">
        <f t="shared" si="2"/>
        <v>120</v>
      </c>
      <c r="B131" s="614" t="s">
        <v>405</v>
      </c>
      <c r="C131" s="615"/>
      <c r="D131" s="616"/>
      <c r="E131" s="611"/>
      <c r="F131" s="617"/>
      <c r="G131" s="618"/>
      <c r="H131" s="618"/>
      <c r="I131" s="609"/>
      <c r="J131" s="618"/>
      <c r="K131" s="618"/>
      <c r="L131" s="618"/>
      <c r="M131" s="618"/>
      <c r="N131" s="618"/>
      <c r="O131" s="618"/>
      <c r="P131" s="618"/>
      <c r="Q131" s="618"/>
      <c r="R131" s="618"/>
    </row>
    <row r="132" ht="15" spans="1:18">
      <c r="A132" s="605">
        <f t="shared" si="2"/>
        <v>121</v>
      </c>
      <c r="B132" s="614" t="s">
        <v>405</v>
      </c>
      <c r="C132" s="615"/>
      <c r="D132" s="616"/>
      <c r="E132" s="611"/>
      <c r="F132" s="617"/>
      <c r="G132" s="618"/>
      <c r="H132" s="618"/>
      <c r="I132" s="609"/>
      <c r="J132" s="618"/>
      <c r="K132" s="618"/>
      <c r="L132" s="618"/>
      <c r="M132" s="618"/>
      <c r="N132" s="618"/>
      <c r="O132" s="618"/>
      <c r="P132" s="618"/>
      <c r="Q132" s="618"/>
      <c r="R132" s="618"/>
    </row>
    <row r="133" ht="15" spans="1:18">
      <c r="A133" s="605">
        <f t="shared" si="2"/>
        <v>122</v>
      </c>
      <c r="B133" s="614" t="s">
        <v>405</v>
      </c>
      <c r="C133" s="615"/>
      <c r="D133" s="616"/>
      <c r="E133" s="611"/>
      <c r="F133" s="617"/>
      <c r="G133" s="618"/>
      <c r="H133" s="618"/>
      <c r="I133" s="609"/>
      <c r="J133" s="618"/>
      <c r="K133" s="618"/>
      <c r="L133" s="618"/>
      <c r="M133" s="618"/>
      <c r="N133" s="618"/>
      <c r="O133" s="618"/>
      <c r="P133" s="618"/>
      <c r="Q133" s="618"/>
      <c r="R133" s="618"/>
    </row>
    <row r="134" ht="15" spans="1:18">
      <c r="A134" s="605">
        <f t="shared" si="2"/>
        <v>123</v>
      </c>
      <c r="B134" s="614" t="s">
        <v>406</v>
      </c>
      <c r="C134" s="615"/>
      <c r="D134" s="616"/>
      <c r="E134" s="609"/>
      <c r="F134" s="617"/>
      <c r="G134" s="618"/>
      <c r="H134" s="618"/>
      <c r="I134" s="609"/>
      <c r="J134" s="618"/>
      <c r="K134" s="618"/>
      <c r="L134" s="618"/>
      <c r="M134" s="618"/>
      <c r="N134" s="618"/>
      <c r="O134" s="618"/>
      <c r="P134" s="618"/>
      <c r="Q134" s="618"/>
      <c r="R134" s="618"/>
    </row>
    <row r="135" ht="15" spans="1:18">
      <c r="A135" s="605">
        <f t="shared" si="2"/>
        <v>124</v>
      </c>
      <c r="B135" s="614" t="s">
        <v>406</v>
      </c>
      <c r="C135" s="615"/>
      <c r="D135" s="616"/>
      <c r="E135" s="609"/>
      <c r="F135" s="617"/>
      <c r="G135" s="618"/>
      <c r="H135" s="618"/>
      <c r="I135" s="609"/>
      <c r="J135" s="618"/>
      <c r="K135" s="618"/>
      <c r="L135" s="618"/>
      <c r="M135" s="618"/>
      <c r="N135" s="618"/>
      <c r="O135" s="618"/>
      <c r="P135" s="618"/>
      <c r="Q135" s="618"/>
      <c r="R135" s="618"/>
    </row>
    <row r="136" ht="15" spans="1:18">
      <c r="A136" s="605">
        <f t="shared" si="2"/>
        <v>125</v>
      </c>
      <c r="B136" s="614" t="s">
        <v>406</v>
      </c>
      <c r="C136" s="615"/>
      <c r="D136" s="616"/>
      <c r="E136" s="609"/>
      <c r="F136" s="617"/>
      <c r="G136" s="618"/>
      <c r="H136" s="618"/>
      <c r="I136" s="609"/>
      <c r="J136" s="618"/>
      <c r="K136" s="618"/>
      <c r="L136" s="618"/>
      <c r="M136" s="618"/>
      <c r="N136" s="618"/>
      <c r="O136" s="618"/>
      <c r="P136" s="618"/>
      <c r="Q136" s="618"/>
      <c r="R136" s="618"/>
    </row>
    <row r="137" ht="15" spans="1:18">
      <c r="A137" s="605">
        <f t="shared" si="2"/>
        <v>126</v>
      </c>
      <c r="B137" s="614" t="s">
        <v>406</v>
      </c>
      <c r="C137" s="615"/>
      <c r="D137" s="616"/>
      <c r="E137" s="609"/>
      <c r="F137" s="617"/>
      <c r="G137" s="618"/>
      <c r="H137" s="618"/>
      <c r="I137" s="609"/>
      <c r="J137" s="618"/>
      <c r="K137" s="618"/>
      <c r="L137" s="618"/>
      <c r="M137" s="618"/>
      <c r="N137" s="618"/>
      <c r="O137" s="618"/>
      <c r="P137" s="618"/>
      <c r="Q137" s="618"/>
      <c r="R137" s="618"/>
    </row>
    <row r="138" ht="15" spans="1:18">
      <c r="A138" s="605">
        <f t="shared" si="2"/>
        <v>127</v>
      </c>
      <c r="B138" s="614" t="s">
        <v>406</v>
      </c>
      <c r="C138" s="615"/>
      <c r="D138" s="616"/>
      <c r="E138" s="609"/>
      <c r="F138" s="617"/>
      <c r="G138" s="618"/>
      <c r="H138" s="618"/>
      <c r="I138" s="609"/>
      <c r="J138" s="618"/>
      <c r="K138" s="618"/>
      <c r="L138" s="618"/>
      <c r="M138" s="618"/>
      <c r="N138" s="618"/>
      <c r="O138" s="618"/>
      <c r="P138" s="618"/>
      <c r="Q138" s="618"/>
      <c r="R138" s="618"/>
    </row>
    <row r="139" ht="15" spans="1:18">
      <c r="A139" s="605">
        <f t="shared" si="2"/>
        <v>128</v>
      </c>
      <c r="B139" s="614" t="s">
        <v>407</v>
      </c>
      <c r="C139" s="615"/>
      <c r="D139" s="616"/>
      <c r="E139" s="609"/>
      <c r="F139" s="617"/>
      <c r="G139" s="618"/>
      <c r="H139" s="618"/>
      <c r="I139" s="609"/>
      <c r="J139" s="618"/>
      <c r="K139" s="618"/>
      <c r="L139" s="618"/>
      <c r="M139" s="618"/>
      <c r="N139" s="618"/>
      <c r="O139" s="618"/>
      <c r="P139" s="618"/>
      <c r="Q139" s="618"/>
      <c r="R139" s="618"/>
    </row>
    <row r="140" ht="15" spans="1:18">
      <c r="A140" s="605">
        <f t="shared" si="2"/>
        <v>129</v>
      </c>
      <c r="B140" s="606" t="s">
        <v>408</v>
      </c>
      <c r="C140" s="607"/>
      <c r="D140" s="608"/>
      <c r="E140" s="609"/>
      <c r="F140" s="610"/>
      <c r="G140" s="618"/>
      <c r="H140" s="611"/>
      <c r="I140" s="609"/>
      <c r="J140" s="618"/>
      <c r="K140" s="618"/>
      <c r="L140" s="618"/>
      <c r="M140" s="618"/>
      <c r="N140" s="618"/>
      <c r="O140" s="618"/>
      <c r="P140" s="618"/>
      <c r="Q140" s="618"/>
      <c r="R140" s="618"/>
    </row>
    <row r="141" ht="15" spans="1:18">
      <c r="A141" s="605">
        <f t="shared" si="2"/>
        <v>130</v>
      </c>
      <c r="B141" s="606" t="s">
        <v>408</v>
      </c>
      <c r="C141" s="607"/>
      <c r="D141" s="608"/>
      <c r="E141" s="609"/>
      <c r="F141" s="610"/>
      <c r="G141" s="618"/>
      <c r="H141" s="611"/>
      <c r="I141" s="609"/>
      <c r="J141" s="618"/>
      <c r="K141" s="618"/>
      <c r="L141" s="618"/>
      <c r="M141" s="618"/>
      <c r="N141" s="618"/>
      <c r="O141" s="618"/>
      <c r="P141" s="618"/>
      <c r="Q141" s="618"/>
      <c r="R141" s="618"/>
    </row>
    <row r="142" ht="15" spans="1:18">
      <c r="A142" s="605">
        <f t="shared" si="2"/>
        <v>131</v>
      </c>
      <c r="B142" s="605" t="s">
        <v>409</v>
      </c>
      <c r="C142" s="607"/>
      <c r="D142" s="608"/>
      <c r="E142" s="609"/>
      <c r="F142" s="610"/>
      <c r="G142" s="618"/>
      <c r="H142" s="611"/>
      <c r="I142" s="609"/>
      <c r="J142" s="618"/>
      <c r="K142" s="618"/>
      <c r="L142" s="618"/>
      <c r="M142" s="618"/>
      <c r="N142" s="618"/>
      <c r="O142" s="618"/>
      <c r="P142" s="618"/>
      <c r="Q142" s="618"/>
      <c r="R142" s="618"/>
    </row>
    <row r="143" ht="15" spans="1:18">
      <c r="A143" s="605">
        <f t="shared" si="2"/>
        <v>132</v>
      </c>
      <c r="B143" s="612" t="s">
        <v>367</v>
      </c>
      <c r="C143" s="607"/>
      <c r="D143" s="608"/>
      <c r="E143" s="609"/>
      <c r="F143" s="610"/>
      <c r="G143" s="618"/>
      <c r="H143" s="611"/>
      <c r="I143" s="609"/>
      <c r="J143" s="618"/>
      <c r="K143" s="618"/>
      <c r="L143" s="618"/>
      <c r="M143" s="618"/>
      <c r="N143" s="618"/>
      <c r="O143" s="618"/>
      <c r="P143" s="618"/>
      <c r="Q143" s="618"/>
      <c r="R143" s="618"/>
    </row>
    <row r="144" ht="15" spans="1:18">
      <c r="A144" s="605">
        <f t="shared" si="2"/>
        <v>133</v>
      </c>
      <c r="B144" s="612" t="s">
        <v>410</v>
      </c>
      <c r="C144" s="607"/>
      <c r="D144" s="608"/>
      <c r="E144" s="609"/>
      <c r="F144" s="610"/>
      <c r="G144" s="618"/>
      <c r="H144" s="611"/>
      <c r="I144" s="609"/>
      <c r="J144" s="618"/>
      <c r="K144" s="618"/>
      <c r="L144" s="618"/>
      <c r="M144" s="618"/>
      <c r="N144" s="618"/>
      <c r="O144" s="618"/>
      <c r="P144" s="618"/>
      <c r="Q144" s="618"/>
      <c r="R144" s="618"/>
    </row>
    <row r="145" ht="15" spans="1:18">
      <c r="A145" s="605">
        <f t="shared" si="2"/>
        <v>134</v>
      </c>
      <c r="B145" s="612" t="s">
        <v>411</v>
      </c>
      <c r="C145" s="607"/>
      <c r="D145" s="608"/>
      <c r="E145" s="609"/>
      <c r="F145" s="610"/>
      <c r="G145" s="611"/>
      <c r="H145" s="611"/>
      <c r="I145" s="609"/>
      <c r="J145" s="618"/>
      <c r="K145" s="618"/>
      <c r="L145" s="618"/>
      <c r="M145" s="618"/>
      <c r="N145" s="618"/>
      <c r="O145" s="618"/>
      <c r="P145" s="618"/>
      <c r="Q145" s="618"/>
      <c r="R145" s="618"/>
    </row>
    <row r="146" spans="1:18">
      <c r="A146" s="626"/>
      <c r="B146" s="626"/>
      <c r="C146" s="626"/>
      <c r="D146" s="626"/>
      <c r="E146" s="627"/>
      <c r="F146" s="626"/>
      <c r="G146" s="626"/>
      <c r="H146" s="626"/>
      <c r="J146" s="626"/>
      <c r="K146" s="626"/>
      <c r="L146" s="626"/>
      <c r="M146" s="626"/>
      <c r="N146" s="626"/>
      <c r="O146" s="626"/>
      <c r="P146" s="626"/>
      <c r="Q146" s="626"/>
      <c r="R146" s="626"/>
    </row>
    <row r="147" spans="1:18">
      <c r="A147" s="626"/>
      <c r="B147" s="626"/>
      <c r="C147" s="626"/>
      <c r="D147" s="626"/>
      <c r="E147" s="627"/>
      <c r="F147" s="626"/>
      <c r="G147" s="626"/>
      <c r="H147" s="626"/>
      <c r="J147" s="626"/>
      <c r="K147" s="626"/>
      <c r="L147" s="626"/>
      <c r="M147" s="626"/>
      <c r="N147" s="626"/>
      <c r="O147" s="626"/>
      <c r="P147" s="626"/>
      <c r="Q147" s="626"/>
      <c r="R147" s="626"/>
    </row>
    <row r="148" spans="1:18">
      <c r="A148" s="626"/>
      <c r="B148" s="626"/>
      <c r="C148" s="626"/>
      <c r="D148" s="626"/>
      <c r="E148" s="627"/>
      <c r="F148" s="626"/>
      <c r="G148" s="626"/>
      <c r="H148" s="626"/>
      <c r="J148" s="626"/>
      <c r="K148" s="626"/>
      <c r="L148" s="626"/>
      <c r="M148" s="626"/>
      <c r="N148" s="626"/>
      <c r="O148" s="626"/>
      <c r="P148" s="626"/>
      <c r="Q148" s="626"/>
      <c r="R148" s="626"/>
    </row>
    <row r="150" spans="2:3">
      <c r="B150" s="626"/>
      <c r="C150" s="289" t="s">
        <v>412</v>
      </c>
    </row>
    <row r="151" spans="2:2">
      <c r="B151" s="626"/>
    </row>
    <row r="152" spans="2:5">
      <c r="B152" s="628" t="s">
        <v>144</v>
      </c>
      <c r="C152" s="290"/>
      <c r="D152" s="290"/>
      <c r="E152" s="290"/>
    </row>
    <row r="153" spans="2:5">
      <c r="B153" s="628" t="s">
        <v>23</v>
      </c>
      <c r="C153" s="290"/>
      <c r="D153" s="290"/>
      <c r="E153" s="290"/>
    </row>
    <row r="154" spans="2:5">
      <c r="B154" s="628" t="s">
        <v>25</v>
      </c>
      <c r="C154" s="290"/>
      <c r="D154" s="290"/>
      <c r="E154" s="290"/>
    </row>
    <row r="155" ht="15" spans="2:5">
      <c r="B155" s="628" t="s">
        <v>27</v>
      </c>
      <c r="C155" s="291"/>
      <c r="D155" s="291"/>
      <c r="E155" s="291"/>
    </row>
  </sheetData>
  <mergeCells count="4">
    <mergeCell ref="C152:E152"/>
    <mergeCell ref="C153:E153"/>
    <mergeCell ref="C154:E154"/>
    <mergeCell ref="C155:E155"/>
  </mergeCells>
  <dataValidations count="2">
    <dataValidation type="list" allowBlank="1" showInputMessage="1" showErrorMessage="1" prompt=" - " sqref="H11:H148">
      <formula1>"Ótimo,Bom,Ruim,Sucata"</formula1>
    </dataValidation>
    <dataValidation type="list" allowBlank="1" showInputMessage="1" showErrorMessage="1" prompt="Atenção - Escolha uma das opções, SIM ou NÃO." sqref="J11:J145">
      <formula1>"SIM,NÃO"</formula1>
    </dataValidation>
  </dataValidations>
  <pageMargins left="0.511805555555556" right="0.511805555555556" top="0.7875" bottom="0.7875" header="0.511811023622047" footer="0.511811023622047"/>
  <pageSetup paperSize="9" fitToHeight="0" orientation="landscape" horizontalDpi="300" verticalDpi="300"/>
  <headerFooter/>
  <rowBreaks count="2" manualBreakCount="2">
    <brk id="48" max="16383" man="1"/>
    <brk id="95" max="16383" man="1"/>
  </rowBreaks>
  <colBreaks count="1" manualBreakCount="1">
    <brk id="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30"/>
  <sheetViews>
    <sheetView showGridLines="0" zoomScale="60" zoomScaleNormal="60" workbookViewId="0">
      <selection activeCell="R43" sqref="R43"/>
    </sheetView>
  </sheetViews>
  <sheetFormatPr defaultColWidth="9.14285714285714" defaultRowHeight="16.5"/>
  <cols>
    <col min="1" max="1" width="24" style="367" customWidth="1"/>
    <col min="2" max="2" width="38" style="339" customWidth="1"/>
    <col min="3" max="3" width="49.4285714285714" style="341" customWidth="1"/>
    <col min="4" max="4" width="22.7142857142857" style="339" customWidth="1"/>
    <col min="5" max="5" width="23.4285714285714" style="339" customWidth="1"/>
    <col min="6" max="6" width="16.8571428571429" style="339" customWidth="1"/>
    <col min="7" max="7" width="17.5714285714286" style="339" customWidth="1"/>
    <col min="8" max="8" width="21" style="339" customWidth="1"/>
    <col min="9" max="9" width="20" style="339" customWidth="1"/>
    <col min="10" max="10" width="24.2857142857143" style="339" customWidth="1"/>
    <col min="11" max="11" width="16.2857142857143" style="339" hidden="1" customWidth="1"/>
    <col min="12" max="12" width="15.8571428571429" style="339" hidden="1" customWidth="1"/>
    <col min="13" max="14" width="9.14285714285714" style="339"/>
    <col min="15" max="15" width="17.7142857142857" style="339" customWidth="1"/>
    <col min="16" max="16" width="15.1428571428571" style="339" customWidth="1"/>
    <col min="17" max="17" width="9.14285714285714" style="339"/>
    <col min="18" max="18" width="16" style="339" customWidth="1"/>
    <col min="19" max="22" width="9.14285714285714" style="339"/>
    <col min="23" max="23" width="12.2857142857143" style="339" customWidth="1"/>
    <col min="24" max="1024" width="9.14285714285714" style="339"/>
  </cols>
  <sheetData>
    <row r="1" s="360" customFormat="1" ht="14.45" customHeight="1"/>
    <row r="2" s="360" customFormat="1" ht="24.75" customHeight="1" spans="1:6">
      <c r="A2" s="368"/>
      <c r="E2" s="369" t="s">
        <v>1</v>
      </c>
      <c r="F2" s="90" t="s">
        <v>2</v>
      </c>
    </row>
    <row r="3" s="360" customFormat="1" ht="24.75" customHeight="1" spans="1:6">
      <c r="A3" s="368"/>
      <c r="C3" s="370" t="s">
        <v>29</v>
      </c>
      <c r="D3" s="370"/>
      <c r="E3" s="369" t="s">
        <v>4</v>
      </c>
      <c r="F3" s="93" t="s">
        <v>344</v>
      </c>
    </row>
    <row r="4" s="360" customFormat="1" ht="24.75" customHeight="1" spans="1:7">
      <c r="A4" s="368"/>
      <c r="B4" s="368"/>
      <c r="C4" s="371" t="s">
        <v>31</v>
      </c>
      <c r="D4" s="371"/>
      <c r="E4" s="372" t="s">
        <v>5</v>
      </c>
      <c r="F4" s="94" t="s">
        <v>6</v>
      </c>
      <c r="G4" s="373"/>
    </row>
    <row r="5" s="361" customFormat="1" ht="14.45" customHeight="1"/>
    <row r="10" s="340" customFormat="1" ht="32.25" customHeight="1" spans="1:22">
      <c r="A10" s="374" t="s">
        <v>413</v>
      </c>
      <c r="B10" s="375" t="s">
        <v>414</v>
      </c>
      <c r="C10" s="375"/>
      <c r="D10" s="358"/>
      <c r="E10" s="358"/>
      <c r="F10" s="376"/>
      <c r="G10" s="358"/>
      <c r="H10" s="358"/>
      <c r="I10" s="358"/>
      <c r="J10" s="358"/>
      <c r="K10" s="358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</row>
    <row r="11" customHeight="1" spans="1:255">
      <c r="A11" s="377" t="s">
        <v>71</v>
      </c>
      <c r="B11" s="377" t="s">
        <v>415</v>
      </c>
      <c r="C11" s="377" t="s">
        <v>416</v>
      </c>
      <c r="D11" s="377" t="s">
        <v>417</v>
      </c>
      <c r="E11" s="378" t="s">
        <v>418</v>
      </c>
      <c r="F11" s="378" t="s">
        <v>419</v>
      </c>
      <c r="G11" s="378" t="s">
        <v>420</v>
      </c>
      <c r="H11" s="378" t="s">
        <v>421</v>
      </c>
      <c r="I11" s="378" t="s">
        <v>422</v>
      </c>
      <c r="J11" s="378" t="s">
        <v>423</v>
      </c>
      <c r="K11" s="359"/>
      <c r="L11" s="359"/>
      <c r="M11" s="359"/>
      <c r="N11" s="359"/>
      <c r="O11" s="359"/>
      <c r="P11" s="359"/>
      <c r="Q11" s="359"/>
      <c r="R11" s="359"/>
      <c r="S11" s="359"/>
      <c r="T11" s="359"/>
      <c r="U11" s="359"/>
      <c r="V11" s="359"/>
      <c r="W11" s="340"/>
      <c r="X11" s="340"/>
      <c r="Y11" s="340"/>
      <c r="Z11" s="340"/>
      <c r="AA11" s="340"/>
      <c r="AB11" s="340"/>
      <c r="AC11" s="340"/>
      <c r="AD11" s="340"/>
      <c r="AE11" s="340"/>
      <c r="AF11" s="340"/>
      <c r="AG11" s="340"/>
      <c r="AH11" s="340"/>
      <c r="AI11" s="340"/>
      <c r="AJ11" s="340"/>
      <c r="AK11" s="340"/>
      <c r="AL11" s="340"/>
      <c r="AM11" s="340"/>
      <c r="AN11" s="340"/>
      <c r="AO11" s="340"/>
      <c r="AP11" s="340"/>
      <c r="AQ11" s="340"/>
      <c r="AR11" s="340"/>
      <c r="AS11" s="340"/>
      <c r="AT11" s="340"/>
      <c r="AU11" s="340"/>
      <c r="AV11" s="340"/>
      <c r="AW11" s="340"/>
      <c r="AX11" s="340"/>
      <c r="AY11" s="340"/>
      <c r="AZ11" s="340"/>
      <c r="BA11" s="340"/>
      <c r="BB11" s="340"/>
      <c r="BC11" s="340"/>
      <c r="BD11" s="340"/>
      <c r="BE11" s="340"/>
      <c r="BF11" s="340"/>
      <c r="BG11" s="340"/>
      <c r="BH11" s="340"/>
      <c r="BI11" s="340"/>
      <c r="BJ11" s="340"/>
      <c r="BK11" s="340"/>
      <c r="BL11" s="340"/>
      <c r="BM11" s="340"/>
      <c r="BN11" s="340"/>
      <c r="BO11" s="340"/>
      <c r="BP11" s="340"/>
      <c r="BQ11" s="340"/>
      <c r="BR11" s="340"/>
      <c r="BS11" s="340"/>
      <c r="HJ11" s="340"/>
      <c r="HK11" s="340"/>
      <c r="HL11" s="340"/>
      <c r="HM11" s="340"/>
      <c r="HN11" s="340"/>
      <c r="HO11" s="340"/>
      <c r="HP11" s="340"/>
      <c r="HQ11" s="340"/>
      <c r="HR11" s="340"/>
      <c r="HS11" s="340"/>
      <c r="HT11" s="340"/>
      <c r="HU11" s="340"/>
      <c r="HV11" s="340"/>
      <c r="HW11" s="340"/>
      <c r="HX11" s="340"/>
      <c r="HY11" s="340"/>
      <c r="HZ11" s="340"/>
      <c r="IA11" s="340"/>
      <c r="IB11" s="340"/>
      <c r="IC11" s="340"/>
      <c r="ID11" s="340"/>
      <c r="IE11" s="340"/>
      <c r="IF11" s="340"/>
      <c r="IG11" s="340"/>
      <c r="IH11" s="340"/>
      <c r="II11" s="340"/>
      <c r="IJ11" s="340"/>
      <c r="IK11" s="340"/>
      <c r="IL11" s="340"/>
      <c r="IM11" s="340"/>
      <c r="IN11" s="340"/>
      <c r="IO11" s="340"/>
      <c r="IP11" s="340"/>
      <c r="IQ11" s="340"/>
      <c r="IR11" s="340"/>
      <c r="IS11" s="340"/>
      <c r="IT11" s="340"/>
      <c r="IU11" s="340"/>
    </row>
    <row r="12" ht="24.75" customHeight="1" spans="1:255">
      <c r="A12" s="377"/>
      <c r="B12" s="377"/>
      <c r="C12" s="377"/>
      <c r="D12" s="377"/>
      <c r="E12" s="378"/>
      <c r="F12" s="378"/>
      <c r="G12" s="378"/>
      <c r="H12" s="378"/>
      <c r="I12" s="378"/>
      <c r="J12" s="378"/>
      <c r="K12" s="359"/>
      <c r="L12" s="359"/>
      <c r="M12" s="359"/>
      <c r="N12" s="359"/>
      <c r="O12" s="359"/>
      <c r="P12" s="359"/>
      <c r="Q12" s="359"/>
      <c r="R12" s="359"/>
      <c r="S12" s="359"/>
      <c r="T12" s="359"/>
      <c r="U12" s="359"/>
      <c r="V12" s="359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40"/>
      <c r="AJ12" s="340"/>
      <c r="AK12" s="340"/>
      <c r="AL12" s="340"/>
      <c r="AM12" s="340"/>
      <c r="AN12" s="340"/>
      <c r="AO12" s="340"/>
      <c r="AP12" s="340"/>
      <c r="AQ12" s="340"/>
      <c r="AR12" s="340"/>
      <c r="AS12" s="340"/>
      <c r="AT12" s="340"/>
      <c r="AU12" s="340"/>
      <c r="AV12" s="340"/>
      <c r="AW12" s="340"/>
      <c r="AX12" s="340"/>
      <c r="AY12" s="340"/>
      <c r="AZ12" s="340"/>
      <c r="BA12" s="340"/>
      <c r="BB12" s="340"/>
      <c r="BC12" s="340"/>
      <c r="BD12" s="340"/>
      <c r="BE12" s="340"/>
      <c r="BF12" s="340"/>
      <c r="BG12" s="340"/>
      <c r="BH12" s="340"/>
      <c r="BI12" s="340"/>
      <c r="BJ12" s="340"/>
      <c r="BK12" s="340"/>
      <c r="BL12" s="340"/>
      <c r="BM12" s="340"/>
      <c r="BN12" s="340"/>
      <c r="BO12" s="340"/>
      <c r="BP12" s="340"/>
      <c r="BQ12" s="340"/>
      <c r="BR12" s="340"/>
      <c r="BS12" s="340"/>
      <c r="HJ12" s="340"/>
      <c r="HK12" s="340"/>
      <c r="HL12" s="340"/>
      <c r="HM12" s="340"/>
      <c r="HN12" s="340"/>
      <c r="HO12" s="340"/>
      <c r="HP12" s="340"/>
      <c r="HQ12" s="340"/>
      <c r="HR12" s="340"/>
      <c r="HS12" s="340"/>
      <c r="HT12" s="340"/>
      <c r="HU12" s="340"/>
      <c r="HV12" s="340"/>
      <c r="HW12" s="340"/>
      <c r="HX12" s="340"/>
      <c r="HY12" s="340"/>
      <c r="HZ12" s="340"/>
      <c r="IA12" s="340"/>
      <c r="IB12" s="340"/>
      <c r="IC12" s="340"/>
      <c r="ID12" s="340"/>
      <c r="IE12" s="340"/>
      <c r="IF12" s="340"/>
      <c r="IG12" s="340"/>
      <c r="IH12" s="340"/>
      <c r="II12" s="340"/>
      <c r="IJ12" s="340"/>
      <c r="IK12" s="340"/>
      <c r="IL12" s="340"/>
      <c r="IM12" s="340"/>
      <c r="IN12" s="340"/>
      <c r="IO12" s="340"/>
      <c r="IP12" s="340"/>
      <c r="IQ12" s="340"/>
      <c r="IR12" s="340"/>
      <c r="IS12" s="340"/>
      <c r="IT12" s="340"/>
      <c r="IU12" s="340"/>
    </row>
    <row r="13" ht="24.75" customHeight="1" spans="1:255">
      <c r="A13" s="379" t="s">
        <v>424</v>
      </c>
      <c r="B13" s="380" t="s">
        <v>425</v>
      </c>
      <c r="C13" s="381" t="s">
        <v>426</v>
      </c>
      <c r="D13" s="382">
        <f t="shared" ref="D13:J13" si="0">SUM(D14:D15)</f>
        <v>331</v>
      </c>
      <c r="E13" s="382">
        <f t="shared" si="0"/>
        <v>22</v>
      </c>
      <c r="F13" s="382">
        <f t="shared" si="0"/>
        <v>56</v>
      </c>
      <c r="G13" s="382">
        <f t="shared" si="0"/>
        <v>5</v>
      </c>
      <c r="H13" s="382">
        <f t="shared" si="0"/>
        <v>0</v>
      </c>
      <c r="I13" s="382">
        <f t="shared" si="0"/>
        <v>0</v>
      </c>
      <c r="J13" s="477">
        <f t="shared" si="0"/>
        <v>358</v>
      </c>
      <c r="K13" s="339">
        <f>226-4</f>
        <v>222</v>
      </c>
      <c r="L13" s="359"/>
      <c r="M13" s="478" t="s">
        <v>427</v>
      </c>
      <c r="N13" s="359"/>
      <c r="O13" s="359"/>
      <c r="P13" s="359"/>
      <c r="Q13" s="359"/>
      <c r="R13" s="359"/>
      <c r="S13" s="359"/>
      <c r="T13" s="359"/>
      <c r="U13" s="359"/>
      <c r="V13" s="359"/>
      <c r="W13" s="340"/>
      <c r="X13" s="340"/>
      <c r="Y13" s="340"/>
      <c r="Z13" s="340"/>
      <c r="AA13" s="340"/>
      <c r="AB13" s="340"/>
      <c r="AC13" s="340"/>
      <c r="AD13" s="340"/>
      <c r="AE13" s="340"/>
      <c r="AF13" s="340"/>
      <c r="AG13" s="340"/>
      <c r="AH13" s="340"/>
      <c r="AI13" s="340"/>
      <c r="AJ13" s="340"/>
      <c r="AK13" s="340"/>
      <c r="AL13" s="340"/>
      <c r="AM13" s="340"/>
      <c r="AN13" s="340"/>
      <c r="AO13" s="340"/>
      <c r="AP13" s="340"/>
      <c r="AQ13" s="340"/>
      <c r="AR13" s="340"/>
      <c r="AS13" s="340"/>
      <c r="AT13" s="340"/>
      <c r="AU13" s="340"/>
      <c r="AV13" s="340"/>
      <c r="AW13" s="340"/>
      <c r="AX13" s="340"/>
      <c r="AY13" s="340"/>
      <c r="AZ13" s="340"/>
      <c r="BA13" s="340"/>
      <c r="BB13" s="340"/>
      <c r="BC13" s="340"/>
      <c r="BD13" s="340"/>
      <c r="BE13" s="340"/>
      <c r="BF13" s="340"/>
      <c r="BG13" s="340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  <c r="BS13" s="340"/>
      <c r="HJ13" s="340"/>
      <c r="HK13" s="340"/>
      <c r="HL13" s="340"/>
      <c r="HM13" s="340"/>
      <c r="HN13" s="340"/>
      <c r="HO13" s="340"/>
      <c r="HP13" s="340"/>
      <c r="HQ13" s="340"/>
      <c r="HR13" s="340"/>
      <c r="HS13" s="340"/>
      <c r="HT13" s="340"/>
      <c r="HU13" s="340"/>
      <c r="HV13" s="340"/>
      <c r="HW13" s="340"/>
      <c r="HX13" s="340"/>
      <c r="HY13" s="340"/>
      <c r="HZ13" s="340"/>
      <c r="IA13" s="340"/>
      <c r="IB13" s="340"/>
      <c r="IC13" s="340"/>
      <c r="ID13" s="340"/>
      <c r="IE13" s="340"/>
      <c r="IF13" s="340"/>
      <c r="IG13" s="340"/>
      <c r="IH13" s="340"/>
      <c r="II13" s="340"/>
      <c r="IJ13" s="340"/>
      <c r="IK13" s="340"/>
      <c r="IL13" s="340"/>
      <c r="IM13" s="340"/>
      <c r="IN13" s="340"/>
      <c r="IO13" s="340"/>
      <c r="IP13" s="340"/>
      <c r="IQ13" s="340"/>
      <c r="IR13" s="340"/>
      <c r="IS13" s="340"/>
      <c r="IT13" s="340"/>
      <c r="IU13" s="340"/>
    </row>
    <row r="14" s="340" customFormat="1" ht="23.25" customHeight="1" spans="1:21">
      <c r="A14" s="379" t="s">
        <v>428</v>
      </c>
      <c r="B14" s="380"/>
      <c r="C14" s="383" t="s">
        <v>429</v>
      </c>
      <c r="D14" s="384">
        <f>210</f>
        <v>210</v>
      </c>
      <c r="E14" s="384">
        <f>16</f>
        <v>16</v>
      </c>
      <c r="F14" s="384">
        <f>56</f>
        <v>56</v>
      </c>
      <c r="G14" s="384">
        <f>4</f>
        <v>4</v>
      </c>
      <c r="H14" s="384">
        <v>0</v>
      </c>
      <c r="I14" s="384">
        <v>0</v>
      </c>
      <c r="J14" s="477">
        <f>SUM(D14,E14,G14,H14,I14)</f>
        <v>230</v>
      </c>
      <c r="K14" s="421">
        <f>+D14/J$13</f>
        <v>0.58659217877095</v>
      </c>
      <c r="L14" s="479">
        <f>+K$13*K14</f>
        <v>130.223463687151</v>
      </c>
      <c r="M14" s="478"/>
      <c r="N14" s="359"/>
      <c r="O14" s="479"/>
      <c r="P14" s="359"/>
      <c r="Q14" s="359"/>
      <c r="R14" s="359"/>
      <c r="S14" s="359"/>
      <c r="T14" s="359"/>
      <c r="U14" s="359"/>
    </row>
    <row r="15" s="340" customFormat="1" ht="23.25" customHeight="1" spans="1:21">
      <c r="A15" s="379" t="s">
        <v>430</v>
      </c>
      <c r="B15" s="380"/>
      <c r="C15" s="383" t="s">
        <v>431</v>
      </c>
      <c r="D15" s="384">
        <v>121</v>
      </c>
      <c r="E15" s="384">
        <v>6</v>
      </c>
      <c r="F15" s="384">
        <v>0</v>
      </c>
      <c r="G15" s="384">
        <v>1</v>
      </c>
      <c r="H15" s="384">
        <v>0</v>
      </c>
      <c r="I15" s="384">
        <v>0</v>
      </c>
      <c r="J15" s="477">
        <f>SUM(D15,E15,G15,H15,I15)</f>
        <v>128</v>
      </c>
      <c r="K15" s="421">
        <f>+D15/J$13</f>
        <v>0.337988826815642</v>
      </c>
      <c r="L15" s="479">
        <f>+K$13*K15</f>
        <v>75.0335195530726</v>
      </c>
      <c r="M15" s="478"/>
      <c r="N15" s="359"/>
      <c r="O15" s="479"/>
      <c r="P15" s="359"/>
      <c r="Q15" s="359"/>
      <c r="R15" s="359"/>
      <c r="S15" s="359"/>
      <c r="T15" s="359"/>
      <c r="U15" s="359"/>
    </row>
    <row r="16" s="340" customFormat="1" ht="23.25" customHeight="1" spans="1:21">
      <c r="A16" s="379" t="s">
        <v>432</v>
      </c>
      <c r="B16" s="380"/>
      <c r="C16" s="381" t="s">
        <v>433</v>
      </c>
      <c r="D16" s="385">
        <v>0</v>
      </c>
      <c r="E16" s="385">
        <v>1</v>
      </c>
      <c r="F16" s="385">
        <v>25</v>
      </c>
      <c r="G16" s="385">
        <v>0</v>
      </c>
      <c r="H16" s="385">
        <v>0</v>
      </c>
      <c r="I16" s="385">
        <v>5</v>
      </c>
      <c r="J16" s="477">
        <f>SUM(I16,H16,G16,E16,D16)</f>
        <v>6</v>
      </c>
      <c r="K16" s="359"/>
      <c r="L16" s="359"/>
      <c r="M16" s="478"/>
      <c r="N16" s="359"/>
      <c r="O16" s="359"/>
      <c r="P16" s="359"/>
      <c r="Q16" s="359"/>
      <c r="R16" s="359"/>
      <c r="S16" s="359"/>
      <c r="T16" s="359"/>
      <c r="U16" s="359"/>
    </row>
    <row r="17" s="340" customFormat="1" ht="23.25" customHeight="1" spans="1:21">
      <c r="A17" s="386" t="s">
        <v>434</v>
      </c>
      <c r="B17" s="386"/>
      <c r="C17" s="386"/>
      <c r="D17" s="387">
        <f t="shared" ref="D17:I17" si="1">SUM(D13,D16)</f>
        <v>331</v>
      </c>
      <c r="E17" s="387">
        <f t="shared" si="1"/>
        <v>23</v>
      </c>
      <c r="F17" s="387">
        <f t="shared" si="1"/>
        <v>81</v>
      </c>
      <c r="G17" s="387">
        <f t="shared" si="1"/>
        <v>5</v>
      </c>
      <c r="H17" s="387">
        <f t="shared" si="1"/>
        <v>0</v>
      </c>
      <c r="I17" s="387">
        <f t="shared" si="1"/>
        <v>5</v>
      </c>
      <c r="J17" s="480">
        <f>SUM(J14:J16)</f>
        <v>364</v>
      </c>
      <c r="K17" s="359"/>
      <c r="L17" s="359"/>
      <c r="M17" s="478"/>
      <c r="N17" s="359"/>
      <c r="O17" s="359"/>
      <c r="P17" s="359"/>
      <c r="Q17" s="359"/>
      <c r="R17" s="359"/>
      <c r="S17" s="359"/>
      <c r="T17" s="359"/>
      <c r="U17" s="359"/>
    </row>
    <row r="18" s="340" customFormat="1" ht="23.25" customHeight="1" spans="1:22">
      <c r="A18" s="388"/>
      <c r="B18" s="388"/>
      <c r="C18" s="389"/>
      <c r="D18" s="390"/>
      <c r="E18" s="390"/>
      <c r="F18" s="391"/>
      <c r="G18" s="392"/>
      <c r="H18" s="392"/>
      <c r="I18" s="392"/>
      <c r="J18" s="392"/>
      <c r="K18" s="359"/>
      <c r="L18" s="359"/>
      <c r="M18" s="359"/>
      <c r="N18" s="359"/>
      <c r="O18" s="359"/>
      <c r="P18" s="359"/>
      <c r="Q18" s="359"/>
      <c r="R18" s="359"/>
      <c r="S18" s="359"/>
      <c r="T18" s="359"/>
      <c r="U18" s="359"/>
      <c r="V18" s="359"/>
    </row>
    <row r="19" s="340" customFormat="1" ht="24" customHeight="1" spans="1:22">
      <c r="A19" s="393"/>
      <c r="B19" s="394" t="s">
        <v>435</v>
      </c>
      <c r="C19" s="394"/>
      <c r="D19" s="395">
        <f>SUM(J17)</f>
        <v>364</v>
      </c>
      <c r="E19" s="396"/>
      <c r="F19" s="397"/>
      <c r="G19" s="398"/>
      <c r="H19" s="398"/>
      <c r="I19" s="398"/>
      <c r="J19" s="398"/>
      <c r="K19" s="358"/>
      <c r="L19" s="359"/>
      <c r="M19" s="359"/>
      <c r="N19" s="359"/>
      <c r="O19" s="359"/>
      <c r="P19" s="359"/>
      <c r="Q19" s="359"/>
      <c r="R19" s="359"/>
      <c r="S19" s="359"/>
      <c r="T19" s="359"/>
      <c r="U19" s="359"/>
      <c r="V19" s="359"/>
    </row>
    <row r="20" s="340" customFormat="1" ht="15" customHeight="1" spans="1:22">
      <c r="A20" s="393"/>
      <c r="B20" s="399"/>
      <c r="C20" s="400"/>
      <c r="D20" s="358"/>
      <c r="E20" s="358"/>
      <c r="F20" s="376"/>
      <c r="G20" s="358"/>
      <c r="H20" s="358"/>
      <c r="I20" s="358"/>
      <c r="J20" s="358"/>
      <c r="K20" s="481"/>
      <c r="L20" s="359"/>
      <c r="M20" s="359"/>
      <c r="N20" s="359"/>
      <c r="O20" s="359"/>
      <c r="P20" s="359"/>
      <c r="Q20" s="359"/>
      <c r="R20" s="359"/>
      <c r="S20" s="359"/>
      <c r="T20" s="359"/>
      <c r="U20" s="359"/>
      <c r="V20" s="359"/>
    </row>
    <row r="21" s="340" customFormat="1" ht="36.75" customHeight="1" spans="1:22">
      <c r="A21" s="401" t="s">
        <v>71</v>
      </c>
      <c r="B21" s="402" t="s">
        <v>415</v>
      </c>
      <c r="C21" s="403" t="s">
        <v>416</v>
      </c>
      <c r="D21" s="378" t="s">
        <v>436</v>
      </c>
      <c r="E21" s="378" t="s">
        <v>437</v>
      </c>
      <c r="F21" s="378" t="s">
        <v>438</v>
      </c>
      <c r="G21" s="378" t="s">
        <v>439</v>
      </c>
      <c r="H21" s="378" t="s">
        <v>440</v>
      </c>
      <c r="I21" s="378" t="s">
        <v>441</v>
      </c>
      <c r="J21" s="378"/>
      <c r="K21" s="358"/>
      <c r="L21" s="359"/>
      <c r="M21" s="359"/>
      <c r="N21" s="359"/>
      <c r="O21" s="359"/>
      <c r="P21" s="359"/>
      <c r="Q21" s="359"/>
      <c r="R21" s="359"/>
      <c r="S21" s="359"/>
      <c r="T21" s="359"/>
      <c r="U21" s="359"/>
      <c r="V21" s="359"/>
    </row>
    <row r="22" s="362" customFormat="1" customHeight="1" spans="1:22">
      <c r="A22" s="401"/>
      <c r="B22" s="402"/>
      <c r="C22" s="403"/>
      <c r="D22" s="378"/>
      <c r="E22" s="378"/>
      <c r="F22" s="378"/>
      <c r="G22" s="378"/>
      <c r="H22" s="378"/>
      <c r="I22" s="378"/>
      <c r="J22" s="378"/>
      <c r="K22" s="482"/>
      <c r="L22" s="422"/>
      <c r="M22" s="422"/>
      <c r="N22" s="422"/>
      <c r="O22" s="422"/>
      <c r="P22" s="422"/>
      <c r="Q22" s="422"/>
      <c r="R22" s="422"/>
      <c r="S22" s="422"/>
      <c r="T22" s="422"/>
      <c r="U22" s="422"/>
      <c r="V22" s="422"/>
    </row>
    <row r="23" s="362" customFormat="1" ht="29.25" customHeight="1" spans="1:27">
      <c r="A23" s="404" t="s">
        <v>442</v>
      </c>
      <c r="B23" s="405" t="s">
        <v>443</v>
      </c>
      <c r="C23" s="406" t="s">
        <v>426</v>
      </c>
      <c r="D23" s="407">
        <f t="shared" ref="D23:H23" si="2">SUM(D24:D25)</f>
        <v>98</v>
      </c>
      <c r="E23" s="407">
        <f t="shared" si="2"/>
        <v>2408</v>
      </c>
      <c r="F23" s="407">
        <f t="shared" si="2"/>
        <v>2940</v>
      </c>
      <c r="G23" s="407">
        <f t="shared" si="2"/>
        <v>1</v>
      </c>
      <c r="H23" s="407">
        <f t="shared" si="2"/>
        <v>98</v>
      </c>
      <c r="I23" s="483"/>
      <c r="J23" s="483"/>
      <c r="K23" s="482"/>
      <c r="L23" s="422"/>
      <c r="M23" s="422"/>
      <c r="N23" s="422"/>
      <c r="O23" s="422"/>
      <c r="P23" s="484"/>
      <c r="Q23" s="422"/>
      <c r="R23" s="422"/>
      <c r="S23" s="422"/>
      <c r="T23" s="422"/>
      <c r="U23" s="422"/>
      <c r="V23" s="422"/>
      <c r="W23" s="501"/>
      <c r="X23" s="501"/>
      <c r="Y23" s="501"/>
      <c r="Z23" s="501"/>
      <c r="AA23" s="422"/>
    </row>
    <row r="24" s="340" customFormat="1" ht="23.25" customHeight="1" spans="1:27">
      <c r="A24" s="408" t="s">
        <v>444</v>
      </c>
      <c r="B24" s="405"/>
      <c r="C24" s="409" t="s">
        <v>429</v>
      </c>
      <c r="D24" s="410">
        <v>68</v>
      </c>
      <c r="E24" s="411">
        <v>1766</v>
      </c>
      <c r="F24" s="407">
        <f>D24*D29</f>
        <v>2040</v>
      </c>
      <c r="G24" s="412">
        <v>1</v>
      </c>
      <c r="H24" s="412">
        <v>68</v>
      </c>
      <c r="I24" s="485"/>
      <c r="J24" s="485"/>
      <c r="K24" s="486"/>
      <c r="L24" s="359"/>
      <c r="M24" s="359"/>
      <c r="N24" s="359"/>
      <c r="O24" s="359"/>
      <c r="P24" s="484"/>
      <c r="Q24" s="359"/>
      <c r="R24" s="359"/>
      <c r="S24" s="359"/>
      <c r="T24" s="359"/>
      <c r="W24" s="501"/>
      <c r="X24" s="501"/>
      <c r="Y24" s="501"/>
      <c r="Z24" s="501"/>
      <c r="AA24" s="359"/>
    </row>
    <row r="25" s="340" customFormat="1" ht="23.25" customHeight="1" spans="1:27">
      <c r="A25" s="408" t="s">
        <v>445</v>
      </c>
      <c r="B25" s="405"/>
      <c r="C25" s="409" t="s">
        <v>431</v>
      </c>
      <c r="D25" s="410">
        <v>30</v>
      </c>
      <c r="E25" s="411">
        <v>642</v>
      </c>
      <c r="F25" s="407">
        <f>D25*D29</f>
        <v>900</v>
      </c>
      <c r="G25" s="412">
        <v>0</v>
      </c>
      <c r="H25" s="412">
        <v>30</v>
      </c>
      <c r="I25" s="485"/>
      <c r="J25" s="485"/>
      <c r="K25" s="486"/>
      <c r="L25" s="359"/>
      <c r="M25" s="359"/>
      <c r="N25" s="359"/>
      <c r="O25" s="359"/>
      <c r="P25" s="484"/>
      <c r="Q25" s="359"/>
      <c r="R25" s="359"/>
      <c r="S25" s="359"/>
      <c r="T25" s="359"/>
      <c r="W25" s="502"/>
      <c r="X25" s="501"/>
      <c r="Y25" s="501"/>
      <c r="Z25" s="501"/>
      <c r="AA25" s="359"/>
    </row>
    <row r="26" s="340" customFormat="1" ht="23.25" customHeight="1" spans="1:27">
      <c r="A26" s="408" t="s">
        <v>446</v>
      </c>
      <c r="B26" s="405"/>
      <c r="C26" s="406" t="s">
        <v>433</v>
      </c>
      <c r="D26" s="407">
        <v>10</v>
      </c>
      <c r="E26" s="411">
        <v>293</v>
      </c>
      <c r="F26" s="407">
        <f>D26*D29</f>
        <v>300</v>
      </c>
      <c r="G26" s="413">
        <v>4</v>
      </c>
      <c r="H26" s="412">
        <v>10</v>
      </c>
      <c r="I26" s="487"/>
      <c r="J26" s="487"/>
      <c r="K26" s="359"/>
      <c r="L26" s="359"/>
      <c r="M26" s="488"/>
      <c r="N26" s="359"/>
      <c r="O26" s="359"/>
      <c r="P26" s="422"/>
      <c r="Q26" s="359"/>
      <c r="R26" s="359"/>
      <c r="S26" s="359"/>
      <c r="T26" s="359"/>
      <c r="W26" s="502"/>
      <c r="X26" s="501"/>
      <c r="Y26" s="501"/>
      <c r="Z26" s="501"/>
      <c r="AA26" s="359"/>
    </row>
    <row r="27" s="340" customFormat="1" ht="23.25" customHeight="1" spans="1:27">
      <c r="A27" s="414" t="s">
        <v>434</v>
      </c>
      <c r="B27" s="414"/>
      <c r="C27" s="414"/>
      <c r="D27" s="387">
        <f>SUM(D26:D26,D23)</f>
        <v>108</v>
      </c>
      <c r="E27" s="387">
        <f t="shared" ref="E27:H27" si="3">SUM(E23,E26)</f>
        <v>2701</v>
      </c>
      <c r="F27" s="387">
        <f>SUM(F24:F26)</f>
        <v>3240</v>
      </c>
      <c r="G27" s="387">
        <f t="shared" si="3"/>
        <v>5</v>
      </c>
      <c r="H27" s="387">
        <f t="shared" si="3"/>
        <v>108</v>
      </c>
      <c r="I27" s="387"/>
      <c r="J27" s="387"/>
      <c r="K27" s="359"/>
      <c r="L27" s="359"/>
      <c r="M27" s="478"/>
      <c r="N27" s="359"/>
      <c r="O27" s="455"/>
      <c r="P27" s="359"/>
      <c r="Q27" s="359"/>
      <c r="R27" s="359"/>
      <c r="S27" s="359"/>
      <c r="T27" s="359"/>
      <c r="W27" s="359"/>
      <c r="X27" s="359"/>
      <c r="Y27" s="359"/>
      <c r="Z27" s="359"/>
      <c r="AA27" s="359"/>
    </row>
    <row r="28" s="363" customFormat="1" ht="23.25" customHeight="1" spans="1:27">
      <c r="A28" s="388"/>
      <c r="B28" s="388"/>
      <c r="C28" s="389"/>
      <c r="D28" s="390"/>
      <c r="E28" s="390"/>
      <c r="F28" s="415" t="s">
        <v>447</v>
      </c>
      <c r="G28" s="416"/>
      <c r="H28" s="392"/>
      <c r="I28" s="358"/>
      <c r="J28" s="358"/>
      <c r="K28" s="376"/>
      <c r="L28" s="489"/>
      <c r="M28" s="489"/>
      <c r="N28" s="489"/>
      <c r="O28" s="489"/>
      <c r="P28" s="489"/>
      <c r="Q28" s="489"/>
      <c r="R28" s="489"/>
      <c r="S28" s="489"/>
      <c r="T28" s="489"/>
      <c r="U28" s="489"/>
      <c r="V28" s="489"/>
      <c r="W28" s="489"/>
      <c r="X28" s="489"/>
      <c r="Y28" s="489"/>
      <c r="Z28" s="489"/>
      <c r="AA28" s="489"/>
    </row>
    <row r="29" s="340" customFormat="1" ht="20.25" spans="1:22">
      <c r="A29" s="359"/>
      <c r="B29" s="359"/>
      <c r="C29" s="417" t="s">
        <v>448</v>
      </c>
      <c r="D29" s="418">
        <v>30</v>
      </c>
      <c r="E29" s="419"/>
      <c r="F29" s="420"/>
      <c r="G29" s="420"/>
      <c r="H29" s="420"/>
      <c r="I29" s="358"/>
      <c r="J29" s="358"/>
      <c r="K29" s="358"/>
      <c r="L29" s="359"/>
      <c r="M29" s="359"/>
      <c r="N29" s="359"/>
      <c r="O29" s="359"/>
      <c r="P29" s="359"/>
      <c r="Q29" s="359"/>
      <c r="R29" s="359"/>
      <c r="S29" s="359"/>
      <c r="T29" s="359"/>
      <c r="U29" s="359"/>
      <c r="V29" s="359"/>
    </row>
    <row r="30" s="340" customFormat="1" ht="12.75" customHeight="1" spans="1:22">
      <c r="A30" s="359"/>
      <c r="B30" s="359"/>
      <c r="C30" s="417"/>
      <c r="D30" s="418"/>
      <c r="E30" s="419"/>
      <c r="F30" s="421"/>
      <c r="G30" s="420"/>
      <c r="H30" s="420"/>
      <c r="I30" s="358"/>
      <c r="J30" s="358"/>
      <c r="K30" s="358"/>
      <c r="L30" s="359"/>
      <c r="M30" s="359"/>
      <c r="N30" s="359"/>
      <c r="O30" s="359"/>
      <c r="P30" s="359"/>
      <c r="Q30" s="359"/>
      <c r="R30" s="359"/>
      <c r="S30" s="359"/>
      <c r="T30" s="359"/>
      <c r="U30" s="359"/>
      <c r="V30" s="359"/>
    </row>
    <row r="31" s="340" customFormat="1" ht="16.9" customHeight="1" spans="1:22">
      <c r="A31" s="359"/>
      <c r="B31" s="359"/>
      <c r="C31" s="422"/>
      <c r="D31" s="359"/>
      <c r="E31" s="359"/>
      <c r="F31" s="376"/>
      <c r="G31" s="359"/>
      <c r="H31" s="423"/>
      <c r="I31" s="358"/>
      <c r="J31" s="358"/>
      <c r="K31" s="358"/>
      <c r="L31" s="359"/>
      <c r="M31" s="359"/>
      <c r="N31" s="359"/>
      <c r="O31" s="359"/>
      <c r="P31" s="359"/>
      <c r="Q31" s="359"/>
      <c r="R31" s="359"/>
      <c r="S31" s="359"/>
      <c r="T31" s="359"/>
      <c r="U31" s="359"/>
      <c r="V31" s="359"/>
    </row>
    <row r="32" s="340" customFormat="1" ht="16.9" customHeight="1" spans="1:22">
      <c r="A32" s="359"/>
      <c r="B32" s="359"/>
      <c r="C32" s="422"/>
      <c r="D32" s="359"/>
      <c r="E32" s="359"/>
      <c r="F32" s="376"/>
      <c r="G32" s="359"/>
      <c r="H32" s="423"/>
      <c r="I32" s="358"/>
      <c r="J32" s="358"/>
      <c r="K32" s="358"/>
      <c r="L32" s="359"/>
      <c r="M32" s="359"/>
      <c r="N32" s="359"/>
      <c r="O32" s="359"/>
      <c r="P32" s="359"/>
      <c r="Q32" s="359"/>
      <c r="R32" s="359"/>
      <c r="S32" s="359"/>
      <c r="T32" s="359"/>
      <c r="U32" s="359"/>
      <c r="V32" s="359"/>
    </row>
    <row r="33" s="340" customFormat="1" ht="16.9" customHeight="1" spans="1:22">
      <c r="A33" s="359"/>
      <c r="B33" s="359"/>
      <c r="C33" s="422"/>
      <c r="D33" s="359"/>
      <c r="E33" s="359"/>
      <c r="F33" s="376"/>
      <c r="G33" s="359"/>
      <c r="H33" s="423"/>
      <c r="I33" s="358"/>
      <c r="J33" s="358"/>
      <c r="K33" s="358"/>
      <c r="L33" s="359"/>
      <c r="M33" s="359"/>
      <c r="N33" s="359"/>
      <c r="O33" s="359"/>
      <c r="P33" s="359"/>
      <c r="Q33" s="359"/>
      <c r="R33" s="359"/>
      <c r="S33" s="359"/>
      <c r="T33" s="359"/>
      <c r="U33" s="359"/>
      <c r="V33" s="359"/>
    </row>
    <row r="34" ht="42.6" customHeight="1" spans="1:18">
      <c r="A34" s="424"/>
      <c r="B34" s="425"/>
      <c r="C34" s="426"/>
      <c r="D34" s="426"/>
      <c r="E34" s="426"/>
      <c r="F34" s="426"/>
      <c r="G34" s="426"/>
      <c r="H34" s="426"/>
      <c r="I34" s="399"/>
      <c r="J34" s="399"/>
      <c r="K34" s="399"/>
      <c r="L34" s="399"/>
      <c r="M34" s="399"/>
      <c r="N34" s="399"/>
      <c r="O34" s="399"/>
      <c r="P34" s="399"/>
      <c r="Q34" s="399"/>
      <c r="R34" s="399"/>
    </row>
    <row r="35" ht="22.5" customHeight="1" spans="1:18">
      <c r="A35" s="427" t="s">
        <v>449</v>
      </c>
      <c r="B35" s="428" t="s">
        <v>450</v>
      </c>
      <c r="C35" s="428"/>
      <c r="D35" s="429"/>
      <c r="F35" s="429"/>
      <c r="G35" s="430"/>
      <c r="H35" s="431"/>
      <c r="I35" s="490"/>
      <c r="J35" s="399"/>
      <c r="K35" s="399"/>
      <c r="L35" s="399"/>
      <c r="M35" s="399"/>
      <c r="N35" s="399"/>
      <c r="O35" s="399"/>
      <c r="P35" s="399"/>
      <c r="Q35" s="399"/>
      <c r="R35" s="399"/>
    </row>
    <row r="36" ht="22.5" customHeight="1" spans="1:16">
      <c r="A36" s="432" t="s">
        <v>451</v>
      </c>
      <c r="B36" s="432"/>
      <c r="C36" s="433" t="s">
        <v>452</v>
      </c>
      <c r="D36" s="434" t="s">
        <v>453</v>
      </c>
      <c r="E36" s="433" t="s">
        <v>454</v>
      </c>
      <c r="F36" s="435" t="s">
        <v>455</v>
      </c>
      <c r="G36" s="435"/>
      <c r="H36" s="436" t="s">
        <v>456</v>
      </c>
      <c r="I36" s="429"/>
      <c r="J36" s="399"/>
      <c r="K36" s="399"/>
      <c r="L36" s="399"/>
      <c r="M36" s="399"/>
      <c r="N36" s="399"/>
      <c r="O36" s="399"/>
      <c r="P36" s="399"/>
    </row>
    <row r="37" ht="33.75" customHeight="1" spans="1:20">
      <c r="A37" s="432"/>
      <c r="B37" s="432"/>
      <c r="C37" s="433"/>
      <c r="D37" s="434"/>
      <c r="E37" s="433"/>
      <c r="F37" s="437" t="s">
        <v>457</v>
      </c>
      <c r="G37" s="437" t="s">
        <v>458</v>
      </c>
      <c r="H37" s="436"/>
      <c r="I37" s="429"/>
      <c r="K37" s="399"/>
      <c r="L37" s="399"/>
      <c r="M37" s="399"/>
      <c r="N37" s="399"/>
      <c r="O37" s="399"/>
      <c r="P37" s="399"/>
      <c r="Q37" s="399"/>
      <c r="R37" s="399"/>
      <c r="S37" s="399"/>
      <c r="T37" s="399"/>
    </row>
    <row r="38" ht="29.25" customHeight="1" spans="1:20">
      <c r="A38" s="438" t="s">
        <v>429</v>
      </c>
      <c r="B38" s="438" t="s">
        <v>429</v>
      </c>
      <c r="C38" s="439">
        <f t="shared" ref="C38:C41" si="4">IF(E24=0,0,E24/F24)</f>
        <v>0.865686274509804</v>
      </c>
      <c r="D38" s="440">
        <f>IF(E23=0,0,E23/J13)</f>
        <v>6.72625698324022</v>
      </c>
      <c r="E38" s="441">
        <f>IF(D23=0,0,(J13+F13)/D23)</f>
        <v>4.22448979591837</v>
      </c>
      <c r="F38" s="439">
        <f t="shared" ref="F38:F40" si="5">IF(H13+I13=0,0,(H13+I13)/$D$19)</f>
        <v>0</v>
      </c>
      <c r="G38" s="439">
        <f>IF(I13=0,0,I13/$D$19)</f>
        <v>0</v>
      </c>
      <c r="H38" s="439">
        <f t="shared" ref="H38:H41" si="6">IF(G24=0,0,G24/$D$19)</f>
        <v>0.00274725274725275</v>
      </c>
      <c r="I38" s="491"/>
      <c r="J38" s="492"/>
      <c r="K38" s="399"/>
      <c r="L38" s="399"/>
      <c r="M38" s="399"/>
      <c r="N38" s="399"/>
      <c r="O38" s="399"/>
      <c r="P38" s="399"/>
      <c r="Q38" s="399"/>
      <c r="R38" s="399"/>
      <c r="S38" s="399"/>
      <c r="T38" s="399"/>
    </row>
    <row r="39" ht="29.25" customHeight="1" spans="1:20">
      <c r="A39" s="438" t="s">
        <v>431</v>
      </c>
      <c r="B39" s="438" t="s">
        <v>431</v>
      </c>
      <c r="C39" s="439">
        <f t="shared" si="4"/>
        <v>0.713333333333333</v>
      </c>
      <c r="D39" s="440">
        <f>IF(E24=0,0,E24/J14)</f>
        <v>7.67826086956522</v>
      </c>
      <c r="E39" s="441">
        <f>IF(D24=0,0,(J14+F14)/D24)</f>
        <v>4.20588235294118</v>
      </c>
      <c r="F39" s="439">
        <f t="shared" si="5"/>
        <v>0</v>
      </c>
      <c r="G39" s="439">
        <f>IF(I14=0,0,I14/$D$19)</f>
        <v>0</v>
      </c>
      <c r="H39" s="439">
        <f t="shared" si="6"/>
        <v>0</v>
      </c>
      <c r="I39" s="491"/>
      <c r="J39" s="492"/>
      <c r="K39" s="399"/>
      <c r="L39" s="399"/>
      <c r="M39" s="399"/>
      <c r="N39" s="399"/>
      <c r="O39" s="399"/>
      <c r="P39" s="399"/>
      <c r="Q39" s="399"/>
      <c r="R39" s="399"/>
      <c r="S39" s="399"/>
      <c r="T39" s="399"/>
    </row>
    <row r="40" s="364" customFormat="1" ht="29.25" customHeight="1" spans="1:20">
      <c r="A40" s="438" t="s">
        <v>459</v>
      </c>
      <c r="B40" s="438" t="s">
        <v>459</v>
      </c>
      <c r="C40" s="442">
        <f t="shared" si="4"/>
        <v>0.976666666666667</v>
      </c>
      <c r="D40" s="443">
        <f>IF(E26=0,0,E26/J16)</f>
        <v>48.8333333333333</v>
      </c>
      <c r="E40" s="444">
        <f>IF(D26=0,0,(J16+F16)/D26)</f>
        <v>3.1</v>
      </c>
      <c r="F40" s="439">
        <f t="shared" si="5"/>
        <v>0</v>
      </c>
      <c r="G40" s="442">
        <f>IF(I16=0,0,I16/$D$19)</f>
        <v>0.0137362637362637</v>
      </c>
      <c r="H40" s="442">
        <f t="shared" si="6"/>
        <v>0.010989010989011</v>
      </c>
      <c r="I40" s="493"/>
      <c r="J40" s="494"/>
      <c r="K40" s="494"/>
      <c r="L40" s="494"/>
      <c r="M40" s="494"/>
      <c r="N40" s="494"/>
      <c r="O40" s="494"/>
      <c r="P40" s="494"/>
      <c r="Q40" s="494"/>
      <c r="R40" s="494"/>
      <c r="S40" s="494"/>
      <c r="T40" s="494"/>
    </row>
    <row r="41" s="364" customFormat="1" ht="29.25" customHeight="1" spans="1:20">
      <c r="A41" s="445" t="s">
        <v>460</v>
      </c>
      <c r="B41" s="445"/>
      <c r="C41" s="446">
        <f t="shared" si="4"/>
        <v>0.833641975308642</v>
      </c>
      <c r="D41" s="447">
        <f>IF(E27=0,0,E27/(D19))</f>
        <v>7.42032967032967</v>
      </c>
      <c r="E41" s="448">
        <f>IF(D27=0,0,(D19+F17)/D27)</f>
        <v>4.12037037037037</v>
      </c>
      <c r="F41" s="449">
        <f>IF(H17+I17=0,0,(H17+I17)/$D$19)</f>
        <v>0.0137362637362637</v>
      </c>
      <c r="G41" s="449">
        <f>IF(I17=0,0,I17/$D$19)</f>
        <v>0.0137362637362637</v>
      </c>
      <c r="H41" s="450">
        <f t="shared" si="6"/>
        <v>0.0137362637362637</v>
      </c>
      <c r="I41" s="493"/>
      <c r="J41" s="494"/>
      <c r="K41" s="494"/>
      <c r="L41" s="494"/>
      <c r="M41" s="494"/>
      <c r="N41" s="494"/>
      <c r="O41" s="494"/>
      <c r="P41" s="494"/>
      <c r="Q41" s="494"/>
      <c r="R41" s="494"/>
      <c r="S41" s="494"/>
      <c r="T41" s="494"/>
    </row>
    <row r="42" s="364" customFormat="1" ht="27.75" customHeight="1" spans="1:20">
      <c r="A42" s="359"/>
      <c r="B42" s="451"/>
      <c r="C42" s="452"/>
      <c r="D42" s="453"/>
      <c r="E42" s="453"/>
      <c r="F42" s="453"/>
      <c r="G42" s="453"/>
      <c r="H42" s="454"/>
      <c r="I42" s="495"/>
      <c r="J42" s="496"/>
      <c r="K42" s="496"/>
      <c r="L42" s="494"/>
      <c r="M42" s="494"/>
      <c r="N42" s="494"/>
      <c r="O42" s="494"/>
      <c r="P42" s="494"/>
      <c r="Q42" s="494"/>
      <c r="R42" s="494"/>
      <c r="S42" s="494"/>
      <c r="T42" s="494"/>
    </row>
    <row r="43" s="340" customFormat="1" ht="35.25" customHeight="1" spans="1:22">
      <c r="A43" s="359"/>
      <c r="B43" s="451"/>
      <c r="C43" s="452"/>
      <c r="D43" s="455"/>
      <c r="E43" s="452"/>
      <c r="F43" s="456"/>
      <c r="G43" s="457"/>
      <c r="H43" s="347"/>
      <c r="I43" s="429"/>
      <c r="J43" s="497"/>
      <c r="K43" s="497"/>
      <c r="L43" s="359"/>
      <c r="M43" s="359"/>
      <c r="N43" s="359"/>
      <c r="O43" s="359"/>
      <c r="P43" s="359"/>
      <c r="Q43" s="359"/>
      <c r="R43" s="359"/>
      <c r="S43" s="359"/>
      <c r="T43" s="359"/>
      <c r="U43" s="359"/>
      <c r="V43" s="359"/>
    </row>
    <row r="44" s="365" customFormat="1" ht="33" customHeight="1" spans="1:22">
      <c r="A44" s="359"/>
      <c r="B44" s="359"/>
      <c r="C44" s="452"/>
      <c r="D44" s="452"/>
      <c r="E44" s="452"/>
      <c r="F44" s="457"/>
      <c r="G44" s="347"/>
      <c r="H44" s="347"/>
      <c r="I44" s="429"/>
      <c r="J44" s="358"/>
      <c r="K44" s="358"/>
      <c r="L44" s="498"/>
      <c r="M44" s="498"/>
      <c r="N44" s="498"/>
      <c r="O44" s="498"/>
      <c r="P44" s="498"/>
      <c r="Q44" s="498"/>
      <c r="R44" s="498"/>
      <c r="S44" s="498"/>
      <c r="T44" s="498"/>
      <c r="U44" s="498"/>
      <c r="V44" s="498"/>
    </row>
    <row r="45" s="365" customFormat="1" ht="24.95" customHeight="1" spans="1:22">
      <c r="A45" s="359"/>
      <c r="B45" s="359"/>
      <c r="C45" s="458" t="s">
        <v>461</v>
      </c>
      <c r="D45" s="458"/>
      <c r="E45" s="458"/>
      <c r="F45" s="458"/>
      <c r="G45" s="347"/>
      <c r="H45" s="347"/>
      <c r="I45" s="358"/>
      <c r="J45" s="358"/>
      <c r="K45" s="358"/>
      <c r="L45" s="498"/>
      <c r="M45" s="498"/>
      <c r="N45" s="498"/>
      <c r="O45" s="498"/>
      <c r="P45" s="498"/>
      <c r="Q45" s="498"/>
      <c r="R45" s="498"/>
      <c r="S45" s="498"/>
      <c r="T45" s="498"/>
      <c r="U45" s="498"/>
      <c r="V45" s="498"/>
    </row>
    <row r="46" s="365" customFormat="1" ht="24.75" customHeight="1" spans="1:22">
      <c r="A46" s="359"/>
      <c r="B46" s="359"/>
      <c r="C46" s="459"/>
      <c r="D46" s="459"/>
      <c r="E46" s="459"/>
      <c r="F46" s="460"/>
      <c r="G46" s="358"/>
      <c r="H46" s="358"/>
      <c r="I46" s="358"/>
      <c r="J46" s="358"/>
      <c r="K46" s="358"/>
      <c r="L46" s="498"/>
      <c r="M46" s="498"/>
      <c r="N46" s="498"/>
      <c r="O46" s="498"/>
      <c r="P46" s="498"/>
      <c r="Q46" s="498"/>
      <c r="R46" s="498"/>
      <c r="S46" s="498"/>
      <c r="T46" s="498"/>
      <c r="U46" s="498"/>
      <c r="V46" s="498"/>
    </row>
    <row r="47" s="340" customFormat="1" ht="20.45" customHeight="1" spans="1:22">
      <c r="A47" s="461" t="s">
        <v>144</v>
      </c>
      <c r="B47" s="461"/>
      <c r="C47" s="33"/>
      <c r="D47" s="33"/>
      <c r="E47" s="358"/>
      <c r="F47" s="376"/>
      <c r="G47" s="462"/>
      <c r="H47" s="462"/>
      <c r="I47" s="358"/>
      <c r="J47" s="358"/>
      <c r="K47" s="358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</row>
    <row r="48" s="340" customFormat="1" ht="20.45" customHeight="1" spans="1:22">
      <c r="A48" s="463"/>
      <c r="B48" s="464" t="s">
        <v>23</v>
      </c>
      <c r="C48" s="33"/>
      <c r="D48" s="33"/>
      <c r="E48" s="358"/>
      <c r="F48" s="376"/>
      <c r="G48" s="462"/>
      <c r="H48" s="462"/>
      <c r="I48" s="358"/>
      <c r="J48" s="358"/>
      <c r="K48" s="358"/>
      <c r="L48" s="359"/>
      <c r="M48" s="359"/>
      <c r="N48" s="359"/>
      <c r="O48" s="359"/>
      <c r="P48" s="359"/>
      <c r="Q48" s="359"/>
      <c r="R48" s="359"/>
      <c r="S48" s="359"/>
      <c r="T48" s="359"/>
      <c r="U48" s="359"/>
      <c r="V48" s="359"/>
    </row>
    <row r="49" s="340" customFormat="1" ht="20.45" customHeight="1" spans="1:22">
      <c r="A49" s="463"/>
      <c r="B49" s="464" t="s">
        <v>25</v>
      </c>
      <c r="C49" s="35"/>
      <c r="D49" s="35"/>
      <c r="E49" s="358"/>
      <c r="F49" s="376"/>
      <c r="G49" s="462"/>
      <c r="H49" s="462"/>
      <c r="I49" s="358"/>
      <c r="J49" s="358"/>
      <c r="K49" s="358"/>
      <c r="L49" s="359"/>
      <c r="M49" s="359"/>
      <c r="N49" s="359"/>
      <c r="O49" s="359"/>
      <c r="P49" s="359"/>
      <c r="Q49" s="359"/>
      <c r="R49" s="359"/>
      <c r="S49" s="359"/>
      <c r="T49" s="359"/>
      <c r="U49" s="359"/>
      <c r="V49" s="359"/>
    </row>
    <row r="50" s="340" customFormat="1" ht="19.5" spans="1:22">
      <c r="A50" s="463"/>
      <c r="B50" s="464" t="s">
        <v>27</v>
      </c>
      <c r="C50" s="465"/>
      <c r="D50" s="465"/>
      <c r="E50" s="358"/>
      <c r="F50" s="376"/>
      <c r="G50" s="462"/>
      <c r="H50" s="462"/>
      <c r="I50" s="358"/>
      <c r="J50" s="358"/>
      <c r="K50" s="358"/>
      <c r="L50" s="359"/>
      <c r="M50" s="359"/>
      <c r="N50" s="359"/>
      <c r="O50" s="359"/>
      <c r="P50" s="359"/>
      <c r="Q50" s="359"/>
      <c r="R50" s="359"/>
      <c r="S50" s="359"/>
      <c r="T50" s="359"/>
      <c r="U50" s="359"/>
      <c r="V50" s="359"/>
    </row>
    <row r="51" s="340" customFormat="1" spans="1:22">
      <c r="A51" s="393"/>
      <c r="B51" s="399"/>
      <c r="C51" s="400"/>
      <c r="D51" s="358"/>
      <c r="E51" s="358"/>
      <c r="F51" s="376"/>
      <c r="G51" s="358"/>
      <c r="H51" s="358"/>
      <c r="I51" s="358"/>
      <c r="J51" s="358"/>
      <c r="K51" s="358"/>
      <c r="L51" s="359"/>
      <c r="M51" s="359"/>
      <c r="N51" s="359"/>
      <c r="O51" s="359"/>
      <c r="P51" s="359"/>
      <c r="Q51" s="359"/>
      <c r="R51" s="359"/>
      <c r="S51" s="359"/>
      <c r="T51" s="359"/>
      <c r="U51" s="359"/>
      <c r="V51" s="359"/>
    </row>
    <row r="52" s="340" customFormat="1" spans="1:22">
      <c r="A52" s="393"/>
      <c r="B52" s="399"/>
      <c r="C52" s="400"/>
      <c r="D52" s="358"/>
      <c r="E52" s="358"/>
      <c r="F52" s="376"/>
      <c r="G52" s="358"/>
      <c r="H52" s="358"/>
      <c r="I52" s="358"/>
      <c r="J52" s="358"/>
      <c r="K52" s="358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</row>
    <row r="53" s="340" customFormat="1" spans="1:22">
      <c r="A53" s="393"/>
      <c r="B53" s="399"/>
      <c r="C53" s="400"/>
      <c r="D53" s="358"/>
      <c r="E53" s="358"/>
      <c r="F53" s="376"/>
      <c r="G53" s="358"/>
      <c r="H53" s="358"/>
      <c r="I53" s="358"/>
      <c r="J53" s="358"/>
      <c r="K53" s="358"/>
      <c r="L53" s="359"/>
      <c r="M53" s="359"/>
      <c r="N53" s="359"/>
      <c r="O53" s="359"/>
      <c r="P53" s="359"/>
      <c r="Q53" s="359"/>
      <c r="R53" s="359"/>
      <c r="S53" s="359"/>
      <c r="T53" s="359"/>
      <c r="U53" s="359"/>
      <c r="V53" s="359"/>
    </row>
    <row r="54" s="340" customFormat="1" ht="118.15" customHeight="1" spans="1:22">
      <c r="A54" s="466"/>
      <c r="B54" s="466"/>
      <c r="C54" s="466"/>
      <c r="D54" s="466"/>
      <c r="E54" s="466"/>
      <c r="F54" s="466"/>
      <c r="G54" s="466"/>
      <c r="H54" s="466"/>
      <c r="I54" s="466"/>
      <c r="J54" s="466"/>
      <c r="K54" s="358"/>
      <c r="L54" s="359"/>
      <c r="M54" s="359"/>
      <c r="N54" s="359"/>
      <c r="O54" s="359"/>
      <c r="P54" s="359"/>
      <c r="Q54" s="359"/>
      <c r="R54" s="359"/>
      <c r="S54" s="359"/>
      <c r="T54" s="359"/>
      <c r="U54" s="359"/>
      <c r="V54" s="359"/>
    </row>
    <row r="55" s="340" customFormat="1" hidden="1" customHeight="1" spans="1:22">
      <c r="A55" s="466"/>
      <c r="B55" s="466"/>
      <c r="C55" s="466"/>
      <c r="D55" s="466"/>
      <c r="E55" s="467" t="s">
        <v>1</v>
      </c>
      <c r="F55" s="468" t="s">
        <v>2</v>
      </c>
      <c r="G55" s="466"/>
      <c r="H55" s="466"/>
      <c r="I55" s="466"/>
      <c r="J55" s="466"/>
      <c r="K55" s="358"/>
      <c r="L55" s="359"/>
      <c r="M55" s="359"/>
      <c r="N55" s="359"/>
      <c r="O55" s="359"/>
      <c r="P55" s="359"/>
      <c r="Q55" s="359"/>
      <c r="R55" s="359"/>
      <c r="S55" s="359"/>
      <c r="T55" s="359"/>
      <c r="U55" s="359"/>
      <c r="V55" s="359"/>
    </row>
    <row r="56" s="366" customFormat="1" ht="15" hidden="1" customHeight="1" spans="1:22">
      <c r="A56" s="466"/>
      <c r="B56" s="466"/>
      <c r="C56" s="469" t="s">
        <v>29</v>
      </c>
      <c r="D56" s="469"/>
      <c r="E56" s="467" t="s">
        <v>4</v>
      </c>
      <c r="F56" s="468">
        <v>2026</v>
      </c>
      <c r="G56" s="466"/>
      <c r="H56" s="466"/>
      <c r="I56" s="466"/>
      <c r="J56" s="466"/>
      <c r="K56" s="499"/>
      <c r="L56" s="500"/>
      <c r="M56" s="500"/>
      <c r="N56" s="500"/>
      <c r="O56" s="500"/>
      <c r="P56" s="500"/>
      <c r="Q56" s="500"/>
      <c r="R56" s="500"/>
      <c r="S56" s="500"/>
      <c r="T56" s="500"/>
      <c r="U56" s="500"/>
      <c r="V56" s="500"/>
    </row>
    <row r="57" s="366" customFormat="1" ht="14.45" hidden="1" customHeight="1" spans="1:22">
      <c r="A57" s="466"/>
      <c r="B57" s="466"/>
      <c r="C57" s="470" t="s">
        <v>31</v>
      </c>
      <c r="D57" s="470"/>
      <c r="E57" s="471" t="s">
        <v>5</v>
      </c>
      <c r="F57" s="468" t="s">
        <v>462</v>
      </c>
      <c r="G57" s="466"/>
      <c r="H57" s="466"/>
      <c r="I57" s="466"/>
      <c r="J57" s="466"/>
      <c r="K57" s="499"/>
      <c r="L57" s="500"/>
      <c r="M57" s="500"/>
      <c r="N57" s="500"/>
      <c r="O57" s="500"/>
      <c r="P57" s="500"/>
      <c r="Q57" s="500"/>
      <c r="R57" s="500"/>
      <c r="S57" s="500"/>
      <c r="T57" s="500"/>
      <c r="U57" s="500"/>
      <c r="V57" s="500"/>
    </row>
    <row r="58" s="366" customFormat="1" ht="15.6" hidden="1" customHeight="1" spans="1:22">
      <c r="A58" s="466"/>
      <c r="B58" s="466"/>
      <c r="C58" s="466"/>
      <c r="D58" s="466"/>
      <c r="E58" s="466"/>
      <c r="F58" s="466"/>
      <c r="G58" s="466"/>
      <c r="H58" s="466"/>
      <c r="I58" s="466"/>
      <c r="J58" s="466"/>
      <c r="K58" s="499"/>
      <c r="L58" s="500"/>
      <c r="M58" s="500"/>
      <c r="N58" s="500"/>
      <c r="O58" s="500"/>
      <c r="P58" s="500"/>
      <c r="Q58" s="500"/>
      <c r="R58" s="500"/>
      <c r="S58" s="500"/>
      <c r="T58" s="500"/>
      <c r="U58" s="500"/>
      <c r="V58" s="500"/>
    </row>
    <row r="59" s="366" customFormat="1" ht="13.9" hidden="1" customHeight="1" spans="1:22">
      <c r="A59" s="472"/>
      <c r="B59" s="472"/>
      <c r="C59" s="472"/>
      <c r="D59" s="472"/>
      <c r="E59" s="472"/>
      <c r="F59" s="472"/>
      <c r="G59" s="472"/>
      <c r="H59" s="472"/>
      <c r="I59" s="472"/>
      <c r="J59" s="472"/>
      <c r="K59" s="499"/>
      <c r="L59" s="500"/>
      <c r="M59" s="500"/>
      <c r="N59" s="500"/>
      <c r="O59" s="500"/>
      <c r="P59" s="500"/>
      <c r="Q59" s="500"/>
      <c r="R59" s="500"/>
      <c r="S59" s="500"/>
      <c r="T59" s="500"/>
      <c r="U59" s="500"/>
      <c r="V59" s="500"/>
    </row>
    <row r="60" s="366" customFormat="1" ht="14.25" hidden="1" spans="1:22">
      <c r="A60" s="472"/>
      <c r="B60" s="472"/>
      <c r="C60" s="472"/>
      <c r="D60" s="472"/>
      <c r="E60" s="472"/>
      <c r="F60" s="472"/>
      <c r="G60" s="472"/>
      <c r="H60" s="472"/>
      <c r="I60" s="472"/>
      <c r="J60" s="472"/>
      <c r="K60" s="499"/>
      <c r="L60" s="500"/>
      <c r="M60" s="500"/>
      <c r="N60" s="500"/>
      <c r="O60" s="500"/>
      <c r="P60" s="500"/>
      <c r="Q60" s="500"/>
      <c r="R60" s="500"/>
      <c r="S60" s="500"/>
      <c r="T60" s="500"/>
      <c r="U60" s="500"/>
      <c r="V60" s="500"/>
    </row>
    <row r="61" s="366" customFormat="1" ht="14.25" hidden="1" spans="1:22">
      <c r="A61" s="472"/>
      <c r="B61" s="472"/>
      <c r="C61" s="472"/>
      <c r="D61" s="472"/>
      <c r="E61" s="472"/>
      <c r="F61" s="472"/>
      <c r="G61" s="472"/>
      <c r="H61" s="472"/>
      <c r="I61" s="472"/>
      <c r="J61" s="472"/>
      <c r="K61" s="499"/>
      <c r="L61" s="500"/>
      <c r="M61" s="500"/>
      <c r="N61" s="500"/>
      <c r="O61" s="500"/>
      <c r="P61" s="500"/>
      <c r="Q61" s="500"/>
      <c r="R61" s="500"/>
      <c r="S61" s="500"/>
      <c r="T61" s="500"/>
      <c r="U61" s="500"/>
      <c r="V61" s="500"/>
    </row>
    <row r="62" s="366" customFormat="1" ht="15.6" hidden="1" customHeight="1" spans="1:22">
      <c r="A62" s="472"/>
      <c r="B62" s="472"/>
      <c r="C62" s="472"/>
      <c r="D62" s="472"/>
      <c r="E62" s="472"/>
      <c r="F62" s="472"/>
      <c r="G62" s="472"/>
      <c r="H62" s="472"/>
      <c r="I62" s="472"/>
      <c r="J62" s="472"/>
      <c r="K62" s="499"/>
      <c r="L62" s="500"/>
      <c r="M62" s="500"/>
      <c r="N62" s="500"/>
      <c r="O62" s="500"/>
      <c r="P62" s="500"/>
      <c r="Q62" s="500"/>
      <c r="R62" s="500"/>
      <c r="S62" s="500"/>
      <c r="T62" s="500"/>
      <c r="U62" s="500"/>
      <c r="V62" s="500"/>
    </row>
    <row r="63" s="366" customFormat="1" ht="14.25" hidden="1" customHeight="1" spans="1:22">
      <c r="A63" s="467" t="s">
        <v>413</v>
      </c>
      <c r="B63" s="473" t="s">
        <v>414</v>
      </c>
      <c r="C63" s="473"/>
      <c r="D63" s="474"/>
      <c r="E63" s="474"/>
      <c r="F63" s="467"/>
      <c r="G63" s="474"/>
      <c r="H63" s="474"/>
      <c r="I63" s="474"/>
      <c r="J63" s="474"/>
      <c r="K63" s="499"/>
      <c r="L63" s="500"/>
      <c r="M63" s="500"/>
      <c r="N63" s="500"/>
      <c r="O63" s="500"/>
      <c r="P63" s="500"/>
      <c r="Q63" s="500"/>
      <c r="R63" s="500"/>
      <c r="S63" s="500"/>
      <c r="T63" s="500"/>
      <c r="U63" s="500"/>
      <c r="V63" s="500"/>
    </row>
    <row r="64" s="340" customFormat="1" hidden="1" customHeight="1" spans="1:22">
      <c r="A64" s="475" t="s">
        <v>71</v>
      </c>
      <c r="B64" s="475" t="s">
        <v>415</v>
      </c>
      <c r="C64" s="475" t="s">
        <v>416</v>
      </c>
      <c r="D64" s="475" t="s">
        <v>417</v>
      </c>
      <c r="E64" s="476" t="s">
        <v>418</v>
      </c>
      <c r="F64" s="476" t="s">
        <v>419</v>
      </c>
      <c r="G64" s="476" t="s">
        <v>420</v>
      </c>
      <c r="H64" s="476" t="s">
        <v>421</v>
      </c>
      <c r="I64" s="476" t="s">
        <v>422</v>
      </c>
      <c r="J64" s="476" t="s">
        <v>423</v>
      </c>
      <c r="K64" s="358"/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</row>
    <row r="65" s="340" customFormat="1" hidden="1" customHeight="1" spans="1:22">
      <c r="A65" s="503"/>
      <c r="B65" s="503"/>
      <c r="C65" s="503"/>
      <c r="D65" s="503"/>
      <c r="E65" s="504"/>
      <c r="F65" s="504"/>
      <c r="G65" s="504"/>
      <c r="H65" s="504"/>
      <c r="I65" s="504"/>
      <c r="J65" s="504"/>
      <c r="K65" s="583"/>
      <c r="L65" s="359"/>
      <c r="M65" s="359"/>
      <c r="N65" s="359"/>
      <c r="O65" s="359"/>
      <c r="P65" s="359"/>
      <c r="Q65" s="359"/>
      <c r="R65" s="359"/>
      <c r="S65" s="359"/>
      <c r="T65" s="359"/>
      <c r="U65" s="359"/>
      <c r="V65" s="359"/>
    </row>
    <row r="66" s="340" customFormat="1" hidden="1" customHeight="1" spans="1:22">
      <c r="A66" s="505" t="s">
        <v>424</v>
      </c>
      <c r="B66" s="506" t="s">
        <v>425</v>
      </c>
      <c r="C66" s="507" t="s">
        <v>426</v>
      </c>
      <c r="D66" s="507">
        <v>371</v>
      </c>
      <c r="E66" s="507">
        <v>21</v>
      </c>
      <c r="F66" s="507">
        <v>24</v>
      </c>
      <c r="G66" s="507">
        <v>4</v>
      </c>
      <c r="H66" s="507">
        <v>0</v>
      </c>
      <c r="I66" s="507">
        <v>4</v>
      </c>
      <c r="J66" s="584">
        <v>400</v>
      </c>
      <c r="K66" s="583"/>
      <c r="L66" s="359"/>
      <c r="M66" s="359"/>
      <c r="N66" s="359"/>
      <c r="O66" s="359"/>
      <c r="P66" s="359"/>
      <c r="Q66" s="359"/>
      <c r="R66" s="359"/>
      <c r="S66" s="359"/>
      <c r="T66" s="359"/>
      <c r="U66" s="359"/>
      <c r="V66" s="359"/>
    </row>
    <row r="67" s="340" customFormat="1" ht="15" spans="1:22">
      <c r="A67" s="505">
        <v>1</v>
      </c>
      <c r="B67" s="508"/>
      <c r="C67" s="509" t="s">
        <v>429</v>
      </c>
      <c r="D67" s="510">
        <v>232</v>
      </c>
      <c r="E67" s="510">
        <v>15</v>
      </c>
      <c r="F67" s="510">
        <v>24</v>
      </c>
      <c r="G67" s="510">
        <v>3</v>
      </c>
      <c r="H67" s="510">
        <v>0</v>
      </c>
      <c r="I67" s="510">
        <v>4</v>
      </c>
      <c r="J67" s="584">
        <v>254</v>
      </c>
      <c r="K67" s="583"/>
      <c r="L67" s="359"/>
      <c r="M67" s="359"/>
      <c r="N67" s="359"/>
      <c r="O67" s="359"/>
      <c r="P67" s="359"/>
      <c r="Q67" s="359"/>
      <c r="R67" s="359"/>
      <c r="S67" s="359"/>
      <c r="T67" s="359"/>
      <c r="U67" s="359"/>
      <c r="V67" s="359"/>
    </row>
    <row r="68" s="340" customFormat="1" customHeight="1" spans="1:11">
      <c r="A68" s="505">
        <v>2</v>
      </c>
      <c r="B68" s="508"/>
      <c r="C68" s="509" t="s">
        <v>431</v>
      </c>
      <c r="D68" s="510">
        <v>139</v>
      </c>
      <c r="E68" s="510">
        <v>6</v>
      </c>
      <c r="F68" s="510">
        <v>0</v>
      </c>
      <c r="G68" s="510">
        <v>1</v>
      </c>
      <c r="H68" s="510">
        <v>0</v>
      </c>
      <c r="I68" s="510">
        <v>0</v>
      </c>
      <c r="J68" s="584">
        <v>146</v>
      </c>
      <c r="K68" s="583"/>
    </row>
    <row r="69" s="340" customFormat="1" ht="15" spans="1:11">
      <c r="A69" s="505">
        <v>5</v>
      </c>
      <c r="B69" s="511"/>
      <c r="C69" s="507" t="s">
        <v>433</v>
      </c>
      <c r="D69" s="507">
        <v>0</v>
      </c>
      <c r="E69" s="507">
        <v>21</v>
      </c>
      <c r="F69" s="507">
        <v>1</v>
      </c>
      <c r="G69" s="507">
        <v>0</v>
      </c>
      <c r="H69" s="507">
        <v>0</v>
      </c>
      <c r="I69" s="507">
        <v>5</v>
      </c>
      <c r="J69" s="584">
        <v>26</v>
      </c>
      <c r="K69" s="583"/>
    </row>
    <row r="70" s="340" customFormat="1" ht="15" spans="1:11">
      <c r="A70" s="512" t="s">
        <v>434</v>
      </c>
      <c r="B70" s="513"/>
      <c r="C70" s="514"/>
      <c r="D70" s="515">
        <v>371</v>
      </c>
      <c r="E70" s="515">
        <v>42</v>
      </c>
      <c r="F70" s="515">
        <v>25</v>
      </c>
      <c r="G70" s="515">
        <v>4</v>
      </c>
      <c r="H70" s="515">
        <v>0</v>
      </c>
      <c r="I70" s="515">
        <v>9</v>
      </c>
      <c r="J70" s="585">
        <v>426</v>
      </c>
      <c r="K70" s="583"/>
    </row>
    <row r="71" s="340" customFormat="1" customHeight="1" spans="1:11">
      <c r="A71" s="467"/>
      <c r="B71" s="467"/>
      <c r="C71" s="467"/>
      <c r="D71" s="467"/>
      <c r="E71" s="467"/>
      <c r="F71" s="467"/>
      <c r="G71" s="474"/>
      <c r="H71" s="474"/>
      <c r="I71" s="474"/>
      <c r="J71" s="474"/>
      <c r="K71" s="583"/>
    </row>
    <row r="72" s="340" customFormat="1" ht="15" spans="1:11">
      <c r="A72" s="474"/>
      <c r="B72" s="516" t="s">
        <v>435</v>
      </c>
      <c r="C72" s="517"/>
      <c r="D72" s="515">
        <v>426</v>
      </c>
      <c r="E72" s="518"/>
      <c r="F72" s="519"/>
      <c r="G72" s="520"/>
      <c r="H72" s="520"/>
      <c r="I72" s="520"/>
      <c r="J72" s="520"/>
      <c r="K72" s="583"/>
    </row>
    <row r="73" s="340" customFormat="1" customHeight="1" spans="1:11">
      <c r="A73" s="474"/>
      <c r="B73" s="474"/>
      <c r="C73" s="467"/>
      <c r="D73" s="474"/>
      <c r="E73" s="474"/>
      <c r="F73" s="467"/>
      <c r="G73" s="474"/>
      <c r="H73" s="474"/>
      <c r="I73" s="474"/>
      <c r="J73" s="474"/>
      <c r="K73" s="583"/>
    </row>
    <row r="74" ht="12.75" spans="1:10">
      <c r="A74" s="475" t="s">
        <v>71</v>
      </c>
      <c r="B74" s="521" t="s">
        <v>415</v>
      </c>
      <c r="C74" s="522" t="s">
        <v>416</v>
      </c>
      <c r="D74" s="476" t="s">
        <v>436</v>
      </c>
      <c r="E74" s="476" t="s">
        <v>437</v>
      </c>
      <c r="F74" s="476" t="s">
        <v>438</v>
      </c>
      <c r="G74" s="476" t="s">
        <v>439</v>
      </c>
      <c r="H74" s="476" t="s">
        <v>440</v>
      </c>
      <c r="I74" s="586" t="s">
        <v>441</v>
      </c>
      <c r="J74" s="587"/>
    </row>
    <row r="75" ht="12.75" spans="1:10">
      <c r="A75" s="503"/>
      <c r="B75" s="523"/>
      <c r="C75" s="524"/>
      <c r="D75" s="504"/>
      <c r="E75" s="504"/>
      <c r="F75" s="504"/>
      <c r="G75" s="504"/>
      <c r="H75" s="504"/>
      <c r="I75" s="588"/>
      <c r="J75" s="557"/>
    </row>
    <row r="76" ht="12.75" spans="1:10">
      <c r="A76" s="525" t="s">
        <v>442</v>
      </c>
      <c r="B76" s="526" t="s">
        <v>443</v>
      </c>
      <c r="C76" s="507" t="s">
        <v>426</v>
      </c>
      <c r="D76" s="527">
        <v>98</v>
      </c>
      <c r="E76" s="528">
        <v>2450</v>
      </c>
      <c r="F76" s="528">
        <v>2940</v>
      </c>
      <c r="G76" s="527">
        <v>0</v>
      </c>
      <c r="H76" s="528">
        <v>2659</v>
      </c>
      <c r="I76" s="589"/>
      <c r="J76" s="590"/>
    </row>
    <row r="77" ht="12.75" spans="1:10">
      <c r="A77" s="529">
        <v>9</v>
      </c>
      <c r="B77" s="530"/>
      <c r="C77" s="509" t="s">
        <v>429</v>
      </c>
      <c r="D77" s="531">
        <v>68</v>
      </c>
      <c r="E77" s="532">
        <v>1793</v>
      </c>
      <c r="F77" s="528">
        <v>2040</v>
      </c>
      <c r="G77" s="533">
        <v>0</v>
      </c>
      <c r="H77" s="532">
        <v>1882</v>
      </c>
      <c r="I77" s="591" t="s">
        <v>463</v>
      </c>
      <c r="J77" s="592"/>
    </row>
    <row r="78" ht="12.75" spans="1:10">
      <c r="A78" s="529">
        <v>10</v>
      </c>
      <c r="B78" s="530"/>
      <c r="C78" s="509" t="s">
        <v>431</v>
      </c>
      <c r="D78" s="531">
        <v>30</v>
      </c>
      <c r="E78" s="533">
        <v>657</v>
      </c>
      <c r="F78" s="527">
        <v>900</v>
      </c>
      <c r="G78" s="533">
        <v>0</v>
      </c>
      <c r="H78" s="533">
        <v>777</v>
      </c>
      <c r="I78" s="591" t="s">
        <v>463</v>
      </c>
      <c r="J78" s="592"/>
    </row>
    <row r="79" ht="12.75" spans="1:10">
      <c r="A79" s="529">
        <v>13</v>
      </c>
      <c r="B79" s="534"/>
      <c r="C79" s="507" t="s">
        <v>433</v>
      </c>
      <c r="D79" s="527">
        <v>10</v>
      </c>
      <c r="E79" s="533">
        <v>282</v>
      </c>
      <c r="F79" s="527">
        <v>300</v>
      </c>
      <c r="G79" s="533">
        <v>0</v>
      </c>
      <c r="H79" s="533">
        <v>300</v>
      </c>
      <c r="I79" s="591"/>
      <c r="J79" s="592"/>
    </row>
    <row r="80" ht="12.75" spans="1:10">
      <c r="A80" s="535" t="s">
        <v>434</v>
      </c>
      <c r="B80" s="536"/>
      <c r="C80" s="537"/>
      <c r="D80" s="515">
        <v>108</v>
      </c>
      <c r="E80" s="538">
        <v>2732</v>
      </c>
      <c r="F80" s="538">
        <v>3240</v>
      </c>
      <c r="G80" s="515">
        <v>0</v>
      </c>
      <c r="H80" s="538">
        <v>2959</v>
      </c>
      <c r="I80" s="593"/>
      <c r="J80" s="594"/>
    </row>
    <row r="81" ht="39" spans="1:10">
      <c r="A81" s="467"/>
      <c r="B81" s="467"/>
      <c r="C81" s="467"/>
      <c r="D81" s="467"/>
      <c r="E81" s="467"/>
      <c r="F81" s="539" t="s">
        <v>447</v>
      </c>
      <c r="G81" s="540"/>
      <c r="H81" s="474"/>
      <c r="I81" s="474"/>
      <c r="J81" s="474"/>
    </row>
    <row r="82" ht="12.75" spans="1:10">
      <c r="A82" s="474"/>
      <c r="B82" s="474"/>
      <c r="C82" s="541" t="s">
        <v>448</v>
      </c>
      <c r="D82" s="542">
        <v>30</v>
      </c>
      <c r="E82" s="543"/>
      <c r="F82" s="474"/>
      <c r="G82" s="474"/>
      <c r="H82" s="474"/>
      <c r="I82" s="474"/>
      <c r="J82" s="474"/>
    </row>
    <row r="83" ht="12.75" spans="1:10">
      <c r="A83" s="474"/>
      <c r="B83" s="474"/>
      <c r="C83" s="544"/>
      <c r="D83" s="545"/>
      <c r="E83" s="543"/>
      <c r="F83" s="466"/>
      <c r="G83" s="474"/>
      <c r="H83" s="474"/>
      <c r="I83" s="474"/>
      <c r="J83" s="474"/>
    </row>
    <row r="84" ht="12.75" spans="1:10">
      <c r="A84" s="474"/>
      <c r="B84" s="474"/>
      <c r="C84" s="474"/>
      <c r="D84" s="474"/>
      <c r="E84" s="474"/>
      <c r="F84" s="467"/>
      <c r="G84" s="474"/>
      <c r="H84" s="474"/>
      <c r="I84" s="474"/>
      <c r="J84" s="474"/>
    </row>
    <row r="85" ht="12.75" spans="1:10">
      <c r="A85" s="474"/>
      <c r="B85" s="474"/>
      <c r="C85" s="474"/>
      <c r="D85" s="474"/>
      <c r="E85" s="474"/>
      <c r="F85" s="467"/>
      <c r="G85" s="474"/>
      <c r="H85" s="474"/>
      <c r="I85" s="474"/>
      <c r="J85" s="474"/>
    </row>
    <row r="86" ht="12.75" spans="1:10">
      <c r="A86" s="474"/>
      <c r="B86" s="474"/>
      <c r="C86" s="474"/>
      <c r="D86" s="474"/>
      <c r="E86" s="474"/>
      <c r="F86" s="467"/>
      <c r="G86" s="474"/>
      <c r="H86" s="474"/>
      <c r="I86" s="474"/>
      <c r="J86" s="474"/>
    </row>
    <row r="87" ht="12.75" spans="1:10">
      <c r="A87" s="474"/>
      <c r="B87" s="546"/>
      <c r="C87" s="547"/>
      <c r="D87" s="547"/>
      <c r="E87" s="547"/>
      <c r="F87" s="547"/>
      <c r="G87" s="547"/>
      <c r="H87" s="547"/>
      <c r="I87" s="474"/>
      <c r="J87" s="474"/>
    </row>
    <row r="88" ht="13.5" spans="1:10">
      <c r="A88" s="467" t="s">
        <v>449</v>
      </c>
      <c r="B88" s="473" t="s">
        <v>450</v>
      </c>
      <c r="C88" s="473"/>
      <c r="D88" s="474"/>
      <c r="E88" s="472"/>
      <c r="F88" s="474"/>
      <c r="G88" s="548"/>
      <c r="H88" s="474"/>
      <c r="I88" s="474"/>
      <c r="J88" s="474"/>
    </row>
    <row r="89" ht="13.5" spans="1:10">
      <c r="A89" s="549" t="s">
        <v>451</v>
      </c>
      <c r="B89" s="550"/>
      <c r="C89" s="551" t="s">
        <v>452</v>
      </c>
      <c r="D89" s="552" t="s">
        <v>453</v>
      </c>
      <c r="E89" s="551" t="s">
        <v>454</v>
      </c>
      <c r="F89" s="553" t="s">
        <v>455</v>
      </c>
      <c r="G89" s="554"/>
      <c r="H89" s="555" t="s">
        <v>456</v>
      </c>
      <c r="I89" s="474"/>
      <c r="J89" s="474"/>
    </row>
    <row r="90" ht="12.75" spans="1:10">
      <c r="A90" s="556"/>
      <c r="B90" s="557"/>
      <c r="C90" s="558"/>
      <c r="D90" s="559"/>
      <c r="E90" s="558"/>
      <c r="F90" s="560" t="s">
        <v>457</v>
      </c>
      <c r="G90" s="560" t="s">
        <v>458</v>
      </c>
      <c r="H90" s="561"/>
      <c r="I90" s="474"/>
      <c r="J90" s="472"/>
    </row>
    <row r="91" ht="12.75" spans="1:10">
      <c r="A91" s="562" t="s">
        <v>429</v>
      </c>
      <c r="B91" s="563"/>
      <c r="C91" s="564">
        <v>0.879</v>
      </c>
      <c r="D91" s="565">
        <v>6.13</v>
      </c>
      <c r="E91" s="565">
        <v>4.3</v>
      </c>
      <c r="F91" s="564">
        <v>0.009</v>
      </c>
      <c r="G91" s="564">
        <v>0.009</v>
      </c>
      <c r="H91" s="564">
        <v>0</v>
      </c>
      <c r="I91" s="540"/>
      <c r="J91" s="595"/>
    </row>
    <row r="92" ht="12.75" spans="1:10">
      <c r="A92" s="562" t="s">
        <v>431</v>
      </c>
      <c r="B92" s="563"/>
      <c r="C92" s="564">
        <v>0.73</v>
      </c>
      <c r="D92" s="565">
        <v>7.06</v>
      </c>
      <c r="E92" s="565">
        <v>4.1</v>
      </c>
      <c r="F92" s="564">
        <v>0.009</v>
      </c>
      <c r="G92" s="564">
        <v>0.009</v>
      </c>
      <c r="H92" s="564">
        <v>0</v>
      </c>
      <c r="I92" s="540"/>
      <c r="J92" s="595"/>
    </row>
    <row r="93" ht="13.5" spans="1:10">
      <c r="A93" s="562" t="s">
        <v>464</v>
      </c>
      <c r="B93" s="563"/>
      <c r="C93" s="566">
        <v>0.94</v>
      </c>
      <c r="D93" s="567">
        <v>10.85</v>
      </c>
      <c r="E93" s="567">
        <v>2.7</v>
      </c>
      <c r="F93" s="564">
        <v>0</v>
      </c>
      <c r="G93" s="566">
        <v>0.012</v>
      </c>
      <c r="H93" s="566">
        <v>0</v>
      </c>
      <c r="I93" s="467"/>
      <c r="J93" s="467"/>
    </row>
    <row r="94" ht="13.5" spans="1:10">
      <c r="A94" s="568" t="s">
        <v>460</v>
      </c>
      <c r="B94" s="569"/>
      <c r="C94" s="570">
        <v>0.84</v>
      </c>
      <c r="D94" s="571">
        <v>6.41</v>
      </c>
      <c r="E94" s="571">
        <v>4.2</v>
      </c>
      <c r="F94" s="572">
        <v>0.021</v>
      </c>
      <c r="G94" s="572">
        <v>0.021</v>
      </c>
      <c r="H94" s="573">
        <v>0</v>
      </c>
      <c r="I94" s="467"/>
      <c r="J94" s="467"/>
    </row>
    <row r="95" ht="12.75" spans="1:10">
      <c r="A95" s="474"/>
      <c r="B95" s="518"/>
      <c r="C95" s="548"/>
      <c r="D95" s="467"/>
      <c r="E95" s="467"/>
      <c r="F95" s="467"/>
      <c r="G95" s="467"/>
      <c r="H95" s="474"/>
      <c r="I95" s="474"/>
      <c r="J95" s="467"/>
    </row>
    <row r="96" ht="12.75" spans="1:10">
      <c r="A96" s="474"/>
      <c r="B96" s="518"/>
      <c r="C96" s="548"/>
      <c r="D96" s="466"/>
      <c r="E96" s="548"/>
      <c r="F96" s="548"/>
      <c r="G96" s="466"/>
      <c r="H96" s="474"/>
      <c r="I96" s="474"/>
      <c r="J96" s="474"/>
    </row>
    <row r="99" ht="12.75" spans="1:3">
      <c r="A99" s="574"/>
      <c r="B99" s="473" t="s">
        <v>143</v>
      </c>
      <c r="C99" s="473"/>
    </row>
    <row r="100" ht="12.75" spans="1:3">
      <c r="A100" s="574"/>
      <c r="B100" s="574"/>
      <c r="C100" s="574"/>
    </row>
    <row r="101" ht="12.75" spans="1:3">
      <c r="A101" s="467" t="s">
        <v>144</v>
      </c>
      <c r="B101" s="575" t="s">
        <v>465</v>
      </c>
      <c r="C101" s="576"/>
    </row>
    <row r="102" ht="12.75" spans="1:3">
      <c r="A102" s="467" t="s">
        <v>23</v>
      </c>
      <c r="B102" s="577" t="s">
        <v>466</v>
      </c>
      <c r="C102" s="578"/>
    </row>
    <row r="103" ht="12.75" spans="1:3">
      <c r="A103" s="467" t="s">
        <v>25</v>
      </c>
      <c r="B103" s="579" t="s">
        <v>467</v>
      </c>
      <c r="C103" s="580"/>
    </row>
    <row r="104" ht="12.75" spans="1:3">
      <c r="A104" s="467" t="s">
        <v>27</v>
      </c>
      <c r="B104" s="581" t="s">
        <v>468</v>
      </c>
      <c r="C104" s="582"/>
    </row>
    <row r="121" ht="15.6" customHeight="1"/>
    <row r="130" ht="15.6" customHeight="1"/>
  </sheetData>
  <sheetProtection sheet="1" formatCells="0" formatColumns="0" formatRows="0" objects="1" scenarios="1"/>
  <mergeCells count="105">
    <mergeCell ref="C3:D3"/>
    <mergeCell ref="C4:D4"/>
    <mergeCell ref="B10:C10"/>
    <mergeCell ref="A17:C17"/>
    <mergeCell ref="B19:C19"/>
    <mergeCell ref="G19:J19"/>
    <mergeCell ref="I23:J23"/>
    <mergeCell ref="W23:Z23"/>
    <mergeCell ref="I24:J24"/>
    <mergeCell ref="I25:J25"/>
    <mergeCell ref="I26:J26"/>
    <mergeCell ref="A27:C27"/>
    <mergeCell ref="I27:J27"/>
    <mergeCell ref="B35:C35"/>
    <mergeCell ref="F36:G36"/>
    <mergeCell ref="A38:B38"/>
    <mergeCell ref="A39:B39"/>
    <mergeCell ref="A40:B40"/>
    <mergeCell ref="A41:B41"/>
    <mergeCell ref="A47:B47"/>
    <mergeCell ref="C47:D47"/>
    <mergeCell ref="C48:D48"/>
    <mergeCell ref="C49:D49"/>
    <mergeCell ref="C50:D50"/>
    <mergeCell ref="C56:D56"/>
    <mergeCell ref="C57:D57"/>
    <mergeCell ref="B63:C63"/>
    <mergeCell ref="A70:C70"/>
    <mergeCell ref="B72:C72"/>
    <mergeCell ref="G72:J72"/>
    <mergeCell ref="I76:J76"/>
    <mergeCell ref="I77:J77"/>
    <mergeCell ref="I78:J78"/>
    <mergeCell ref="I79:J79"/>
    <mergeCell ref="A80:C80"/>
    <mergeCell ref="I80:J80"/>
    <mergeCell ref="B88:C88"/>
    <mergeCell ref="F89:G89"/>
    <mergeCell ref="A91:B91"/>
    <mergeCell ref="A92:B92"/>
    <mergeCell ref="A93:B93"/>
    <mergeCell ref="A94:B94"/>
    <mergeCell ref="B99:C99"/>
    <mergeCell ref="B101:C101"/>
    <mergeCell ref="B102:C102"/>
    <mergeCell ref="B103:C103"/>
    <mergeCell ref="B104:C104"/>
    <mergeCell ref="A11:A12"/>
    <mergeCell ref="A21:A22"/>
    <mergeCell ref="A64:A65"/>
    <mergeCell ref="A74:A75"/>
    <mergeCell ref="B11:B12"/>
    <mergeCell ref="B13:B16"/>
    <mergeCell ref="B21:B22"/>
    <mergeCell ref="B23:B26"/>
    <mergeCell ref="B64:B65"/>
    <mergeCell ref="B66:B69"/>
    <mergeCell ref="B74:B75"/>
    <mergeCell ref="B76:B79"/>
    <mergeCell ref="C11:C12"/>
    <mergeCell ref="C21:C22"/>
    <mergeCell ref="C29:C30"/>
    <mergeCell ref="C36:C37"/>
    <mergeCell ref="C64:C65"/>
    <mergeCell ref="C74:C75"/>
    <mergeCell ref="C82:C83"/>
    <mergeCell ref="C89:C90"/>
    <mergeCell ref="D11:D12"/>
    <mergeCell ref="D21:D22"/>
    <mergeCell ref="D29:D30"/>
    <mergeCell ref="D36:D37"/>
    <mergeCell ref="D64:D65"/>
    <mergeCell ref="D74:D75"/>
    <mergeCell ref="D82:D83"/>
    <mergeCell ref="D89:D90"/>
    <mergeCell ref="E11:E12"/>
    <mergeCell ref="E21:E22"/>
    <mergeCell ref="E29:E30"/>
    <mergeCell ref="E36:E37"/>
    <mergeCell ref="E64:E65"/>
    <mergeCell ref="E74:E75"/>
    <mergeCell ref="E82:E83"/>
    <mergeCell ref="E89:E90"/>
    <mergeCell ref="F11:F12"/>
    <mergeCell ref="F21:F22"/>
    <mergeCell ref="F64:F65"/>
    <mergeCell ref="F74:F75"/>
    <mergeCell ref="G11:G12"/>
    <mergeCell ref="G21:G22"/>
    <mergeCell ref="G64:G65"/>
    <mergeCell ref="G74:G75"/>
    <mergeCell ref="H11:H12"/>
    <mergeCell ref="H21:H22"/>
    <mergeCell ref="H36:H37"/>
    <mergeCell ref="H64:H65"/>
    <mergeCell ref="H74:H75"/>
    <mergeCell ref="H89:H90"/>
    <mergeCell ref="I11:I12"/>
    <mergeCell ref="I64:I65"/>
    <mergeCell ref="J11:J12"/>
    <mergeCell ref="J64:J65"/>
    <mergeCell ref="I21:J22"/>
    <mergeCell ref="A36:B37"/>
    <mergeCell ref="I74:J75"/>
    <mergeCell ref="A89:B90"/>
  </mergeCells>
  <printOptions horizontalCentered="1" verticalCentered="1"/>
  <pageMargins left="0.359722222222222" right="0" top="0" bottom="0" header="0.511811023622047" footer="0.511811023622047"/>
  <pageSetup paperSize="9" scale="43" orientation="portrait" horizontalDpi="300" verticalDpi="300"/>
  <headerFooter/>
  <rowBreaks count="1" manualBreakCount="1"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showGridLines="0" zoomScale="80" zoomScaleNormal="80" workbookViewId="0">
      <selection activeCell="D14" sqref="D14"/>
    </sheetView>
  </sheetViews>
  <sheetFormatPr defaultColWidth="9.14285714285714" defaultRowHeight="16.5"/>
  <cols>
    <col min="1" max="1" width="13.1428571428571" style="341" customWidth="1"/>
    <col min="2" max="2" width="11.4285714285714" style="341" customWidth="1"/>
    <col min="3" max="3" width="73.5714285714286" style="341" customWidth="1"/>
    <col min="4" max="4" width="17.1428571428571" style="341" customWidth="1"/>
    <col min="5" max="5" width="18.4285714285714" style="341" customWidth="1"/>
    <col min="6" max="1024" width="9.14285714285714" style="341"/>
  </cols>
  <sheetData>
    <row r="1" s="339" customFormat="1" ht="15"/>
    <row r="2" s="339" customFormat="1" ht="15"/>
    <row r="3" s="339" customFormat="1" ht="15" spans="1:7">
      <c r="A3" s="47"/>
      <c r="B3" s="47"/>
      <c r="C3" s="47"/>
      <c r="D3" s="47"/>
      <c r="E3" s="47"/>
      <c r="F3" s="47"/>
      <c r="G3" s="47"/>
    </row>
    <row r="4" s="339" customFormat="1" ht="15" spans="1:7">
      <c r="A4" s="47"/>
      <c r="B4" s="47"/>
      <c r="C4" s="51" t="s">
        <v>29</v>
      </c>
      <c r="D4" s="48" t="s">
        <v>1</v>
      </c>
      <c r="E4" s="49" t="s">
        <v>2</v>
      </c>
      <c r="F4" s="47"/>
      <c r="G4" s="47"/>
    </row>
    <row r="5" s="339" customFormat="1" ht="15" spans="1:7">
      <c r="A5" s="47"/>
      <c r="B5" s="47"/>
      <c r="C5" s="52" t="s">
        <v>31</v>
      </c>
      <c r="D5" s="48" t="s">
        <v>4</v>
      </c>
      <c r="E5" s="49">
        <v>2026</v>
      </c>
      <c r="F5" s="47"/>
      <c r="G5" s="47"/>
    </row>
    <row r="6" s="339" customFormat="1" ht="15" spans="1:7">
      <c r="A6" s="47"/>
      <c r="B6" s="47"/>
      <c r="C6" s="47"/>
      <c r="D6" s="53" t="s">
        <v>5</v>
      </c>
      <c r="E6" s="54" t="s">
        <v>6</v>
      </c>
      <c r="F6" s="47"/>
      <c r="G6" s="47"/>
    </row>
    <row r="7" s="339" customFormat="1" ht="15" spans="1:7">
      <c r="A7" s="47"/>
      <c r="B7" s="47"/>
      <c r="C7" s="47"/>
      <c r="D7" s="47"/>
      <c r="E7" s="47"/>
      <c r="F7" s="47"/>
      <c r="G7" s="47"/>
    </row>
    <row r="8" s="339" customFormat="1" ht="15" spans="1:7">
      <c r="A8" s="47"/>
      <c r="B8" s="47"/>
      <c r="C8" s="47"/>
      <c r="D8" s="47"/>
      <c r="E8" s="47"/>
      <c r="F8" s="47"/>
      <c r="G8" s="47"/>
    </row>
    <row r="9" s="339" customFormat="1" ht="15" spans="1:7">
      <c r="A9" s="47"/>
      <c r="B9" s="47"/>
      <c r="C9" s="47"/>
      <c r="D9" s="47"/>
      <c r="E9" s="47"/>
      <c r="F9" s="47"/>
      <c r="G9" s="47"/>
    </row>
    <row r="10" s="339" customFormat="1" ht="15" spans="1:7">
      <c r="A10" s="47"/>
      <c r="B10" s="48" t="s">
        <v>469</v>
      </c>
      <c r="C10" s="48"/>
      <c r="D10" s="57"/>
      <c r="E10" s="47"/>
      <c r="F10" s="47"/>
      <c r="G10" s="47"/>
    </row>
    <row r="11" s="339" customFormat="1" ht="15" spans="1:7">
      <c r="A11" s="47"/>
      <c r="B11" s="48"/>
      <c r="C11" s="48"/>
      <c r="D11" s="57"/>
      <c r="E11" s="47"/>
      <c r="F11" s="47"/>
      <c r="G11" s="47"/>
    </row>
    <row r="12" s="339" customFormat="1" ht="15" spans="1:7">
      <c r="A12" s="47"/>
      <c r="B12" s="61" t="s">
        <v>71</v>
      </c>
      <c r="C12" s="61" t="s">
        <v>470</v>
      </c>
      <c r="D12" s="61" t="s">
        <v>471</v>
      </c>
      <c r="E12" s="53"/>
      <c r="F12" s="47"/>
      <c r="G12" s="47"/>
    </row>
    <row r="13" s="339" customFormat="1" ht="15" spans="1:7">
      <c r="A13" s="47"/>
      <c r="B13" s="342">
        <v>1</v>
      </c>
      <c r="C13" s="342" t="s">
        <v>472</v>
      </c>
      <c r="D13" s="343">
        <v>532</v>
      </c>
      <c r="E13" s="55"/>
      <c r="F13" s="47"/>
      <c r="G13" s="47"/>
    </row>
    <row r="14" s="339" customFormat="1" ht="15" customHeight="1" spans="1:7">
      <c r="A14" s="47"/>
      <c r="B14" s="344">
        <v>2</v>
      </c>
      <c r="C14" s="344" t="s">
        <v>473</v>
      </c>
      <c r="D14" s="345">
        <v>0</v>
      </c>
      <c r="E14" s="47"/>
      <c r="F14" s="47"/>
      <c r="G14" s="47"/>
    </row>
    <row r="15" s="339" customFormat="1" ht="15" spans="1:7">
      <c r="A15" s="47"/>
      <c r="B15" s="344">
        <v>3</v>
      </c>
      <c r="C15" s="344" t="s">
        <v>474</v>
      </c>
      <c r="D15" s="346"/>
      <c r="E15" s="47"/>
      <c r="F15" s="47"/>
      <c r="G15" s="47"/>
    </row>
    <row r="16" spans="1:7">
      <c r="A16" s="47"/>
      <c r="B16" s="47"/>
      <c r="C16" s="47"/>
      <c r="D16" s="47"/>
      <c r="E16" s="47"/>
      <c r="F16" s="47"/>
      <c r="G16" s="47"/>
    </row>
    <row r="17" spans="1:7">
      <c r="A17" s="47"/>
      <c r="B17" s="48" t="s">
        <v>475</v>
      </c>
      <c r="C17" s="48"/>
      <c r="D17" s="57"/>
      <c r="E17" s="47"/>
      <c r="F17" s="47"/>
      <c r="G17" s="47"/>
    </row>
    <row r="18" s="340" customFormat="1" ht="24" customHeight="1" spans="1:22">
      <c r="A18" s="47"/>
      <c r="B18" s="48"/>
      <c r="C18" s="48"/>
      <c r="D18" s="57"/>
      <c r="E18" s="47"/>
      <c r="F18" s="47"/>
      <c r="G18" s="47"/>
      <c r="H18" s="347"/>
      <c r="I18" s="358"/>
      <c r="J18" s="359"/>
      <c r="K18" s="359"/>
      <c r="L18" s="359"/>
      <c r="M18" s="359"/>
      <c r="N18" s="359"/>
      <c r="O18" s="359"/>
      <c r="P18" s="359"/>
      <c r="Q18" s="359"/>
      <c r="R18" s="359"/>
      <c r="S18" s="359"/>
      <c r="T18" s="359"/>
      <c r="U18" s="359"/>
      <c r="V18" s="359"/>
    </row>
    <row r="19" ht="16.9" customHeight="1" spans="1:7">
      <c r="A19" s="47"/>
      <c r="B19" s="61" t="s">
        <v>71</v>
      </c>
      <c r="C19" s="61" t="s">
        <v>470</v>
      </c>
      <c r="D19" s="61" t="s">
        <v>471</v>
      </c>
      <c r="E19" s="47"/>
      <c r="F19" s="47"/>
      <c r="G19" s="47"/>
    </row>
    <row r="20" ht="16.9" customHeight="1" spans="1:7">
      <c r="A20" s="47"/>
      <c r="B20" s="342">
        <v>1</v>
      </c>
      <c r="C20" s="342" t="s">
        <v>476</v>
      </c>
      <c r="D20" s="345">
        <v>3</v>
      </c>
      <c r="E20" s="348"/>
      <c r="F20" s="47"/>
      <c r="G20" s="47"/>
    </row>
    <row r="21" spans="1:7">
      <c r="A21" s="47"/>
      <c r="B21" s="47"/>
      <c r="C21" s="47"/>
      <c r="D21" s="47"/>
      <c r="E21" s="47"/>
      <c r="F21" s="47"/>
      <c r="G21" s="47"/>
    </row>
    <row r="22" spans="1:7">
      <c r="A22" s="47"/>
      <c r="B22" s="47"/>
      <c r="C22" s="47"/>
      <c r="D22" s="47"/>
      <c r="E22" s="47"/>
      <c r="F22" s="47"/>
      <c r="G22" s="47"/>
    </row>
    <row r="23" spans="1:7">
      <c r="A23" s="47"/>
      <c r="B23" s="48" t="s">
        <v>477</v>
      </c>
      <c r="C23" s="48"/>
      <c r="D23" s="57"/>
      <c r="E23" s="47"/>
      <c r="F23" s="47"/>
      <c r="G23" s="47"/>
    </row>
    <row r="24" spans="1:7">
      <c r="A24" s="47"/>
      <c r="B24" s="48"/>
      <c r="C24" s="48"/>
      <c r="D24" s="57"/>
      <c r="E24" s="47"/>
      <c r="F24" s="47"/>
      <c r="G24" s="47"/>
    </row>
    <row r="25" spans="1:7">
      <c r="A25" s="47"/>
      <c r="B25" s="61" t="s">
        <v>71</v>
      </c>
      <c r="C25" s="61" t="s">
        <v>470</v>
      </c>
      <c r="D25" s="61" t="s">
        <v>471</v>
      </c>
      <c r="E25" s="47"/>
      <c r="F25" s="47"/>
      <c r="G25" s="47"/>
    </row>
    <row r="26" spans="1:7">
      <c r="A26" s="47"/>
      <c r="B26" s="342">
        <v>1</v>
      </c>
      <c r="C26" s="342" t="s">
        <v>478</v>
      </c>
      <c r="D26" s="343">
        <v>0</v>
      </c>
      <c r="E26" s="51"/>
      <c r="F26" s="47"/>
      <c r="G26" s="47"/>
    </row>
    <row r="27" spans="1:7">
      <c r="A27" s="47"/>
      <c r="B27" s="342">
        <v>2</v>
      </c>
      <c r="C27" s="342" t="s">
        <v>479</v>
      </c>
      <c r="D27" s="343"/>
      <c r="E27" s="47"/>
      <c r="F27" s="47"/>
      <c r="G27" s="47"/>
    </row>
    <row r="28" spans="1:7">
      <c r="A28" s="47"/>
      <c r="B28" s="349">
        <v>3</v>
      </c>
      <c r="C28" s="350" t="s">
        <v>480</v>
      </c>
      <c r="D28" s="351" t="e">
        <v>#DIV/0!</v>
      </c>
      <c r="E28" s="47"/>
      <c r="F28" s="47"/>
      <c r="G28" s="47"/>
    </row>
    <row r="29" spans="1:7">
      <c r="A29" s="47"/>
      <c r="B29" s="352"/>
      <c r="C29" s="353"/>
      <c r="D29" s="354"/>
      <c r="E29" s="47"/>
      <c r="F29" s="47"/>
      <c r="G29" s="47"/>
    </row>
    <row r="30" spans="1:7">
      <c r="A30" s="47"/>
      <c r="B30" s="47"/>
      <c r="C30" s="47"/>
      <c r="D30" s="47"/>
      <c r="E30" s="47"/>
      <c r="F30" s="47"/>
      <c r="G30" s="47"/>
    </row>
    <row r="31" spans="1:7">
      <c r="A31" s="47"/>
      <c r="B31" s="47"/>
      <c r="C31" s="47"/>
      <c r="D31" s="47"/>
      <c r="E31" s="47"/>
      <c r="F31" s="47"/>
      <c r="G31" s="47"/>
    </row>
    <row r="32" spans="1:7">
      <c r="A32" s="47"/>
      <c r="B32" s="48" t="s">
        <v>481</v>
      </c>
      <c r="C32" s="47"/>
      <c r="D32" s="47"/>
      <c r="E32" s="47"/>
      <c r="F32" s="47"/>
      <c r="G32" s="47"/>
    </row>
    <row r="33" spans="1:7">
      <c r="A33" s="47"/>
      <c r="B33" s="47"/>
      <c r="C33" s="47"/>
      <c r="D33" s="47"/>
      <c r="E33" s="47"/>
      <c r="F33" s="47"/>
      <c r="G33" s="47"/>
    </row>
    <row r="34" spans="1:7">
      <c r="A34" s="47"/>
      <c r="B34" s="61" t="s">
        <v>71</v>
      </c>
      <c r="C34" s="61" t="s">
        <v>470</v>
      </c>
      <c r="D34" s="61" t="s">
        <v>471</v>
      </c>
      <c r="E34" s="47"/>
      <c r="F34" s="47"/>
      <c r="G34" s="47"/>
    </row>
    <row r="35" ht="25.5" spans="1:7">
      <c r="A35" s="47"/>
      <c r="B35" s="342">
        <v>1</v>
      </c>
      <c r="C35" s="353" t="s">
        <v>482</v>
      </c>
      <c r="D35" s="343"/>
      <c r="E35" s="47"/>
      <c r="F35" s="47"/>
      <c r="G35" s="47"/>
    </row>
    <row r="36" spans="1:7">
      <c r="A36" s="47"/>
      <c r="B36" s="344">
        <v>2</v>
      </c>
      <c r="C36" s="344" t="s">
        <v>483</v>
      </c>
      <c r="D36" s="343"/>
      <c r="E36" s="47"/>
      <c r="F36" s="47"/>
      <c r="G36" s="47"/>
    </row>
    <row r="37" ht="25.5" spans="1:7">
      <c r="A37" s="47"/>
      <c r="B37" s="355">
        <v>3</v>
      </c>
      <c r="C37" s="356" t="s">
        <v>484</v>
      </c>
      <c r="D37" s="357" t="e">
        <v>#DIV/0!</v>
      </c>
      <c r="E37" s="47"/>
      <c r="F37" s="47"/>
      <c r="G37" s="47"/>
    </row>
    <row r="38" spans="1:7">
      <c r="A38" s="47"/>
      <c r="B38" s="53"/>
      <c r="C38" s="47"/>
      <c r="D38" s="47"/>
      <c r="E38" s="47"/>
      <c r="F38" s="47"/>
      <c r="G38" s="47"/>
    </row>
    <row r="39" spans="1:7">
      <c r="A39" s="47"/>
      <c r="B39" s="48" t="s">
        <v>485</v>
      </c>
      <c r="C39" s="47"/>
      <c r="D39" s="57"/>
      <c r="E39" s="47"/>
      <c r="F39" s="47"/>
      <c r="G39" s="47"/>
    </row>
    <row r="40" spans="1:7">
      <c r="A40" s="47"/>
      <c r="B40" s="48"/>
      <c r="C40" s="48"/>
      <c r="D40" s="57"/>
      <c r="E40" s="47"/>
      <c r="F40" s="47"/>
      <c r="G40" s="47"/>
    </row>
    <row r="41" spans="1:7">
      <c r="A41" s="47"/>
      <c r="B41" s="61" t="s">
        <v>71</v>
      </c>
      <c r="C41" s="61" t="s">
        <v>470</v>
      </c>
      <c r="D41" s="61" t="s">
        <v>471</v>
      </c>
      <c r="E41" s="47"/>
      <c r="F41" s="47"/>
      <c r="G41" s="47"/>
    </row>
    <row r="42" ht="25.5" spans="1:7">
      <c r="A42" s="47"/>
      <c r="B42" s="342">
        <v>1</v>
      </c>
      <c r="C42" s="353" t="s">
        <v>486</v>
      </c>
      <c r="D42" s="345"/>
      <c r="E42" s="47"/>
      <c r="F42" s="47"/>
      <c r="G42" s="47"/>
    </row>
    <row r="43" spans="1:7">
      <c r="A43" s="47"/>
      <c r="B43" s="344">
        <v>2</v>
      </c>
      <c r="C43" s="344" t="s">
        <v>487</v>
      </c>
      <c r="D43" s="343"/>
      <c r="E43" s="47"/>
      <c r="F43" s="47"/>
      <c r="G43" s="47"/>
    </row>
    <row r="44" ht="25.5" spans="1:7">
      <c r="A44" s="47"/>
      <c r="B44" s="344">
        <v>3</v>
      </c>
      <c r="C44" s="356" t="s">
        <v>488</v>
      </c>
      <c r="D44" s="357" t="e">
        <v>#DIV/0!</v>
      </c>
      <c r="E44" s="47"/>
      <c r="F44" s="47"/>
      <c r="G44" s="47"/>
    </row>
    <row r="45" spans="1:7">
      <c r="A45" s="47"/>
      <c r="B45" s="47"/>
      <c r="C45" s="47"/>
      <c r="D45" s="47"/>
      <c r="E45" s="47"/>
      <c r="F45" s="47"/>
      <c r="G45" s="47"/>
    </row>
    <row r="46" spans="1:7">
      <c r="A46" s="47"/>
      <c r="B46" s="47"/>
      <c r="C46" s="47"/>
      <c r="D46" s="47"/>
      <c r="E46" s="47"/>
      <c r="F46" s="47"/>
      <c r="G46" s="47"/>
    </row>
    <row r="47" spans="1:7">
      <c r="A47" s="47"/>
      <c r="B47" s="47"/>
      <c r="C47" s="47"/>
      <c r="D47" s="47"/>
      <c r="E47" s="47"/>
      <c r="F47" s="47"/>
      <c r="G47" s="47"/>
    </row>
    <row r="48" spans="1:7">
      <c r="A48" s="47"/>
      <c r="B48" s="47"/>
      <c r="C48" s="47"/>
      <c r="D48" s="47"/>
      <c r="E48" s="47"/>
      <c r="F48" s="47"/>
      <c r="G48" s="47"/>
    </row>
    <row r="49" spans="1:7">
      <c r="A49" s="47"/>
      <c r="B49" s="47"/>
      <c r="C49" s="47"/>
      <c r="D49" s="47"/>
      <c r="E49" s="47"/>
      <c r="F49" s="47"/>
      <c r="G49" s="47"/>
    </row>
    <row r="50" spans="1:7">
      <c r="A50" s="47"/>
      <c r="B50" s="47"/>
      <c r="C50" s="47"/>
      <c r="D50" s="47"/>
      <c r="E50" s="47"/>
      <c r="F50" s="47"/>
      <c r="G50" s="47"/>
    </row>
  </sheetData>
  <mergeCells count="3">
    <mergeCell ref="B28:B29"/>
    <mergeCell ref="C28:C29"/>
    <mergeCell ref="D28:D29"/>
  </mergeCells>
  <pageMargins left="0.511805555555556" right="0.511805555555556" top="0.959722222222222" bottom="0.7875" header="0.511811023622047" footer="0.511811023622047"/>
  <pageSetup paperSize="9" scale="71" orientation="landscape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1"/>
  <sheetViews>
    <sheetView showGridLines="0" zoomScale="90" zoomScaleNormal="90" workbookViewId="0">
      <selection activeCell="H7" sqref="H7"/>
    </sheetView>
  </sheetViews>
  <sheetFormatPr defaultColWidth="9.14285714285714" defaultRowHeight="14.25" outlineLevelCol="7"/>
  <cols>
    <col min="1" max="1" width="4" style="293" customWidth="1"/>
    <col min="2" max="2" width="9" style="294" customWidth="1"/>
    <col min="3" max="3" width="41.8571428571429" style="293" customWidth="1"/>
    <col min="4" max="4" width="8.28571428571429" style="295" customWidth="1"/>
    <col min="5" max="5" width="46.1428571428571" style="293" customWidth="1"/>
    <col min="6" max="6" width="13" style="295" customWidth="1"/>
    <col min="7" max="7" width="15.2857142857143" style="293" customWidth="1"/>
    <col min="8" max="8" width="14.2857142857143" style="293" customWidth="1"/>
    <col min="9" max="9" width="34.1428571428571" style="293" customWidth="1"/>
    <col min="10" max="10" width="39.4285714285714" style="293" customWidth="1"/>
    <col min="11" max="16" width="11.4285714285714" style="293" customWidth="1"/>
    <col min="17" max="17" width="12.2857142857143" style="293" customWidth="1"/>
    <col min="18" max="1023" width="9.14285714285714" style="293"/>
    <col min="1024" max="1024" width="9.14285714285714" style="296"/>
  </cols>
  <sheetData>
    <row r="1" ht="15" customHeight="1"/>
    <row r="2" ht="15" customHeight="1"/>
    <row r="3" ht="15" customHeight="1" spans="1:7">
      <c r="A3" s="45"/>
      <c r="B3" s="45"/>
      <c r="C3" s="45"/>
      <c r="D3" s="45"/>
      <c r="E3" s="45"/>
      <c r="F3" s="45"/>
      <c r="G3" s="45"/>
    </row>
    <row r="4" ht="15" customHeight="1" spans="1:7">
      <c r="A4" s="45"/>
      <c r="B4" s="45"/>
      <c r="C4" s="297" t="s">
        <v>29</v>
      </c>
      <c r="D4" s="297"/>
      <c r="E4" s="297"/>
      <c r="F4" s="48" t="s">
        <v>1</v>
      </c>
      <c r="G4" s="49" t="s">
        <v>2</v>
      </c>
    </row>
    <row r="5" ht="15" customHeight="1" spans="1:7">
      <c r="A5" s="45"/>
      <c r="B5" s="45"/>
      <c r="C5" s="298" t="s">
        <v>31</v>
      </c>
      <c r="D5" s="298"/>
      <c r="E5" s="298"/>
      <c r="F5" s="48" t="s">
        <v>4</v>
      </c>
      <c r="G5" s="49">
        <v>2026</v>
      </c>
    </row>
    <row r="6" ht="15" customHeight="1" spans="1:8">
      <c r="A6" s="45"/>
      <c r="B6" s="45"/>
      <c r="C6" s="45"/>
      <c r="D6" s="45"/>
      <c r="E6" s="45"/>
      <c r="F6" s="53" t="s">
        <v>5</v>
      </c>
      <c r="G6" s="54" t="s">
        <v>6</v>
      </c>
      <c r="H6" s="299" t="s">
        <v>489</v>
      </c>
    </row>
    <row r="7" ht="15" customHeight="1" spans="1:7">
      <c r="A7" s="45"/>
      <c r="B7" s="45"/>
      <c r="C7" s="45"/>
      <c r="D7" s="45"/>
      <c r="E7" s="45"/>
      <c r="F7" s="45"/>
      <c r="G7" s="45"/>
    </row>
    <row r="8" ht="15" customHeight="1" spans="1:7">
      <c r="A8" s="45"/>
      <c r="B8" s="45"/>
      <c r="C8" s="45"/>
      <c r="D8" s="45"/>
      <c r="E8" s="45"/>
      <c r="F8" s="45"/>
      <c r="G8" s="45"/>
    </row>
    <row r="9" ht="15" customHeight="1" spans="1:7">
      <c r="A9" s="45"/>
      <c r="B9" s="45"/>
      <c r="C9" s="45"/>
      <c r="D9" s="45"/>
      <c r="E9" s="45"/>
      <c r="F9" s="45"/>
      <c r="G9" s="45"/>
    </row>
    <row r="10" ht="15" customHeight="1" spans="1:7">
      <c r="A10" s="300" t="s">
        <v>490</v>
      </c>
      <c r="B10" s="300"/>
      <c r="C10" s="300" t="s">
        <v>491</v>
      </c>
      <c r="D10" s="300"/>
      <c r="E10" s="300"/>
      <c r="F10" s="301"/>
      <c r="G10" s="302"/>
    </row>
    <row r="11" ht="15" customHeight="1" spans="1:7">
      <c r="A11" s="301"/>
      <c r="B11" s="301"/>
      <c r="C11" s="301"/>
      <c r="D11" s="301"/>
      <c r="E11" s="301"/>
      <c r="F11" s="301"/>
      <c r="G11" s="302"/>
    </row>
    <row r="12" ht="15" customHeight="1" spans="1:7">
      <c r="A12" s="303"/>
      <c r="B12" s="304" t="s">
        <v>307</v>
      </c>
      <c r="C12" s="305" t="s">
        <v>308</v>
      </c>
      <c r="D12" s="306" t="s">
        <v>309</v>
      </c>
      <c r="E12" s="307" t="s">
        <v>310</v>
      </c>
      <c r="F12" s="308" t="s">
        <v>311</v>
      </c>
      <c r="G12" s="309" t="s">
        <v>312</v>
      </c>
    </row>
    <row r="13" ht="15" customHeight="1" spans="1:7">
      <c r="A13" s="45"/>
      <c r="B13" s="310">
        <v>1</v>
      </c>
      <c r="C13" s="310" t="s">
        <v>492</v>
      </c>
      <c r="D13" s="311" t="s">
        <v>314</v>
      </c>
      <c r="E13" s="312" t="s">
        <v>493</v>
      </c>
      <c r="F13" s="313">
        <v>1958</v>
      </c>
      <c r="G13" s="314">
        <v>14880.8</v>
      </c>
    </row>
    <row r="14" ht="15" customHeight="1" spans="1:7">
      <c r="A14" s="45"/>
      <c r="B14" s="310">
        <v>2</v>
      </c>
      <c r="C14" s="310" t="s">
        <v>494</v>
      </c>
      <c r="D14" s="311" t="s">
        <v>314</v>
      </c>
      <c r="E14" s="312" t="s">
        <v>493</v>
      </c>
      <c r="F14" s="315">
        <v>1834</v>
      </c>
      <c r="G14" s="314">
        <v>9536.8</v>
      </c>
    </row>
    <row r="15" ht="15" customHeight="1" spans="1:7">
      <c r="A15" s="45"/>
      <c r="B15" s="310">
        <v>3</v>
      </c>
      <c r="C15" s="310" t="s">
        <v>495</v>
      </c>
      <c r="D15" s="311" t="s">
        <v>314</v>
      </c>
      <c r="E15" s="312" t="s">
        <v>493</v>
      </c>
      <c r="F15" s="315">
        <v>2043</v>
      </c>
      <c r="G15" s="314">
        <v>39634.2</v>
      </c>
    </row>
    <row r="16" ht="15" customHeight="1" spans="1:7">
      <c r="A16" s="45"/>
      <c r="B16" s="310">
        <v>4</v>
      </c>
      <c r="C16" s="310" t="s">
        <v>496</v>
      </c>
      <c r="D16" s="311" t="s">
        <v>314</v>
      </c>
      <c r="E16" s="312" t="s">
        <v>493</v>
      </c>
      <c r="F16" s="315">
        <v>1869</v>
      </c>
      <c r="G16" s="314">
        <v>10466.4</v>
      </c>
    </row>
    <row r="17" ht="15" customHeight="1" spans="1:7">
      <c r="A17" s="45"/>
      <c r="B17" s="310">
        <v>5</v>
      </c>
      <c r="C17" s="310" t="s">
        <v>497</v>
      </c>
      <c r="D17" s="311" t="s">
        <v>314</v>
      </c>
      <c r="E17" s="312" t="s">
        <v>493</v>
      </c>
      <c r="F17" s="312"/>
      <c r="G17" s="312"/>
    </row>
    <row r="18" ht="15" customHeight="1" spans="1:7">
      <c r="A18" s="45"/>
      <c r="B18" s="310">
        <v>6</v>
      </c>
      <c r="C18" s="310" t="s">
        <v>498</v>
      </c>
      <c r="D18" s="311" t="s">
        <v>314</v>
      </c>
      <c r="E18" s="312" t="s">
        <v>493</v>
      </c>
      <c r="F18" s="313">
        <v>1829</v>
      </c>
      <c r="G18" s="314">
        <v>25423.1</v>
      </c>
    </row>
    <row r="19" ht="15" customHeight="1" spans="1:7">
      <c r="A19" s="45"/>
      <c r="B19" s="310">
        <v>7</v>
      </c>
      <c r="C19" s="310" t="s">
        <v>499</v>
      </c>
      <c r="D19" s="311" t="s">
        <v>314</v>
      </c>
      <c r="E19" s="312" t="s">
        <v>493</v>
      </c>
      <c r="F19" s="313">
        <v>1944</v>
      </c>
      <c r="G19" s="314">
        <v>13413.6</v>
      </c>
    </row>
    <row r="20" ht="15" customHeight="1" spans="1:7">
      <c r="A20" s="45"/>
      <c r="B20" s="316">
        <v>8</v>
      </c>
      <c r="C20" s="317" t="s">
        <v>500</v>
      </c>
      <c r="D20" s="318" t="s">
        <v>314</v>
      </c>
      <c r="E20" s="312" t="s">
        <v>493</v>
      </c>
      <c r="F20" s="312">
        <v>585</v>
      </c>
      <c r="G20" s="314">
        <v>4446</v>
      </c>
    </row>
    <row r="21" ht="15" customHeight="1" spans="1:7">
      <c r="A21" s="45"/>
      <c r="B21" s="316">
        <v>9</v>
      </c>
      <c r="C21" s="317" t="s">
        <v>501</v>
      </c>
      <c r="D21" s="318" t="s">
        <v>314</v>
      </c>
      <c r="E21" s="312" t="s">
        <v>493</v>
      </c>
      <c r="F21" s="312">
        <v>549</v>
      </c>
      <c r="G21" s="314">
        <v>2854.8</v>
      </c>
    </row>
    <row r="22" ht="15" customHeight="1" spans="1:7">
      <c r="A22" s="45"/>
      <c r="B22" s="316">
        <v>10</v>
      </c>
      <c r="C22" s="317" t="s">
        <v>502</v>
      </c>
      <c r="D22" s="318" t="s">
        <v>314</v>
      </c>
      <c r="E22" s="312" t="s">
        <v>493</v>
      </c>
      <c r="F22" s="312">
        <v>610</v>
      </c>
      <c r="G22" s="314">
        <v>11834</v>
      </c>
    </row>
    <row r="23" ht="15" customHeight="1" spans="1:7">
      <c r="A23" s="45"/>
      <c r="B23" s="316">
        <v>11</v>
      </c>
      <c r="C23" s="317" t="s">
        <v>503</v>
      </c>
      <c r="D23" s="318" t="s">
        <v>314</v>
      </c>
      <c r="E23" s="312" t="s">
        <v>493</v>
      </c>
      <c r="F23" s="312">
        <v>560</v>
      </c>
      <c r="G23" s="314">
        <v>3136</v>
      </c>
    </row>
    <row r="24" ht="15" customHeight="1" spans="1:7">
      <c r="A24" s="45"/>
      <c r="B24" s="316">
        <v>12</v>
      </c>
      <c r="C24" s="317" t="s">
        <v>504</v>
      </c>
      <c r="D24" s="318" t="s">
        <v>314</v>
      </c>
      <c r="E24" s="312" t="s">
        <v>493</v>
      </c>
      <c r="F24" s="312"/>
      <c r="G24" s="312"/>
    </row>
    <row r="25" ht="15" customHeight="1" spans="1:7">
      <c r="A25" s="45"/>
      <c r="B25" s="316">
        <v>13</v>
      </c>
      <c r="C25" s="317" t="s">
        <v>505</v>
      </c>
      <c r="D25" s="318" t="s">
        <v>314</v>
      </c>
      <c r="E25" s="312" t="s">
        <v>493</v>
      </c>
      <c r="F25" s="312">
        <v>547</v>
      </c>
      <c r="G25" s="314">
        <v>7603.3</v>
      </c>
    </row>
    <row r="26" ht="15" customHeight="1" spans="1:7">
      <c r="A26" s="45"/>
      <c r="B26" s="316">
        <v>14</v>
      </c>
      <c r="C26" s="317" t="s">
        <v>506</v>
      </c>
      <c r="D26" s="318" t="s">
        <v>314</v>
      </c>
      <c r="E26" s="312" t="s">
        <v>493</v>
      </c>
      <c r="F26" s="312">
        <v>581</v>
      </c>
      <c r="G26" s="314">
        <v>4008.9</v>
      </c>
    </row>
    <row r="27" ht="15" customHeight="1" spans="1:7">
      <c r="A27" s="45"/>
      <c r="B27" s="310">
        <v>15</v>
      </c>
      <c r="C27" s="310" t="s">
        <v>507</v>
      </c>
      <c r="D27" s="311" t="s">
        <v>314</v>
      </c>
      <c r="E27" s="312" t="s">
        <v>493</v>
      </c>
      <c r="F27" s="312">
        <v>1676</v>
      </c>
      <c r="G27" s="314">
        <v>9134.2</v>
      </c>
    </row>
    <row r="28" ht="15" customHeight="1" spans="1:7">
      <c r="A28" s="45"/>
      <c r="B28" s="310">
        <v>16</v>
      </c>
      <c r="C28" s="310" t="s">
        <v>508</v>
      </c>
      <c r="D28" s="311" t="s">
        <v>314</v>
      </c>
      <c r="E28" s="312" t="s">
        <v>493</v>
      </c>
      <c r="F28" s="312">
        <v>1915</v>
      </c>
      <c r="G28" s="314">
        <v>37151</v>
      </c>
    </row>
    <row r="29" ht="15" customHeight="1" spans="1:7">
      <c r="A29" s="45"/>
      <c r="B29" s="310">
        <v>17</v>
      </c>
      <c r="C29" s="310" t="s">
        <v>509</v>
      </c>
      <c r="D29" s="311" t="s">
        <v>314</v>
      </c>
      <c r="E29" s="312" t="s">
        <v>493</v>
      </c>
      <c r="F29" s="312">
        <v>89</v>
      </c>
      <c r="G29" s="314">
        <v>324.85</v>
      </c>
    </row>
    <row r="30" ht="15" customHeight="1" spans="1:7">
      <c r="A30" s="45"/>
      <c r="B30" s="310">
        <v>18</v>
      </c>
      <c r="C30" s="310" t="s">
        <v>510</v>
      </c>
      <c r="D30" s="311" t="s">
        <v>314</v>
      </c>
      <c r="E30" s="312" t="s">
        <v>493</v>
      </c>
      <c r="F30" s="312">
        <v>84</v>
      </c>
      <c r="G30" s="314">
        <v>306.6</v>
      </c>
    </row>
    <row r="31" ht="15" customHeight="1" spans="1:7">
      <c r="A31" s="45"/>
      <c r="B31" s="310">
        <v>19</v>
      </c>
      <c r="C31" s="310" t="s">
        <v>511</v>
      </c>
      <c r="D31" s="311" t="s">
        <v>314</v>
      </c>
      <c r="E31" s="312" t="s">
        <v>493</v>
      </c>
      <c r="F31" s="312">
        <v>1928</v>
      </c>
      <c r="G31" s="314">
        <v>26799.2</v>
      </c>
    </row>
    <row r="32" ht="15" customHeight="1" spans="1:7">
      <c r="A32" s="45"/>
      <c r="B32" s="310">
        <v>20</v>
      </c>
      <c r="C32" s="310" t="s">
        <v>512</v>
      </c>
      <c r="D32" s="311" t="s">
        <v>314</v>
      </c>
      <c r="E32" s="312" t="s">
        <v>493</v>
      </c>
      <c r="F32" s="312"/>
      <c r="G32" s="312"/>
    </row>
    <row r="33" ht="15" customHeight="1" spans="1:7">
      <c r="A33" s="45"/>
      <c r="B33" s="316">
        <v>21</v>
      </c>
      <c r="C33" s="317" t="s">
        <v>513</v>
      </c>
      <c r="D33" s="318" t="s">
        <v>314</v>
      </c>
      <c r="E33" s="312" t="s">
        <v>493</v>
      </c>
      <c r="F33" s="312">
        <v>354</v>
      </c>
      <c r="G33" s="314">
        <v>1766.46</v>
      </c>
    </row>
    <row r="34" ht="15" customHeight="1" spans="1:7">
      <c r="A34" s="45"/>
      <c r="B34" s="316">
        <v>22</v>
      </c>
      <c r="C34" s="317" t="s">
        <v>514</v>
      </c>
      <c r="D34" s="318" t="s">
        <v>314</v>
      </c>
      <c r="E34" s="312" t="s">
        <v>493</v>
      </c>
      <c r="F34" s="313">
        <v>2365</v>
      </c>
      <c r="G34" s="314">
        <v>46235.75</v>
      </c>
    </row>
    <row r="35" ht="15" customHeight="1" spans="1:7">
      <c r="A35" s="45"/>
      <c r="B35" s="316">
        <v>23</v>
      </c>
      <c r="C35" s="317" t="s">
        <v>515</v>
      </c>
      <c r="D35" s="318" t="s">
        <v>314</v>
      </c>
      <c r="E35" s="312" t="s">
        <v>493</v>
      </c>
      <c r="F35" s="312"/>
      <c r="G35" s="312"/>
    </row>
    <row r="36" ht="15" customHeight="1" spans="1:7">
      <c r="A36" s="45"/>
      <c r="B36" s="316">
        <v>24</v>
      </c>
      <c r="C36" s="317" t="s">
        <v>516</v>
      </c>
      <c r="D36" s="318" t="s">
        <v>314</v>
      </c>
      <c r="E36" s="312" t="s">
        <v>493</v>
      </c>
      <c r="F36" s="312">
        <v>287</v>
      </c>
      <c r="G36" s="314">
        <v>4893.35</v>
      </c>
    </row>
    <row r="37" ht="15" customHeight="1" spans="1:7">
      <c r="A37" s="45"/>
      <c r="B37" s="319">
        <v>25</v>
      </c>
      <c r="C37" s="320" t="s">
        <v>517</v>
      </c>
      <c r="D37" s="321" t="s">
        <v>314</v>
      </c>
      <c r="E37" s="312" t="s">
        <v>493</v>
      </c>
      <c r="F37" s="312">
        <v>1112</v>
      </c>
      <c r="G37" s="314">
        <v>15623.6</v>
      </c>
    </row>
    <row r="38" ht="15" customHeight="1" spans="1:7">
      <c r="A38" s="302"/>
      <c r="B38" s="322" t="s">
        <v>518</v>
      </c>
      <c r="C38" s="323"/>
      <c r="D38" s="323"/>
      <c r="E38" s="324"/>
      <c r="F38" s="325">
        <v>24719</v>
      </c>
      <c r="G38" s="326">
        <v>289472.91</v>
      </c>
    </row>
    <row r="39" ht="15" customHeight="1" spans="1:7">
      <c r="A39" s="302"/>
      <c r="B39" s="302"/>
      <c r="C39" s="302"/>
      <c r="D39" s="302"/>
      <c r="E39" s="302"/>
      <c r="F39" s="302"/>
      <c r="G39" s="327"/>
    </row>
    <row r="40" ht="15" customHeight="1" spans="1:7">
      <c r="A40" s="45"/>
      <c r="B40" s="304" t="s">
        <v>307</v>
      </c>
      <c r="C40" s="305" t="s">
        <v>308</v>
      </c>
      <c r="D40" s="306" t="s">
        <v>309</v>
      </c>
      <c r="E40" s="307" t="s">
        <v>310</v>
      </c>
      <c r="F40" s="308" t="s">
        <v>311</v>
      </c>
      <c r="G40" s="309"/>
    </row>
    <row r="41" ht="15" customHeight="1" spans="1:7">
      <c r="A41" s="45"/>
      <c r="B41" s="316">
        <v>26</v>
      </c>
      <c r="C41" s="316" t="s">
        <v>519</v>
      </c>
      <c r="D41" s="328" t="s">
        <v>314</v>
      </c>
      <c r="E41" s="329"/>
      <c r="F41" s="329"/>
      <c r="G41" s="329"/>
    </row>
    <row r="42" ht="15" customHeight="1" spans="1:7">
      <c r="A42" s="45"/>
      <c r="B42" s="316">
        <v>27</v>
      </c>
      <c r="C42" s="316" t="s">
        <v>520</v>
      </c>
      <c r="D42" s="328" t="s">
        <v>314</v>
      </c>
      <c r="E42" s="329"/>
      <c r="F42" s="329"/>
      <c r="G42" s="329"/>
    </row>
    <row r="43" ht="15" customHeight="1" spans="1:7">
      <c r="A43" s="45"/>
      <c r="B43" s="316">
        <v>28</v>
      </c>
      <c r="C43" s="316" t="s">
        <v>521</v>
      </c>
      <c r="D43" s="328" t="s">
        <v>314</v>
      </c>
      <c r="E43" s="329"/>
      <c r="F43" s="329"/>
      <c r="G43" s="329"/>
    </row>
    <row r="44" ht="15" customHeight="1" spans="1:7">
      <c r="A44" s="45"/>
      <c r="B44" s="316">
        <v>29</v>
      </c>
      <c r="C44" s="316" t="s">
        <v>522</v>
      </c>
      <c r="D44" s="328" t="s">
        <v>314</v>
      </c>
      <c r="E44" s="329"/>
      <c r="F44" s="329"/>
      <c r="G44" s="329"/>
    </row>
    <row r="45" ht="15" customHeight="1" spans="1:7">
      <c r="A45" s="45"/>
      <c r="B45" s="316">
        <v>30</v>
      </c>
      <c r="C45" s="316" t="s">
        <v>523</v>
      </c>
      <c r="D45" s="328" t="s">
        <v>314</v>
      </c>
      <c r="E45" s="329"/>
      <c r="F45" s="329"/>
      <c r="G45" s="329"/>
    </row>
    <row r="46" ht="15" customHeight="1" spans="1:7">
      <c r="A46" s="45"/>
      <c r="B46" s="316">
        <v>31</v>
      </c>
      <c r="C46" s="316" t="s">
        <v>524</v>
      </c>
      <c r="D46" s="328" t="s">
        <v>314</v>
      </c>
      <c r="E46" s="329"/>
      <c r="F46" s="329"/>
      <c r="G46" s="329"/>
    </row>
    <row r="47" ht="15" customHeight="1" spans="1:7">
      <c r="A47" s="45"/>
      <c r="B47" s="322" t="s">
        <v>525</v>
      </c>
      <c r="C47" s="323"/>
      <c r="D47" s="323"/>
      <c r="E47" s="324"/>
      <c r="F47" s="330">
        <v>0</v>
      </c>
      <c r="G47" s="331">
        <v>0</v>
      </c>
    </row>
    <row r="48" ht="15" customHeight="1" spans="1:7">
      <c r="A48" s="45"/>
      <c r="B48" s="302"/>
      <c r="C48" s="302"/>
      <c r="D48" s="302"/>
      <c r="E48" s="302"/>
      <c r="F48" s="302"/>
      <c r="G48" s="302"/>
    </row>
    <row r="49" ht="15" customHeight="1" spans="1:8">
      <c r="A49" s="45"/>
      <c r="B49" s="322" t="s">
        <v>331</v>
      </c>
      <c r="C49" s="323"/>
      <c r="D49" s="323"/>
      <c r="E49" s="324"/>
      <c r="F49" s="325">
        <v>24719</v>
      </c>
      <c r="G49" s="332">
        <v>289472.91</v>
      </c>
      <c r="H49" s="333"/>
    </row>
    <row r="50" ht="15" customHeight="1" spans="1:7">
      <c r="A50" s="45"/>
      <c r="B50" s="302"/>
      <c r="C50" s="302"/>
      <c r="D50" s="302"/>
      <c r="E50" s="302"/>
      <c r="F50" s="302"/>
      <c r="G50" s="302"/>
    </row>
    <row r="51" ht="15" customHeight="1" spans="1:8">
      <c r="A51" s="45"/>
      <c r="B51" s="302"/>
      <c r="C51" s="302"/>
      <c r="D51" s="302"/>
      <c r="E51" s="302"/>
      <c r="F51" s="302"/>
      <c r="G51" s="302"/>
      <c r="H51" s="334"/>
    </row>
    <row r="52" ht="15" customHeight="1" spans="1:7">
      <c r="A52" s="45"/>
      <c r="B52" s="302"/>
      <c r="C52" s="302"/>
      <c r="D52" s="302"/>
      <c r="E52" s="302"/>
      <c r="F52" s="302"/>
      <c r="G52" s="302"/>
    </row>
    <row r="53" ht="15" customHeight="1" spans="1:7">
      <c r="A53" s="45"/>
      <c r="B53" s="302"/>
      <c r="C53" s="75" t="s">
        <v>143</v>
      </c>
      <c r="D53" s="75"/>
      <c r="E53" s="302"/>
      <c r="F53" s="302"/>
      <c r="G53" s="302"/>
    </row>
    <row r="54" ht="15" customHeight="1" spans="1:7">
      <c r="A54" s="45"/>
      <c r="B54" s="302"/>
      <c r="C54" s="302"/>
      <c r="D54" s="302"/>
      <c r="E54" s="302"/>
      <c r="F54" s="302"/>
      <c r="G54" s="302"/>
    </row>
    <row r="55" ht="15" customHeight="1" spans="1:7">
      <c r="A55" s="45"/>
      <c r="B55" s="48" t="s">
        <v>144</v>
      </c>
      <c r="C55" s="335" t="s">
        <v>526</v>
      </c>
      <c r="D55" s="336"/>
      <c r="E55" s="302"/>
      <c r="F55" s="302"/>
      <c r="G55" s="302"/>
    </row>
    <row r="56" ht="15" customHeight="1" spans="1:7">
      <c r="A56" s="45"/>
      <c r="B56" s="48" t="s">
        <v>23</v>
      </c>
      <c r="C56" s="335" t="s">
        <v>527</v>
      </c>
      <c r="D56" s="336"/>
      <c r="E56" s="302"/>
      <c r="F56" s="302"/>
      <c r="G56" s="302"/>
    </row>
    <row r="57" ht="15" customHeight="1" spans="1:7">
      <c r="A57" s="45"/>
      <c r="B57" s="48" t="s">
        <v>25</v>
      </c>
      <c r="C57" s="335" t="s">
        <v>528</v>
      </c>
      <c r="D57" s="336"/>
      <c r="E57" s="302"/>
      <c r="F57" s="302"/>
      <c r="G57" s="302"/>
    </row>
    <row r="58" ht="15" customHeight="1" spans="1:7">
      <c r="A58" s="45"/>
      <c r="B58" s="48" t="s">
        <v>27</v>
      </c>
      <c r="C58" s="337" t="s">
        <v>529</v>
      </c>
      <c r="D58" s="338"/>
      <c r="E58" s="302"/>
      <c r="F58" s="302"/>
      <c r="G58" s="302"/>
    </row>
    <row r="59" ht="15" customHeight="1" spans="1:7">
      <c r="A59" s="45"/>
      <c r="B59" s="45"/>
      <c r="C59" s="45"/>
      <c r="D59" s="45"/>
      <c r="E59" s="45"/>
      <c r="F59" s="45"/>
      <c r="G59" s="45"/>
    </row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</sheetData>
  <mergeCells count="4">
    <mergeCell ref="C4:E4"/>
    <mergeCell ref="C5:E5"/>
    <mergeCell ref="A10:B10"/>
    <mergeCell ref="C10:E10"/>
  </mergeCells>
  <pageMargins left="0.540277777777778" right="0.429861111111111" top="0.870138888888889" bottom="0.620138888888889" header="0.511811023622047" footer="0.511811023622047"/>
  <pageSetup paperSize="9" scale="72" orientation="portrait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58"/>
  <sheetViews>
    <sheetView showGridLines="0" zoomScale="80" zoomScaleNormal="80" workbookViewId="0">
      <selection activeCell="F5" sqref="F5"/>
    </sheetView>
  </sheetViews>
  <sheetFormatPr defaultColWidth="9.14285714285714" defaultRowHeight="12.75"/>
  <cols>
    <col min="1" max="1" width="9.14285714285714" style="263"/>
    <col min="2" max="2" width="64" style="263" customWidth="1"/>
    <col min="3" max="4" width="18.1428571428571" style="263" customWidth="1"/>
    <col min="5" max="5" width="18.4285714285714" style="263" customWidth="1"/>
    <col min="6" max="6" width="15.1428571428571" style="263" customWidth="1"/>
    <col min="7" max="7" width="16.4285714285714" style="263" customWidth="1"/>
    <col min="8" max="8" width="33.2857142857143" style="263" customWidth="1"/>
    <col min="9" max="1024" width="9.14285714285714" style="263"/>
  </cols>
  <sheetData>
    <row r="2" ht="15" customHeight="1" spans="2:6">
      <c r="B2" s="264" t="s">
        <v>530</v>
      </c>
      <c r="C2" s="264"/>
      <c r="E2" s="89" t="s">
        <v>1</v>
      </c>
      <c r="F2" s="90" t="s">
        <v>2</v>
      </c>
    </row>
    <row r="3" ht="15" customHeight="1" spans="2:6">
      <c r="B3" s="265" t="s">
        <v>531</v>
      </c>
      <c r="C3" s="265"/>
      <c r="E3" s="89" t="s">
        <v>532</v>
      </c>
      <c r="F3" s="93" t="s">
        <v>344</v>
      </c>
    </row>
    <row r="4" ht="15" customHeight="1" spans="5:6">
      <c r="E4" s="92" t="s">
        <v>5</v>
      </c>
      <c r="F4" s="266" t="s">
        <v>6</v>
      </c>
    </row>
    <row r="7" ht="10.5" customHeight="1"/>
    <row r="8" s="261" customFormat="1" ht="18.75" customHeight="1" spans="1:14">
      <c r="A8" s="267" t="s">
        <v>533</v>
      </c>
      <c r="B8" s="268" t="s">
        <v>534</v>
      </c>
      <c r="C8" s="268"/>
      <c r="D8" s="268"/>
      <c r="E8" s="268"/>
      <c r="F8" s="268"/>
      <c r="G8" s="269"/>
      <c r="H8" s="269"/>
      <c r="I8" s="269"/>
      <c r="J8" s="269"/>
      <c r="K8" s="269"/>
      <c r="L8" s="269"/>
      <c r="M8" s="269"/>
      <c r="N8" s="269"/>
    </row>
    <row r="9" s="262" customFormat="1" ht="24.75" customHeight="1" spans="1:14">
      <c r="A9" s="270" t="s">
        <v>307</v>
      </c>
      <c r="B9" s="270" t="s">
        <v>535</v>
      </c>
      <c r="C9" s="271" t="s">
        <v>536</v>
      </c>
      <c r="D9" s="270" t="s">
        <v>537</v>
      </c>
      <c r="E9" s="272" t="s">
        <v>538</v>
      </c>
      <c r="F9" s="272" t="s">
        <v>539</v>
      </c>
      <c r="G9" s="270" t="s">
        <v>540</v>
      </c>
      <c r="H9" s="270"/>
      <c r="I9" s="292"/>
      <c r="J9" s="292"/>
      <c r="K9" s="292"/>
      <c r="L9" s="292"/>
      <c r="M9" s="292"/>
      <c r="N9" s="292"/>
    </row>
    <row r="10" ht="16.5" customHeight="1" spans="1:14">
      <c r="A10" s="273">
        <v>1</v>
      </c>
      <c r="B10" s="274"/>
      <c r="C10" s="275"/>
      <c r="D10" s="276"/>
      <c r="E10" s="277"/>
      <c r="F10" s="278"/>
      <c r="G10" s="279"/>
      <c r="H10" s="279"/>
      <c r="I10" s="281"/>
      <c r="J10" s="281"/>
      <c r="K10" s="281"/>
      <c r="L10" s="281"/>
      <c r="M10" s="281"/>
      <c r="N10" s="281"/>
    </row>
    <row r="11" ht="16.5" customHeight="1" spans="1:14">
      <c r="A11" s="273">
        <v>2</v>
      </c>
      <c r="B11" s="280"/>
      <c r="C11" s="275"/>
      <c r="D11" s="276"/>
      <c r="E11" s="277"/>
      <c r="F11" s="278"/>
      <c r="G11" s="279"/>
      <c r="H11" s="279"/>
      <c r="I11" s="281"/>
      <c r="J11" s="281"/>
      <c r="K11" s="281"/>
      <c r="L11" s="281"/>
      <c r="M11" s="281"/>
      <c r="N11" s="281"/>
    </row>
    <row r="12" ht="16.5" customHeight="1" spans="1:14">
      <c r="A12" s="273">
        <v>3</v>
      </c>
      <c r="B12" s="280"/>
      <c r="C12" s="275"/>
      <c r="D12" s="276"/>
      <c r="E12" s="277"/>
      <c r="F12" s="278"/>
      <c r="G12" s="279"/>
      <c r="H12" s="279"/>
      <c r="I12" s="281"/>
      <c r="J12" s="281"/>
      <c r="K12" s="281"/>
      <c r="L12" s="281"/>
      <c r="M12" s="281"/>
      <c r="N12" s="281"/>
    </row>
    <row r="13" ht="16.5" customHeight="1" spans="1:14">
      <c r="A13" s="273">
        <v>4</v>
      </c>
      <c r="B13" s="280"/>
      <c r="C13" s="275"/>
      <c r="D13" s="276"/>
      <c r="E13" s="277"/>
      <c r="F13" s="278"/>
      <c r="G13" s="279"/>
      <c r="H13" s="279"/>
      <c r="I13" s="281"/>
      <c r="J13" s="281"/>
      <c r="K13" s="281"/>
      <c r="L13" s="281"/>
      <c r="M13" s="281"/>
      <c r="N13" s="281"/>
    </row>
    <row r="14" ht="16.5" customHeight="1" spans="1:14">
      <c r="A14" s="273">
        <v>5</v>
      </c>
      <c r="B14" s="280"/>
      <c r="C14" s="275"/>
      <c r="D14" s="276"/>
      <c r="E14" s="277"/>
      <c r="F14" s="278"/>
      <c r="G14" s="279"/>
      <c r="H14" s="279"/>
      <c r="I14" s="281"/>
      <c r="J14" s="281"/>
      <c r="K14" s="281"/>
      <c r="L14" s="281"/>
      <c r="M14" s="281"/>
      <c r="N14" s="281"/>
    </row>
    <row r="15" ht="16.5" customHeight="1" spans="1:14">
      <c r="A15" s="273">
        <v>6</v>
      </c>
      <c r="B15" s="280"/>
      <c r="C15" s="275"/>
      <c r="D15" s="276"/>
      <c r="E15" s="277"/>
      <c r="F15" s="278"/>
      <c r="G15" s="279"/>
      <c r="H15" s="279"/>
      <c r="I15" s="281"/>
      <c r="J15" s="281"/>
      <c r="K15" s="281"/>
      <c r="L15" s="281"/>
      <c r="M15" s="281"/>
      <c r="N15" s="281"/>
    </row>
    <row r="16" ht="16.5" customHeight="1" spans="1:14">
      <c r="A16" s="273">
        <v>7</v>
      </c>
      <c r="B16" s="280"/>
      <c r="C16" s="275"/>
      <c r="D16" s="276"/>
      <c r="E16" s="277"/>
      <c r="F16" s="278"/>
      <c r="G16" s="279"/>
      <c r="H16" s="279"/>
      <c r="I16" s="281"/>
      <c r="J16" s="281"/>
      <c r="K16" s="281"/>
      <c r="L16" s="281"/>
      <c r="M16" s="281"/>
      <c r="N16" s="281"/>
    </row>
    <row r="17" ht="16.5" customHeight="1" spans="1:14">
      <c r="A17" s="273">
        <v>8</v>
      </c>
      <c r="B17" s="280"/>
      <c r="C17" s="275"/>
      <c r="D17" s="276"/>
      <c r="E17" s="277"/>
      <c r="F17" s="278"/>
      <c r="G17" s="279"/>
      <c r="H17" s="279"/>
      <c r="I17" s="281"/>
      <c r="J17" s="281"/>
      <c r="K17" s="281"/>
      <c r="L17" s="281"/>
      <c r="M17" s="281"/>
      <c r="N17" s="281"/>
    </row>
    <row r="18" ht="16.5" customHeight="1" spans="1:14">
      <c r="A18" s="273">
        <v>9</v>
      </c>
      <c r="B18" s="280"/>
      <c r="C18" s="275"/>
      <c r="D18" s="276"/>
      <c r="E18" s="277"/>
      <c r="F18" s="278"/>
      <c r="G18" s="279"/>
      <c r="H18" s="279"/>
      <c r="I18" s="281"/>
      <c r="J18" s="281"/>
      <c r="K18" s="281"/>
      <c r="L18" s="281"/>
      <c r="M18" s="281"/>
      <c r="N18" s="281"/>
    </row>
    <row r="19" ht="16.5" customHeight="1" spans="1:14">
      <c r="A19" s="273">
        <v>10</v>
      </c>
      <c r="B19" s="280"/>
      <c r="C19" s="275"/>
      <c r="D19" s="276"/>
      <c r="E19" s="277"/>
      <c r="F19" s="278"/>
      <c r="G19" s="279"/>
      <c r="H19" s="279"/>
      <c r="I19" s="281"/>
      <c r="J19" s="281"/>
      <c r="K19" s="281"/>
      <c r="L19" s="281"/>
      <c r="M19" s="281"/>
      <c r="N19" s="281"/>
    </row>
    <row r="20" ht="14.45" customHeight="1" spans="4:14">
      <c r="D20" s="281"/>
      <c r="E20" s="281"/>
      <c r="F20" s="281"/>
      <c r="G20" s="281"/>
      <c r="H20" s="281"/>
      <c r="I20" s="281"/>
      <c r="J20" s="281"/>
      <c r="K20" s="281"/>
      <c r="L20" s="281"/>
      <c r="M20" s="281"/>
      <c r="N20" s="281"/>
    </row>
    <row r="21" ht="11.25" customHeight="1" spans="4:14"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</row>
    <row r="22" ht="18" customHeight="1" spans="1:14">
      <c r="A22" s="281"/>
      <c r="B22" s="268" t="s">
        <v>541</v>
      </c>
      <c r="C22" s="268"/>
      <c r="D22" s="268"/>
      <c r="E22" s="268"/>
      <c r="F22" s="268"/>
      <c r="G22" s="281"/>
      <c r="H22" s="281"/>
      <c r="I22" s="281"/>
      <c r="J22" s="281"/>
      <c r="K22" s="281"/>
      <c r="L22" s="281"/>
      <c r="M22" s="281"/>
      <c r="N22" s="281"/>
    </row>
    <row r="23" ht="24.75" customHeight="1" spans="9:14">
      <c r="I23" s="281"/>
      <c r="J23" s="281"/>
      <c r="K23" s="281"/>
      <c r="L23" s="281"/>
      <c r="M23" s="281"/>
      <c r="N23" s="281"/>
    </row>
    <row r="24" ht="21" customHeight="1" spans="1:14">
      <c r="A24" s="270" t="s">
        <v>307</v>
      </c>
      <c r="B24" s="270" t="s">
        <v>542</v>
      </c>
      <c r="C24" s="271" t="s">
        <v>543</v>
      </c>
      <c r="D24" s="271" t="s">
        <v>536</v>
      </c>
      <c r="E24" s="270" t="s">
        <v>537</v>
      </c>
      <c r="F24" s="270" t="s">
        <v>544</v>
      </c>
      <c r="G24" s="270" t="s">
        <v>538</v>
      </c>
      <c r="H24" s="270" t="s">
        <v>540</v>
      </c>
      <c r="I24" s="281"/>
      <c r="J24" s="281"/>
      <c r="K24" s="281"/>
      <c r="L24" s="281"/>
      <c r="M24" s="281"/>
      <c r="N24" s="281"/>
    </row>
    <row r="25" ht="16.5" customHeight="1" spans="1:14">
      <c r="A25" s="273">
        <v>1</v>
      </c>
      <c r="B25" s="282"/>
      <c r="C25" s="283"/>
      <c r="D25" s="284"/>
      <c r="E25" s="285"/>
      <c r="F25" s="278"/>
      <c r="G25" s="286"/>
      <c r="H25" s="287"/>
      <c r="I25" s="281"/>
      <c r="J25" s="281"/>
      <c r="K25" s="281"/>
      <c r="L25" s="281"/>
      <c r="M25" s="281"/>
      <c r="N25" s="281"/>
    </row>
    <row r="26" ht="16.5" customHeight="1" spans="1:14">
      <c r="A26" s="273">
        <v>2</v>
      </c>
      <c r="B26" s="282"/>
      <c r="C26" s="283"/>
      <c r="D26" s="288"/>
      <c r="E26" s="283"/>
      <c r="F26" s="278"/>
      <c r="G26" s="286"/>
      <c r="H26" s="287"/>
      <c r="I26" s="281"/>
      <c r="J26" s="281"/>
      <c r="K26" s="281"/>
      <c r="L26" s="281"/>
      <c r="M26" s="281"/>
      <c r="N26" s="281"/>
    </row>
    <row r="27" ht="16.5" customHeight="1" spans="1:14">
      <c r="A27" s="273">
        <v>3</v>
      </c>
      <c r="B27" s="282"/>
      <c r="C27" s="283"/>
      <c r="D27" s="284"/>
      <c r="E27" s="283"/>
      <c r="F27" s="278"/>
      <c r="G27" s="286"/>
      <c r="H27" s="287"/>
      <c r="I27" s="281"/>
      <c r="J27" s="281"/>
      <c r="K27" s="281"/>
      <c r="L27" s="281"/>
      <c r="M27" s="281"/>
      <c r="N27" s="281"/>
    </row>
    <row r="28" ht="16.5" customHeight="1" spans="1:14">
      <c r="A28" s="273">
        <v>4</v>
      </c>
      <c r="B28" s="282"/>
      <c r="C28" s="283"/>
      <c r="D28" s="284"/>
      <c r="E28" s="283"/>
      <c r="F28" s="278"/>
      <c r="G28" s="286"/>
      <c r="H28" s="287"/>
      <c r="I28" s="281"/>
      <c r="J28" s="281"/>
      <c r="K28" s="281"/>
      <c r="L28" s="281"/>
      <c r="M28" s="281"/>
      <c r="N28" s="281"/>
    </row>
    <row r="29" ht="16.5" customHeight="1" spans="1:14">
      <c r="A29" s="273">
        <v>5</v>
      </c>
      <c r="B29" s="282"/>
      <c r="C29" s="283"/>
      <c r="D29" s="284"/>
      <c r="E29" s="283"/>
      <c r="F29" s="278"/>
      <c r="G29" s="286"/>
      <c r="H29" s="287"/>
      <c r="I29" s="281"/>
      <c r="J29" s="281"/>
      <c r="K29" s="281"/>
      <c r="L29" s="281"/>
      <c r="M29" s="281"/>
      <c r="N29" s="281"/>
    </row>
    <row r="30" ht="16.5" customHeight="1" spans="1:14">
      <c r="A30" s="273">
        <v>6</v>
      </c>
      <c r="B30" s="282"/>
      <c r="C30" s="283"/>
      <c r="D30" s="284"/>
      <c r="E30" s="283"/>
      <c r="F30" s="278"/>
      <c r="G30" s="286"/>
      <c r="H30" s="287"/>
      <c r="I30" s="281"/>
      <c r="J30" s="281"/>
      <c r="K30" s="281"/>
      <c r="L30" s="281"/>
      <c r="M30" s="281"/>
      <c r="N30" s="281"/>
    </row>
    <row r="31" ht="16.5" customHeight="1" spans="1:14">
      <c r="A31" s="273">
        <v>7</v>
      </c>
      <c r="B31" s="282"/>
      <c r="C31" s="283"/>
      <c r="D31" s="284"/>
      <c r="E31" s="283"/>
      <c r="F31" s="278"/>
      <c r="G31" s="286"/>
      <c r="H31" s="287"/>
      <c r="I31" s="281"/>
      <c r="J31" s="281"/>
      <c r="K31" s="281"/>
      <c r="L31" s="281"/>
      <c r="M31" s="281"/>
      <c r="N31" s="281"/>
    </row>
    <row r="32" ht="14.45" customHeight="1" spans="1:14">
      <c r="A32" s="273">
        <v>8</v>
      </c>
      <c r="B32" s="282"/>
      <c r="C32" s="283"/>
      <c r="D32" s="284"/>
      <c r="E32" s="283"/>
      <c r="F32" s="278"/>
      <c r="G32" s="286"/>
      <c r="H32" s="287"/>
      <c r="I32" s="281"/>
      <c r="J32" s="281"/>
      <c r="K32" s="281"/>
      <c r="L32" s="281"/>
      <c r="M32" s="281"/>
      <c r="N32" s="281"/>
    </row>
    <row r="33" ht="14.45" customHeight="1" spans="1:14">
      <c r="A33" s="273">
        <v>9</v>
      </c>
      <c r="B33" s="282"/>
      <c r="C33" s="283"/>
      <c r="D33" s="284"/>
      <c r="E33" s="283"/>
      <c r="F33" s="278"/>
      <c r="G33" s="286"/>
      <c r="H33" s="287"/>
      <c r="I33" s="281"/>
      <c r="J33" s="281"/>
      <c r="K33" s="281"/>
      <c r="L33" s="281"/>
      <c r="M33" s="281"/>
      <c r="N33" s="281"/>
    </row>
    <row r="34" ht="14.45" customHeight="1" spans="1:14">
      <c r="A34" s="273">
        <v>10</v>
      </c>
      <c r="B34" s="282"/>
      <c r="C34" s="283"/>
      <c r="D34" s="284"/>
      <c r="E34" s="283"/>
      <c r="F34" s="278"/>
      <c r="G34" s="286"/>
      <c r="H34" s="287"/>
      <c r="I34" s="281"/>
      <c r="J34" s="281"/>
      <c r="K34" s="281"/>
      <c r="L34" s="281"/>
      <c r="M34" s="281"/>
      <c r="N34" s="281"/>
    </row>
    <row r="35" ht="14.45" customHeight="1" spans="1:14">
      <c r="A35" s="273">
        <v>11</v>
      </c>
      <c r="B35" s="282"/>
      <c r="C35" s="283"/>
      <c r="D35" s="284"/>
      <c r="E35" s="283"/>
      <c r="F35" s="278"/>
      <c r="G35" s="286"/>
      <c r="H35" s="287"/>
      <c r="I35" s="281"/>
      <c r="J35" s="281"/>
      <c r="K35" s="281"/>
      <c r="L35" s="281"/>
      <c r="M35" s="281"/>
      <c r="N35" s="281"/>
    </row>
    <row r="36" ht="17.25" customHeight="1" spans="1:11">
      <c r="A36" s="273">
        <v>12</v>
      </c>
      <c r="B36" s="282"/>
      <c r="C36" s="283"/>
      <c r="D36" s="284"/>
      <c r="E36" s="283"/>
      <c r="F36" s="278"/>
      <c r="G36" s="286"/>
      <c r="H36" s="287"/>
      <c r="I36" s="281"/>
      <c r="J36" s="281"/>
      <c r="K36" s="281"/>
    </row>
    <row r="37" ht="17.25" customHeight="1" spans="1:11">
      <c r="A37" s="273">
        <v>13</v>
      </c>
      <c r="B37" s="282"/>
      <c r="C37" s="283"/>
      <c r="D37" s="284"/>
      <c r="E37" s="283"/>
      <c r="F37" s="278"/>
      <c r="G37" s="286"/>
      <c r="H37" s="287"/>
      <c r="I37" s="281"/>
      <c r="J37" s="281"/>
      <c r="K37" s="281"/>
    </row>
    <row r="38" ht="17.25" customHeight="1" spans="1:11">
      <c r="A38" s="273">
        <v>14</v>
      </c>
      <c r="B38" s="282"/>
      <c r="C38" s="283"/>
      <c r="D38" s="284"/>
      <c r="E38" s="283"/>
      <c r="F38" s="278"/>
      <c r="G38" s="286"/>
      <c r="H38" s="287"/>
      <c r="I38" s="281"/>
      <c r="J38" s="281"/>
      <c r="K38" s="281"/>
    </row>
    <row r="39" ht="17.25" customHeight="1" spans="1:11">
      <c r="A39" s="273">
        <v>15</v>
      </c>
      <c r="B39" s="282"/>
      <c r="C39" s="283"/>
      <c r="D39" s="284"/>
      <c r="E39" s="283"/>
      <c r="F39" s="278"/>
      <c r="G39" s="286"/>
      <c r="H39" s="287"/>
      <c r="I39" s="281"/>
      <c r="J39" s="281"/>
      <c r="K39" s="281"/>
    </row>
    <row r="40" ht="14.45" customHeight="1" spans="1:11">
      <c r="A40" s="273">
        <v>16</v>
      </c>
      <c r="B40" s="280"/>
      <c r="C40" s="283"/>
      <c r="D40" s="279"/>
      <c r="E40" s="285"/>
      <c r="F40" s="278"/>
      <c r="G40" s="286"/>
      <c r="H40" s="287"/>
      <c r="I40" s="281"/>
      <c r="J40" s="281"/>
      <c r="K40" s="281"/>
    </row>
    <row r="41" ht="14.45" customHeight="1" spans="1:11">
      <c r="A41" s="281"/>
      <c r="B41" s="281"/>
      <c r="C41" s="281"/>
      <c r="D41" s="281"/>
      <c r="E41" s="281"/>
      <c r="F41" s="281"/>
      <c r="G41" s="281"/>
      <c r="H41" s="281"/>
      <c r="I41" s="281"/>
      <c r="J41" s="281"/>
      <c r="K41" s="281"/>
    </row>
    <row r="42" ht="14.45" customHeight="1" spans="1:11">
      <c r="A42" s="281"/>
      <c r="B42" s="281"/>
      <c r="C42" s="281"/>
      <c r="D42" s="281"/>
      <c r="E42" s="281"/>
      <c r="F42" s="281"/>
      <c r="G42" s="281"/>
      <c r="H42" s="281"/>
      <c r="I42" s="281"/>
      <c r="J42" s="281"/>
      <c r="K42" s="281"/>
    </row>
    <row r="43" ht="14.45" customHeight="1" spans="1:11">
      <c r="A43" s="281"/>
      <c r="B43" s="281"/>
      <c r="C43" s="281"/>
      <c r="D43" s="281"/>
      <c r="E43" s="281"/>
      <c r="F43" s="281"/>
      <c r="G43" s="281"/>
      <c r="H43" s="281"/>
      <c r="I43" s="281"/>
      <c r="J43" s="281"/>
      <c r="K43" s="281"/>
    </row>
    <row r="44" ht="14.45" customHeight="1" spans="1:11">
      <c r="A44" s="281"/>
      <c r="B44" s="281"/>
      <c r="D44" s="289" t="s">
        <v>412</v>
      </c>
      <c r="G44" s="281"/>
      <c r="H44" s="281"/>
      <c r="I44" s="281"/>
      <c r="J44" s="281"/>
      <c r="K44" s="281"/>
    </row>
    <row r="45" ht="14.45" customHeight="1" spans="1:11">
      <c r="A45" s="281"/>
      <c r="B45" s="281"/>
      <c r="G45" s="281"/>
      <c r="H45" s="281"/>
      <c r="I45" s="281"/>
      <c r="J45" s="281"/>
      <c r="K45" s="281"/>
    </row>
    <row r="46" ht="14.45" customHeight="1" spans="1:11">
      <c r="A46" s="281"/>
      <c r="B46" s="281"/>
      <c r="C46" s="263" t="s">
        <v>144</v>
      </c>
      <c r="D46" s="290"/>
      <c r="E46" s="290"/>
      <c r="F46" s="290"/>
      <c r="G46" s="281"/>
      <c r="H46" s="281"/>
      <c r="I46" s="281"/>
      <c r="J46" s="281"/>
      <c r="K46" s="281"/>
    </row>
    <row r="47" ht="14.45" customHeight="1" spans="1:11">
      <c r="A47" s="281"/>
      <c r="B47" s="281"/>
      <c r="C47" s="263" t="s">
        <v>23</v>
      </c>
      <c r="D47" s="290"/>
      <c r="E47" s="290"/>
      <c r="F47" s="290"/>
      <c r="G47" s="281"/>
      <c r="H47" s="281"/>
      <c r="I47" s="281"/>
      <c r="J47" s="281"/>
      <c r="K47" s="281"/>
    </row>
    <row r="48" ht="14.45" customHeight="1" spans="1:11">
      <c r="A48" s="281"/>
      <c r="B48" s="281"/>
      <c r="C48" s="263" t="s">
        <v>25</v>
      </c>
      <c r="D48" s="290"/>
      <c r="E48" s="290"/>
      <c r="F48" s="290"/>
      <c r="G48" s="281"/>
      <c r="H48" s="281"/>
      <c r="I48" s="281"/>
      <c r="J48" s="281"/>
      <c r="K48" s="281"/>
    </row>
    <row r="49" ht="14.45" customHeight="1" spans="1:11">
      <c r="A49" s="281"/>
      <c r="B49" s="281"/>
      <c r="C49" s="263" t="s">
        <v>27</v>
      </c>
      <c r="D49" s="291"/>
      <c r="E49" s="291"/>
      <c r="F49" s="291"/>
      <c r="G49" s="281"/>
      <c r="H49" s="281"/>
      <c r="I49" s="281"/>
      <c r="J49" s="281"/>
      <c r="K49" s="281"/>
    </row>
    <row r="50" ht="14.45" customHeight="1" spans="1:11">
      <c r="A50" s="281"/>
      <c r="B50" s="281"/>
      <c r="C50" s="281"/>
      <c r="D50" s="281"/>
      <c r="E50" s="281"/>
      <c r="F50" s="281"/>
      <c r="G50" s="281"/>
      <c r="H50" s="281"/>
      <c r="I50" s="281"/>
      <c r="J50" s="281"/>
      <c r="K50" s="281"/>
    </row>
    <row r="51" ht="14.45" customHeight="1" spans="1:11">
      <c r="A51" s="281"/>
      <c r="B51" s="281"/>
      <c r="C51" s="281"/>
      <c r="D51" s="281"/>
      <c r="E51" s="281"/>
      <c r="F51" s="281"/>
      <c r="G51" s="281"/>
      <c r="H51" s="281"/>
      <c r="I51" s="281"/>
      <c r="J51" s="281"/>
      <c r="K51" s="281"/>
    </row>
    <row r="52" ht="14.45" customHeight="1" spans="1:11">
      <c r="A52" s="281"/>
      <c r="B52" s="281"/>
      <c r="C52" s="281"/>
      <c r="D52" s="281"/>
      <c r="E52" s="281"/>
      <c r="F52" s="281"/>
      <c r="G52" s="281"/>
      <c r="H52" s="281"/>
      <c r="I52" s="281"/>
      <c r="J52" s="281"/>
      <c r="K52" s="281"/>
    </row>
    <row r="53" ht="14.45" customHeight="1" spans="1:11">
      <c r="A53" s="281"/>
      <c r="B53" s="281"/>
      <c r="C53" s="281"/>
      <c r="D53" s="281"/>
      <c r="E53" s="281"/>
      <c r="F53" s="281"/>
      <c r="G53" s="281"/>
      <c r="H53" s="281"/>
      <c r="I53" s="281"/>
      <c r="J53" s="281"/>
      <c r="K53" s="281"/>
    </row>
    <row r="54" ht="14.45" customHeight="1" spans="1:11">
      <c r="A54" s="281"/>
      <c r="B54" s="281"/>
      <c r="C54" s="281"/>
      <c r="D54" s="281"/>
      <c r="E54" s="281"/>
      <c r="F54" s="281"/>
      <c r="G54" s="281"/>
      <c r="H54" s="281"/>
      <c r="I54" s="281"/>
      <c r="J54" s="281"/>
      <c r="K54" s="281"/>
    </row>
    <row r="55" ht="14.45" customHeight="1" spans="1:11">
      <c r="A55" s="281"/>
      <c r="B55" s="281"/>
      <c r="C55" s="281"/>
      <c r="D55" s="281"/>
      <c r="E55" s="281"/>
      <c r="F55" s="281"/>
      <c r="G55" s="281"/>
      <c r="H55" s="281"/>
      <c r="I55" s="281"/>
      <c r="J55" s="281"/>
      <c r="K55" s="281"/>
    </row>
    <row r="56" ht="14.45" customHeight="1" spans="1:11">
      <c r="A56" s="281"/>
      <c r="B56" s="281"/>
      <c r="C56" s="281"/>
      <c r="D56" s="281"/>
      <c r="E56" s="281"/>
      <c r="F56" s="281"/>
      <c r="G56" s="281"/>
      <c r="H56" s="281"/>
      <c r="I56" s="281"/>
      <c r="J56" s="281"/>
      <c r="K56" s="281"/>
    </row>
    <row r="57" ht="14.45" customHeight="1" spans="1:11">
      <c r="A57" s="281"/>
      <c r="B57" s="281"/>
      <c r="C57" s="281"/>
      <c r="D57" s="281"/>
      <c r="E57" s="281"/>
      <c r="F57" s="281"/>
      <c r="G57" s="281"/>
      <c r="H57" s="281"/>
      <c r="I57" s="281"/>
      <c r="J57" s="281"/>
      <c r="K57" s="281"/>
    </row>
    <row r="58" ht="14.45" customHeight="1" spans="1:11">
      <c r="A58" s="281"/>
      <c r="B58" s="281"/>
      <c r="C58" s="281"/>
      <c r="D58" s="281"/>
      <c r="E58" s="281"/>
      <c r="F58" s="281"/>
      <c r="G58" s="281"/>
      <c r="H58" s="281"/>
      <c r="I58" s="281"/>
      <c r="J58" s="281"/>
      <c r="K58" s="281"/>
    </row>
  </sheetData>
  <mergeCells count="19">
    <mergeCell ref="B2:C2"/>
    <mergeCell ref="B3:C3"/>
    <mergeCell ref="B8:F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B22:F22"/>
    <mergeCell ref="D46:F46"/>
    <mergeCell ref="D47:F47"/>
    <mergeCell ref="D48:F48"/>
    <mergeCell ref="D49:F49"/>
  </mergeCells>
  <dataValidations count="1">
    <dataValidation type="list" allowBlank="1" showInputMessage="1" showErrorMessage="1" sqref="F10:F19">
      <formula1>"REFORMA,ADEQUAÇÃO,AMPLIAÇÃO,FINANCEIRO"</formula1>
    </dataValidation>
  </dataValidations>
  <pageMargins left="0.459722222222222" right="0.520138888888889" top="0.7" bottom="0.329861111111111" header="0.511811023622047" footer="0.511811023622047"/>
  <pageSetup paperSize="9" scale="67" orientation="landscape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405"/>
  <sheetViews>
    <sheetView showGridLines="0" zoomScale="89" zoomScaleNormal="89" workbookViewId="0">
      <selection activeCell="I5" sqref="I5"/>
    </sheetView>
  </sheetViews>
  <sheetFormatPr defaultColWidth="8.71428571428571" defaultRowHeight="12.75"/>
  <cols>
    <col min="1" max="1" width="8.28571428571429" customWidth="1"/>
    <col min="2" max="2" width="34.5714285714286" customWidth="1"/>
    <col min="3" max="3" width="16.2857142857143" customWidth="1"/>
    <col min="4" max="6" width="16.4285714285714" customWidth="1"/>
    <col min="7" max="7" width="17.2857142857143" customWidth="1"/>
    <col min="8" max="8" width="17.7142857142857" customWidth="1"/>
    <col min="9" max="9" width="8" customWidth="1"/>
  </cols>
  <sheetData>
    <row r="2" ht="18" spans="2:8">
      <c r="B2" s="88" t="s">
        <v>545</v>
      </c>
      <c r="C2" s="88"/>
      <c r="D2" s="88"/>
      <c r="E2" s="88"/>
      <c r="G2" s="89" t="s">
        <v>30</v>
      </c>
      <c r="H2" s="90" t="s">
        <v>2</v>
      </c>
    </row>
    <row r="3" ht="18" spans="2:8">
      <c r="B3" s="91" t="s">
        <v>546</v>
      </c>
      <c r="C3" s="91"/>
      <c r="D3" s="91"/>
      <c r="E3" s="91"/>
      <c r="G3" s="92" t="s">
        <v>4</v>
      </c>
      <c r="H3" s="93" t="s">
        <v>344</v>
      </c>
    </row>
    <row r="4" ht="18" spans="7:9">
      <c r="G4" s="89" t="s">
        <v>5</v>
      </c>
      <c r="H4" s="94" t="s">
        <v>6</v>
      </c>
      <c r="I4" s="131" t="s">
        <v>489</v>
      </c>
    </row>
    <row r="6" spans="10:12">
      <c r="J6" s="132"/>
      <c r="K6" s="132"/>
      <c r="L6" s="132"/>
    </row>
    <row r="7" spans="10:12">
      <c r="J7" s="132"/>
      <c r="K7" s="132"/>
      <c r="L7" s="132"/>
    </row>
    <row r="8" ht="15" customHeight="1" spans="2:12">
      <c r="B8" s="95" t="s">
        <v>547</v>
      </c>
      <c r="C8" s="95" t="s">
        <v>548</v>
      </c>
      <c r="D8" s="95"/>
      <c r="E8" s="95"/>
      <c r="F8" s="95"/>
      <c r="G8" s="95"/>
      <c r="J8" s="132"/>
      <c r="K8" s="132"/>
      <c r="L8" s="132"/>
    </row>
    <row r="9" s="84" customFormat="1" ht="7.5" customHeight="1" spans="10:12">
      <c r="J9" s="133"/>
      <c r="K9" s="133"/>
      <c r="L9" s="133"/>
    </row>
    <row r="10" s="84" customFormat="1" ht="24.75" customHeight="1" spans="1:12">
      <c r="A10" s="96" t="s">
        <v>71</v>
      </c>
      <c r="B10" s="96" t="s">
        <v>549</v>
      </c>
      <c r="C10" s="96" t="s">
        <v>550</v>
      </c>
      <c r="D10" s="96" t="s">
        <v>551</v>
      </c>
      <c r="E10" s="96" t="s">
        <v>552</v>
      </c>
      <c r="F10" s="96" t="s">
        <v>553</v>
      </c>
      <c r="G10" s="96" t="s">
        <v>554</v>
      </c>
      <c r="H10" s="96" t="s">
        <v>555</v>
      </c>
      <c r="J10" s="133"/>
      <c r="K10" s="133"/>
      <c r="L10" s="133"/>
    </row>
    <row r="11" ht="7.5" customHeight="1" spans="2:7">
      <c r="B11" s="97"/>
      <c r="C11" s="98"/>
      <c r="D11" s="98"/>
      <c r="E11" s="98"/>
      <c r="F11" s="98"/>
      <c r="G11" s="98"/>
    </row>
    <row r="12" ht="14.25" customHeight="1" spans="1:8">
      <c r="A12" s="99" t="s">
        <v>556</v>
      </c>
      <c r="B12" s="100"/>
      <c r="C12" s="100"/>
      <c r="D12" s="100"/>
      <c r="E12" s="100"/>
      <c r="F12" s="100"/>
      <c r="G12" s="100"/>
      <c r="H12" s="101"/>
    </row>
    <row r="13" ht="14.25" customHeight="1" spans="1:8">
      <c r="A13" s="102" t="s">
        <v>557</v>
      </c>
      <c r="B13" s="102" t="s">
        <v>558</v>
      </c>
      <c r="C13" s="103" t="s">
        <v>559</v>
      </c>
      <c r="D13" s="104"/>
      <c r="E13" s="105"/>
      <c r="F13" s="106"/>
      <c r="G13" s="107" t="s">
        <v>560</v>
      </c>
      <c r="H13" s="108" t="s">
        <v>561</v>
      </c>
    </row>
    <row r="14" ht="14.25" customHeight="1" spans="1:8">
      <c r="A14" s="102" t="s">
        <v>562</v>
      </c>
      <c r="B14" s="102" t="s">
        <v>563</v>
      </c>
      <c r="C14" s="103" t="s">
        <v>564</v>
      </c>
      <c r="D14" s="104"/>
      <c r="E14" s="105"/>
      <c r="F14" s="106"/>
      <c r="G14" s="107" t="s">
        <v>560</v>
      </c>
      <c r="H14" s="108" t="s">
        <v>561</v>
      </c>
    </row>
    <row r="15" ht="14.25" customHeight="1" spans="1:8">
      <c r="A15" s="102" t="s">
        <v>565</v>
      </c>
      <c r="B15" s="102" t="s">
        <v>566</v>
      </c>
      <c r="C15" s="109" t="s">
        <v>559</v>
      </c>
      <c r="D15" s="110"/>
      <c r="E15" s="111"/>
      <c r="F15" s="112"/>
      <c r="G15" s="113" t="s">
        <v>560</v>
      </c>
      <c r="H15" s="114" t="s">
        <v>561</v>
      </c>
    </row>
    <row r="16" ht="14.25" customHeight="1" spans="1:8">
      <c r="A16" s="115" t="s">
        <v>567</v>
      </c>
      <c r="B16" s="115" t="s">
        <v>568</v>
      </c>
      <c r="C16" s="116" t="s">
        <v>559</v>
      </c>
      <c r="D16" s="117">
        <v>1</v>
      </c>
      <c r="E16" s="118">
        <v>7410.32</v>
      </c>
      <c r="F16" s="118">
        <v>7410.32</v>
      </c>
      <c r="G16" s="119" t="s">
        <v>560</v>
      </c>
      <c r="H16" s="120" t="s">
        <v>561</v>
      </c>
    </row>
    <row r="17" ht="14.25" customHeight="1" spans="1:8">
      <c r="A17" s="102" t="s">
        <v>569</v>
      </c>
      <c r="B17" s="102" t="s">
        <v>570</v>
      </c>
      <c r="C17" s="109" t="s">
        <v>559</v>
      </c>
      <c r="D17" s="110"/>
      <c r="E17" s="111"/>
      <c r="F17" s="112"/>
      <c r="G17" s="113" t="s">
        <v>560</v>
      </c>
      <c r="H17" s="114" t="s">
        <v>561</v>
      </c>
    </row>
    <row r="18" ht="14.25" customHeight="1" spans="1:10">
      <c r="A18" s="102" t="s">
        <v>571</v>
      </c>
      <c r="B18" s="102" t="s">
        <v>572</v>
      </c>
      <c r="C18" s="109" t="s">
        <v>559</v>
      </c>
      <c r="D18" s="110"/>
      <c r="E18" s="111"/>
      <c r="F18" s="112"/>
      <c r="G18" s="113" t="s">
        <v>560</v>
      </c>
      <c r="H18" s="114" t="s">
        <v>561</v>
      </c>
      <c r="J18" s="134"/>
    </row>
    <row r="19" ht="14.25" customHeight="1" spans="1:8">
      <c r="A19" s="102" t="s">
        <v>573</v>
      </c>
      <c r="B19" s="102" t="s">
        <v>574</v>
      </c>
      <c r="C19" s="121"/>
      <c r="D19" s="121"/>
      <c r="E19" s="121"/>
      <c r="F19" s="113"/>
      <c r="G19" s="113" t="s">
        <v>560</v>
      </c>
      <c r="H19" s="114" t="s">
        <v>561</v>
      </c>
    </row>
    <row r="20" ht="14.25" customHeight="1" spans="1:8">
      <c r="A20" s="102" t="s">
        <v>575</v>
      </c>
      <c r="B20" s="102" t="s">
        <v>576</v>
      </c>
      <c r="C20" s="121"/>
      <c r="D20" s="121"/>
      <c r="E20" s="121"/>
      <c r="F20" s="113"/>
      <c r="G20" s="113" t="s">
        <v>560</v>
      </c>
      <c r="H20" s="114" t="s">
        <v>561</v>
      </c>
    </row>
    <row r="21" ht="14.25" customHeight="1" spans="1:8">
      <c r="A21" s="102" t="s">
        <v>577</v>
      </c>
      <c r="B21" s="102" t="s">
        <v>578</v>
      </c>
      <c r="C21" s="121"/>
      <c r="D21" s="121"/>
      <c r="E21" s="121"/>
      <c r="F21" s="113"/>
      <c r="G21" s="113" t="s">
        <v>560</v>
      </c>
      <c r="H21" s="114" t="s">
        <v>561</v>
      </c>
    </row>
    <row r="22" ht="14.25" customHeight="1" spans="1:8">
      <c r="A22" s="102" t="s">
        <v>579</v>
      </c>
      <c r="B22" s="102" t="s">
        <v>580</v>
      </c>
      <c r="C22" s="109"/>
      <c r="D22" s="110"/>
      <c r="E22" s="111"/>
      <c r="F22" s="112"/>
      <c r="G22" s="113" t="s">
        <v>560</v>
      </c>
      <c r="H22" s="114" t="s">
        <v>561</v>
      </c>
    </row>
    <row r="23" ht="14.25" customHeight="1" spans="1:8">
      <c r="A23" s="115" t="s">
        <v>581</v>
      </c>
      <c r="B23" s="115" t="s">
        <v>582</v>
      </c>
      <c r="C23" s="116" t="s">
        <v>559</v>
      </c>
      <c r="D23" s="117">
        <v>1</v>
      </c>
      <c r="E23" s="118">
        <v>6012.11</v>
      </c>
      <c r="F23" s="118">
        <v>6012.11</v>
      </c>
      <c r="G23" s="119" t="s">
        <v>560</v>
      </c>
      <c r="H23" s="120" t="s">
        <v>561</v>
      </c>
    </row>
    <row r="24" ht="14.25" customHeight="1" spans="1:8">
      <c r="A24" s="115" t="s">
        <v>583</v>
      </c>
      <c r="B24" s="115" t="s">
        <v>584</v>
      </c>
      <c r="C24" s="116" t="s">
        <v>564</v>
      </c>
      <c r="D24" s="117">
        <v>1</v>
      </c>
      <c r="E24" s="118">
        <v>4477.4</v>
      </c>
      <c r="F24" s="118">
        <v>4477.4</v>
      </c>
      <c r="G24" s="119" t="s">
        <v>560</v>
      </c>
      <c r="H24" s="120" t="s">
        <v>561</v>
      </c>
    </row>
    <row r="25" ht="13.5" customHeight="1" spans="1:8">
      <c r="A25" s="115" t="s">
        <v>585</v>
      </c>
      <c r="B25" s="115" t="s">
        <v>586</v>
      </c>
      <c r="C25" s="116" t="s">
        <v>564</v>
      </c>
      <c r="D25" s="117">
        <v>1</v>
      </c>
      <c r="E25" s="118">
        <v>4056.7</v>
      </c>
      <c r="F25" s="118">
        <v>4056.7</v>
      </c>
      <c r="G25" s="119" t="s">
        <v>560</v>
      </c>
      <c r="H25" s="120" t="s">
        <v>561</v>
      </c>
    </row>
    <row r="26" ht="14.25" customHeight="1" spans="1:8">
      <c r="A26" s="102" t="s">
        <v>587</v>
      </c>
      <c r="B26" s="102" t="s">
        <v>588</v>
      </c>
      <c r="C26" s="109" t="s">
        <v>589</v>
      </c>
      <c r="D26" s="110"/>
      <c r="E26" s="111"/>
      <c r="F26" s="112"/>
      <c r="G26" s="113" t="s">
        <v>560</v>
      </c>
      <c r="H26" s="114" t="s">
        <v>561</v>
      </c>
    </row>
    <row r="27" ht="14.25" customHeight="1" spans="1:8">
      <c r="A27" s="102" t="s">
        <v>590</v>
      </c>
      <c r="B27" s="102" t="s">
        <v>591</v>
      </c>
      <c r="C27" s="109" t="s">
        <v>559</v>
      </c>
      <c r="D27" s="110"/>
      <c r="E27" s="111"/>
      <c r="F27" s="112"/>
      <c r="G27" s="113" t="s">
        <v>560</v>
      </c>
      <c r="H27" s="114" t="s">
        <v>561</v>
      </c>
    </row>
    <row r="28" ht="14.25" customHeight="1" spans="1:8">
      <c r="A28" s="102" t="s">
        <v>592</v>
      </c>
      <c r="B28" s="102" t="s">
        <v>593</v>
      </c>
      <c r="C28" s="109" t="s">
        <v>589</v>
      </c>
      <c r="D28" s="110"/>
      <c r="E28" s="111"/>
      <c r="F28" s="112"/>
      <c r="G28" s="113" t="s">
        <v>560</v>
      </c>
      <c r="H28" s="114" t="s">
        <v>561</v>
      </c>
    </row>
    <row r="29" ht="14.25" customHeight="1" spans="1:8">
      <c r="A29" s="115" t="s">
        <v>594</v>
      </c>
      <c r="B29" s="115" t="s">
        <v>595</v>
      </c>
      <c r="C29" s="116" t="s">
        <v>564</v>
      </c>
      <c r="D29" s="117">
        <v>1</v>
      </c>
      <c r="E29" s="118">
        <v>4831.16</v>
      </c>
      <c r="F29" s="118">
        <v>4831.16</v>
      </c>
      <c r="G29" s="119" t="s">
        <v>560</v>
      </c>
      <c r="H29" s="120" t="s">
        <v>561</v>
      </c>
    </row>
    <row r="30" ht="14.25" customHeight="1" spans="1:8">
      <c r="A30" s="102" t="s">
        <v>596</v>
      </c>
      <c r="B30" s="102" t="s">
        <v>597</v>
      </c>
      <c r="C30" s="109" t="s">
        <v>559</v>
      </c>
      <c r="D30" s="110"/>
      <c r="E30" s="111"/>
      <c r="F30" s="112"/>
      <c r="G30" s="113" t="s">
        <v>560</v>
      </c>
      <c r="H30" s="114" t="s">
        <v>561</v>
      </c>
    </row>
    <row r="31" ht="14.25" customHeight="1" spans="1:8">
      <c r="A31" s="115" t="s">
        <v>598</v>
      </c>
      <c r="B31" s="115" t="s">
        <v>599</v>
      </c>
      <c r="C31" s="109" t="s">
        <v>564</v>
      </c>
      <c r="D31" s="117"/>
      <c r="E31" s="118"/>
      <c r="F31" s="118"/>
      <c r="G31" s="119" t="s">
        <v>560</v>
      </c>
      <c r="H31" s="120" t="s">
        <v>561</v>
      </c>
    </row>
    <row r="32" ht="14.25" customHeight="1" spans="1:8">
      <c r="A32" s="102" t="s">
        <v>600</v>
      </c>
      <c r="B32" s="102" t="s">
        <v>601</v>
      </c>
      <c r="C32" s="121"/>
      <c r="D32" s="121"/>
      <c r="E32" s="121"/>
      <c r="F32" s="113"/>
      <c r="G32" s="113" t="s">
        <v>560</v>
      </c>
      <c r="H32" s="114" t="s">
        <v>561</v>
      </c>
    </row>
    <row r="33" ht="14.25" customHeight="1" spans="1:8">
      <c r="A33" s="102" t="s">
        <v>602</v>
      </c>
      <c r="B33" s="102" t="s">
        <v>603</v>
      </c>
      <c r="C33" s="121"/>
      <c r="D33" s="121"/>
      <c r="E33" s="121"/>
      <c r="F33" s="113"/>
      <c r="G33" s="113" t="s">
        <v>560</v>
      </c>
      <c r="H33" s="114" t="s">
        <v>561</v>
      </c>
    </row>
    <row r="34" ht="14.25" customHeight="1" spans="1:8">
      <c r="A34" s="102" t="s">
        <v>604</v>
      </c>
      <c r="B34" s="102" t="s">
        <v>605</v>
      </c>
      <c r="C34" s="109" t="s">
        <v>559</v>
      </c>
      <c r="D34" s="110"/>
      <c r="E34" s="111"/>
      <c r="F34" s="112"/>
      <c r="G34" s="113" t="s">
        <v>560</v>
      </c>
      <c r="H34" s="114" t="s">
        <v>561</v>
      </c>
    </row>
    <row r="35" ht="14.25" customHeight="1" spans="1:8">
      <c r="A35" s="102" t="s">
        <v>606</v>
      </c>
      <c r="B35" s="102" t="s">
        <v>607</v>
      </c>
      <c r="C35" s="121"/>
      <c r="D35" s="121"/>
      <c r="E35" s="121"/>
      <c r="F35" s="113"/>
      <c r="G35" s="113" t="s">
        <v>560</v>
      </c>
      <c r="H35" s="114" t="s">
        <v>561</v>
      </c>
    </row>
    <row r="36" ht="14.25" customHeight="1" spans="1:8">
      <c r="A36" s="102" t="s">
        <v>608</v>
      </c>
      <c r="B36" s="102" t="s">
        <v>609</v>
      </c>
      <c r="C36" s="121"/>
      <c r="D36" s="121"/>
      <c r="E36" s="121"/>
      <c r="F36" s="113"/>
      <c r="G36" s="113" t="s">
        <v>560</v>
      </c>
      <c r="H36" s="114" t="s">
        <v>561</v>
      </c>
    </row>
    <row r="37" ht="14.25" customHeight="1" spans="1:8">
      <c r="A37" s="102" t="s">
        <v>610</v>
      </c>
      <c r="B37" s="102" t="s">
        <v>611</v>
      </c>
      <c r="C37" s="109" t="s">
        <v>559</v>
      </c>
      <c r="D37" s="110"/>
      <c r="E37" s="111"/>
      <c r="F37" s="112"/>
      <c r="G37" s="113" t="s">
        <v>560</v>
      </c>
      <c r="H37" s="114" t="s">
        <v>561</v>
      </c>
    </row>
    <row r="38" ht="14.25" customHeight="1" spans="1:8">
      <c r="A38" s="115" t="s">
        <v>612</v>
      </c>
      <c r="B38" s="115" t="s">
        <v>613</v>
      </c>
      <c r="C38" s="116" t="s">
        <v>564</v>
      </c>
      <c r="D38" s="117">
        <v>1</v>
      </c>
      <c r="E38" s="118">
        <v>8479.42</v>
      </c>
      <c r="F38" s="118">
        <v>8479.42</v>
      </c>
      <c r="G38" s="119" t="s">
        <v>560</v>
      </c>
      <c r="H38" s="120" t="s">
        <v>561</v>
      </c>
    </row>
    <row r="39" ht="14.25" customHeight="1" spans="1:8">
      <c r="A39" s="115" t="s">
        <v>614</v>
      </c>
      <c r="B39" s="115" t="s">
        <v>615</v>
      </c>
      <c r="C39" s="117" t="s">
        <v>564</v>
      </c>
      <c r="D39" s="117"/>
      <c r="E39" s="118"/>
      <c r="F39" s="118"/>
      <c r="G39" s="119" t="s">
        <v>560</v>
      </c>
      <c r="H39" s="120" t="s">
        <v>561</v>
      </c>
    </row>
    <row r="40" ht="14.25" customHeight="1" spans="1:8">
      <c r="A40" s="102" t="s">
        <v>616</v>
      </c>
      <c r="B40" s="102" t="s">
        <v>617</v>
      </c>
      <c r="C40" s="111"/>
      <c r="D40" s="110"/>
      <c r="E40" s="111"/>
      <c r="F40" s="112"/>
      <c r="G40" s="113" t="s">
        <v>560</v>
      </c>
      <c r="H40" s="114" t="s">
        <v>561</v>
      </c>
    </row>
    <row r="41" ht="14.25" customHeight="1" spans="1:8">
      <c r="A41" s="115" t="s">
        <v>618</v>
      </c>
      <c r="B41" s="115" t="s">
        <v>619</v>
      </c>
      <c r="C41" s="116" t="s">
        <v>564</v>
      </c>
      <c r="D41" s="117">
        <v>1</v>
      </c>
      <c r="E41" s="118" t="s">
        <v>620</v>
      </c>
      <c r="F41" s="118" t="s">
        <v>620</v>
      </c>
      <c r="G41" s="119" t="s">
        <v>560</v>
      </c>
      <c r="H41" s="120" t="s">
        <v>561</v>
      </c>
    </row>
    <row r="42" ht="17.25" customHeight="1" spans="1:8">
      <c r="A42" s="102" t="s">
        <v>621</v>
      </c>
      <c r="B42" s="102" t="s">
        <v>622</v>
      </c>
      <c r="C42" s="109"/>
      <c r="D42" s="110"/>
      <c r="E42" s="111"/>
      <c r="F42" s="112"/>
      <c r="G42" s="113" t="s">
        <v>560</v>
      </c>
      <c r="H42" s="114" t="s">
        <v>561</v>
      </c>
    </row>
    <row r="43" ht="14.25" customHeight="1" spans="1:8">
      <c r="A43" s="102" t="s">
        <v>623</v>
      </c>
      <c r="B43" s="102" t="s">
        <v>624</v>
      </c>
      <c r="C43" s="109"/>
      <c r="D43" s="110"/>
      <c r="E43" s="111"/>
      <c r="F43" s="112"/>
      <c r="G43" s="113" t="s">
        <v>560</v>
      </c>
      <c r="H43" s="114" t="s">
        <v>561</v>
      </c>
    </row>
    <row r="44" ht="14.25" customHeight="1" spans="1:8">
      <c r="A44" s="102" t="s">
        <v>625</v>
      </c>
      <c r="B44" s="102" t="s">
        <v>626</v>
      </c>
      <c r="C44" s="109"/>
      <c r="D44" s="110"/>
      <c r="E44" s="111"/>
      <c r="F44" s="112"/>
      <c r="G44" s="113" t="s">
        <v>560</v>
      </c>
      <c r="H44" s="114" t="s">
        <v>561</v>
      </c>
    </row>
    <row r="45" ht="14.25" customHeight="1" spans="1:8">
      <c r="A45" s="102" t="s">
        <v>627</v>
      </c>
      <c r="B45" s="102" t="s">
        <v>628</v>
      </c>
      <c r="C45" s="109"/>
      <c r="D45" s="110"/>
      <c r="E45" s="111"/>
      <c r="F45" s="112"/>
      <c r="G45" s="113" t="s">
        <v>560</v>
      </c>
      <c r="H45" s="114" t="s">
        <v>561</v>
      </c>
    </row>
    <row r="46" ht="15" customHeight="1" spans="1:8">
      <c r="A46" s="102" t="s">
        <v>629</v>
      </c>
      <c r="B46" s="102" t="s">
        <v>630</v>
      </c>
      <c r="C46" s="109" t="s">
        <v>559</v>
      </c>
      <c r="D46" s="110"/>
      <c r="E46" s="111"/>
      <c r="F46" s="112"/>
      <c r="G46" s="113" t="s">
        <v>560</v>
      </c>
      <c r="H46" s="114" t="s">
        <v>561</v>
      </c>
    </row>
    <row r="47" ht="14.25" customHeight="1" spans="1:10">
      <c r="A47" s="115" t="s">
        <v>631</v>
      </c>
      <c r="B47" s="115" t="s">
        <v>632</v>
      </c>
      <c r="C47" s="122" t="s">
        <v>564</v>
      </c>
      <c r="D47" s="123"/>
      <c r="E47" s="124"/>
      <c r="F47" s="124"/>
      <c r="G47" s="119" t="s">
        <v>560</v>
      </c>
      <c r="H47" s="120" t="s">
        <v>561</v>
      </c>
      <c r="J47" s="135"/>
    </row>
    <row r="48" s="84" customFormat="1" ht="7.5" customHeight="1" spans="1:8">
      <c r="A48" s="125"/>
      <c r="B48" s="125"/>
      <c r="C48" s="125"/>
      <c r="D48" s="126"/>
      <c r="E48" s="125"/>
      <c r="F48" s="125"/>
      <c r="G48" s="125"/>
      <c r="H48" s="127"/>
    </row>
    <row r="49" ht="14.25" customHeight="1" spans="1:8">
      <c r="A49" s="128" t="s">
        <v>633</v>
      </c>
      <c r="B49" s="129"/>
      <c r="C49" s="129"/>
      <c r="D49" s="129"/>
      <c r="E49" s="129"/>
      <c r="F49" s="129"/>
      <c r="G49" s="129"/>
      <c r="H49" s="130"/>
    </row>
    <row r="50" ht="14.25" customHeight="1" spans="1:8">
      <c r="A50" s="102" t="s">
        <v>634</v>
      </c>
      <c r="B50" s="102" t="s">
        <v>635</v>
      </c>
      <c r="C50" s="109" t="s">
        <v>559</v>
      </c>
      <c r="D50" s="110"/>
      <c r="E50" s="111"/>
      <c r="F50" s="112"/>
      <c r="G50" s="113" t="s">
        <v>560</v>
      </c>
      <c r="H50" s="114" t="s">
        <v>561</v>
      </c>
    </row>
    <row r="51" ht="14.25" customHeight="1" spans="1:8">
      <c r="A51" s="102" t="s">
        <v>636</v>
      </c>
      <c r="B51" s="102" t="s">
        <v>637</v>
      </c>
      <c r="C51" s="121"/>
      <c r="D51" s="121"/>
      <c r="E51" s="121"/>
      <c r="F51" s="113"/>
      <c r="G51" s="113" t="s">
        <v>560</v>
      </c>
      <c r="H51" s="114" t="s">
        <v>561</v>
      </c>
    </row>
    <row r="52" ht="14.25" customHeight="1" spans="1:8">
      <c r="A52" s="102" t="s">
        <v>638</v>
      </c>
      <c r="B52" s="102" t="s">
        <v>639</v>
      </c>
      <c r="C52" s="121"/>
      <c r="D52" s="121"/>
      <c r="E52" s="121"/>
      <c r="F52" s="113"/>
      <c r="G52" s="113" t="s">
        <v>560</v>
      </c>
      <c r="H52" s="114" t="s">
        <v>561</v>
      </c>
    </row>
    <row r="53" s="85" customFormat="1" ht="14.25" customHeight="1" spans="1:8">
      <c r="A53" s="115" t="s">
        <v>640</v>
      </c>
      <c r="B53" s="115" t="s">
        <v>641</v>
      </c>
      <c r="C53" s="116" t="s">
        <v>642</v>
      </c>
      <c r="D53" s="117">
        <v>5</v>
      </c>
      <c r="E53" s="118">
        <v>3251.75</v>
      </c>
      <c r="F53" s="118">
        <v>3251.75</v>
      </c>
      <c r="G53" s="119" t="s">
        <v>560</v>
      </c>
      <c r="H53" s="120" t="s">
        <v>561</v>
      </c>
    </row>
    <row r="54" ht="14.25" customHeight="1" spans="1:8">
      <c r="A54" s="102" t="s">
        <v>643</v>
      </c>
      <c r="B54" s="102" t="s">
        <v>644</v>
      </c>
      <c r="C54" s="109" t="s">
        <v>642</v>
      </c>
      <c r="D54" s="110"/>
      <c r="E54" s="111"/>
      <c r="F54" s="112"/>
      <c r="G54" s="113" t="s">
        <v>560</v>
      </c>
      <c r="H54" s="114" t="s">
        <v>561</v>
      </c>
    </row>
    <row r="55" s="85" customFormat="1" ht="14.25" customHeight="1" spans="1:8">
      <c r="A55" s="115" t="s">
        <v>645</v>
      </c>
      <c r="B55" s="115" t="s">
        <v>646</v>
      </c>
      <c r="C55" s="116" t="s">
        <v>564</v>
      </c>
      <c r="D55" s="117">
        <v>1</v>
      </c>
      <c r="E55" s="118">
        <v>5423.77</v>
      </c>
      <c r="F55" s="118">
        <v>5423.77</v>
      </c>
      <c r="G55" s="119" t="s">
        <v>560</v>
      </c>
      <c r="H55" s="120" t="s">
        <v>561</v>
      </c>
    </row>
    <row r="56" s="85" customFormat="1" ht="15" customHeight="1" spans="1:8">
      <c r="A56" s="115" t="s">
        <v>647</v>
      </c>
      <c r="B56" s="115" t="s">
        <v>648</v>
      </c>
      <c r="C56" s="116" t="s">
        <v>564</v>
      </c>
      <c r="D56" s="117">
        <v>6</v>
      </c>
      <c r="E56" s="118">
        <v>5423.77</v>
      </c>
      <c r="F56" s="118">
        <v>5423.77</v>
      </c>
      <c r="G56" s="119" t="s">
        <v>560</v>
      </c>
      <c r="H56" s="120" t="s">
        <v>561</v>
      </c>
    </row>
    <row r="57" s="85" customFormat="1" ht="14.25" customHeight="1" spans="1:8">
      <c r="A57" s="115" t="s">
        <v>649</v>
      </c>
      <c r="B57" s="115" t="s">
        <v>650</v>
      </c>
      <c r="C57" s="116" t="s">
        <v>564</v>
      </c>
      <c r="D57" s="117">
        <v>28</v>
      </c>
      <c r="E57" s="118">
        <v>5423.77</v>
      </c>
      <c r="F57" s="118">
        <v>5423.77</v>
      </c>
      <c r="G57" s="119" t="s">
        <v>560</v>
      </c>
      <c r="H57" s="120" t="s">
        <v>561</v>
      </c>
    </row>
    <row r="58" ht="14.25" customHeight="1" spans="1:8">
      <c r="A58" s="102" t="s">
        <v>651</v>
      </c>
      <c r="B58" s="102" t="s">
        <v>652</v>
      </c>
      <c r="C58" s="109" t="s">
        <v>589</v>
      </c>
      <c r="D58" s="110"/>
      <c r="E58" s="111"/>
      <c r="F58" s="112"/>
      <c r="G58" s="113" t="s">
        <v>560</v>
      </c>
      <c r="H58" s="114" t="s">
        <v>561</v>
      </c>
    </row>
    <row r="59" s="85" customFormat="1" ht="14.25" customHeight="1" spans="1:8">
      <c r="A59" s="115" t="s">
        <v>653</v>
      </c>
      <c r="B59" s="115" t="s">
        <v>654</v>
      </c>
      <c r="C59" s="116" t="s">
        <v>564</v>
      </c>
      <c r="D59" s="117"/>
      <c r="E59" s="118"/>
      <c r="F59" s="124"/>
      <c r="G59" s="119" t="s">
        <v>560</v>
      </c>
      <c r="H59" s="120" t="s">
        <v>561</v>
      </c>
    </row>
    <row r="60" ht="14.25" customHeight="1" spans="1:8">
      <c r="A60" s="102" t="s">
        <v>655</v>
      </c>
      <c r="B60" s="102" t="s">
        <v>656</v>
      </c>
      <c r="C60" s="109" t="s">
        <v>657</v>
      </c>
      <c r="D60" s="110"/>
      <c r="E60" s="111"/>
      <c r="F60" s="112"/>
      <c r="G60" s="113" t="s">
        <v>560</v>
      </c>
      <c r="H60" s="114" t="s">
        <v>561</v>
      </c>
    </row>
    <row r="61" ht="14.25" customHeight="1" spans="1:8">
      <c r="A61" s="102" t="s">
        <v>658</v>
      </c>
      <c r="B61" s="115" t="s">
        <v>659</v>
      </c>
      <c r="C61" s="116" t="s">
        <v>589</v>
      </c>
      <c r="D61" s="117">
        <v>1</v>
      </c>
      <c r="E61" s="118">
        <v>6794.36</v>
      </c>
      <c r="F61" s="118">
        <v>6794.36</v>
      </c>
      <c r="G61" s="119" t="s">
        <v>560</v>
      </c>
      <c r="H61" s="120" t="s">
        <v>561</v>
      </c>
    </row>
    <row r="62" s="85" customFormat="1" ht="14.25" customHeight="1" spans="1:8">
      <c r="A62" s="115" t="s">
        <v>660</v>
      </c>
      <c r="B62" s="115" t="s">
        <v>661</v>
      </c>
      <c r="C62" s="116" t="s">
        <v>642</v>
      </c>
      <c r="D62" s="117">
        <v>12</v>
      </c>
      <c r="E62" s="118">
        <v>3589.9</v>
      </c>
      <c r="F62" s="124">
        <v>3589.9</v>
      </c>
      <c r="G62" s="119" t="s">
        <v>560</v>
      </c>
      <c r="H62" s="120" t="s">
        <v>561</v>
      </c>
    </row>
    <row r="63" s="85" customFormat="1" ht="14.25" customHeight="1" spans="1:8">
      <c r="A63" s="115" t="s">
        <v>662</v>
      </c>
      <c r="B63" s="115" t="s">
        <v>663</v>
      </c>
      <c r="C63" s="116" t="s">
        <v>642</v>
      </c>
      <c r="D63" s="117">
        <v>1</v>
      </c>
      <c r="E63" s="118">
        <v>3167.31</v>
      </c>
      <c r="F63" s="124">
        <v>3215.49</v>
      </c>
      <c r="G63" s="119" t="s">
        <v>560</v>
      </c>
      <c r="H63" s="120" t="s">
        <v>561</v>
      </c>
    </row>
    <row r="64" s="85" customFormat="1" ht="14.25" customHeight="1" spans="1:8">
      <c r="A64" s="115" t="s">
        <v>664</v>
      </c>
      <c r="B64" s="115" t="s">
        <v>665</v>
      </c>
      <c r="C64" s="116" t="s">
        <v>564</v>
      </c>
      <c r="D64" s="117">
        <v>5</v>
      </c>
      <c r="E64" s="118">
        <v>3860.9</v>
      </c>
      <c r="F64" s="118">
        <v>3860.9</v>
      </c>
      <c r="G64" s="119" t="s">
        <v>560</v>
      </c>
      <c r="H64" s="120" t="s">
        <v>561</v>
      </c>
    </row>
    <row r="65" ht="14.25" customHeight="1" spans="1:8">
      <c r="A65" s="102" t="s">
        <v>666</v>
      </c>
      <c r="B65" s="102" t="s">
        <v>667</v>
      </c>
      <c r="C65" s="109" t="s">
        <v>564</v>
      </c>
      <c r="D65" s="110"/>
      <c r="E65" s="111"/>
      <c r="F65" s="112"/>
      <c r="G65" s="113" t="s">
        <v>560</v>
      </c>
      <c r="H65" s="114" t="s">
        <v>561</v>
      </c>
    </row>
    <row r="66" s="85" customFormat="1" ht="14.25" customHeight="1" spans="1:8">
      <c r="A66" s="115" t="s">
        <v>668</v>
      </c>
      <c r="B66" s="115" t="s">
        <v>669</v>
      </c>
      <c r="C66" s="116" t="s">
        <v>564</v>
      </c>
      <c r="D66" s="117">
        <v>2</v>
      </c>
      <c r="E66" s="118">
        <v>3889.29</v>
      </c>
      <c r="F66" s="118">
        <v>3889.29</v>
      </c>
      <c r="G66" s="119" t="s">
        <v>560</v>
      </c>
      <c r="H66" s="120" t="s">
        <v>561</v>
      </c>
    </row>
    <row r="67" ht="14.25" customHeight="1" spans="1:10">
      <c r="A67" s="102" t="s">
        <v>670</v>
      </c>
      <c r="B67" s="102" t="s">
        <v>671</v>
      </c>
      <c r="C67" s="136"/>
      <c r="D67" s="137"/>
      <c r="E67" s="138"/>
      <c r="F67" s="138"/>
      <c r="G67" s="139"/>
      <c r="H67" s="140"/>
      <c r="J67" s="135"/>
    </row>
    <row r="68" ht="14.25" customHeight="1" spans="1:8">
      <c r="A68" s="141" t="s">
        <v>672</v>
      </c>
      <c r="B68" s="141"/>
      <c r="C68" s="141"/>
      <c r="D68" s="141"/>
      <c r="E68" s="141"/>
      <c r="F68" s="141"/>
      <c r="G68" s="141"/>
      <c r="H68" s="141"/>
    </row>
    <row r="69" s="85" customFormat="1" ht="14.25" customHeight="1" spans="1:8">
      <c r="A69" s="142" t="s">
        <v>673</v>
      </c>
      <c r="B69" s="143" t="s">
        <v>674</v>
      </c>
      <c r="C69" s="116" t="s">
        <v>564</v>
      </c>
      <c r="D69" s="117">
        <v>5</v>
      </c>
      <c r="E69" s="118">
        <v>1945.2</v>
      </c>
      <c r="F69" s="124">
        <v>1945.2</v>
      </c>
      <c r="G69" s="119" t="s">
        <v>560</v>
      </c>
      <c r="H69" s="120" t="s">
        <v>561</v>
      </c>
    </row>
    <row r="70" s="85" customFormat="1" ht="14.25" customHeight="1" spans="1:8">
      <c r="A70" s="142" t="s">
        <v>675</v>
      </c>
      <c r="B70" s="143" t="s">
        <v>676</v>
      </c>
      <c r="C70" s="116" t="s">
        <v>564</v>
      </c>
      <c r="D70" s="117">
        <v>1</v>
      </c>
      <c r="E70" s="118">
        <v>3164.8</v>
      </c>
      <c r="F70" s="124">
        <v>3164.8</v>
      </c>
      <c r="G70" s="119" t="s">
        <v>560</v>
      </c>
      <c r="H70" s="120" t="s">
        <v>561</v>
      </c>
    </row>
    <row r="71" ht="23.1" customHeight="1" spans="1:8">
      <c r="A71" s="144" t="s">
        <v>677</v>
      </c>
      <c r="B71" s="143" t="s">
        <v>678</v>
      </c>
      <c r="C71" s="116" t="s">
        <v>559</v>
      </c>
      <c r="D71" s="117">
        <v>1</v>
      </c>
      <c r="E71" s="118">
        <v>1621</v>
      </c>
      <c r="F71" s="124">
        <v>1621</v>
      </c>
      <c r="G71" s="119" t="s">
        <v>560</v>
      </c>
      <c r="H71" s="120" t="s">
        <v>561</v>
      </c>
    </row>
    <row r="72" ht="14.25" customHeight="1" spans="1:8">
      <c r="A72" s="144" t="s">
        <v>679</v>
      </c>
      <c r="B72" s="145" t="s">
        <v>680</v>
      </c>
      <c r="C72" s="109" t="s">
        <v>559</v>
      </c>
      <c r="D72" s="110"/>
      <c r="E72" s="111"/>
      <c r="F72" s="112"/>
      <c r="G72" s="113" t="s">
        <v>560</v>
      </c>
      <c r="H72" s="114" t="s">
        <v>561</v>
      </c>
    </row>
    <row r="73" ht="14.25" customHeight="1" spans="1:8">
      <c r="A73" s="144" t="s">
        <v>681</v>
      </c>
      <c r="B73" s="145" t="s">
        <v>682</v>
      </c>
      <c r="C73" s="109" t="s">
        <v>559</v>
      </c>
      <c r="D73" s="110"/>
      <c r="E73" s="111"/>
      <c r="F73" s="112"/>
      <c r="G73" s="113" t="s">
        <v>560</v>
      </c>
      <c r="H73" s="114" t="s">
        <v>561</v>
      </c>
    </row>
    <row r="74" ht="14.25" customHeight="1" spans="1:8">
      <c r="A74" s="144" t="s">
        <v>683</v>
      </c>
      <c r="B74" s="145" t="s">
        <v>684</v>
      </c>
      <c r="C74" s="109" t="s">
        <v>559</v>
      </c>
      <c r="D74" s="110"/>
      <c r="E74" s="111"/>
      <c r="F74" s="112"/>
      <c r="G74" s="113" t="s">
        <v>560</v>
      </c>
      <c r="H74" s="114" t="s">
        <v>561</v>
      </c>
    </row>
    <row r="75" s="85" customFormat="1" ht="14.25" customHeight="1" spans="1:8">
      <c r="A75" s="142" t="s">
        <v>685</v>
      </c>
      <c r="B75" s="143" t="s">
        <v>686</v>
      </c>
      <c r="C75" s="116" t="s">
        <v>564</v>
      </c>
      <c r="D75" s="117">
        <v>2</v>
      </c>
      <c r="E75" s="118">
        <v>2393.94</v>
      </c>
      <c r="F75" s="124">
        <v>2393.94</v>
      </c>
      <c r="G75" s="119" t="s">
        <v>560</v>
      </c>
      <c r="H75" s="120" t="s">
        <v>561</v>
      </c>
    </row>
    <row r="76" s="85" customFormat="1" ht="14.25" customHeight="1" spans="1:8">
      <c r="A76" s="142" t="s">
        <v>687</v>
      </c>
      <c r="B76" s="143" t="s">
        <v>688</v>
      </c>
      <c r="C76" s="116" t="s">
        <v>564</v>
      </c>
      <c r="D76" s="117">
        <v>1</v>
      </c>
      <c r="E76" s="118">
        <v>5267.04</v>
      </c>
      <c r="F76" s="118">
        <v>5267.04</v>
      </c>
      <c r="G76" s="119" t="s">
        <v>560</v>
      </c>
      <c r="H76" s="120" t="s">
        <v>561</v>
      </c>
    </row>
    <row r="77" ht="16.5" customHeight="1" spans="1:8">
      <c r="A77" s="144" t="s">
        <v>689</v>
      </c>
      <c r="B77" s="145" t="s">
        <v>690</v>
      </c>
      <c r="C77" s="109" t="s">
        <v>559</v>
      </c>
      <c r="D77" s="110"/>
      <c r="E77" s="111"/>
      <c r="F77" s="112"/>
      <c r="G77" s="113" t="s">
        <v>560</v>
      </c>
      <c r="H77" s="114" t="s">
        <v>561</v>
      </c>
    </row>
    <row r="78" s="85" customFormat="1" ht="14.25" customHeight="1" spans="1:8">
      <c r="A78" s="142" t="s">
        <v>691</v>
      </c>
      <c r="B78" s="146" t="s">
        <v>692</v>
      </c>
      <c r="C78" s="116" t="s">
        <v>564</v>
      </c>
      <c r="D78" s="117">
        <v>1</v>
      </c>
      <c r="E78" s="118">
        <v>1624</v>
      </c>
      <c r="F78" s="124">
        <v>1621</v>
      </c>
      <c r="G78" s="119" t="s">
        <v>560</v>
      </c>
      <c r="H78" s="120" t="s">
        <v>561</v>
      </c>
    </row>
    <row r="79" s="85" customFormat="1" ht="14.25" customHeight="1" spans="1:8">
      <c r="A79" s="142" t="s">
        <v>693</v>
      </c>
      <c r="B79" s="146" t="s">
        <v>694</v>
      </c>
      <c r="C79" s="116" t="s">
        <v>564</v>
      </c>
      <c r="D79" s="117">
        <v>9</v>
      </c>
      <c r="E79" s="118">
        <v>1945.2</v>
      </c>
      <c r="F79" s="124">
        <v>1945.2</v>
      </c>
      <c r="G79" s="119" t="s">
        <v>560</v>
      </c>
      <c r="H79" s="120" t="s">
        <v>561</v>
      </c>
    </row>
    <row r="80" s="85" customFormat="1" ht="17.1" customHeight="1" spans="1:8">
      <c r="A80" s="142" t="s">
        <v>695</v>
      </c>
      <c r="B80" s="146" t="s">
        <v>696</v>
      </c>
      <c r="C80" s="118" t="s">
        <v>564</v>
      </c>
      <c r="D80" s="117">
        <v>1</v>
      </c>
      <c r="E80" s="118">
        <v>2912</v>
      </c>
      <c r="F80" s="124">
        <v>2912</v>
      </c>
      <c r="G80" s="119" t="s">
        <v>560</v>
      </c>
      <c r="H80" s="120" t="s">
        <v>561</v>
      </c>
    </row>
    <row r="81" s="85" customFormat="1" ht="16.5" customHeight="1" spans="1:8">
      <c r="A81" s="142" t="s">
        <v>697</v>
      </c>
      <c r="B81" s="146" t="s">
        <v>698</v>
      </c>
      <c r="C81" s="116" t="s">
        <v>564</v>
      </c>
      <c r="D81" s="117">
        <v>8</v>
      </c>
      <c r="E81" s="118">
        <v>1621</v>
      </c>
      <c r="F81" s="124">
        <v>1621</v>
      </c>
      <c r="G81" s="119" t="s">
        <v>560</v>
      </c>
      <c r="H81" s="120" t="s">
        <v>561</v>
      </c>
    </row>
    <row r="82" s="85" customFormat="1" ht="16.5" customHeight="1" spans="1:8">
      <c r="A82" s="142" t="s">
        <v>699</v>
      </c>
      <c r="B82" s="146" t="s">
        <v>700</v>
      </c>
      <c r="C82" s="118" t="s">
        <v>564</v>
      </c>
      <c r="D82" s="117">
        <v>1</v>
      </c>
      <c r="E82" s="118">
        <v>1621</v>
      </c>
      <c r="F82" s="124">
        <v>1621</v>
      </c>
      <c r="G82" s="119" t="s">
        <v>560</v>
      </c>
      <c r="H82" s="120" t="s">
        <v>561</v>
      </c>
    </row>
    <row r="83" s="85" customFormat="1" ht="18.75" customHeight="1" spans="1:8">
      <c r="A83" s="142" t="s">
        <v>701</v>
      </c>
      <c r="B83" s="146" t="s">
        <v>702</v>
      </c>
      <c r="C83" s="116" t="s">
        <v>564</v>
      </c>
      <c r="D83" s="117">
        <v>5</v>
      </c>
      <c r="E83" s="118">
        <v>1898.88</v>
      </c>
      <c r="F83" s="118">
        <v>1898.88</v>
      </c>
      <c r="G83" s="119" t="s">
        <v>560</v>
      </c>
      <c r="H83" s="120" t="s">
        <v>561</v>
      </c>
    </row>
    <row r="84" s="85" customFormat="1" ht="14.25" customHeight="1" spans="1:8">
      <c r="A84" s="142" t="s">
        <v>703</v>
      </c>
      <c r="B84" s="146" t="s">
        <v>704</v>
      </c>
      <c r="C84" s="118" t="s">
        <v>564</v>
      </c>
      <c r="D84" s="117">
        <v>9</v>
      </c>
      <c r="E84" s="118">
        <v>1621</v>
      </c>
      <c r="F84" s="118">
        <v>1621</v>
      </c>
      <c r="G84" s="119" t="s">
        <v>560</v>
      </c>
      <c r="H84" s="120" t="s">
        <v>561</v>
      </c>
    </row>
    <row r="85" ht="14.25" customHeight="1" spans="1:8">
      <c r="A85" s="144" t="s">
        <v>705</v>
      </c>
      <c r="B85" s="147" t="s">
        <v>706</v>
      </c>
      <c r="C85" s="109"/>
      <c r="D85" s="110"/>
      <c r="E85" s="111"/>
      <c r="F85" s="112"/>
      <c r="G85" s="113" t="s">
        <v>560</v>
      </c>
      <c r="H85" s="114" t="s">
        <v>561</v>
      </c>
    </row>
    <row r="86" ht="17.25" customHeight="1" spans="1:8">
      <c r="A86" s="144" t="s">
        <v>707</v>
      </c>
      <c r="B86" s="147" t="s">
        <v>708</v>
      </c>
      <c r="C86" s="121"/>
      <c r="D86" s="121"/>
      <c r="E86" s="121"/>
      <c r="F86" s="113"/>
      <c r="G86" s="113" t="s">
        <v>560</v>
      </c>
      <c r="H86" s="114" t="s">
        <v>561</v>
      </c>
    </row>
    <row r="87" ht="14.25" customHeight="1" spans="1:8">
      <c r="A87" s="144" t="s">
        <v>709</v>
      </c>
      <c r="B87" s="147" t="s">
        <v>710</v>
      </c>
      <c r="C87" s="121"/>
      <c r="D87" s="121"/>
      <c r="E87" s="121"/>
      <c r="F87" s="113"/>
      <c r="G87" s="113" t="s">
        <v>560</v>
      </c>
      <c r="H87" s="114" t="s">
        <v>561</v>
      </c>
    </row>
    <row r="88" s="86" customFormat="1" ht="15.75" customHeight="1" spans="1:8">
      <c r="A88" s="144" t="s">
        <v>711</v>
      </c>
      <c r="B88" s="147" t="s">
        <v>712</v>
      </c>
      <c r="C88" s="121"/>
      <c r="D88" s="121"/>
      <c r="E88" s="121"/>
      <c r="F88" s="113"/>
      <c r="G88" s="113" t="s">
        <v>560</v>
      </c>
      <c r="H88" s="114" t="s">
        <v>561</v>
      </c>
    </row>
    <row r="89" s="85" customFormat="1" ht="14.25" customHeight="1" spans="1:8">
      <c r="A89" s="142" t="s">
        <v>713</v>
      </c>
      <c r="B89" s="146" t="s">
        <v>714</v>
      </c>
      <c r="C89" s="116" t="s">
        <v>564</v>
      </c>
      <c r="D89" s="117">
        <v>11</v>
      </c>
      <c r="E89" s="118">
        <v>1945.2</v>
      </c>
      <c r="F89" s="124">
        <v>1945.2</v>
      </c>
      <c r="G89" s="119" t="s">
        <v>560</v>
      </c>
      <c r="H89" s="120" t="s">
        <v>561</v>
      </c>
    </row>
    <row r="90" s="85" customFormat="1" ht="14.25" customHeight="1" spans="1:8">
      <c r="A90" s="142" t="s">
        <v>715</v>
      </c>
      <c r="B90" s="146" t="s">
        <v>716</v>
      </c>
      <c r="C90" s="116" t="s">
        <v>564</v>
      </c>
      <c r="D90" s="117">
        <v>1</v>
      </c>
      <c r="E90" s="118">
        <v>4519.34</v>
      </c>
      <c r="F90" s="118">
        <v>4519.34</v>
      </c>
      <c r="G90" s="119" t="s">
        <v>560</v>
      </c>
      <c r="H90" s="120" t="s">
        <v>561</v>
      </c>
    </row>
    <row r="91" s="86" customFormat="1" ht="18" customHeight="1" spans="1:8">
      <c r="A91" s="144" t="s">
        <v>717</v>
      </c>
      <c r="B91" s="147" t="s">
        <v>718</v>
      </c>
      <c r="C91" s="121"/>
      <c r="D91" s="121"/>
      <c r="E91" s="121"/>
      <c r="F91" s="113"/>
      <c r="G91" s="113" t="s">
        <v>560</v>
      </c>
      <c r="H91" s="114" t="s">
        <v>561</v>
      </c>
    </row>
    <row r="92" ht="17.25" customHeight="1" spans="1:8">
      <c r="A92" s="144" t="s">
        <v>719</v>
      </c>
      <c r="B92" s="147" t="s">
        <v>720</v>
      </c>
      <c r="C92" s="109" t="s">
        <v>559</v>
      </c>
      <c r="D92" s="110"/>
      <c r="E92" s="111"/>
      <c r="F92" s="112"/>
      <c r="G92" s="113" t="s">
        <v>560</v>
      </c>
      <c r="H92" s="114" t="s">
        <v>561</v>
      </c>
    </row>
    <row r="93" s="86" customFormat="1" ht="14.25" customHeight="1" spans="1:8">
      <c r="A93" s="144" t="s">
        <v>721</v>
      </c>
      <c r="B93" s="147" t="s">
        <v>722</v>
      </c>
      <c r="C93" s="109"/>
      <c r="D93" s="110"/>
      <c r="E93" s="111"/>
      <c r="F93" s="112"/>
      <c r="G93" s="113" t="s">
        <v>560</v>
      </c>
      <c r="H93" s="114" t="s">
        <v>561</v>
      </c>
    </row>
    <row r="94" s="85" customFormat="1" ht="14.25" customHeight="1" spans="1:8">
      <c r="A94" s="142" t="s">
        <v>723</v>
      </c>
      <c r="B94" s="148" t="s">
        <v>724</v>
      </c>
      <c r="C94" s="116" t="s">
        <v>564</v>
      </c>
      <c r="D94" s="117">
        <v>2</v>
      </c>
      <c r="E94" s="118">
        <v>2127.96</v>
      </c>
      <c r="F94" s="118">
        <v>2127.96</v>
      </c>
      <c r="G94" s="119" t="s">
        <v>560</v>
      </c>
      <c r="H94" s="120" t="s">
        <v>561</v>
      </c>
    </row>
    <row r="95" s="85" customFormat="1" ht="16.5" customHeight="1" spans="1:8">
      <c r="A95" s="142" t="s">
        <v>725</v>
      </c>
      <c r="B95" s="146" t="s">
        <v>726</v>
      </c>
      <c r="C95" s="116" t="s">
        <v>564</v>
      </c>
      <c r="D95" s="117">
        <v>1</v>
      </c>
      <c r="E95" s="118">
        <v>2469.26</v>
      </c>
      <c r="F95" s="118">
        <v>2469.26</v>
      </c>
      <c r="G95" s="119" t="s">
        <v>560</v>
      </c>
      <c r="H95" s="120" t="s">
        <v>561</v>
      </c>
    </row>
    <row r="96" s="85" customFormat="1" ht="18.75" customHeight="1" spans="1:8">
      <c r="A96" s="142" t="s">
        <v>727</v>
      </c>
      <c r="B96" s="146" t="s">
        <v>728</v>
      </c>
      <c r="C96" s="109" t="s">
        <v>564</v>
      </c>
      <c r="D96" s="117"/>
      <c r="E96" s="118"/>
      <c r="F96" s="118"/>
      <c r="G96" s="119" t="s">
        <v>560</v>
      </c>
      <c r="H96" s="114" t="s">
        <v>561</v>
      </c>
    </row>
    <row r="97" s="85" customFormat="1" ht="14.25" customHeight="1" spans="1:8">
      <c r="A97" s="142" t="s">
        <v>729</v>
      </c>
      <c r="B97" s="146" t="s">
        <v>730</v>
      </c>
      <c r="C97" s="116" t="s">
        <v>564</v>
      </c>
      <c r="D97" s="117">
        <v>6</v>
      </c>
      <c r="E97" s="118">
        <v>1945.2</v>
      </c>
      <c r="F97" s="118">
        <v>1945.2</v>
      </c>
      <c r="G97" s="119" t="s">
        <v>560</v>
      </c>
      <c r="H97" s="120" t="s">
        <v>561</v>
      </c>
    </row>
    <row r="98" s="85" customFormat="1" ht="14.25" customHeight="1" spans="1:8">
      <c r="A98" s="142" t="s">
        <v>731</v>
      </c>
      <c r="B98" s="146" t="s">
        <v>732</v>
      </c>
      <c r="C98" s="116" t="s">
        <v>564</v>
      </c>
      <c r="D98" s="117">
        <v>4</v>
      </c>
      <c r="E98" s="118">
        <v>1945.2</v>
      </c>
      <c r="F98" s="124">
        <v>1945.2</v>
      </c>
      <c r="G98" s="119" t="s">
        <v>560</v>
      </c>
      <c r="H98" s="120" t="s">
        <v>561</v>
      </c>
    </row>
    <row r="99" s="87" customFormat="1" ht="14.25" customHeight="1" spans="1:8">
      <c r="A99" s="142" t="s">
        <v>733</v>
      </c>
      <c r="B99" s="146" t="s">
        <v>734</v>
      </c>
      <c r="C99" s="109" t="s">
        <v>564</v>
      </c>
      <c r="D99" s="110"/>
      <c r="E99" s="111"/>
      <c r="F99" s="111"/>
      <c r="G99" s="113" t="s">
        <v>560</v>
      </c>
      <c r="H99" s="114" t="s">
        <v>561</v>
      </c>
    </row>
    <row r="100" ht="14.25" customHeight="1" spans="1:8">
      <c r="A100" s="144" t="s">
        <v>735</v>
      </c>
      <c r="B100" s="147" t="s">
        <v>736</v>
      </c>
      <c r="C100" s="109"/>
      <c r="D100" s="110"/>
      <c r="E100" s="111"/>
      <c r="F100" s="112"/>
      <c r="G100" s="113" t="s">
        <v>560</v>
      </c>
      <c r="H100" s="114" t="s">
        <v>561</v>
      </c>
    </row>
    <row r="101" s="85" customFormat="1" ht="16.5" customHeight="1" spans="1:8">
      <c r="A101" s="142" t="s">
        <v>737</v>
      </c>
      <c r="B101" s="146" t="s">
        <v>738</v>
      </c>
      <c r="C101" s="118" t="s">
        <v>564</v>
      </c>
      <c r="D101" s="117">
        <v>9</v>
      </c>
      <c r="E101" s="118">
        <v>1945.2</v>
      </c>
      <c r="F101" s="118">
        <v>1945.2</v>
      </c>
      <c r="G101" s="119" t="s">
        <v>560</v>
      </c>
      <c r="H101" s="120" t="s">
        <v>561</v>
      </c>
    </row>
    <row r="102" ht="15.75" customHeight="1" spans="1:8">
      <c r="A102" s="144" t="s">
        <v>739</v>
      </c>
      <c r="B102" s="147" t="s">
        <v>740</v>
      </c>
      <c r="C102" s="109" t="s">
        <v>559</v>
      </c>
      <c r="D102" s="110"/>
      <c r="E102" s="111"/>
      <c r="F102" s="112"/>
      <c r="G102" s="113" t="s">
        <v>560</v>
      </c>
      <c r="H102" s="114" t="s">
        <v>561</v>
      </c>
    </row>
    <row r="103" s="86" customFormat="1" ht="14.25" customHeight="1" spans="1:8">
      <c r="A103" s="144" t="s">
        <v>741</v>
      </c>
      <c r="B103" s="147" t="s">
        <v>742</v>
      </c>
      <c r="C103" s="109" t="s">
        <v>589</v>
      </c>
      <c r="D103" s="110"/>
      <c r="E103" s="111"/>
      <c r="F103" s="112"/>
      <c r="G103" s="113" t="s">
        <v>560</v>
      </c>
      <c r="H103" s="114" t="s">
        <v>561</v>
      </c>
    </row>
    <row r="104" ht="14.25" customHeight="1" spans="1:8">
      <c r="A104" s="144" t="s">
        <v>743</v>
      </c>
      <c r="B104" s="147" t="s">
        <v>744</v>
      </c>
      <c r="C104" s="109"/>
      <c r="D104" s="110"/>
      <c r="E104" s="111"/>
      <c r="F104" s="112"/>
      <c r="G104" s="113" t="s">
        <v>560</v>
      </c>
      <c r="H104" s="114" t="s">
        <v>561</v>
      </c>
    </row>
    <row r="105" ht="14.25" customHeight="1" spans="1:8">
      <c r="A105" s="144" t="s">
        <v>745</v>
      </c>
      <c r="B105" s="147" t="s">
        <v>746</v>
      </c>
      <c r="C105" s="109" t="s">
        <v>559</v>
      </c>
      <c r="D105" s="110"/>
      <c r="E105" s="111"/>
      <c r="F105" s="112"/>
      <c r="G105" s="113" t="s">
        <v>560</v>
      </c>
      <c r="H105" s="114" t="s">
        <v>561</v>
      </c>
    </row>
    <row r="106" s="85" customFormat="1" ht="14.25" customHeight="1" spans="1:8">
      <c r="A106" s="142" t="s">
        <v>747</v>
      </c>
      <c r="B106" s="146" t="s">
        <v>748</v>
      </c>
      <c r="C106" s="116" t="s">
        <v>589</v>
      </c>
      <c r="D106" s="117">
        <v>79</v>
      </c>
      <c r="E106" s="118">
        <v>3044.65</v>
      </c>
      <c r="F106" s="124">
        <v>3044.65</v>
      </c>
      <c r="G106" s="119" t="s">
        <v>560</v>
      </c>
      <c r="H106" s="120" t="s">
        <v>561</v>
      </c>
    </row>
    <row r="107" s="87" customFormat="1" ht="14.25" customHeight="1" spans="1:8">
      <c r="A107" s="142" t="s">
        <v>749</v>
      </c>
      <c r="B107" s="146" t="s">
        <v>750</v>
      </c>
      <c r="C107" s="116" t="s">
        <v>589</v>
      </c>
      <c r="D107" s="117">
        <v>38</v>
      </c>
      <c r="E107" s="118">
        <v>3044.65</v>
      </c>
      <c r="F107" s="118">
        <v>3044.65</v>
      </c>
      <c r="G107" s="119" t="s">
        <v>560</v>
      </c>
      <c r="H107" s="120" t="s">
        <v>561</v>
      </c>
    </row>
    <row r="108" s="87" customFormat="1" ht="14.25" customHeight="1" spans="1:8">
      <c r="A108" s="142" t="s">
        <v>751</v>
      </c>
      <c r="B108" s="146" t="s">
        <v>752</v>
      </c>
      <c r="C108" s="116" t="s">
        <v>753</v>
      </c>
      <c r="D108" s="117">
        <v>8</v>
      </c>
      <c r="E108" s="118">
        <v>3596.19</v>
      </c>
      <c r="F108" s="124">
        <v>3596.19</v>
      </c>
      <c r="G108" s="119" t="s">
        <v>560</v>
      </c>
      <c r="H108" s="120" t="s">
        <v>561</v>
      </c>
    </row>
    <row r="109" s="85" customFormat="1" spans="1:8">
      <c r="A109" s="142" t="s">
        <v>754</v>
      </c>
      <c r="B109" s="146" t="s">
        <v>755</v>
      </c>
      <c r="C109" s="116" t="s">
        <v>564</v>
      </c>
      <c r="D109" s="117">
        <v>2</v>
      </c>
      <c r="E109" s="118">
        <v>2469.26</v>
      </c>
      <c r="F109" s="118">
        <v>2469.26</v>
      </c>
      <c r="G109" s="119" t="s">
        <v>560</v>
      </c>
      <c r="H109" s="120" t="s">
        <v>561</v>
      </c>
    </row>
    <row r="110" s="87" customFormat="1" ht="13.5" customHeight="1" spans="1:8">
      <c r="A110" s="142" t="s">
        <v>756</v>
      </c>
      <c r="B110" s="149" t="s">
        <v>757</v>
      </c>
      <c r="C110" s="116" t="s">
        <v>564</v>
      </c>
      <c r="D110" s="117">
        <v>8</v>
      </c>
      <c r="E110" s="118">
        <v>2186.16</v>
      </c>
      <c r="F110" s="118">
        <v>2186.16</v>
      </c>
      <c r="G110" s="119" t="s">
        <v>560</v>
      </c>
      <c r="H110" s="120" t="s">
        <v>561</v>
      </c>
    </row>
    <row r="111" s="85" customFormat="1" ht="14.25" customHeight="1" spans="1:10">
      <c r="A111" s="142" t="s">
        <v>758</v>
      </c>
      <c r="B111" s="150" t="s">
        <v>759</v>
      </c>
      <c r="C111" s="116" t="s">
        <v>564</v>
      </c>
      <c r="D111" s="117">
        <v>4</v>
      </c>
      <c r="E111" s="118">
        <v>2163.67</v>
      </c>
      <c r="F111" s="124">
        <v>2163.67</v>
      </c>
      <c r="G111" s="119" t="s">
        <v>560</v>
      </c>
      <c r="H111" s="120" t="s">
        <v>561</v>
      </c>
      <c r="J111" s="165"/>
    </row>
    <row r="112" ht="14.25" customHeight="1" spans="1:10">
      <c r="A112" s="144" t="s">
        <v>760</v>
      </c>
      <c r="B112" s="151" t="s">
        <v>761</v>
      </c>
      <c r="C112" s="109" t="s">
        <v>559</v>
      </c>
      <c r="D112" s="110"/>
      <c r="E112" s="111"/>
      <c r="F112" s="112"/>
      <c r="G112" s="113" t="s">
        <v>560</v>
      </c>
      <c r="H112" s="114" t="s">
        <v>561</v>
      </c>
      <c r="J112" s="135"/>
    </row>
    <row r="113" ht="14.25" customHeight="1" spans="1:10">
      <c r="A113" s="144" t="s">
        <v>762</v>
      </c>
      <c r="B113" s="151" t="s">
        <v>763</v>
      </c>
      <c r="C113" s="109" t="s">
        <v>559</v>
      </c>
      <c r="D113" s="110"/>
      <c r="E113" s="111"/>
      <c r="F113" s="112"/>
      <c r="G113" s="113" t="s">
        <v>560</v>
      </c>
      <c r="H113" s="114" t="s">
        <v>561</v>
      </c>
      <c r="J113" s="135"/>
    </row>
    <row r="114" ht="14.25" customHeight="1" spans="1:10">
      <c r="A114" s="144" t="s">
        <v>764</v>
      </c>
      <c r="B114" s="151" t="s">
        <v>765</v>
      </c>
      <c r="C114" s="109" t="s">
        <v>753</v>
      </c>
      <c r="D114" s="110"/>
      <c r="E114" s="111"/>
      <c r="F114" s="112"/>
      <c r="G114" s="113" t="s">
        <v>560</v>
      </c>
      <c r="H114" s="114" t="s">
        <v>561</v>
      </c>
      <c r="J114" s="135"/>
    </row>
    <row r="115" ht="14.25" customHeight="1" spans="1:10">
      <c r="A115" s="142" t="s">
        <v>766</v>
      </c>
      <c r="B115" s="150" t="s">
        <v>767</v>
      </c>
      <c r="C115" s="116" t="s">
        <v>657</v>
      </c>
      <c r="D115" s="117">
        <v>8</v>
      </c>
      <c r="E115" s="118">
        <v>810.5</v>
      </c>
      <c r="F115" s="124">
        <v>810.5</v>
      </c>
      <c r="G115" s="119" t="s">
        <v>560</v>
      </c>
      <c r="H115" s="120" t="s">
        <v>561</v>
      </c>
      <c r="J115" s="135"/>
    </row>
    <row r="116" s="85" customFormat="1" ht="14.25" customHeight="1" spans="1:10">
      <c r="A116" s="142" t="s">
        <v>768</v>
      </c>
      <c r="B116" s="150" t="s">
        <v>769</v>
      </c>
      <c r="C116" s="116" t="s">
        <v>564</v>
      </c>
      <c r="D116" s="117">
        <v>1</v>
      </c>
      <c r="E116" s="118">
        <v>2361.9</v>
      </c>
      <c r="F116" s="118">
        <v>2361.9</v>
      </c>
      <c r="G116" s="119" t="s">
        <v>560</v>
      </c>
      <c r="H116" s="120" t="s">
        <v>561</v>
      </c>
      <c r="J116" s="165"/>
    </row>
    <row r="117" ht="14.25" customHeight="1" spans="1:10">
      <c r="A117" s="144" t="s">
        <v>770</v>
      </c>
      <c r="B117" s="151" t="s">
        <v>771</v>
      </c>
      <c r="C117" s="152"/>
      <c r="D117" s="153"/>
      <c r="E117" s="112"/>
      <c r="F117" s="112"/>
      <c r="G117" s="113" t="s">
        <v>560</v>
      </c>
      <c r="H117" s="114" t="s">
        <v>561</v>
      </c>
      <c r="J117" s="135"/>
    </row>
    <row r="118" ht="19.5" customHeight="1" spans="1:8">
      <c r="A118" s="144" t="s">
        <v>772</v>
      </c>
      <c r="B118" s="145" t="s">
        <v>773</v>
      </c>
      <c r="C118" s="113"/>
      <c r="D118" s="113"/>
      <c r="E118" s="113"/>
      <c r="F118" s="113"/>
      <c r="G118" s="113" t="s">
        <v>560</v>
      </c>
      <c r="H118" s="114" t="s">
        <v>561</v>
      </c>
    </row>
    <row r="119" ht="19.5" customHeight="1" spans="1:8">
      <c r="A119" s="144" t="s">
        <v>774</v>
      </c>
      <c r="B119" s="145" t="s">
        <v>775</v>
      </c>
      <c r="C119" s="113"/>
      <c r="D119" s="113"/>
      <c r="E119" s="113"/>
      <c r="F119" s="113"/>
      <c r="G119" s="113"/>
      <c r="H119" s="114"/>
    </row>
    <row r="120" ht="15" customHeight="1" spans="1:8">
      <c r="A120" s="154" t="s">
        <v>776</v>
      </c>
      <c r="B120" s="154"/>
      <c r="C120" s="154"/>
      <c r="D120" s="155">
        <f>SUM(D13:D47,D50:D66,D69:D119)</f>
        <v>294</v>
      </c>
      <c r="E120" s="156">
        <f>+D120-D100-D111</f>
        <v>290</v>
      </c>
      <c r="F120" s="157"/>
      <c r="G120" s="157"/>
      <c r="H120" s="157"/>
    </row>
    <row r="121" ht="7.5" customHeight="1" spans="1:8">
      <c r="A121" s="157"/>
      <c r="B121" s="158"/>
      <c r="C121" s="159"/>
      <c r="D121" s="159"/>
      <c r="E121" s="159"/>
      <c r="F121" s="159"/>
      <c r="G121" s="159"/>
      <c r="H121" s="157"/>
    </row>
    <row r="122" ht="14.25" customHeight="1" spans="1:8">
      <c r="A122" s="141" t="s">
        <v>777</v>
      </c>
      <c r="B122" s="141"/>
      <c r="C122" s="141"/>
      <c r="D122" s="141"/>
      <c r="E122" s="141"/>
      <c r="F122" s="141"/>
      <c r="G122" s="141"/>
      <c r="H122" s="141"/>
    </row>
    <row r="123" ht="14.25" customHeight="1" spans="1:8">
      <c r="A123" s="160" t="s">
        <v>778</v>
      </c>
      <c r="B123" s="161" t="s">
        <v>779</v>
      </c>
      <c r="C123" s="136" t="s">
        <v>564</v>
      </c>
      <c r="D123" s="137"/>
      <c r="E123" s="121"/>
      <c r="F123" s="121"/>
      <c r="G123" s="121" t="s">
        <v>780</v>
      </c>
      <c r="H123" s="114" t="s">
        <v>561</v>
      </c>
    </row>
    <row r="124" ht="14.25" customHeight="1" spans="1:8">
      <c r="A124" s="160" t="s">
        <v>781</v>
      </c>
      <c r="B124" s="161" t="s">
        <v>698</v>
      </c>
      <c r="C124" s="136"/>
      <c r="D124" s="121"/>
      <c r="E124" s="121"/>
      <c r="F124" s="121"/>
      <c r="G124" s="121"/>
      <c r="H124" s="121"/>
    </row>
    <row r="125" ht="14.25" customHeight="1" spans="1:8">
      <c r="A125" s="160" t="s">
        <v>782</v>
      </c>
      <c r="B125" s="162" t="s">
        <v>783</v>
      </c>
      <c r="C125" s="136"/>
      <c r="D125" s="121"/>
      <c r="E125" s="121"/>
      <c r="F125" s="121"/>
      <c r="G125" s="121"/>
      <c r="H125" s="163"/>
    </row>
    <row r="126" ht="14.25" customHeight="1" spans="1:8">
      <c r="A126" s="160" t="s">
        <v>784</v>
      </c>
      <c r="B126" s="162" t="s">
        <v>785</v>
      </c>
      <c r="C126" s="136"/>
      <c r="D126" s="137"/>
      <c r="E126" s="164"/>
      <c r="F126" s="164"/>
      <c r="G126" s="139"/>
      <c r="H126" s="140"/>
    </row>
    <row r="127" ht="14.25" customHeight="1" spans="1:8">
      <c r="A127" s="160" t="s">
        <v>786</v>
      </c>
      <c r="B127" s="162" t="s">
        <v>787</v>
      </c>
      <c r="C127" s="136" t="s">
        <v>564</v>
      </c>
      <c r="D127" s="137"/>
      <c r="E127" s="164"/>
      <c r="F127" s="164"/>
      <c r="G127" s="121" t="s">
        <v>780</v>
      </c>
      <c r="H127" s="114" t="s">
        <v>561</v>
      </c>
    </row>
    <row r="128" ht="14.25" customHeight="1" spans="1:8">
      <c r="A128" s="160" t="s">
        <v>788</v>
      </c>
      <c r="B128" s="162" t="s">
        <v>789</v>
      </c>
      <c r="C128" s="136" t="s">
        <v>564</v>
      </c>
      <c r="D128" s="137"/>
      <c r="E128" s="164"/>
      <c r="F128" s="164"/>
      <c r="G128" s="121" t="s">
        <v>780</v>
      </c>
      <c r="H128" s="114" t="s">
        <v>561</v>
      </c>
    </row>
    <row r="129" ht="14.25" customHeight="1" spans="1:8">
      <c r="A129" s="160" t="s">
        <v>790</v>
      </c>
      <c r="B129" s="166" t="s">
        <v>791</v>
      </c>
      <c r="C129" s="136" t="s">
        <v>564</v>
      </c>
      <c r="D129" s="137"/>
      <c r="E129" s="164"/>
      <c r="F129" s="164"/>
      <c r="G129" s="121" t="s">
        <v>780</v>
      </c>
      <c r="H129" s="114" t="s">
        <v>561</v>
      </c>
    </row>
    <row r="130" ht="14.25" customHeight="1" spans="1:8">
      <c r="A130" s="160" t="s">
        <v>792</v>
      </c>
      <c r="B130" s="167" t="s">
        <v>793</v>
      </c>
      <c r="C130" s="136" t="s">
        <v>564</v>
      </c>
      <c r="D130" s="137"/>
      <c r="E130" s="164"/>
      <c r="F130" s="164"/>
      <c r="G130" s="121" t="s">
        <v>780</v>
      </c>
      <c r="H130" s="114" t="s">
        <v>561</v>
      </c>
    </row>
    <row r="131" ht="14.25" customHeight="1" spans="1:8">
      <c r="A131" s="160" t="s">
        <v>794</v>
      </c>
      <c r="B131" s="167" t="s">
        <v>795</v>
      </c>
      <c r="C131" s="136" t="s">
        <v>564</v>
      </c>
      <c r="D131" s="137"/>
      <c r="E131" s="164"/>
      <c r="F131" s="164"/>
      <c r="G131" s="121" t="s">
        <v>780</v>
      </c>
      <c r="H131" s="114" t="s">
        <v>561</v>
      </c>
    </row>
    <row r="132" ht="14.25" customHeight="1" spans="1:8">
      <c r="A132" s="168" t="s">
        <v>794</v>
      </c>
      <c r="B132" s="167" t="s">
        <v>796</v>
      </c>
      <c r="C132" s="136" t="s">
        <v>564</v>
      </c>
      <c r="D132" s="137"/>
      <c r="E132" s="164"/>
      <c r="F132" s="164"/>
      <c r="G132" s="121" t="s">
        <v>780</v>
      </c>
      <c r="H132" s="114" t="s">
        <v>561</v>
      </c>
    </row>
    <row r="133" ht="14.25" customHeight="1" spans="1:8">
      <c r="A133" s="168" t="s">
        <v>797</v>
      </c>
      <c r="B133" s="167" t="s">
        <v>798</v>
      </c>
      <c r="C133" s="136" t="s">
        <v>564</v>
      </c>
      <c r="D133" s="137"/>
      <c r="E133" s="164"/>
      <c r="F133" s="164"/>
      <c r="G133" s="121" t="s">
        <v>780</v>
      </c>
      <c r="H133" s="114" t="s">
        <v>561</v>
      </c>
    </row>
    <row r="134" ht="14.25" customHeight="1" spans="1:10">
      <c r="A134" s="168" t="s">
        <v>799</v>
      </c>
      <c r="B134" s="167" t="s">
        <v>800</v>
      </c>
      <c r="C134" s="136" t="s">
        <v>564</v>
      </c>
      <c r="D134" s="137"/>
      <c r="E134" s="164"/>
      <c r="F134" s="164"/>
      <c r="G134" s="121" t="s">
        <v>780</v>
      </c>
      <c r="H134" s="114" t="s">
        <v>561</v>
      </c>
      <c r="J134" s="135"/>
    </row>
    <row r="135" ht="7.5" customHeight="1" spans="1:8">
      <c r="A135" s="157"/>
      <c r="B135" s="158"/>
      <c r="C135" s="159"/>
      <c r="D135" s="159"/>
      <c r="E135" s="159"/>
      <c r="F135" s="159"/>
      <c r="G135" s="159"/>
      <c r="H135" s="157"/>
    </row>
    <row r="136" ht="15" customHeight="1" spans="1:8">
      <c r="A136" s="154" t="s">
        <v>801</v>
      </c>
      <c r="B136" s="154"/>
      <c r="C136" s="154"/>
      <c r="D136" s="155">
        <f>SUM(D123:D134)</f>
        <v>0</v>
      </c>
      <c r="E136" s="156">
        <f>+D136-D123-D134</f>
        <v>0</v>
      </c>
      <c r="F136" s="157"/>
      <c r="G136" s="157"/>
      <c r="H136" s="157"/>
    </row>
    <row r="137" spans="1:9">
      <c r="A137" s="169"/>
      <c r="B137" s="170"/>
      <c r="C137" s="170"/>
      <c r="D137" s="170"/>
      <c r="E137" s="170"/>
      <c r="F137" s="171"/>
      <c r="G137" s="171"/>
      <c r="H137" s="170"/>
      <c r="I137" s="179"/>
    </row>
    <row r="138" spans="1:8">
      <c r="A138" s="169"/>
      <c r="B138" s="169"/>
      <c r="C138" s="169"/>
      <c r="D138" s="169"/>
      <c r="E138" s="169"/>
      <c r="F138" s="169"/>
      <c r="G138" s="169"/>
      <c r="H138" s="169"/>
    </row>
    <row r="139" ht="25.5" spans="1:8">
      <c r="A139" s="172" t="s">
        <v>71</v>
      </c>
      <c r="B139" s="172" t="s">
        <v>549</v>
      </c>
      <c r="C139" s="172" t="s">
        <v>550</v>
      </c>
      <c r="D139" s="172" t="s">
        <v>551</v>
      </c>
      <c r="E139" s="172" t="s">
        <v>552</v>
      </c>
      <c r="F139" s="172" t="s">
        <v>553</v>
      </c>
      <c r="G139" s="172" t="s">
        <v>554</v>
      </c>
      <c r="H139" s="172" t="s">
        <v>555</v>
      </c>
    </row>
    <row r="140" ht="6" customHeight="1" spans="1:8">
      <c r="A140" s="169"/>
      <c r="B140" s="169"/>
      <c r="C140" s="169"/>
      <c r="D140" s="169"/>
      <c r="E140" s="169"/>
      <c r="F140" s="169"/>
      <c r="G140" s="169"/>
      <c r="H140" s="169"/>
    </row>
    <row r="141" ht="14.25" customHeight="1" spans="1:8">
      <c r="A141" s="173" t="s">
        <v>802</v>
      </c>
      <c r="B141" s="173"/>
      <c r="C141" s="173"/>
      <c r="D141" s="173"/>
      <c r="E141" s="173"/>
      <c r="F141" s="173"/>
      <c r="G141" s="173"/>
      <c r="H141" s="173"/>
    </row>
    <row r="142" ht="14.25" customHeight="1" spans="1:8">
      <c r="A142" s="174" t="s">
        <v>799</v>
      </c>
      <c r="B142" s="175" t="s">
        <v>803</v>
      </c>
      <c r="C142" s="109" t="s">
        <v>804</v>
      </c>
      <c r="D142" s="110"/>
      <c r="E142" s="111"/>
      <c r="F142" s="111"/>
      <c r="G142" s="121" t="s">
        <v>805</v>
      </c>
      <c r="H142" s="163" t="s">
        <v>806</v>
      </c>
    </row>
    <row r="143" ht="14.25" customHeight="1" spans="1:8">
      <c r="A143" s="174" t="s">
        <v>807</v>
      </c>
      <c r="B143" s="175" t="s">
        <v>803</v>
      </c>
      <c r="C143" s="109" t="s">
        <v>804</v>
      </c>
      <c r="D143" s="110"/>
      <c r="E143" s="111"/>
      <c r="F143" s="111"/>
      <c r="G143" s="121" t="s">
        <v>805</v>
      </c>
      <c r="H143" s="163" t="s">
        <v>806</v>
      </c>
    </row>
    <row r="144" ht="14.25" customHeight="1" spans="1:8">
      <c r="A144" s="174" t="s">
        <v>808</v>
      </c>
      <c r="B144" s="175" t="s">
        <v>803</v>
      </c>
      <c r="C144" s="109"/>
      <c r="D144" s="110"/>
      <c r="E144" s="111"/>
      <c r="F144" s="111"/>
      <c r="G144" s="121" t="s">
        <v>805</v>
      </c>
      <c r="H144" s="163" t="s">
        <v>561</v>
      </c>
    </row>
    <row r="145" ht="14.25" customHeight="1" spans="1:8">
      <c r="A145" s="174" t="s">
        <v>809</v>
      </c>
      <c r="B145" s="175" t="s">
        <v>803</v>
      </c>
      <c r="C145" s="109"/>
      <c r="D145" s="110"/>
      <c r="E145" s="111"/>
      <c r="F145" s="111"/>
      <c r="G145" s="121"/>
      <c r="H145" s="163"/>
    </row>
    <row r="146" ht="14.25" customHeight="1" spans="1:8">
      <c r="A146" s="174" t="s">
        <v>810</v>
      </c>
      <c r="B146" s="175" t="s">
        <v>811</v>
      </c>
      <c r="C146" s="109"/>
      <c r="D146" s="110"/>
      <c r="E146" s="111"/>
      <c r="F146" s="111"/>
      <c r="G146" s="121"/>
      <c r="H146" s="163"/>
    </row>
    <row r="147" ht="14.25" customHeight="1" spans="1:8">
      <c r="A147" s="174" t="s">
        <v>812</v>
      </c>
      <c r="B147" s="175" t="s">
        <v>813</v>
      </c>
      <c r="C147" s="109"/>
      <c r="D147" s="110"/>
      <c r="E147" s="111"/>
      <c r="F147" s="111"/>
      <c r="G147" s="121"/>
      <c r="H147" s="163"/>
    </row>
    <row r="148" ht="14.25" customHeight="1" spans="1:8">
      <c r="A148" s="174" t="s">
        <v>814</v>
      </c>
      <c r="B148" s="175" t="s">
        <v>815</v>
      </c>
      <c r="C148" s="109" t="s">
        <v>804</v>
      </c>
      <c r="D148" s="110"/>
      <c r="E148" s="111"/>
      <c r="F148" s="111"/>
      <c r="G148" s="121" t="s">
        <v>805</v>
      </c>
      <c r="H148" s="163" t="s">
        <v>806</v>
      </c>
    </row>
    <row r="149" ht="14.25" customHeight="1" spans="1:8">
      <c r="A149" s="174" t="s">
        <v>816</v>
      </c>
      <c r="B149" s="175" t="s">
        <v>817</v>
      </c>
      <c r="C149" s="109"/>
      <c r="D149" s="110"/>
      <c r="E149" s="111"/>
      <c r="F149" s="111"/>
      <c r="G149" s="121" t="s">
        <v>805</v>
      </c>
      <c r="H149" s="163" t="s">
        <v>561</v>
      </c>
    </row>
    <row r="150" ht="14.25" customHeight="1" spans="1:8">
      <c r="A150" s="174" t="s">
        <v>818</v>
      </c>
      <c r="B150" s="175" t="s">
        <v>819</v>
      </c>
      <c r="C150" s="109"/>
      <c r="D150" s="110"/>
      <c r="E150" s="111"/>
      <c r="F150" s="111"/>
      <c r="G150" s="121"/>
      <c r="H150" s="163"/>
    </row>
    <row r="151" ht="14.25" customHeight="1" spans="1:8">
      <c r="A151" s="174" t="s">
        <v>820</v>
      </c>
      <c r="B151" s="176" t="s">
        <v>821</v>
      </c>
      <c r="C151" s="109"/>
      <c r="D151" s="110"/>
      <c r="E151" s="111"/>
      <c r="F151" s="111"/>
      <c r="G151" s="121"/>
      <c r="H151" s="163"/>
    </row>
    <row r="152" ht="14.25" customHeight="1" spans="1:8">
      <c r="A152" s="174" t="s">
        <v>822</v>
      </c>
      <c r="B152" s="176" t="s">
        <v>823</v>
      </c>
      <c r="C152" s="109"/>
      <c r="D152" s="110"/>
      <c r="E152" s="111"/>
      <c r="F152" s="111"/>
      <c r="G152" s="121" t="s">
        <v>805</v>
      </c>
      <c r="H152" s="163" t="s">
        <v>561</v>
      </c>
    </row>
    <row r="153" ht="14.25" customHeight="1" spans="1:8">
      <c r="A153" s="174" t="s">
        <v>824</v>
      </c>
      <c r="B153" s="176" t="s">
        <v>823</v>
      </c>
      <c r="C153" s="109"/>
      <c r="D153" s="110"/>
      <c r="E153" s="111"/>
      <c r="F153" s="111"/>
      <c r="G153" s="121"/>
      <c r="H153" s="163"/>
    </row>
    <row r="154" ht="14.25" customHeight="1" spans="1:8">
      <c r="A154" s="174" t="s">
        <v>825</v>
      </c>
      <c r="B154" s="176" t="s">
        <v>823</v>
      </c>
      <c r="C154" s="109"/>
      <c r="D154" s="110"/>
      <c r="E154" s="111"/>
      <c r="F154" s="111"/>
      <c r="G154" s="121"/>
      <c r="H154" s="163"/>
    </row>
    <row r="155" ht="14.25" customHeight="1" spans="1:8">
      <c r="A155" s="174" t="s">
        <v>826</v>
      </c>
      <c r="B155" s="176" t="s">
        <v>827</v>
      </c>
      <c r="C155" s="109"/>
      <c r="D155" s="110"/>
      <c r="E155" s="111"/>
      <c r="F155" s="111"/>
      <c r="G155" s="121"/>
      <c r="H155" s="163"/>
    </row>
    <row r="156" ht="14.25" customHeight="1" spans="1:8">
      <c r="A156" s="174" t="s">
        <v>828</v>
      </c>
      <c r="B156" s="176" t="s">
        <v>829</v>
      </c>
      <c r="C156" s="109"/>
      <c r="D156" s="110"/>
      <c r="E156" s="111"/>
      <c r="F156" s="111"/>
      <c r="G156" s="121"/>
      <c r="H156" s="163"/>
    </row>
    <row r="157" ht="14.25" customHeight="1" spans="1:8">
      <c r="A157" s="174" t="s">
        <v>830</v>
      </c>
      <c r="B157" s="176" t="s">
        <v>831</v>
      </c>
      <c r="C157" s="109"/>
      <c r="D157" s="110"/>
      <c r="E157" s="111"/>
      <c r="F157" s="111"/>
      <c r="G157" s="121" t="s">
        <v>805</v>
      </c>
      <c r="H157" s="163" t="s">
        <v>561</v>
      </c>
    </row>
    <row r="158" ht="14.25" customHeight="1" spans="1:8">
      <c r="A158" s="174" t="s">
        <v>832</v>
      </c>
      <c r="B158" s="175" t="s">
        <v>833</v>
      </c>
      <c r="C158" s="109"/>
      <c r="D158" s="110"/>
      <c r="E158" s="111"/>
      <c r="F158" s="111"/>
      <c r="G158" s="121" t="s">
        <v>805</v>
      </c>
      <c r="H158" s="163" t="s">
        <v>561</v>
      </c>
    </row>
    <row r="159" ht="14.25" customHeight="1" spans="1:8">
      <c r="A159" s="174" t="s">
        <v>834</v>
      </c>
      <c r="B159" s="175" t="s">
        <v>835</v>
      </c>
      <c r="C159" s="109"/>
      <c r="D159" s="110"/>
      <c r="E159" s="111"/>
      <c r="F159" s="111"/>
      <c r="G159" s="121" t="s">
        <v>805</v>
      </c>
      <c r="H159" s="163" t="s">
        <v>561</v>
      </c>
    </row>
    <row r="160" ht="14.25" customHeight="1" spans="1:8">
      <c r="A160" s="174" t="s">
        <v>836</v>
      </c>
      <c r="B160" s="175" t="s">
        <v>835</v>
      </c>
      <c r="C160" s="109" t="s">
        <v>804</v>
      </c>
      <c r="D160" s="110"/>
      <c r="E160" s="111"/>
      <c r="F160" s="111"/>
      <c r="G160" s="121" t="s">
        <v>805</v>
      </c>
      <c r="H160" s="163" t="s">
        <v>806</v>
      </c>
    </row>
    <row r="161" ht="14.25" customHeight="1" spans="1:8">
      <c r="A161" s="174" t="s">
        <v>837</v>
      </c>
      <c r="B161" s="175" t="s">
        <v>838</v>
      </c>
      <c r="C161" s="109"/>
      <c r="D161" s="110"/>
      <c r="E161" s="111"/>
      <c r="F161" s="111"/>
      <c r="G161" s="121"/>
      <c r="H161" s="163"/>
    </row>
    <row r="162" ht="14.25" customHeight="1" spans="1:8">
      <c r="A162" s="174" t="s">
        <v>839</v>
      </c>
      <c r="B162" s="175" t="s">
        <v>840</v>
      </c>
      <c r="C162" s="109"/>
      <c r="D162" s="110"/>
      <c r="E162" s="111"/>
      <c r="F162" s="111"/>
      <c r="G162" s="121"/>
      <c r="H162" s="163"/>
    </row>
    <row r="163" ht="14.25" customHeight="1" spans="1:8">
      <c r="A163" s="174" t="s">
        <v>841</v>
      </c>
      <c r="B163" s="175" t="s">
        <v>842</v>
      </c>
      <c r="C163" s="109"/>
      <c r="D163" s="110"/>
      <c r="E163" s="111"/>
      <c r="F163" s="111"/>
      <c r="G163" s="121"/>
      <c r="H163" s="163"/>
    </row>
    <row r="164" ht="14.25" customHeight="1" spans="1:8">
      <c r="A164" s="174" t="s">
        <v>843</v>
      </c>
      <c r="B164" s="175" t="s">
        <v>844</v>
      </c>
      <c r="C164" s="109"/>
      <c r="D164" s="110"/>
      <c r="E164" s="111"/>
      <c r="F164" s="111"/>
      <c r="G164" s="121"/>
      <c r="H164" s="163"/>
    </row>
    <row r="165" ht="14.25" customHeight="1" spans="1:8">
      <c r="A165" s="174" t="s">
        <v>845</v>
      </c>
      <c r="B165" s="175" t="s">
        <v>846</v>
      </c>
      <c r="C165" s="109"/>
      <c r="D165" s="110"/>
      <c r="E165" s="111"/>
      <c r="F165" s="111"/>
      <c r="G165" s="121"/>
      <c r="H165" s="163"/>
    </row>
    <row r="166" ht="14.25" customHeight="1" spans="1:8">
      <c r="A166" s="174" t="s">
        <v>847</v>
      </c>
      <c r="B166" s="175" t="s">
        <v>848</v>
      </c>
      <c r="C166" s="109"/>
      <c r="D166" s="110"/>
      <c r="E166" s="111"/>
      <c r="F166" s="111"/>
      <c r="G166" s="121"/>
      <c r="H166" s="163"/>
    </row>
    <row r="167" ht="14.25" customHeight="1" spans="1:8">
      <c r="A167" s="174" t="s">
        <v>849</v>
      </c>
      <c r="B167" s="175" t="s">
        <v>850</v>
      </c>
      <c r="C167" s="109"/>
      <c r="D167" s="110"/>
      <c r="E167" s="111"/>
      <c r="F167" s="111"/>
      <c r="G167" s="121"/>
      <c r="H167" s="163"/>
    </row>
    <row r="168" ht="14.25" customHeight="1" spans="1:8">
      <c r="A168" s="174" t="s">
        <v>851</v>
      </c>
      <c r="B168" s="175" t="s">
        <v>852</v>
      </c>
      <c r="C168" s="109"/>
      <c r="D168" s="110"/>
      <c r="E168" s="111"/>
      <c r="F168" s="111"/>
      <c r="G168" s="121" t="s">
        <v>805</v>
      </c>
      <c r="H168" s="163" t="s">
        <v>561</v>
      </c>
    </row>
    <row r="169" ht="14.25" customHeight="1" spans="1:8">
      <c r="A169" s="174" t="s">
        <v>853</v>
      </c>
      <c r="B169" s="175" t="s">
        <v>854</v>
      </c>
      <c r="C169" s="109"/>
      <c r="D169" s="110"/>
      <c r="E169" s="111"/>
      <c r="F169" s="111"/>
      <c r="G169" s="121" t="s">
        <v>805</v>
      </c>
      <c r="H169" s="163" t="s">
        <v>561</v>
      </c>
    </row>
    <row r="170" ht="14.25" customHeight="1" spans="1:8">
      <c r="A170" s="174" t="s">
        <v>855</v>
      </c>
      <c r="B170" s="175" t="s">
        <v>856</v>
      </c>
      <c r="C170" s="109"/>
      <c r="D170" s="110"/>
      <c r="E170" s="111"/>
      <c r="F170" s="111"/>
      <c r="G170" s="121" t="s">
        <v>805</v>
      </c>
      <c r="H170" s="163" t="s">
        <v>561</v>
      </c>
    </row>
    <row r="171" ht="14.25" customHeight="1" spans="1:8">
      <c r="A171" s="174" t="s">
        <v>857</v>
      </c>
      <c r="B171" s="175" t="s">
        <v>856</v>
      </c>
      <c r="C171" s="109" t="s">
        <v>804</v>
      </c>
      <c r="D171" s="110"/>
      <c r="E171" s="111"/>
      <c r="F171" s="111"/>
      <c r="G171" s="121" t="s">
        <v>805</v>
      </c>
      <c r="H171" s="163" t="s">
        <v>806</v>
      </c>
    </row>
    <row r="172" ht="14.25" customHeight="1" spans="1:8">
      <c r="A172" s="174" t="s">
        <v>858</v>
      </c>
      <c r="B172" s="175" t="s">
        <v>859</v>
      </c>
      <c r="C172" s="109"/>
      <c r="D172" s="110"/>
      <c r="E172" s="111"/>
      <c r="F172" s="111"/>
      <c r="G172" s="121" t="s">
        <v>805</v>
      </c>
      <c r="H172" s="163" t="s">
        <v>561</v>
      </c>
    </row>
    <row r="173" ht="14.25" customHeight="1" spans="1:8">
      <c r="A173" s="174" t="s">
        <v>860</v>
      </c>
      <c r="B173" s="175" t="s">
        <v>861</v>
      </c>
      <c r="C173" s="109"/>
      <c r="D173" s="110"/>
      <c r="E173" s="111"/>
      <c r="F173" s="111"/>
      <c r="G173" s="121" t="s">
        <v>805</v>
      </c>
      <c r="H173" s="163" t="s">
        <v>561</v>
      </c>
    </row>
    <row r="174" ht="14.25" customHeight="1" spans="1:8">
      <c r="A174" s="174" t="s">
        <v>862</v>
      </c>
      <c r="B174" s="175" t="s">
        <v>863</v>
      </c>
      <c r="C174" s="109"/>
      <c r="D174" s="110"/>
      <c r="E174" s="111"/>
      <c r="F174" s="111"/>
      <c r="G174" s="121"/>
      <c r="H174" s="163"/>
    </row>
    <row r="175" ht="14.25" customHeight="1" spans="1:8">
      <c r="A175" s="174" t="s">
        <v>864</v>
      </c>
      <c r="B175" s="175" t="s">
        <v>865</v>
      </c>
      <c r="C175" s="109"/>
      <c r="D175" s="110"/>
      <c r="E175" s="111"/>
      <c r="F175" s="111"/>
      <c r="G175" s="121" t="s">
        <v>805</v>
      </c>
      <c r="H175" s="163" t="s">
        <v>561</v>
      </c>
    </row>
    <row r="176" ht="14.25" customHeight="1" spans="1:8">
      <c r="A176" s="174" t="s">
        <v>866</v>
      </c>
      <c r="B176" s="175" t="s">
        <v>867</v>
      </c>
      <c r="C176" s="109"/>
      <c r="D176" s="110"/>
      <c r="E176" s="111"/>
      <c r="F176" s="111"/>
      <c r="G176" s="121"/>
      <c r="H176" s="163"/>
    </row>
    <row r="177" ht="14.25" customHeight="1" spans="1:8">
      <c r="A177" s="174" t="s">
        <v>868</v>
      </c>
      <c r="B177" s="175" t="s">
        <v>869</v>
      </c>
      <c r="C177" s="109"/>
      <c r="D177" s="110"/>
      <c r="E177" s="111"/>
      <c r="F177" s="111"/>
      <c r="G177" s="121"/>
      <c r="H177" s="163"/>
    </row>
    <row r="178" ht="14.25" customHeight="1" spans="1:8">
      <c r="A178" s="174" t="s">
        <v>870</v>
      </c>
      <c r="B178" s="175" t="s">
        <v>871</v>
      </c>
      <c r="C178" s="109"/>
      <c r="D178" s="110"/>
      <c r="E178" s="111"/>
      <c r="F178" s="111"/>
      <c r="G178" s="121"/>
      <c r="H178" s="163"/>
    </row>
    <row r="179" ht="14.25" customHeight="1" spans="1:8">
      <c r="A179" s="174" t="s">
        <v>872</v>
      </c>
      <c r="B179" s="175" t="s">
        <v>873</v>
      </c>
      <c r="C179" s="109"/>
      <c r="D179" s="110"/>
      <c r="E179" s="111"/>
      <c r="F179" s="111"/>
      <c r="G179" s="121"/>
      <c r="H179" s="163"/>
    </row>
    <row r="180" ht="14.25" customHeight="1" spans="1:8">
      <c r="A180" s="174" t="s">
        <v>874</v>
      </c>
      <c r="B180" s="175" t="s">
        <v>875</v>
      </c>
      <c r="C180" s="109" t="s">
        <v>804</v>
      </c>
      <c r="D180" s="110"/>
      <c r="E180" s="111"/>
      <c r="F180" s="111"/>
      <c r="G180" s="121" t="s">
        <v>805</v>
      </c>
      <c r="H180" s="163" t="s">
        <v>806</v>
      </c>
    </row>
    <row r="181" ht="14.25" customHeight="1" spans="1:8">
      <c r="A181" s="174" t="s">
        <v>876</v>
      </c>
      <c r="B181" s="175" t="s">
        <v>877</v>
      </c>
      <c r="C181" s="109"/>
      <c r="D181" s="110"/>
      <c r="E181" s="111"/>
      <c r="F181" s="111"/>
      <c r="G181" s="121"/>
      <c r="H181" s="163"/>
    </row>
    <row r="182" ht="14.25" customHeight="1" spans="1:8">
      <c r="A182" s="174" t="s">
        <v>878</v>
      </c>
      <c r="B182" s="175" t="s">
        <v>879</v>
      </c>
      <c r="C182" s="109"/>
      <c r="D182" s="110"/>
      <c r="E182" s="111"/>
      <c r="F182" s="111"/>
      <c r="G182" s="121"/>
      <c r="H182" s="163"/>
    </row>
    <row r="183" ht="14.25" customHeight="1" spans="1:8">
      <c r="A183" s="174" t="s">
        <v>880</v>
      </c>
      <c r="B183" s="175" t="s">
        <v>881</v>
      </c>
      <c r="C183" s="109"/>
      <c r="D183" s="110"/>
      <c r="E183" s="111"/>
      <c r="F183" s="111"/>
      <c r="G183" s="121"/>
      <c r="H183" s="163"/>
    </row>
    <row r="184" ht="14.25" customHeight="1" spans="1:8">
      <c r="A184" s="174" t="s">
        <v>882</v>
      </c>
      <c r="B184" s="177" t="s">
        <v>883</v>
      </c>
      <c r="C184" s="109"/>
      <c r="D184" s="110"/>
      <c r="E184" s="111"/>
      <c r="F184" s="111"/>
      <c r="G184" s="121"/>
      <c r="H184" s="163"/>
    </row>
    <row r="185" ht="14.25" customHeight="1" spans="1:8">
      <c r="A185" s="174" t="s">
        <v>884</v>
      </c>
      <c r="B185" s="175" t="s">
        <v>885</v>
      </c>
      <c r="C185" s="109"/>
      <c r="D185" s="110"/>
      <c r="E185" s="111"/>
      <c r="F185" s="111"/>
      <c r="G185" s="121" t="s">
        <v>805</v>
      </c>
      <c r="H185" s="163" t="s">
        <v>561</v>
      </c>
    </row>
    <row r="186" ht="14.25" customHeight="1" spans="1:8">
      <c r="A186" s="174" t="s">
        <v>886</v>
      </c>
      <c r="B186" s="175" t="s">
        <v>887</v>
      </c>
      <c r="C186" s="109"/>
      <c r="D186" s="110"/>
      <c r="E186" s="111"/>
      <c r="F186" s="111"/>
      <c r="G186" s="121"/>
      <c r="H186" s="163"/>
    </row>
    <row r="187" ht="14.25" customHeight="1" spans="1:10">
      <c r="A187" s="174" t="s">
        <v>888</v>
      </c>
      <c r="B187" s="175" t="s">
        <v>889</v>
      </c>
      <c r="C187" s="109"/>
      <c r="D187" s="110"/>
      <c r="E187" s="111"/>
      <c r="F187" s="111"/>
      <c r="G187" s="121"/>
      <c r="H187" s="163"/>
      <c r="J187" s="46"/>
    </row>
    <row r="188" ht="18" customHeight="1" spans="1:10">
      <c r="A188" s="174" t="s">
        <v>890</v>
      </c>
      <c r="B188" s="175" t="s">
        <v>891</v>
      </c>
      <c r="C188" s="109"/>
      <c r="D188" s="110"/>
      <c r="E188" s="111"/>
      <c r="F188" s="111"/>
      <c r="G188" s="121" t="s">
        <v>805</v>
      </c>
      <c r="H188" s="163" t="s">
        <v>561</v>
      </c>
      <c r="J188" s="46"/>
    </row>
    <row r="189" ht="15" customHeight="1" spans="1:10">
      <c r="A189" s="154" t="s">
        <v>892</v>
      </c>
      <c r="B189" s="154"/>
      <c r="C189" s="154"/>
      <c r="D189" s="155">
        <f>SUM(D142:D188)</f>
        <v>0</v>
      </c>
      <c r="E189" s="169"/>
      <c r="F189" s="169"/>
      <c r="G189" s="169"/>
      <c r="H189" s="169"/>
      <c r="J189" s="135"/>
    </row>
    <row r="190" spans="1:8">
      <c r="A190" s="169"/>
      <c r="B190" s="169"/>
      <c r="C190" s="169"/>
      <c r="D190" s="169"/>
      <c r="E190" s="169"/>
      <c r="F190" s="169"/>
      <c r="G190" s="169"/>
      <c r="H190" s="169"/>
    </row>
    <row r="191" ht="15" customHeight="1" spans="1:8">
      <c r="A191" s="154" t="s">
        <v>893</v>
      </c>
      <c r="B191" s="154"/>
      <c r="C191" s="154"/>
      <c r="D191" s="155">
        <f>D120+D189+D136</f>
        <v>294</v>
      </c>
      <c r="E191" s="178"/>
      <c r="F191" s="169"/>
      <c r="G191" s="169"/>
      <c r="H191" s="169"/>
    </row>
    <row r="192" spans="1:10">
      <c r="A192" s="169" t="s">
        <v>894</v>
      </c>
      <c r="B192" s="169"/>
      <c r="C192" s="169"/>
      <c r="D192" s="169"/>
      <c r="E192" s="169"/>
      <c r="F192" s="169"/>
      <c r="G192" s="169"/>
      <c r="H192" s="169"/>
      <c r="J192" s="135"/>
    </row>
    <row r="193" spans="1:8">
      <c r="A193" s="169"/>
      <c r="B193" s="169"/>
      <c r="C193" s="169"/>
      <c r="D193" s="169"/>
      <c r="E193" s="169"/>
      <c r="F193" s="169"/>
      <c r="G193" s="169"/>
      <c r="H193" s="169"/>
    </row>
    <row r="194" spans="1:8">
      <c r="A194" s="169"/>
      <c r="B194" s="169"/>
      <c r="C194" s="169"/>
      <c r="D194" s="169"/>
      <c r="E194" s="169"/>
      <c r="F194" s="169"/>
      <c r="G194" s="169"/>
      <c r="H194" s="169"/>
    </row>
    <row r="195" spans="1:8">
      <c r="A195" s="169"/>
      <c r="B195" s="169"/>
      <c r="C195" s="169"/>
      <c r="D195" s="169"/>
      <c r="E195" s="169"/>
      <c r="F195" s="169"/>
      <c r="G195" s="169"/>
      <c r="H195" s="169"/>
    </row>
    <row r="196" ht="15" spans="1:9">
      <c r="A196" s="169"/>
      <c r="B196" s="169"/>
      <c r="C196" s="180" t="s">
        <v>895</v>
      </c>
      <c r="D196" s="180"/>
      <c r="E196" s="180"/>
      <c r="F196" s="180"/>
      <c r="G196" s="181"/>
      <c r="H196" s="169"/>
      <c r="I196" s="212"/>
    </row>
    <row r="197" spans="1:9">
      <c r="A197" s="169"/>
      <c r="B197" s="182"/>
      <c r="C197" s="182"/>
      <c r="D197" s="182"/>
      <c r="E197" s="182"/>
      <c r="F197" s="183"/>
      <c r="G197" s="183"/>
      <c r="H197" s="169"/>
      <c r="I197" s="179"/>
    </row>
    <row r="198" ht="18" customHeight="1" spans="1:9">
      <c r="A198" s="169"/>
      <c r="B198" s="184" t="s">
        <v>144</v>
      </c>
      <c r="C198" s="185" t="s">
        <v>896</v>
      </c>
      <c r="D198" s="185"/>
      <c r="E198" s="185"/>
      <c r="F198" s="185"/>
      <c r="G198" s="186"/>
      <c r="H198" s="169"/>
      <c r="I198" s="213"/>
    </row>
    <row r="199" ht="18" customHeight="1" spans="1:9">
      <c r="A199" s="169"/>
      <c r="B199" s="184" t="s">
        <v>23</v>
      </c>
      <c r="C199" s="185" t="s">
        <v>897</v>
      </c>
      <c r="D199" s="185"/>
      <c r="E199" s="185"/>
      <c r="F199" s="185"/>
      <c r="G199" s="186"/>
      <c r="H199" s="169"/>
      <c r="I199" s="213"/>
    </row>
    <row r="200" ht="19.7" customHeight="1" spans="1:9">
      <c r="A200" s="169"/>
      <c r="B200" s="184" t="s">
        <v>25</v>
      </c>
      <c r="C200" s="185"/>
      <c r="D200" s="185"/>
      <c r="E200" s="185"/>
      <c r="F200" s="185"/>
      <c r="G200" s="187"/>
      <c r="H200" s="169"/>
      <c r="I200" s="214"/>
    </row>
    <row r="201" ht="19.5" customHeight="1" spans="1:9">
      <c r="A201" s="169"/>
      <c r="B201" s="184" t="s">
        <v>27</v>
      </c>
      <c r="C201" s="188" t="s">
        <v>898</v>
      </c>
      <c r="D201" s="189"/>
      <c r="E201" s="189"/>
      <c r="F201" s="190"/>
      <c r="G201" s="187"/>
      <c r="H201" s="169"/>
      <c r="I201" s="214"/>
    </row>
    <row r="202" spans="1:8">
      <c r="A202" s="191"/>
      <c r="B202" s="191"/>
      <c r="C202" s="191"/>
      <c r="D202" s="191"/>
      <c r="E202" s="191"/>
      <c r="F202" s="191"/>
      <c r="G202" s="191"/>
      <c r="H202" s="191"/>
    </row>
    <row r="203" ht="19.5" customHeight="1" spans="1:8">
      <c r="A203" s="191"/>
      <c r="B203" s="191"/>
      <c r="C203" s="191"/>
      <c r="D203" s="191"/>
      <c r="E203" s="191"/>
      <c r="F203" s="191"/>
      <c r="G203" s="191"/>
      <c r="H203" s="191"/>
    </row>
    <row r="204" spans="1:8">
      <c r="A204" s="191"/>
      <c r="B204" s="191"/>
      <c r="C204" s="191"/>
      <c r="D204" s="191"/>
      <c r="E204" s="191"/>
      <c r="F204" s="191"/>
      <c r="G204" s="191"/>
      <c r="H204" s="191"/>
    </row>
    <row r="205" spans="1:8">
      <c r="A205" s="191"/>
      <c r="B205" s="192" t="s">
        <v>545</v>
      </c>
      <c r="C205" s="192"/>
      <c r="D205" s="192"/>
      <c r="E205" s="192"/>
      <c r="F205" s="191"/>
      <c r="G205" s="193" t="s">
        <v>30</v>
      </c>
      <c r="H205" s="194" t="s">
        <v>2</v>
      </c>
    </row>
    <row r="206" spans="1:8">
      <c r="A206" s="191"/>
      <c r="B206" s="192" t="s">
        <v>546</v>
      </c>
      <c r="C206" s="192"/>
      <c r="D206" s="192"/>
      <c r="E206" s="192"/>
      <c r="F206" s="191"/>
      <c r="G206" s="195" t="s">
        <v>4</v>
      </c>
      <c r="H206" s="194" t="s">
        <v>6</v>
      </c>
    </row>
    <row r="207" spans="1:8">
      <c r="A207" s="191"/>
      <c r="B207" s="191"/>
      <c r="C207" s="191"/>
      <c r="D207" s="191"/>
      <c r="E207" s="191"/>
      <c r="F207" s="191"/>
      <c r="G207" s="193" t="s">
        <v>5</v>
      </c>
      <c r="H207" s="196">
        <v>2026</v>
      </c>
    </row>
    <row r="208" spans="1:8">
      <c r="A208" s="191"/>
      <c r="B208" s="191"/>
      <c r="C208" s="191"/>
      <c r="D208" s="191"/>
      <c r="E208" s="191"/>
      <c r="F208" s="191"/>
      <c r="G208" s="191"/>
      <c r="H208" s="191"/>
    </row>
    <row r="209" spans="1:8">
      <c r="A209" s="191"/>
      <c r="B209" s="191"/>
      <c r="C209" s="191"/>
      <c r="D209" s="191"/>
      <c r="E209" s="191"/>
      <c r="F209" s="191"/>
      <c r="G209" s="191"/>
      <c r="H209" s="191"/>
    </row>
    <row r="210" spans="1:8">
      <c r="A210" s="191"/>
      <c r="B210" s="191"/>
      <c r="C210" s="191"/>
      <c r="D210" s="191"/>
      <c r="E210" s="191"/>
      <c r="F210" s="191"/>
      <c r="G210" s="191"/>
      <c r="H210" s="191"/>
    </row>
    <row r="211" customHeight="1" spans="1:8">
      <c r="A211" s="191"/>
      <c r="B211" s="197" t="s">
        <v>547</v>
      </c>
      <c r="C211" s="197" t="s">
        <v>548</v>
      </c>
      <c r="D211" s="197"/>
      <c r="E211" s="197"/>
      <c r="F211" s="197"/>
      <c r="G211" s="197"/>
      <c r="H211" s="191"/>
    </row>
    <row r="212" spans="1:8">
      <c r="A212" s="197"/>
      <c r="B212" s="197"/>
      <c r="C212" s="197"/>
      <c r="D212" s="197"/>
      <c r="E212" s="197"/>
      <c r="F212" s="197"/>
      <c r="G212" s="197"/>
      <c r="H212" s="197"/>
    </row>
    <row r="213" ht="25.5" spans="1:8">
      <c r="A213" s="198" t="s">
        <v>71</v>
      </c>
      <c r="B213" s="198" t="s">
        <v>549</v>
      </c>
      <c r="C213" s="198" t="s">
        <v>550</v>
      </c>
      <c r="D213" s="198" t="s">
        <v>551</v>
      </c>
      <c r="E213" s="198" t="s">
        <v>552</v>
      </c>
      <c r="F213" s="198" t="s">
        <v>553</v>
      </c>
      <c r="G213" s="198" t="s">
        <v>554</v>
      </c>
      <c r="H213" s="198" t="s">
        <v>555</v>
      </c>
    </row>
    <row r="214" spans="1:8">
      <c r="A214" s="191"/>
      <c r="B214" s="195"/>
      <c r="C214" s="195"/>
      <c r="D214" s="195"/>
      <c r="E214" s="195"/>
      <c r="F214" s="195"/>
      <c r="G214" s="195"/>
      <c r="H214" s="191"/>
    </row>
    <row r="215" spans="1:8">
      <c r="A215" s="199" t="s">
        <v>556</v>
      </c>
      <c r="B215" s="200"/>
      <c r="C215" s="200"/>
      <c r="D215" s="200"/>
      <c r="E215" s="200"/>
      <c r="F215" s="200"/>
      <c r="G215" s="200"/>
      <c r="H215" s="201"/>
    </row>
    <row r="216" spans="1:8">
      <c r="A216" s="202" t="s">
        <v>557</v>
      </c>
      <c r="B216" s="202" t="s">
        <v>558</v>
      </c>
      <c r="C216" s="203" t="s">
        <v>559</v>
      </c>
      <c r="D216" s="203"/>
      <c r="E216" s="203"/>
      <c r="F216" s="204"/>
      <c r="G216" s="205" t="s">
        <v>560</v>
      </c>
      <c r="H216" s="204" t="s">
        <v>561</v>
      </c>
    </row>
    <row r="217" ht="25.5" spans="1:8">
      <c r="A217" s="202" t="s">
        <v>562</v>
      </c>
      <c r="B217" s="202" t="s">
        <v>563</v>
      </c>
      <c r="C217" s="203"/>
      <c r="D217" s="203"/>
      <c r="E217" s="203"/>
      <c r="F217" s="204"/>
      <c r="G217" s="205"/>
      <c r="H217" s="204"/>
    </row>
    <row r="218" ht="25.5" spans="1:8">
      <c r="A218" s="202" t="s">
        <v>565</v>
      </c>
      <c r="B218" s="202" t="s">
        <v>566</v>
      </c>
      <c r="C218" s="203" t="s">
        <v>559</v>
      </c>
      <c r="D218" s="203"/>
      <c r="E218" s="203"/>
      <c r="F218" s="204"/>
      <c r="G218" s="205" t="s">
        <v>560</v>
      </c>
      <c r="H218" s="204" t="s">
        <v>561</v>
      </c>
    </row>
    <row r="219" ht="25.5" spans="1:8">
      <c r="A219" s="202" t="s">
        <v>567</v>
      </c>
      <c r="B219" s="202" t="s">
        <v>568</v>
      </c>
      <c r="C219" s="203" t="s">
        <v>559</v>
      </c>
      <c r="D219" s="203"/>
      <c r="E219" s="203"/>
      <c r="F219" s="204"/>
      <c r="G219" s="205" t="s">
        <v>560</v>
      </c>
      <c r="H219" s="204" t="s">
        <v>561</v>
      </c>
    </row>
    <row r="220" ht="25.5" spans="1:8">
      <c r="A220" s="202" t="s">
        <v>569</v>
      </c>
      <c r="B220" s="202" t="s">
        <v>570</v>
      </c>
      <c r="C220" s="203" t="s">
        <v>559</v>
      </c>
      <c r="D220" s="203"/>
      <c r="E220" s="203"/>
      <c r="F220" s="204"/>
      <c r="G220" s="205" t="s">
        <v>560</v>
      </c>
      <c r="H220" s="204" t="s">
        <v>561</v>
      </c>
    </row>
    <row r="221" spans="1:8">
      <c r="A221" s="202" t="s">
        <v>571</v>
      </c>
      <c r="B221" s="202" t="s">
        <v>572</v>
      </c>
      <c r="C221" s="203" t="s">
        <v>559</v>
      </c>
      <c r="D221" s="203"/>
      <c r="E221" s="203"/>
      <c r="F221" s="204"/>
      <c r="G221" s="205" t="s">
        <v>560</v>
      </c>
      <c r="H221" s="204" t="s">
        <v>561</v>
      </c>
    </row>
    <row r="222" spans="1:8">
      <c r="A222" s="202" t="s">
        <v>573</v>
      </c>
      <c r="B222" s="202" t="s">
        <v>574</v>
      </c>
      <c r="C222" s="206"/>
      <c r="D222" s="206"/>
      <c r="E222" s="206"/>
      <c r="F222" s="205"/>
      <c r="G222" s="205" t="s">
        <v>560</v>
      </c>
      <c r="H222" s="204" t="s">
        <v>561</v>
      </c>
    </row>
    <row r="223" spans="1:8">
      <c r="A223" s="202" t="s">
        <v>575</v>
      </c>
      <c r="B223" s="202" t="s">
        <v>576</v>
      </c>
      <c r="C223" s="206"/>
      <c r="D223" s="206"/>
      <c r="E223" s="206"/>
      <c r="F223" s="205"/>
      <c r="G223" s="205" t="s">
        <v>560</v>
      </c>
      <c r="H223" s="204" t="s">
        <v>561</v>
      </c>
    </row>
    <row r="224" spans="1:8">
      <c r="A224" s="202" t="s">
        <v>577</v>
      </c>
      <c r="B224" s="202" t="s">
        <v>578</v>
      </c>
      <c r="C224" s="206"/>
      <c r="D224" s="206"/>
      <c r="E224" s="206"/>
      <c r="F224" s="205"/>
      <c r="G224" s="205" t="s">
        <v>560</v>
      </c>
      <c r="H224" s="204" t="s">
        <v>561</v>
      </c>
    </row>
    <row r="225" spans="1:8">
      <c r="A225" s="202" t="s">
        <v>579</v>
      </c>
      <c r="B225" s="202" t="s">
        <v>580</v>
      </c>
      <c r="C225" s="203" t="s">
        <v>559</v>
      </c>
      <c r="D225" s="203"/>
      <c r="E225" s="203"/>
      <c r="F225" s="204"/>
      <c r="G225" s="205" t="s">
        <v>560</v>
      </c>
      <c r="H225" s="204" t="s">
        <v>561</v>
      </c>
    </row>
    <row r="226" spans="1:8">
      <c r="A226" s="202" t="s">
        <v>581</v>
      </c>
      <c r="B226" s="202" t="s">
        <v>582</v>
      </c>
      <c r="C226" s="203" t="s">
        <v>559</v>
      </c>
      <c r="D226" s="203"/>
      <c r="E226" s="203"/>
      <c r="F226" s="204"/>
      <c r="G226" s="205" t="s">
        <v>560</v>
      </c>
      <c r="H226" s="204" t="s">
        <v>561</v>
      </c>
    </row>
    <row r="227" spans="1:8">
      <c r="A227" s="202" t="s">
        <v>583</v>
      </c>
      <c r="B227" s="202" t="s">
        <v>584</v>
      </c>
      <c r="C227" s="203" t="s">
        <v>642</v>
      </c>
      <c r="D227" s="203"/>
      <c r="E227" s="203"/>
      <c r="F227" s="204"/>
      <c r="G227" s="205" t="s">
        <v>560</v>
      </c>
      <c r="H227" s="204" t="s">
        <v>561</v>
      </c>
    </row>
    <row r="228" spans="1:8">
      <c r="A228" s="202" t="s">
        <v>585</v>
      </c>
      <c r="B228" s="202" t="s">
        <v>586</v>
      </c>
      <c r="C228" s="203" t="s">
        <v>559</v>
      </c>
      <c r="D228" s="203"/>
      <c r="E228" s="203"/>
      <c r="F228" s="204"/>
      <c r="G228" s="205" t="s">
        <v>560</v>
      </c>
      <c r="H228" s="204" t="s">
        <v>561</v>
      </c>
    </row>
    <row r="229" spans="1:8">
      <c r="A229" s="202" t="s">
        <v>587</v>
      </c>
      <c r="B229" s="202" t="s">
        <v>588</v>
      </c>
      <c r="C229" s="203" t="s">
        <v>589</v>
      </c>
      <c r="D229" s="203"/>
      <c r="E229" s="203"/>
      <c r="F229" s="204"/>
      <c r="G229" s="205" t="s">
        <v>560</v>
      </c>
      <c r="H229" s="204" t="s">
        <v>561</v>
      </c>
    </row>
    <row r="230" spans="1:8">
      <c r="A230" s="202" t="s">
        <v>590</v>
      </c>
      <c r="B230" s="202" t="s">
        <v>591</v>
      </c>
      <c r="C230" s="203" t="s">
        <v>559</v>
      </c>
      <c r="D230" s="203"/>
      <c r="E230" s="203"/>
      <c r="F230" s="204"/>
      <c r="G230" s="205" t="s">
        <v>560</v>
      </c>
      <c r="H230" s="204" t="s">
        <v>561</v>
      </c>
    </row>
    <row r="231" spans="1:8">
      <c r="A231" s="202" t="s">
        <v>592</v>
      </c>
      <c r="B231" s="202" t="s">
        <v>593</v>
      </c>
      <c r="C231" s="203" t="s">
        <v>589</v>
      </c>
      <c r="D231" s="203"/>
      <c r="E231" s="203"/>
      <c r="F231" s="204"/>
      <c r="G231" s="205" t="s">
        <v>560</v>
      </c>
      <c r="H231" s="204" t="s">
        <v>561</v>
      </c>
    </row>
    <row r="232" spans="1:8">
      <c r="A232" s="202" t="s">
        <v>594</v>
      </c>
      <c r="B232" s="202" t="s">
        <v>899</v>
      </c>
      <c r="C232" s="206"/>
      <c r="D232" s="206"/>
      <c r="E232" s="206"/>
      <c r="F232" s="205"/>
      <c r="G232" s="205" t="s">
        <v>560</v>
      </c>
      <c r="H232" s="204" t="s">
        <v>561</v>
      </c>
    </row>
    <row r="233" spans="1:8">
      <c r="A233" s="202" t="s">
        <v>596</v>
      </c>
      <c r="B233" s="202" t="s">
        <v>597</v>
      </c>
      <c r="C233" s="203" t="s">
        <v>559</v>
      </c>
      <c r="D233" s="203"/>
      <c r="E233" s="203"/>
      <c r="F233" s="204"/>
      <c r="G233" s="205" t="s">
        <v>560</v>
      </c>
      <c r="H233" s="204" t="s">
        <v>561</v>
      </c>
    </row>
    <row r="234" spans="1:8">
      <c r="A234" s="202" t="s">
        <v>598</v>
      </c>
      <c r="B234" s="202" t="s">
        <v>900</v>
      </c>
      <c r="C234" s="203" t="s">
        <v>559</v>
      </c>
      <c r="D234" s="203"/>
      <c r="E234" s="203"/>
      <c r="F234" s="204"/>
      <c r="G234" s="205" t="s">
        <v>560</v>
      </c>
      <c r="H234" s="204" t="s">
        <v>561</v>
      </c>
    </row>
    <row r="235" spans="1:8">
      <c r="A235" s="202" t="s">
        <v>600</v>
      </c>
      <c r="B235" s="202" t="s">
        <v>601</v>
      </c>
      <c r="C235" s="206"/>
      <c r="D235" s="206"/>
      <c r="E235" s="206"/>
      <c r="F235" s="205"/>
      <c r="G235" s="205" t="s">
        <v>560</v>
      </c>
      <c r="H235" s="204" t="s">
        <v>561</v>
      </c>
    </row>
    <row r="236" spans="1:8">
      <c r="A236" s="202" t="s">
        <v>602</v>
      </c>
      <c r="B236" s="202" t="s">
        <v>603</v>
      </c>
      <c r="C236" s="206"/>
      <c r="D236" s="206"/>
      <c r="E236" s="206"/>
      <c r="F236" s="205"/>
      <c r="G236" s="205" t="s">
        <v>560</v>
      </c>
      <c r="H236" s="204" t="s">
        <v>561</v>
      </c>
    </row>
    <row r="237" spans="1:8">
      <c r="A237" s="202" t="s">
        <v>604</v>
      </c>
      <c r="B237" s="202" t="s">
        <v>605</v>
      </c>
      <c r="C237" s="203" t="s">
        <v>559</v>
      </c>
      <c r="D237" s="203"/>
      <c r="E237" s="203"/>
      <c r="F237" s="204"/>
      <c r="G237" s="205" t="s">
        <v>560</v>
      </c>
      <c r="H237" s="204" t="s">
        <v>561</v>
      </c>
    </row>
    <row r="238" spans="1:8">
      <c r="A238" s="202" t="s">
        <v>606</v>
      </c>
      <c r="B238" s="202" t="s">
        <v>607</v>
      </c>
      <c r="C238" s="206"/>
      <c r="D238" s="206"/>
      <c r="E238" s="206"/>
      <c r="F238" s="205"/>
      <c r="G238" s="205" t="s">
        <v>560</v>
      </c>
      <c r="H238" s="204" t="s">
        <v>561</v>
      </c>
    </row>
    <row r="239" spans="1:8">
      <c r="A239" s="202" t="s">
        <v>608</v>
      </c>
      <c r="B239" s="202" t="s">
        <v>609</v>
      </c>
      <c r="C239" s="206"/>
      <c r="D239" s="206"/>
      <c r="E239" s="206"/>
      <c r="F239" s="205"/>
      <c r="G239" s="205" t="s">
        <v>560</v>
      </c>
      <c r="H239" s="204" t="s">
        <v>561</v>
      </c>
    </row>
    <row r="240" spans="1:8">
      <c r="A240" s="202" t="s">
        <v>610</v>
      </c>
      <c r="B240" s="202" t="s">
        <v>611</v>
      </c>
      <c r="C240" s="203" t="s">
        <v>559</v>
      </c>
      <c r="D240" s="203"/>
      <c r="E240" s="203"/>
      <c r="F240" s="204"/>
      <c r="G240" s="205" t="s">
        <v>560</v>
      </c>
      <c r="H240" s="204" t="s">
        <v>561</v>
      </c>
    </row>
    <row r="241" spans="1:8">
      <c r="A241" s="202" t="s">
        <v>612</v>
      </c>
      <c r="B241" s="202" t="s">
        <v>901</v>
      </c>
      <c r="C241" s="203" t="s">
        <v>559</v>
      </c>
      <c r="D241" s="203"/>
      <c r="E241" s="203"/>
      <c r="F241" s="204"/>
      <c r="G241" s="205" t="s">
        <v>560</v>
      </c>
      <c r="H241" s="204" t="s">
        <v>561</v>
      </c>
    </row>
    <row r="242" spans="1:8">
      <c r="A242" s="202" t="s">
        <v>614</v>
      </c>
      <c r="B242" s="202" t="s">
        <v>902</v>
      </c>
      <c r="C242" s="206"/>
      <c r="D242" s="206"/>
      <c r="E242" s="206"/>
      <c r="F242" s="205"/>
      <c r="G242" s="205" t="s">
        <v>560</v>
      </c>
      <c r="H242" s="204" t="s">
        <v>561</v>
      </c>
    </row>
    <row r="243" spans="1:8">
      <c r="A243" s="202" t="s">
        <v>616</v>
      </c>
      <c r="B243" s="202" t="s">
        <v>617</v>
      </c>
      <c r="C243" s="203"/>
      <c r="D243" s="203"/>
      <c r="E243" s="203"/>
      <c r="F243" s="204"/>
      <c r="G243" s="205" t="s">
        <v>560</v>
      </c>
      <c r="H243" s="204" t="s">
        <v>561</v>
      </c>
    </row>
    <row r="244" spans="1:8">
      <c r="A244" s="202" t="s">
        <v>618</v>
      </c>
      <c r="B244" s="202" t="s">
        <v>903</v>
      </c>
      <c r="C244" s="203"/>
      <c r="D244" s="203"/>
      <c r="E244" s="203"/>
      <c r="F244" s="204"/>
      <c r="G244" s="205" t="s">
        <v>560</v>
      </c>
      <c r="H244" s="204" t="s">
        <v>561</v>
      </c>
    </row>
    <row r="245" spans="1:8">
      <c r="A245" s="202" t="s">
        <v>621</v>
      </c>
      <c r="B245" s="202" t="s">
        <v>622</v>
      </c>
      <c r="C245" s="203"/>
      <c r="D245" s="203"/>
      <c r="E245" s="203"/>
      <c r="F245" s="204"/>
      <c r="G245" s="205" t="s">
        <v>560</v>
      </c>
      <c r="H245" s="204" t="s">
        <v>561</v>
      </c>
    </row>
    <row r="246" spans="1:8">
      <c r="A246" s="202" t="s">
        <v>623</v>
      </c>
      <c r="B246" s="202" t="s">
        <v>624</v>
      </c>
      <c r="C246" s="203"/>
      <c r="D246" s="203"/>
      <c r="E246" s="203"/>
      <c r="F246" s="204"/>
      <c r="G246" s="205" t="s">
        <v>560</v>
      </c>
      <c r="H246" s="204" t="s">
        <v>561</v>
      </c>
    </row>
    <row r="247" spans="1:8">
      <c r="A247" s="202" t="s">
        <v>625</v>
      </c>
      <c r="B247" s="202" t="s">
        <v>626</v>
      </c>
      <c r="C247" s="203"/>
      <c r="D247" s="203"/>
      <c r="E247" s="203"/>
      <c r="F247" s="204"/>
      <c r="G247" s="205" t="s">
        <v>560</v>
      </c>
      <c r="H247" s="204" t="s">
        <v>561</v>
      </c>
    </row>
    <row r="248" spans="1:8">
      <c r="A248" s="202" t="s">
        <v>627</v>
      </c>
      <c r="B248" s="202" t="s">
        <v>628</v>
      </c>
      <c r="C248" s="203"/>
      <c r="D248" s="203"/>
      <c r="E248" s="203"/>
      <c r="F248" s="204"/>
      <c r="G248" s="205" t="s">
        <v>560</v>
      </c>
      <c r="H248" s="204" t="s">
        <v>561</v>
      </c>
    </row>
    <row r="249" spans="1:8">
      <c r="A249" s="202" t="s">
        <v>629</v>
      </c>
      <c r="B249" s="202" t="s">
        <v>630</v>
      </c>
      <c r="C249" s="203" t="s">
        <v>559</v>
      </c>
      <c r="D249" s="203"/>
      <c r="E249" s="203"/>
      <c r="F249" s="204"/>
      <c r="G249" s="205" t="s">
        <v>560</v>
      </c>
      <c r="H249" s="204" t="s">
        <v>561</v>
      </c>
    </row>
    <row r="250" spans="1:8">
      <c r="A250" s="202" t="s">
        <v>631</v>
      </c>
      <c r="B250" s="202" t="s">
        <v>904</v>
      </c>
      <c r="C250" s="204"/>
      <c r="D250" s="204"/>
      <c r="E250" s="204"/>
      <c r="F250" s="204"/>
      <c r="G250" s="205" t="s">
        <v>560</v>
      </c>
      <c r="H250" s="204" t="s">
        <v>561</v>
      </c>
    </row>
    <row r="251" spans="1:8">
      <c r="A251" s="207"/>
      <c r="B251" s="207"/>
      <c r="C251" s="207"/>
      <c r="D251" s="208"/>
      <c r="E251" s="207"/>
      <c r="F251" s="207"/>
      <c r="G251" s="207"/>
      <c r="H251" s="207"/>
    </row>
    <row r="252" spans="1:8">
      <c r="A252" s="209" t="s">
        <v>633</v>
      </c>
      <c r="B252" s="210"/>
      <c r="C252" s="210"/>
      <c r="D252" s="210"/>
      <c r="E252" s="210"/>
      <c r="F252" s="210"/>
      <c r="G252" s="210"/>
      <c r="H252" s="211"/>
    </row>
    <row r="253" spans="1:8">
      <c r="A253" s="202" t="s">
        <v>634</v>
      </c>
      <c r="B253" s="202" t="s">
        <v>635</v>
      </c>
      <c r="C253" s="203" t="s">
        <v>559</v>
      </c>
      <c r="D253" s="203"/>
      <c r="E253" s="203"/>
      <c r="F253" s="204"/>
      <c r="G253" s="205" t="s">
        <v>560</v>
      </c>
      <c r="H253" s="204" t="s">
        <v>561</v>
      </c>
    </row>
    <row r="254" spans="1:8">
      <c r="A254" s="202" t="s">
        <v>636</v>
      </c>
      <c r="B254" s="202" t="s">
        <v>637</v>
      </c>
      <c r="C254" s="206"/>
      <c r="D254" s="206"/>
      <c r="E254" s="206"/>
      <c r="F254" s="205"/>
      <c r="G254" s="205" t="s">
        <v>560</v>
      </c>
      <c r="H254" s="204" t="s">
        <v>561</v>
      </c>
    </row>
    <row r="255" spans="1:8">
      <c r="A255" s="202" t="s">
        <v>638</v>
      </c>
      <c r="B255" s="202" t="s">
        <v>639</v>
      </c>
      <c r="C255" s="206"/>
      <c r="D255" s="206"/>
      <c r="E255" s="206"/>
      <c r="F255" s="205"/>
      <c r="G255" s="205" t="s">
        <v>560</v>
      </c>
      <c r="H255" s="204" t="s">
        <v>561</v>
      </c>
    </row>
    <row r="256" spans="1:8">
      <c r="A256" s="202" t="s">
        <v>640</v>
      </c>
      <c r="B256" s="202" t="s">
        <v>641</v>
      </c>
      <c r="C256" s="203" t="s">
        <v>642</v>
      </c>
      <c r="D256" s="203"/>
      <c r="E256" s="203"/>
      <c r="F256" s="204"/>
      <c r="G256" s="205" t="s">
        <v>560</v>
      </c>
      <c r="H256" s="204" t="s">
        <v>561</v>
      </c>
    </row>
    <row r="257" spans="1:8">
      <c r="A257" s="202" t="s">
        <v>643</v>
      </c>
      <c r="B257" s="202" t="s">
        <v>644</v>
      </c>
      <c r="C257" s="203" t="s">
        <v>642</v>
      </c>
      <c r="D257" s="203"/>
      <c r="E257" s="203"/>
      <c r="F257" s="204"/>
      <c r="G257" s="205" t="s">
        <v>560</v>
      </c>
      <c r="H257" s="204" t="s">
        <v>561</v>
      </c>
    </row>
    <row r="258" spans="1:8">
      <c r="A258" s="202" t="s">
        <v>645</v>
      </c>
      <c r="B258" s="202" t="s">
        <v>646</v>
      </c>
      <c r="C258" s="203" t="s">
        <v>589</v>
      </c>
      <c r="D258" s="203"/>
      <c r="E258" s="203"/>
      <c r="F258" s="204"/>
      <c r="G258" s="205" t="s">
        <v>560</v>
      </c>
      <c r="H258" s="204" t="s">
        <v>561</v>
      </c>
    </row>
    <row r="259" spans="1:8">
      <c r="A259" s="202" t="s">
        <v>647</v>
      </c>
      <c r="B259" s="202" t="s">
        <v>648</v>
      </c>
      <c r="C259" s="203" t="s">
        <v>589</v>
      </c>
      <c r="D259" s="203"/>
      <c r="E259" s="203"/>
      <c r="F259" s="204"/>
      <c r="G259" s="205" t="s">
        <v>560</v>
      </c>
      <c r="H259" s="204" t="s">
        <v>561</v>
      </c>
    </row>
    <row r="260" spans="1:8">
      <c r="A260" s="202" t="s">
        <v>649</v>
      </c>
      <c r="B260" s="202" t="s">
        <v>650</v>
      </c>
      <c r="C260" s="203" t="s">
        <v>589</v>
      </c>
      <c r="D260" s="203"/>
      <c r="E260" s="203"/>
      <c r="F260" s="204"/>
      <c r="G260" s="205" t="s">
        <v>560</v>
      </c>
      <c r="H260" s="204" t="s">
        <v>561</v>
      </c>
    </row>
    <row r="261" spans="1:8">
      <c r="A261" s="202" t="s">
        <v>651</v>
      </c>
      <c r="B261" s="202" t="s">
        <v>652</v>
      </c>
      <c r="C261" s="203" t="s">
        <v>589</v>
      </c>
      <c r="D261" s="203"/>
      <c r="E261" s="203"/>
      <c r="F261" s="204"/>
      <c r="G261" s="205" t="s">
        <v>560</v>
      </c>
      <c r="H261" s="204" t="s">
        <v>561</v>
      </c>
    </row>
    <row r="262" spans="1:8">
      <c r="A262" s="202" t="s">
        <v>653</v>
      </c>
      <c r="B262" s="202" t="s">
        <v>905</v>
      </c>
      <c r="C262" s="203" t="s">
        <v>559</v>
      </c>
      <c r="D262" s="203"/>
      <c r="E262" s="203"/>
      <c r="F262" s="204"/>
      <c r="G262" s="205" t="s">
        <v>560</v>
      </c>
      <c r="H262" s="204" t="s">
        <v>561</v>
      </c>
    </row>
    <row r="263" spans="1:8">
      <c r="A263" s="202" t="s">
        <v>655</v>
      </c>
      <c r="B263" s="202" t="s">
        <v>656</v>
      </c>
      <c r="C263" s="203" t="s">
        <v>657</v>
      </c>
      <c r="D263" s="203"/>
      <c r="E263" s="203"/>
      <c r="F263" s="204"/>
      <c r="G263" s="205" t="s">
        <v>560</v>
      </c>
      <c r="H263" s="204" t="s">
        <v>561</v>
      </c>
    </row>
    <row r="264" spans="1:8">
      <c r="A264" s="202" t="s">
        <v>658</v>
      </c>
      <c r="B264" s="202" t="s">
        <v>659</v>
      </c>
      <c r="C264" s="203" t="s">
        <v>589</v>
      </c>
      <c r="D264" s="203"/>
      <c r="E264" s="203"/>
      <c r="F264" s="204"/>
      <c r="G264" s="205" t="s">
        <v>560</v>
      </c>
      <c r="H264" s="204" t="s">
        <v>561</v>
      </c>
    </row>
    <row r="265" spans="1:8">
      <c r="A265" s="202" t="s">
        <v>660</v>
      </c>
      <c r="B265" s="202" t="s">
        <v>661</v>
      </c>
      <c r="C265" s="203" t="s">
        <v>642</v>
      </c>
      <c r="D265" s="203"/>
      <c r="E265" s="203"/>
      <c r="F265" s="204"/>
      <c r="G265" s="205" t="s">
        <v>560</v>
      </c>
      <c r="H265" s="204" t="s">
        <v>561</v>
      </c>
    </row>
    <row r="266" spans="1:8">
      <c r="A266" s="202" t="s">
        <v>662</v>
      </c>
      <c r="B266" s="202" t="s">
        <v>663</v>
      </c>
      <c r="C266" s="203" t="s">
        <v>589</v>
      </c>
      <c r="D266" s="203"/>
      <c r="E266" s="203"/>
      <c r="F266" s="204"/>
      <c r="G266" s="205" t="s">
        <v>560</v>
      </c>
      <c r="H266" s="204" t="s">
        <v>561</v>
      </c>
    </row>
    <row r="267" spans="1:8">
      <c r="A267" s="202" t="s">
        <v>664</v>
      </c>
      <c r="B267" s="202" t="s">
        <v>665</v>
      </c>
      <c r="C267" s="203" t="s">
        <v>589</v>
      </c>
      <c r="D267" s="203"/>
      <c r="E267" s="203"/>
      <c r="F267" s="204"/>
      <c r="G267" s="205" t="s">
        <v>560</v>
      </c>
      <c r="H267" s="204" t="s">
        <v>561</v>
      </c>
    </row>
    <row r="268" spans="1:8">
      <c r="A268" s="202" t="s">
        <v>666</v>
      </c>
      <c r="B268" s="202" t="s">
        <v>669</v>
      </c>
      <c r="C268" s="203" t="s">
        <v>589</v>
      </c>
      <c r="D268" s="203"/>
      <c r="E268" s="203"/>
      <c r="F268" s="204"/>
      <c r="G268" s="205" t="s">
        <v>560</v>
      </c>
      <c r="H268" s="204" t="s">
        <v>561</v>
      </c>
    </row>
    <row r="269" spans="1:8">
      <c r="A269" s="202" t="s">
        <v>666</v>
      </c>
      <c r="B269" s="202" t="s">
        <v>671</v>
      </c>
      <c r="C269" s="203"/>
      <c r="D269" s="203"/>
      <c r="E269" s="203"/>
      <c r="F269" s="203"/>
      <c r="G269" s="206"/>
      <c r="H269" s="203"/>
    </row>
    <row r="270" spans="1:8">
      <c r="A270" s="215"/>
      <c r="B270" s="216"/>
      <c r="C270" s="217"/>
      <c r="D270" s="217"/>
      <c r="E270" s="217"/>
      <c r="F270" s="217"/>
      <c r="G270" s="217"/>
      <c r="H270" s="218"/>
    </row>
    <row r="271" spans="1:8">
      <c r="A271" s="209" t="s">
        <v>672</v>
      </c>
      <c r="B271" s="210"/>
      <c r="C271" s="210"/>
      <c r="D271" s="210"/>
      <c r="E271" s="210"/>
      <c r="F271" s="210"/>
      <c r="G271" s="210"/>
      <c r="H271" s="211"/>
    </row>
    <row r="272" spans="1:8">
      <c r="A272" s="219" t="s">
        <v>673</v>
      </c>
      <c r="B272" s="220" t="s">
        <v>674</v>
      </c>
      <c r="C272" s="203" t="s">
        <v>559</v>
      </c>
      <c r="D272" s="203"/>
      <c r="E272" s="203"/>
      <c r="F272" s="204"/>
      <c r="G272" s="205" t="s">
        <v>560</v>
      </c>
      <c r="H272" s="204" t="s">
        <v>561</v>
      </c>
    </row>
    <row r="273" spans="1:8">
      <c r="A273" s="219" t="s">
        <v>675</v>
      </c>
      <c r="B273" s="220" t="s">
        <v>676</v>
      </c>
      <c r="C273" s="203" t="s">
        <v>559</v>
      </c>
      <c r="D273" s="203"/>
      <c r="E273" s="203"/>
      <c r="F273" s="204"/>
      <c r="G273" s="205" t="s">
        <v>560</v>
      </c>
      <c r="H273" s="204" t="s">
        <v>561</v>
      </c>
    </row>
    <row r="274" ht="25.5" spans="1:8">
      <c r="A274" s="219" t="s">
        <v>677</v>
      </c>
      <c r="B274" s="220" t="s">
        <v>678</v>
      </c>
      <c r="C274" s="203" t="s">
        <v>559</v>
      </c>
      <c r="D274" s="203"/>
      <c r="E274" s="203"/>
      <c r="F274" s="204"/>
      <c r="G274" s="205" t="s">
        <v>560</v>
      </c>
      <c r="H274" s="204" t="s">
        <v>561</v>
      </c>
    </row>
    <row r="275" spans="1:8">
      <c r="A275" s="219" t="s">
        <v>679</v>
      </c>
      <c r="B275" s="220" t="s">
        <v>680</v>
      </c>
      <c r="C275" s="203" t="s">
        <v>559</v>
      </c>
      <c r="D275" s="203"/>
      <c r="E275" s="203"/>
      <c r="F275" s="204"/>
      <c r="G275" s="205" t="s">
        <v>560</v>
      </c>
      <c r="H275" s="204" t="s">
        <v>561</v>
      </c>
    </row>
    <row r="276" spans="1:8">
      <c r="A276" s="219" t="s">
        <v>681</v>
      </c>
      <c r="B276" s="220" t="s">
        <v>682</v>
      </c>
      <c r="C276" s="203" t="s">
        <v>559</v>
      </c>
      <c r="D276" s="203"/>
      <c r="E276" s="203"/>
      <c r="F276" s="204"/>
      <c r="G276" s="205" t="s">
        <v>560</v>
      </c>
      <c r="H276" s="204" t="s">
        <v>561</v>
      </c>
    </row>
    <row r="277" spans="1:8">
      <c r="A277" s="219" t="s">
        <v>683</v>
      </c>
      <c r="B277" s="220" t="s">
        <v>684</v>
      </c>
      <c r="C277" s="203" t="s">
        <v>559</v>
      </c>
      <c r="D277" s="203"/>
      <c r="E277" s="203"/>
      <c r="F277" s="204"/>
      <c r="G277" s="205" t="s">
        <v>560</v>
      </c>
      <c r="H277" s="204" t="s">
        <v>561</v>
      </c>
    </row>
    <row r="278" spans="1:8">
      <c r="A278" s="219" t="s">
        <v>685</v>
      </c>
      <c r="B278" s="220" t="s">
        <v>906</v>
      </c>
      <c r="C278" s="203" t="s">
        <v>559</v>
      </c>
      <c r="D278" s="203"/>
      <c r="E278" s="203"/>
      <c r="F278" s="204"/>
      <c r="G278" s="205" t="s">
        <v>560</v>
      </c>
      <c r="H278" s="204" t="s">
        <v>561</v>
      </c>
    </row>
    <row r="279" spans="1:8">
      <c r="A279" s="219" t="s">
        <v>687</v>
      </c>
      <c r="B279" s="220" t="s">
        <v>907</v>
      </c>
      <c r="C279" s="203" t="s">
        <v>559</v>
      </c>
      <c r="D279" s="203"/>
      <c r="E279" s="203"/>
      <c r="F279" s="204"/>
      <c r="G279" s="205" t="s">
        <v>560</v>
      </c>
      <c r="H279" s="204" t="s">
        <v>561</v>
      </c>
    </row>
    <row r="280" spans="1:8">
      <c r="A280" s="219" t="s">
        <v>689</v>
      </c>
      <c r="B280" s="220" t="s">
        <v>690</v>
      </c>
      <c r="C280" s="203" t="s">
        <v>559</v>
      </c>
      <c r="D280" s="203"/>
      <c r="E280" s="203"/>
      <c r="F280" s="204"/>
      <c r="G280" s="205" t="s">
        <v>560</v>
      </c>
      <c r="H280" s="204" t="s">
        <v>561</v>
      </c>
    </row>
    <row r="281" spans="1:8">
      <c r="A281" s="219" t="s">
        <v>691</v>
      </c>
      <c r="B281" s="221" t="s">
        <v>908</v>
      </c>
      <c r="C281" s="203" t="s">
        <v>559</v>
      </c>
      <c r="D281" s="203"/>
      <c r="E281" s="203"/>
      <c r="F281" s="204"/>
      <c r="G281" s="205" t="s">
        <v>560</v>
      </c>
      <c r="H281" s="204" t="s">
        <v>561</v>
      </c>
    </row>
    <row r="282" spans="1:8">
      <c r="A282" s="219" t="s">
        <v>693</v>
      </c>
      <c r="B282" s="221" t="s">
        <v>909</v>
      </c>
      <c r="C282" s="203"/>
      <c r="D282" s="203"/>
      <c r="E282" s="203"/>
      <c r="F282" s="204"/>
      <c r="G282" s="205" t="s">
        <v>560</v>
      </c>
      <c r="H282" s="204" t="s">
        <v>561</v>
      </c>
    </row>
    <row r="283" spans="1:8">
      <c r="A283" s="219" t="s">
        <v>695</v>
      </c>
      <c r="B283" s="221" t="s">
        <v>686</v>
      </c>
      <c r="C283" s="203" t="s">
        <v>559</v>
      </c>
      <c r="D283" s="203"/>
      <c r="E283" s="203"/>
      <c r="F283" s="204"/>
      <c r="G283" s="205" t="s">
        <v>560</v>
      </c>
      <c r="H283" s="204" t="s">
        <v>561</v>
      </c>
    </row>
    <row r="284" spans="1:8">
      <c r="A284" s="219" t="s">
        <v>697</v>
      </c>
      <c r="B284" s="221" t="s">
        <v>698</v>
      </c>
      <c r="C284" s="203" t="s">
        <v>559</v>
      </c>
      <c r="D284" s="203"/>
      <c r="E284" s="203"/>
      <c r="F284" s="204"/>
      <c r="G284" s="205" t="s">
        <v>560</v>
      </c>
      <c r="H284" s="204" t="s">
        <v>561</v>
      </c>
    </row>
    <row r="285" spans="1:8">
      <c r="A285" s="219" t="s">
        <v>699</v>
      </c>
      <c r="B285" s="221" t="s">
        <v>700</v>
      </c>
      <c r="C285" s="206" t="s">
        <v>559</v>
      </c>
      <c r="D285" s="206"/>
      <c r="E285" s="206"/>
      <c r="F285" s="205"/>
      <c r="G285" s="205" t="s">
        <v>560</v>
      </c>
      <c r="H285" s="204" t="s">
        <v>561</v>
      </c>
    </row>
    <row r="286" spans="1:8">
      <c r="A286" s="219" t="s">
        <v>701</v>
      </c>
      <c r="B286" s="221" t="s">
        <v>910</v>
      </c>
      <c r="C286" s="203"/>
      <c r="D286" s="203"/>
      <c r="E286" s="203"/>
      <c r="F286" s="204"/>
      <c r="G286" s="205" t="s">
        <v>560</v>
      </c>
      <c r="H286" s="204" t="s">
        <v>561</v>
      </c>
    </row>
    <row r="287" spans="1:8">
      <c r="A287" s="219" t="s">
        <v>703</v>
      </c>
      <c r="B287" s="221" t="s">
        <v>704</v>
      </c>
      <c r="C287" s="206" t="s">
        <v>559</v>
      </c>
      <c r="D287" s="206"/>
      <c r="E287" s="206"/>
      <c r="F287" s="205"/>
      <c r="G287" s="205" t="s">
        <v>560</v>
      </c>
      <c r="H287" s="204" t="s">
        <v>561</v>
      </c>
    </row>
    <row r="288" spans="1:8">
      <c r="A288" s="219" t="s">
        <v>705</v>
      </c>
      <c r="B288" s="221" t="s">
        <v>706</v>
      </c>
      <c r="C288" s="203"/>
      <c r="D288" s="203"/>
      <c r="E288" s="203"/>
      <c r="F288" s="204"/>
      <c r="G288" s="205" t="s">
        <v>560</v>
      </c>
      <c r="H288" s="204" t="s">
        <v>561</v>
      </c>
    </row>
    <row r="289" spans="1:8">
      <c r="A289" s="219" t="s">
        <v>707</v>
      </c>
      <c r="B289" s="221" t="s">
        <v>708</v>
      </c>
      <c r="C289" s="206"/>
      <c r="D289" s="206"/>
      <c r="E289" s="206"/>
      <c r="F289" s="205"/>
      <c r="G289" s="205" t="s">
        <v>560</v>
      </c>
      <c r="H289" s="204" t="s">
        <v>561</v>
      </c>
    </row>
    <row r="290" spans="1:8">
      <c r="A290" s="219" t="s">
        <v>709</v>
      </c>
      <c r="B290" s="221" t="s">
        <v>710</v>
      </c>
      <c r="C290" s="206"/>
      <c r="D290" s="206"/>
      <c r="E290" s="206"/>
      <c r="F290" s="205"/>
      <c r="G290" s="205" t="s">
        <v>560</v>
      </c>
      <c r="H290" s="204" t="s">
        <v>561</v>
      </c>
    </row>
    <row r="291" ht="25.5" spans="1:8">
      <c r="A291" s="219" t="s">
        <v>711</v>
      </c>
      <c r="B291" s="221" t="s">
        <v>712</v>
      </c>
      <c r="C291" s="206"/>
      <c r="D291" s="206"/>
      <c r="E291" s="206"/>
      <c r="F291" s="205"/>
      <c r="G291" s="205" t="s">
        <v>560</v>
      </c>
      <c r="H291" s="204" t="s">
        <v>561</v>
      </c>
    </row>
    <row r="292" spans="1:8">
      <c r="A292" s="219" t="s">
        <v>713</v>
      </c>
      <c r="B292" s="221" t="s">
        <v>714</v>
      </c>
      <c r="C292" s="203"/>
      <c r="D292" s="203"/>
      <c r="E292" s="203"/>
      <c r="F292" s="204"/>
      <c r="G292" s="205" t="s">
        <v>560</v>
      </c>
      <c r="H292" s="204" t="s">
        <v>561</v>
      </c>
    </row>
    <row r="293" spans="1:8">
      <c r="A293" s="219" t="s">
        <v>715</v>
      </c>
      <c r="B293" s="221" t="s">
        <v>911</v>
      </c>
      <c r="C293" s="203"/>
      <c r="D293" s="203"/>
      <c r="E293" s="203"/>
      <c r="F293" s="204"/>
      <c r="G293" s="205" t="s">
        <v>560</v>
      </c>
      <c r="H293" s="204" t="s">
        <v>561</v>
      </c>
    </row>
    <row r="294" spans="1:8">
      <c r="A294" s="219" t="s">
        <v>717</v>
      </c>
      <c r="B294" s="221" t="s">
        <v>718</v>
      </c>
      <c r="C294" s="206"/>
      <c r="D294" s="206"/>
      <c r="E294" s="206"/>
      <c r="F294" s="205"/>
      <c r="G294" s="205" t="s">
        <v>560</v>
      </c>
      <c r="H294" s="204" t="s">
        <v>561</v>
      </c>
    </row>
    <row r="295" spans="1:8">
      <c r="A295" s="219" t="s">
        <v>719</v>
      </c>
      <c r="B295" s="221" t="s">
        <v>720</v>
      </c>
      <c r="C295" s="203" t="s">
        <v>559</v>
      </c>
      <c r="D295" s="203"/>
      <c r="E295" s="203"/>
      <c r="F295" s="204"/>
      <c r="G295" s="205" t="s">
        <v>560</v>
      </c>
      <c r="H295" s="204" t="s">
        <v>561</v>
      </c>
    </row>
    <row r="296" ht="25.5" spans="1:8">
      <c r="A296" s="219" t="s">
        <v>721</v>
      </c>
      <c r="B296" s="221" t="s">
        <v>722</v>
      </c>
      <c r="C296" s="203"/>
      <c r="D296" s="203"/>
      <c r="E296" s="203"/>
      <c r="F296" s="204"/>
      <c r="G296" s="205" t="s">
        <v>560</v>
      </c>
      <c r="H296" s="204" t="s">
        <v>561</v>
      </c>
    </row>
    <row r="297" spans="1:8">
      <c r="A297" s="219" t="s">
        <v>723</v>
      </c>
      <c r="B297" s="221" t="s">
        <v>912</v>
      </c>
      <c r="C297" s="203"/>
      <c r="D297" s="203"/>
      <c r="E297" s="203"/>
      <c r="F297" s="204"/>
      <c r="G297" s="205" t="s">
        <v>560</v>
      </c>
      <c r="H297" s="204" t="s">
        <v>561</v>
      </c>
    </row>
    <row r="298" spans="1:8">
      <c r="A298" s="222" t="s">
        <v>725</v>
      </c>
      <c r="B298" s="223" t="s">
        <v>913</v>
      </c>
      <c r="C298" s="224" t="s">
        <v>559</v>
      </c>
      <c r="D298" s="224"/>
      <c r="E298" s="224"/>
      <c r="F298" s="225"/>
      <c r="G298" s="226" t="s">
        <v>560</v>
      </c>
      <c r="H298" s="225" t="s">
        <v>561</v>
      </c>
    </row>
    <row r="299" ht="25.5" spans="1:8">
      <c r="A299" s="222" t="s">
        <v>727</v>
      </c>
      <c r="B299" s="223" t="s">
        <v>914</v>
      </c>
      <c r="C299" s="224"/>
      <c r="D299" s="224"/>
      <c r="E299" s="224"/>
      <c r="F299" s="225"/>
      <c r="G299" s="226" t="s">
        <v>560</v>
      </c>
      <c r="H299" s="225" t="s">
        <v>561</v>
      </c>
    </row>
    <row r="300" spans="1:8">
      <c r="A300" s="222" t="s">
        <v>729</v>
      </c>
      <c r="B300" s="223" t="s">
        <v>730</v>
      </c>
      <c r="C300" s="224" t="s">
        <v>559</v>
      </c>
      <c r="D300" s="224"/>
      <c r="E300" s="224"/>
      <c r="F300" s="225"/>
      <c r="G300" s="226" t="s">
        <v>560</v>
      </c>
      <c r="H300" s="225" t="s">
        <v>561</v>
      </c>
    </row>
    <row r="301" spans="1:8">
      <c r="A301" s="222" t="s">
        <v>731</v>
      </c>
      <c r="B301" s="223" t="s">
        <v>732</v>
      </c>
      <c r="C301" s="224" t="s">
        <v>559</v>
      </c>
      <c r="D301" s="224"/>
      <c r="E301" s="224"/>
      <c r="F301" s="225"/>
      <c r="G301" s="226" t="s">
        <v>560</v>
      </c>
      <c r="H301" s="225" t="s">
        <v>561</v>
      </c>
    </row>
    <row r="302" spans="1:8">
      <c r="A302" s="222" t="s">
        <v>733</v>
      </c>
      <c r="B302" s="223" t="s">
        <v>734</v>
      </c>
      <c r="C302" s="224"/>
      <c r="D302" s="224"/>
      <c r="E302" s="224"/>
      <c r="F302" s="225"/>
      <c r="G302" s="226" t="s">
        <v>560</v>
      </c>
      <c r="H302" s="225" t="s">
        <v>561</v>
      </c>
    </row>
    <row r="303" spans="1:8">
      <c r="A303" s="222" t="s">
        <v>735</v>
      </c>
      <c r="B303" s="223" t="s">
        <v>736</v>
      </c>
      <c r="C303" s="224"/>
      <c r="D303" s="224"/>
      <c r="E303" s="224"/>
      <c r="F303" s="225"/>
      <c r="G303" s="226" t="s">
        <v>560</v>
      </c>
      <c r="H303" s="225" t="s">
        <v>561</v>
      </c>
    </row>
    <row r="304" spans="1:8">
      <c r="A304" s="222" t="s">
        <v>737</v>
      </c>
      <c r="B304" s="223" t="s">
        <v>738</v>
      </c>
      <c r="C304" s="227" t="s">
        <v>559</v>
      </c>
      <c r="D304" s="227"/>
      <c r="E304" s="227"/>
      <c r="F304" s="226"/>
      <c r="G304" s="226" t="s">
        <v>560</v>
      </c>
      <c r="H304" s="225" t="s">
        <v>561</v>
      </c>
    </row>
    <row r="305" spans="1:8">
      <c r="A305" s="222" t="s">
        <v>739</v>
      </c>
      <c r="B305" s="223" t="s">
        <v>740</v>
      </c>
      <c r="C305" s="224" t="s">
        <v>559</v>
      </c>
      <c r="D305" s="224"/>
      <c r="E305" s="224"/>
      <c r="F305" s="225"/>
      <c r="G305" s="226" t="s">
        <v>560</v>
      </c>
      <c r="H305" s="225" t="s">
        <v>561</v>
      </c>
    </row>
    <row r="306" spans="1:8">
      <c r="A306" s="222" t="s">
        <v>741</v>
      </c>
      <c r="B306" s="223" t="s">
        <v>742</v>
      </c>
      <c r="C306" s="224" t="s">
        <v>589</v>
      </c>
      <c r="D306" s="224"/>
      <c r="E306" s="224"/>
      <c r="F306" s="225"/>
      <c r="G306" s="226" t="s">
        <v>560</v>
      </c>
      <c r="H306" s="225" t="s">
        <v>561</v>
      </c>
    </row>
    <row r="307" spans="1:8">
      <c r="A307" s="222" t="s">
        <v>743</v>
      </c>
      <c r="B307" s="223" t="s">
        <v>744</v>
      </c>
      <c r="C307" s="224"/>
      <c r="D307" s="224"/>
      <c r="E307" s="224"/>
      <c r="F307" s="225"/>
      <c r="G307" s="226" t="s">
        <v>560</v>
      </c>
      <c r="H307" s="225" t="s">
        <v>561</v>
      </c>
    </row>
    <row r="308" spans="1:8">
      <c r="A308" s="222" t="s">
        <v>745</v>
      </c>
      <c r="B308" s="223" t="s">
        <v>746</v>
      </c>
      <c r="C308" s="224" t="s">
        <v>559</v>
      </c>
      <c r="D308" s="224"/>
      <c r="E308" s="224"/>
      <c r="F308" s="225"/>
      <c r="G308" s="226" t="s">
        <v>560</v>
      </c>
      <c r="H308" s="225" t="s">
        <v>561</v>
      </c>
    </row>
    <row r="309" spans="1:8">
      <c r="A309" s="222" t="s">
        <v>747</v>
      </c>
      <c r="B309" s="223" t="s">
        <v>748</v>
      </c>
      <c r="C309" s="224" t="s">
        <v>589</v>
      </c>
      <c r="D309" s="224"/>
      <c r="E309" s="224"/>
      <c r="F309" s="225"/>
      <c r="G309" s="226" t="s">
        <v>560</v>
      </c>
      <c r="H309" s="225" t="s">
        <v>561</v>
      </c>
    </row>
    <row r="310" spans="1:8">
      <c r="A310" s="222" t="s">
        <v>749</v>
      </c>
      <c r="B310" s="223" t="s">
        <v>750</v>
      </c>
      <c r="C310" s="224" t="s">
        <v>589</v>
      </c>
      <c r="D310" s="224"/>
      <c r="E310" s="224"/>
      <c r="F310" s="225"/>
      <c r="G310" s="226" t="s">
        <v>560</v>
      </c>
      <c r="H310" s="225" t="s">
        <v>561</v>
      </c>
    </row>
    <row r="311" spans="1:8">
      <c r="A311" s="222" t="s">
        <v>751</v>
      </c>
      <c r="B311" s="223" t="s">
        <v>752</v>
      </c>
      <c r="C311" s="224" t="s">
        <v>753</v>
      </c>
      <c r="D311" s="224"/>
      <c r="E311" s="224"/>
      <c r="F311" s="225"/>
      <c r="G311" s="226" t="s">
        <v>560</v>
      </c>
      <c r="H311" s="225" t="s">
        <v>561</v>
      </c>
    </row>
    <row r="312" spans="1:8">
      <c r="A312" s="222" t="s">
        <v>754</v>
      </c>
      <c r="B312" s="223" t="s">
        <v>755</v>
      </c>
      <c r="C312" s="224" t="s">
        <v>559</v>
      </c>
      <c r="D312" s="224"/>
      <c r="E312" s="224"/>
      <c r="F312" s="225"/>
      <c r="G312" s="226" t="s">
        <v>560</v>
      </c>
      <c r="H312" s="225" t="s">
        <v>561</v>
      </c>
    </row>
    <row r="313" spans="1:8">
      <c r="A313" s="222" t="s">
        <v>756</v>
      </c>
      <c r="B313" s="228" t="s">
        <v>757</v>
      </c>
      <c r="C313" s="224" t="s">
        <v>559</v>
      </c>
      <c r="D313" s="224"/>
      <c r="E313" s="224"/>
      <c r="F313" s="225"/>
      <c r="G313" s="226" t="s">
        <v>560</v>
      </c>
      <c r="H313" s="225" t="s">
        <v>561</v>
      </c>
    </row>
    <row r="314" spans="1:8">
      <c r="A314" s="222" t="s">
        <v>758</v>
      </c>
      <c r="B314" s="229" t="s">
        <v>915</v>
      </c>
      <c r="C314" s="224" t="s">
        <v>559</v>
      </c>
      <c r="D314" s="224"/>
      <c r="E314" s="224"/>
      <c r="F314" s="225"/>
      <c r="G314" s="226" t="s">
        <v>560</v>
      </c>
      <c r="H314" s="225" t="s">
        <v>561</v>
      </c>
    </row>
    <row r="315" spans="1:8">
      <c r="A315" s="222" t="s">
        <v>760</v>
      </c>
      <c r="B315" s="229" t="s">
        <v>761</v>
      </c>
      <c r="C315" s="224" t="s">
        <v>559</v>
      </c>
      <c r="D315" s="224"/>
      <c r="E315" s="224"/>
      <c r="F315" s="225"/>
      <c r="G315" s="226" t="s">
        <v>560</v>
      </c>
      <c r="H315" s="225" t="s">
        <v>561</v>
      </c>
    </row>
    <row r="316" spans="1:8">
      <c r="A316" s="222" t="s">
        <v>762</v>
      </c>
      <c r="B316" s="229" t="s">
        <v>763</v>
      </c>
      <c r="C316" s="224" t="s">
        <v>559</v>
      </c>
      <c r="D316" s="224"/>
      <c r="E316" s="224"/>
      <c r="F316" s="225"/>
      <c r="G316" s="226" t="s">
        <v>560</v>
      </c>
      <c r="H316" s="225" t="s">
        <v>561</v>
      </c>
    </row>
    <row r="317" spans="1:8">
      <c r="A317" s="222" t="s">
        <v>764</v>
      </c>
      <c r="B317" s="229" t="s">
        <v>765</v>
      </c>
      <c r="C317" s="224" t="s">
        <v>753</v>
      </c>
      <c r="D317" s="224"/>
      <c r="E317" s="224"/>
      <c r="F317" s="225"/>
      <c r="G317" s="226" t="s">
        <v>560</v>
      </c>
      <c r="H317" s="225" t="s">
        <v>561</v>
      </c>
    </row>
    <row r="318" spans="1:8">
      <c r="A318" s="222" t="s">
        <v>766</v>
      </c>
      <c r="B318" s="229" t="s">
        <v>767</v>
      </c>
      <c r="C318" s="224" t="s">
        <v>657</v>
      </c>
      <c r="D318" s="224"/>
      <c r="E318" s="224"/>
      <c r="F318" s="225"/>
      <c r="G318" s="226" t="s">
        <v>560</v>
      </c>
      <c r="H318" s="225" t="s">
        <v>561</v>
      </c>
    </row>
    <row r="319" spans="1:8">
      <c r="A319" s="222" t="s">
        <v>768</v>
      </c>
      <c r="B319" s="229" t="s">
        <v>769</v>
      </c>
      <c r="C319" s="224" t="s">
        <v>559</v>
      </c>
      <c r="D319" s="224"/>
      <c r="E319" s="224"/>
      <c r="F319" s="225"/>
      <c r="G319" s="226" t="s">
        <v>560</v>
      </c>
      <c r="H319" s="225" t="s">
        <v>561</v>
      </c>
    </row>
    <row r="320" spans="1:8">
      <c r="A320" s="222" t="s">
        <v>770</v>
      </c>
      <c r="B320" s="229" t="s">
        <v>771</v>
      </c>
      <c r="C320" s="225"/>
      <c r="D320" s="225"/>
      <c r="E320" s="225"/>
      <c r="F320" s="225"/>
      <c r="G320" s="226" t="s">
        <v>560</v>
      </c>
      <c r="H320" s="225" t="s">
        <v>561</v>
      </c>
    </row>
    <row r="321" spans="1:8">
      <c r="A321" s="222" t="s">
        <v>772</v>
      </c>
      <c r="B321" s="230" t="s">
        <v>773</v>
      </c>
      <c r="C321" s="226"/>
      <c r="D321" s="226"/>
      <c r="E321" s="226"/>
      <c r="F321" s="226"/>
      <c r="G321" s="226" t="s">
        <v>560</v>
      </c>
      <c r="H321" s="225" t="s">
        <v>561</v>
      </c>
    </row>
    <row r="322" spans="1:8">
      <c r="A322" s="222" t="s">
        <v>774</v>
      </c>
      <c r="B322" s="230" t="s">
        <v>775</v>
      </c>
      <c r="C322" s="226"/>
      <c r="D322" s="226"/>
      <c r="E322" s="226"/>
      <c r="F322" s="226"/>
      <c r="G322" s="226"/>
      <c r="H322" s="225"/>
    </row>
    <row r="323" spans="1:8">
      <c r="A323" s="231" t="s">
        <v>776</v>
      </c>
      <c r="B323" s="232"/>
      <c r="C323" s="233"/>
      <c r="D323" s="234">
        <v>0</v>
      </c>
      <c r="E323" s="235">
        <v>0</v>
      </c>
      <c r="F323" s="236"/>
      <c r="G323" s="236"/>
      <c r="H323" s="236"/>
    </row>
    <row r="324" spans="1:8">
      <c r="A324" s="236"/>
      <c r="B324" s="237"/>
      <c r="C324" s="237"/>
      <c r="D324" s="237"/>
      <c r="E324" s="237"/>
      <c r="F324" s="237"/>
      <c r="G324" s="237"/>
      <c r="H324" s="236"/>
    </row>
    <row r="325" spans="1:8">
      <c r="A325" s="238" t="s">
        <v>777</v>
      </c>
      <c r="B325" s="239"/>
      <c r="C325" s="239"/>
      <c r="D325" s="239"/>
      <c r="E325" s="239"/>
      <c r="F325" s="239"/>
      <c r="G325" s="239"/>
      <c r="H325" s="240"/>
    </row>
    <row r="326" spans="1:8">
      <c r="A326" s="241" t="s">
        <v>778</v>
      </c>
      <c r="B326" s="241" t="s">
        <v>779</v>
      </c>
      <c r="C326" s="224" t="s">
        <v>564</v>
      </c>
      <c r="D326" s="224"/>
      <c r="E326" s="227"/>
      <c r="F326" s="227"/>
      <c r="G326" s="227" t="s">
        <v>780</v>
      </c>
      <c r="H326" s="225" t="s">
        <v>561</v>
      </c>
    </row>
    <row r="327" spans="1:8">
      <c r="A327" s="241" t="s">
        <v>781</v>
      </c>
      <c r="B327" s="241" t="s">
        <v>698</v>
      </c>
      <c r="C327" s="224"/>
      <c r="D327" s="227"/>
      <c r="E327" s="227"/>
      <c r="F327" s="227"/>
      <c r="G327" s="227"/>
      <c r="H327" s="227"/>
    </row>
    <row r="328" spans="1:8">
      <c r="A328" s="241" t="s">
        <v>782</v>
      </c>
      <c r="B328" s="242" t="s">
        <v>783</v>
      </c>
      <c r="C328" s="224"/>
      <c r="D328" s="227"/>
      <c r="E328" s="227"/>
      <c r="F328" s="227"/>
      <c r="G328" s="227"/>
      <c r="H328" s="224"/>
    </row>
    <row r="329" spans="1:8">
      <c r="A329" s="241" t="s">
        <v>784</v>
      </c>
      <c r="B329" s="242" t="s">
        <v>785</v>
      </c>
      <c r="C329" s="224"/>
      <c r="D329" s="224"/>
      <c r="E329" s="224"/>
      <c r="F329" s="224"/>
      <c r="G329" s="227"/>
      <c r="H329" s="224"/>
    </row>
    <row r="330" spans="1:8">
      <c r="A330" s="241" t="s">
        <v>786</v>
      </c>
      <c r="B330" s="242" t="s">
        <v>787</v>
      </c>
      <c r="C330" s="224" t="s">
        <v>564</v>
      </c>
      <c r="D330" s="224"/>
      <c r="E330" s="224"/>
      <c r="F330" s="224"/>
      <c r="G330" s="227" t="s">
        <v>780</v>
      </c>
      <c r="H330" s="225" t="s">
        <v>561</v>
      </c>
    </row>
    <row r="331" spans="1:8">
      <c r="A331" s="241" t="s">
        <v>788</v>
      </c>
      <c r="B331" s="242" t="s">
        <v>789</v>
      </c>
      <c r="C331" s="224" t="s">
        <v>564</v>
      </c>
      <c r="D331" s="224"/>
      <c r="E331" s="224"/>
      <c r="F331" s="224"/>
      <c r="G331" s="227" t="s">
        <v>780</v>
      </c>
      <c r="H331" s="225" t="s">
        <v>561</v>
      </c>
    </row>
    <row r="332" spans="1:8">
      <c r="A332" s="241" t="s">
        <v>790</v>
      </c>
      <c r="B332" s="243" t="s">
        <v>791</v>
      </c>
      <c r="C332" s="224" t="s">
        <v>564</v>
      </c>
      <c r="D332" s="224"/>
      <c r="E332" s="224"/>
      <c r="F332" s="224"/>
      <c r="G332" s="227" t="s">
        <v>780</v>
      </c>
      <c r="H332" s="225" t="s">
        <v>561</v>
      </c>
    </row>
    <row r="333" spans="1:8">
      <c r="A333" s="241" t="s">
        <v>792</v>
      </c>
      <c r="B333" s="244" t="s">
        <v>793</v>
      </c>
      <c r="C333" s="224" t="s">
        <v>564</v>
      </c>
      <c r="D333" s="224"/>
      <c r="E333" s="224"/>
      <c r="F333" s="224"/>
      <c r="G333" s="227" t="s">
        <v>780</v>
      </c>
      <c r="H333" s="225" t="s">
        <v>561</v>
      </c>
    </row>
    <row r="334" spans="1:8">
      <c r="A334" s="241" t="s">
        <v>794</v>
      </c>
      <c r="B334" s="244" t="s">
        <v>795</v>
      </c>
      <c r="C334" s="224" t="s">
        <v>564</v>
      </c>
      <c r="D334" s="224"/>
      <c r="E334" s="224"/>
      <c r="F334" s="224"/>
      <c r="G334" s="227" t="s">
        <v>780</v>
      </c>
      <c r="H334" s="225" t="s">
        <v>561</v>
      </c>
    </row>
    <row r="335" spans="1:8">
      <c r="A335" s="244" t="s">
        <v>794</v>
      </c>
      <c r="B335" s="244" t="s">
        <v>796</v>
      </c>
      <c r="C335" s="224" t="s">
        <v>564</v>
      </c>
      <c r="D335" s="224"/>
      <c r="E335" s="224"/>
      <c r="F335" s="224"/>
      <c r="G335" s="227" t="s">
        <v>780</v>
      </c>
      <c r="H335" s="225" t="s">
        <v>561</v>
      </c>
    </row>
    <row r="336" spans="1:8">
      <c r="A336" s="244" t="s">
        <v>797</v>
      </c>
      <c r="B336" s="244" t="s">
        <v>798</v>
      </c>
      <c r="C336" s="224" t="s">
        <v>564</v>
      </c>
      <c r="D336" s="224"/>
      <c r="E336" s="224"/>
      <c r="F336" s="224"/>
      <c r="G336" s="227" t="s">
        <v>780</v>
      </c>
      <c r="H336" s="225" t="s">
        <v>561</v>
      </c>
    </row>
    <row r="337" spans="1:8">
      <c r="A337" s="244" t="s">
        <v>799</v>
      </c>
      <c r="B337" s="244" t="s">
        <v>800</v>
      </c>
      <c r="C337" s="224" t="s">
        <v>564</v>
      </c>
      <c r="D337" s="224"/>
      <c r="E337" s="224"/>
      <c r="F337" s="224"/>
      <c r="G337" s="227" t="s">
        <v>780</v>
      </c>
      <c r="H337" s="225" t="s">
        <v>561</v>
      </c>
    </row>
    <row r="338" spans="1:8">
      <c r="A338" s="236"/>
      <c r="B338" s="237"/>
      <c r="C338" s="237"/>
      <c r="D338" s="237"/>
      <c r="E338" s="237"/>
      <c r="F338" s="237"/>
      <c r="G338" s="237"/>
      <c r="H338" s="236"/>
    </row>
    <row r="339" spans="1:8">
      <c r="A339" s="231" t="s">
        <v>801</v>
      </c>
      <c r="B339" s="232"/>
      <c r="C339" s="233"/>
      <c r="D339" s="234">
        <v>0</v>
      </c>
      <c r="E339" s="235">
        <v>0</v>
      </c>
      <c r="F339" s="236"/>
      <c r="G339" s="236"/>
      <c r="H339" s="236"/>
    </row>
    <row r="340" spans="1:8">
      <c r="A340" s="245"/>
      <c r="B340" s="237"/>
      <c r="C340" s="237"/>
      <c r="D340" s="237"/>
      <c r="E340" s="237"/>
      <c r="F340" s="237"/>
      <c r="G340" s="237"/>
      <c r="H340" s="237"/>
    </row>
    <row r="341" spans="1:8">
      <c r="A341" s="245"/>
      <c r="B341" s="245"/>
      <c r="C341" s="245"/>
      <c r="D341" s="245"/>
      <c r="E341" s="245"/>
      <c r="F341" s="245"/>
      <c r="G341" s="245"/>
      <c r="H341" s="245"/>
    </row>
    <row r="342" ht="25.5" spans="1:8">
      <c r="A342" s="246" t="s">
        <v>71</v>
      </c>
      <c r="B342" s="246" t="s">
        <v>549</v>
      </c>
      <c r="C342" s="246" t="s">
        <v>550</v>
      </c>
      <c r="D342" s="246" t="s">
        <v>551</v>
      </c>
      <c r="E342" s="246" t="s">
        <v>552</v>
      </c>
      <c r="F342" s="246" t="s">
        <v>553</v>
      </c>
      <c r="G342" s="246" t="s">
        <v>554</v>
      </c>
      <c r="H342" s="246" t="s">
        <v>555</v>
      </c>
    </row>
    <row r="343" spans="1:8">
      <c r="A343" s="245"/>
      <c r="B343" s="245"/>
      <c r="C343" s="245"/>
      <c r="D343" s="245"/>
      <c r="E343" s="245"/>
      <c r="F343" s="245"/>
      <c r="G343" s="245"/>
      <c r="H343" s="245"/>
    </row>
    <row r="344" spans="1:8">
      <c r="A344" s="247" t="s">
        <v>802</v>
      </c>
      <c r="B344" s="248"/>
      <c r="C344" s="248"/>
      <c r="D344" s="248"/>
      <c r="E344" s="248"/>
      <c r="F344" s="248"/>
      <c r="G344" s="248"/>
      <c r="H344" s="249"/>
    </row>
    <row r="345" spans="1:8">
      <c r="A345" s="244" t="s">
        <v>799</v>
      </c>
      <c r="B345" s="242" t="s">
        <v>803</v>
      </c>
      <c r="C345" s="224" t="s">
        <v>804</v>
      </c>
      <c r="D345" s="224"/>
      <c r="E345" s="224"/>
      <c r="F345" s="224"/>
      <c r="G345" s="227" t="s">
        <v>805</v>
      </c>
      <c r="H345" s="224" t="s">
        <v>806</v>
      </c>
    </row>
    <row r="346" spans="1:8">
      <c r="A346" s="244" t="s">
        <v>807</v>
      </c>
      <c r="B346" s="242" t="s">
        <v>803</v>
      </c>
      <c r="C346" s="224" t="s">
        <v>804</v>
      </c>
      <c r="D346" s="224"/>
      <c r="E346" s="224"/>
      <c r="F346" s="224"/>
      <c r="G346" s="227" t="s">
        <v>805</v>
      </c>
      <c r="H346" s="224" t="s">
        <v>806</v>
      </c>
    </row>
    <row r="347" spans="1:8">
      <c r="A347" s="244" t="s">
        <v>808</v>
      </c>
      <c r="B347" s="242" t="s">
        <v>803</v>
      </c>
      <c r="C347" s="224"/>
      <c r="D347" s="224"/>
      <c r="E347" s="224"/>
      <c r="F347" s="224"/>
      <c r="G347" s="227" t="s">
        <v>805</v>
      </c>
      <c r="H347" s="224" t="s">
        <v>561</v>
      </c>
    </row>
    <row r="348" spans="1:8">
      <c r="A348" s="244" t="s">
        <v>809</v>
      </c>
      <c r="B348" s="242" t="s">
        <v>803</v>
      </c>
      <c r="C348" s="224"/>
      <c r="D348" s="224"/>
      <c r="E348" s="224"/>
      <c r="F348" s="224"/>
      <c r="G348" s="227"/>
      <c r="H348" s="224"/>
    </row>
    <row r="349" spans="1:8">
      <c r="A349" s="244" t="s">
        <v>810</v>
      </c>
      <c r="B349" s="242" t="s">
        <v>811</v>
      </c>
      <c r="C349" s="224"/>
      <c r="D349" s="224"/>
      <c r="E349" s="224"/>
      <c r="F349" s="224"/>
      <c r="G349" s="227"/>
      <c r="H349" s="224"/>
    </row>
    <row r="350" spans="1:8">
      <c r="A350" s="244" t="s">
        <v>812</v>
      </c>
      <c r="B350" s="242" t="s">
        <v>813</v>
      </c>
      <c r="C350" s="224"/>
      <c r="D350" s="224"/>
      <c r="E350" s="224"/>
      <c r="F350" s="224"/>
      <c r="G350" s="227"/>
      <c r="H350" s="224"/>
    </row>
    <row r="351" spans="1:8">
      <c r="A351" s="244" t="s">
        <v>814</v>
      </c>
      <c r="B351" s="242" t="s">
        <v>815</v>
      </c>
      <c r="C351" s="224" t="s">
        <v>804</v>
      </c>
      <c r="D351" s="224"/>
      <c r="E351" s="224"/>
      <c r="F351" s="224"/>
      <c r="G351" s="227" t="s">
        <v>805</v>
      </c>
      <c r="H351" s="224" t="s">
        <v>806</v>
      </c>
    </row>
    <row r="352" spans="1:8">
      <c r="A352" s="244" t="s">
        <v>816</v>
      </c>
      <c r="B352" s="242" t="s">
        <v>817</v>
      </c>
      <c r="C352" s="224"/>
      <c r="D352" s="224"/>
      <c r="E352" s="224"/>
      <c r="F352" s="224"/>
      <c r="G352" s="227" t="s">
        <v>805</v>
      </c>
      <c r="H352" s="224" t="s">
        <v>561</v>
      </c>
    </row>
    <row r="353" spans="1:8">
      <c r="A353" s="244" t="s">
        <v>818</v>
      </c>
      <c r="B353" s="242" t="s">
        <v>819</v>
      </c>
      <c r="C353" s="224"/>
      <c r="D353" s="224"/>
      <c r="E353" s="224"/>
      <c r="F353" s="224"/>
      <c r="G353" s="227"/>
      <c r="H353" s="224"/>
    </row>
    <row r="354" spans="1:8">
      <c r="A354" s="244" t="s">
        <v>820</v>
      </c>
      <c r="B354" s="241" t="s">
        <v>821</v>
      </c>
      <c r="C354" s="224"/>
      <c r="D354" s="224"/>
      <c r="E354" s="224"/>
      <c r="F354" s="224"/>
      <c r="G354" s="227"/>
      <c r="H354" s="224"/>
    </row>
    <row r="355" spans="1:8">
      <c r="A355" s="244" t="s">
        <v>822</v>
      </c>
      <c r="B355" s="241" t="s">
        <v>823</v>
      </c>
      <c r="C355" s="224"/>
      <c r="D355" s="224"/>
      <c r="E355" s="224"/>
      <c r="F355" s="224"/>
      <c r="G355" s="227" t="s">
        <v>805</v>
      </c>
      <c r="H355" s="224" t="s">
        <v>561</v>
      </c>
    </row>
    <row r="356" spans="1:8">
      <c r="A356" s="244" t="s">
        <v>824</v>
      </c>
      <c r="B356" s="241" t="s">
        <v>823</v>
      </c>
      <c r="C356" s="224"/>
      <c r="D356" s="224"/>
      <c r="E356" s="224"/>
      <c r="F356" s="224"/>
      <c r="G356" s="227"/>
      <c r="H356" s="224"/>
    </row>
    <row r="357" spans="1:8">
      <c r="A357" s="244" t="s">
        <v>825</v>
      </c>
      <c r="B357" s="241" t="s">
        <v>823</v>
      </c>
      <c r="C357" s="224"/>
      <c r="D357" s="224"/>
      <c r="E357" s="224"/>
      <c r="F357" s="224"/>
      <c r="G357" s="227"/>
      <c r="H357" s="224"/>
    </row>
    <row r="358" spans="1:8">
      <c r="A358" s="244" t="s">
        <v>826</v>
      </c>
      <c r="B358" s="241" t="s">
        <v>827</v>
      </c>
      <c r="C358" s="224"/>
      <c r="D358" s="224"/>
      <c r="E358" s="224"/>
      <c r="F358" s="224"/>
      <c r="G358" s="227"/>
      <c r="H358" s="224"/>
    </row>
    <row r="359" spans="1:8">
      <c r="A359" s="244" t="s">
        <v>828</v>
      </c>
      <c r="B359" s="241" t="s">
        <v>829</v>
      </c>
      <c r="C359" s="224"/>
      <c r="D359" s="224"/>
      <c r="E359" s="224"/>
      <c r="F359" s="224"/>
      <c r="G359" s="227"/>
      <c r="H359" s="224"/>
    </row>
    <row r="360" spans="1:8">
      <c r="A360" s="244" t="s">
        <v>830</v>
      </c>
      <c r="B360" s="241" t="s">
        <v>831</v>
      </c>
      <c r="C360" s="224"/>
      <c r="D360" s="224"/>
      <c r="E360" s="224"/>
      <c r="F360" s="224"/>
      <c r="G360" s="227" t="s">
        <v>805</v>
      </c>
      <c r="H360" s="224" t="s">
        <v>561</v>
      </c>
    </row>
    <row r="361" spans="1:8">
      <c r="A361" s="244" t="s">
        <v>832</v>
      </c>
      <c r="B361" s="242" t="s">
        <v>833</v>
      </c>
      <c r="C361" s="224"/>
      <c r="D361" s="224"/>
      <c r="E361" s="224"/>
      <c r="F361" s="224"/>
      <c r="G361" s="227" t="s">
        <v>805</v>
      </c>
      <c r="H361" s="224" t="s">
        <v>561</v>
      </c>
    </row>
    <row r="362" spans="1:8">
      <c r="A362" s="244" t="s">
        <v>834</v>
      </c>
      <c r="B362" s="242" t="s">
        <v>835</v>
      </c>
      <c r="C362" s="224"/>
      <c r="D362" s="224"/>
      <c r="E362" s="224"/>
      <c r="F362" s="224"/>
      <c r="G362" s="227" t="s">
        <v>805</v>
      </c>
      <c r="H362" s="224" t="s">
        <v>561</v>
      </c>
    </row>
    <row r="363" spans="1:8">
      <c r="A363" s="244" t="s">
        <v>836</v>
      </c>
      <c r="B363" s="242" t="s">
        <v>835</v>
      </c>
      <c r="C363" s="224" t="s">
        <v>804</v>
      </c>
      <c r="D363" s="224"/>
      <c r="E363" s="224"/>
      <c r="F363" s="224"/>
      <c r="G363" s="227" t="s">
        <v>805</v>
      </c>
      <c r="H363" s="224" t="s">
        <v>806</v>
      </c>
    </row>
    <row r="364" spans="1:8">
      <c r="A364" s="244" t="s">
        <v>837</v>
      </c>
      <c r="B364" s="242" t="s">
        <v>838</v>
      </c>
      <c r="C364" s="224"/>
      <c r="D364" s="224"/>
      <c r="E364" s="224"/>
      <c r="F364" s="224"/>
      <c r="G364" s="227"/>
      <c r="H364" s="224"/>
    </row>
    <row r="365" spans="1:8">
      <c r="A365" s="244" t="s">
        <v>839</v>
      </c>
      <c r="B365" s="242" t="s">
        <v>840</v>
      </c>
      <c r="C365" s="224"/>
      <c r="D365" s="224"/>
      <c r="E365" s="224"/>
      <c r="F365" s="224"/>
      <c r="G365" s="227"/>
      <c r="H365" s="224"/>
    </row>
    <row r="366" spans="1:8">
      <c r="A366" s="244" t="s">
        <v>841</v>
      </c>
      <c r="B366" s="242" t="s">
        <v>842</v>
      </c>
      <c r="C366" s="224"/>
      <c r="D366" s="224"/>
      <c r="E366" s="224"/>
      <c r="F366" s="224"/>
      <c r="G366" s="227"/>
      <c r="H366" s="224"/>
    </row>
    <row r="367" spans="1:8">
      <c r="A367" s="244" t="s">
        <v>843</v>
      </c>
      <c r="B367" s="242" t="s">
        <v>844</v>
      </c>
      <c r="C367" s="224"/>
      <c r="D367" s="224"/>
      <c r="E367" s="224"/>
      <c r="F367" s="224"/>
      <c r="G367" s="227"/>
      <c r="H367" s="224"/>
    </row>
    <row r="368" spans="1:8">
      <c r="A368" s="244" t="s">
        <v>845</v>
      </c>
      <c r="B368" s="242" t="s">
        <v>846</v>
      </c>
      <c r="C368" s="224"/>
      <c r="D368" s="224"/>
      <c r="E368" s="224"/>
      <c r="F368" s="224"/>
      <c r="G368" s="227"/>
      <c r="H368" s="224"/>
    </row>
    <row r="369" spans="1:8">
      <c r="A369" s="244" t="s">
        <v>847</v>
      </c>
      <c r="B369" s="242" t="s">
        <v>848</v>
      </c>
      <c r="C369" s="224"/>
      <c r="D369" s="224"/>
      <c r="E369" s="224"/>
      <c r="F369" s="224"/>
      <c r="G369" s="227"/>
      <c r="H369" s="224"/>
    </row>
    <row r="370" spans="1:8">
      <c r="A370" s="244" t="s">
        <v>849</v>
      </c>
      <c r="B370" s="242" t="s">
        <v>850</v>
      </c>
      <c r="C370" s="224"/>
      <c r="D370" s="224"/>
      <c r="E370" s="224"/>
      <c r="F370" s="224"/>
      <c r="G370" s="227"/>
      <c r="H370" s="224"/>
    </row>
    <row r="371" spans="1:8">
      <c r="A371" s="244" t="s">
        <v>851</v>
      </c>
      <c r="B371" s="242" t="s">
        <v>852</v>
      </c>
      <c r="C371" s="224"/>
      <c r="D371" s="224"/>
      <c r="E371" s="224"/>
      <c r="F371" s="224"/>
      <c r="G371" s="227" t="s">
        <v>805</v>
      </c>
      <c r="H371" s="224" t="s">
        <v>561</v>
      </c>
    </row>
    <row r="372" spans="1:8">
      <c r="A372" s="244" t="s">
        <v>853</v>
      </c>
      <c r="B372" s="242" t="s">
        <v>854</v>
      </c>
      <c r="C372" s="224"/>
      <c r="D372" s="224"/>
      <c r="E372" s="224"/>
      <c r="F372" s="224"/>
      <c r="G372" s="227" t="s">
        <v>805</v>
      </c>
      <c r="H372" s="224" t="s">
        <v>561</v>
      </c>
    </row>
    <row r="373" spans="1:8">
      <c r="A373" s="244" t="s">
        <v>855</v>
      </c>
      <c r="B373" s="242" t="s">
        <v>856</v>
      </c>
      <c r="C373" s="224"/>
      <c r="D373" s="224"/>
      <c r="E373" s="224"/>
      <c r="F373" s="224"/>
      <c r="G373" s="227" t="s">
        <v>805</v>
      </c>
      <c r="H373" s="224" t="s">
        <v>561</v>
      </c>
    </row>
    <row r="374" spans="1:8">
      <c r="A374" s="244" t="s">
        <v>857</v>
      </c>
      <c r="B374" s="242" t="s">
        <v>856</v>
      </c>
      <c r="C374" s="224" t="s">
        <v>804</v>
      </c>
      <c r="D374" s="224"/>
      <c r="E374" s="224"/>
      <c r="F374" s="224"/>
      <c r="G374" s="227" t="s">
        <v>805</v>
      </c>
      <c r="H374" s="224" t="s">
        <v>806</v>
      </c>
    </row>
    <row r="375" spans="1:8">
      <c r="A375" s="244" t="s">
        <v>858</v>
      </c>
      <c r="B375" s="242" t="s">
        <v>859</v>
      </c>
      <c r="C375" s="224"/>
      <c r="D375" s="224"/>
      <c r="E375" s="224"/>
      <c r="F375" s="224"/>
      <c r="G375" s="227" t="s">
        <v>805</v>
      </c>
      <c r="H375" s="224" t="s">
        <v>561</v>
      </c>
    </row>
    <row r="376" spans="1:8">
      <c r="A376" s="244" t="s">
        <v>860</v>
      </c>
      <c r="B376" s="242" t="s">
        <v>861</v>
      </c>
      <c r="C376" s="224"/>
      <c r="D376" s="224"/>
      <c r="E376" s="224"/>
      <c r="F376" s="224"/>
      <c r="G376" s="227" t="s">
        <v>805</v>
      </c>
      <c r="H376" s="224" t="s">
        <v>561</v>
      </c>
    </row>
    <row r="377" spans="1:8">
      <c r="A377" s="244" t="s">
        <v>862</v>
      </c>
      <c r="B377" s="242" t="s">
        <v>863</v>
      </c>
      <c r="C377" s="224"/>
      <c r="D377" s="224"/>
      <c r="E377" s="224"/>
      <c r="F377" s="224"/>
      <c r="G377" s="227"/>
      <c r="H377" s="224"/>
    </row>
    <row r="378" spans="1:8">
      <c r="A378" s="244" t="s">
        <v>864</v>
      </c>
      <c r="B378" s="242" t="s">
        <v>865</v>
      </c>
      <c r="C378" s="224"/>
      <c r="D378" s="224"/>
      <c r="E378" s="224"/>
      <c r="F378" s="224"/>
      <c r="G378" s="227" t="s">
        <v>805</v>
      </c>
      <c r="H378" s="224" t="s">
        <v>561</v>
      </c>
    </row>
    <row r="379" spans="1:8">
      <c r="A379" s="244" t="s">
        <v>866</v>
      </c>
      <c r="B379" s="242" t="s">
        <v>867</v>
      </c>
      <c r="C379" s="224"/>
      <c r="D379" s="224"/>
      <c r="E379" s="224"/>
      <c r="F379" s="224"/>
      <c r="G379" s="227"/>
      <c r="H379" s="224"/>
    </row>
    <row r="380" spans="1:8">
      <c r="A380" s="244" t="s">
        <v>868</v>
      </c>
      <c r="B380" s="242" t="s">
        <v>869</v>
      </c>
      <c r="C380" s="224"/>
      <c r="D380" s="224"/>
      <c r="E380" s="224"/>
      <c r="F380" s="224"/>
      <c r="G380" s="227"/>
      <c r="H380" s="224"/>
    </row>
    <row r="381" spans="1:8">
      <c r="A381" s="244" t="s">
        <v>870</v>
      </c>
      <c r="B381" s="242" t="s">
        <v>871</v>
      </c>
      <c r="C381" s="224"/>
      <c r="D381" s="224"/>
      <c r="E381" s="224"/>
      <c r="F381" s="224"/>
      <c r="G381" s="227"/>
      <c r="H381" s="224"/>
    </row>
    <row r="382" spans="1:8">
      <c r="A382" s="244" t="s">
        <v>872</v>
      </c>
      <c r="B382" s="242" t="s">
        <v>873</v>
      </c>
      <c r="C382" s="224"/>
      <c r="D382" s="224"/>
      <c r="E382" s="224"/>
      <c r="F382" s="224"/>
      <c r="G382" s="227"/>
      <c r="H382" s="224"/>
    </row>
    <row r="383" spans="1:8">
      <c r="A383" s="244" t="s">
        <v>874</v>
      </c>
      <c r="B383" s="242" t="s">
        <v>875</v>
      </c>
      <c r="C383" s="224" t="s">
        <v>804</v>
      </c>
      <c r="D383" s="224"/>
      <c r="E383" s="224"/>
      <c r="F383" s="224"/>
      <c r="G383" s="227" t="s">
        <v>805</v>
      </c>
      <c r="H383" s="224" t="s">
        <v>806</v>
      </c>
    </row>
    <row r="384" spans="1:8">
      <c r="A384" s="244" t="s">
        <v>876</v>
      </c>
      <c r="B384" s="242" t="s">
        <v>877</v>
      </c>
      <c r="C384" s="224"/>
      <c r="D384" s="224"/>
      <c r="E384" s="224"/>
      <c r="F384" s="224"/>
      <c r="G384" s="227"/>
      <c r="H384" s="224"/>
    </row>
    <row r="385" spans="1:8">
      <c r="A385" s="244" t="s">
        <v>878</v>
      </c>
      <c r="B385" s="242" t="s">
        <v>879</v>
      </c>
      <c r="C385" s="224"/>
      <c r="D385" s="224"/>
      <c r="E385" s="224"/>
      <c r="F385" s="224"/>
      <c r="G385" s="227"/>
      <c r="H385" s="224"/>
    </row>
    <row r="386" spans="1:8">
      <c r="A386" s="244" t="s">
        <v>880</v>
      </c>
      <c r="B386" s="242" t="s">
        <v>881</v>
      </c>
      <c r="C386" s="224"/>
      <c r="D386" s="224"/>
      <c r="E386" s="224"/>
      <c r="F386" s="224"/>
      <c r="G386" s="227"/>
      <c r="H386" s="224"/>
    </row>
    <row r="387" spans="1:8">
      <c r="A387" s="244" t="s">
        <v>882</v>
      </c>
      <c r="B387" s="243" t="s">
        <v>883</v>
      </c>
      <c r="C387" s="224"/>
      <c r="D387" s="224"/>
      <c r="E387" s="224"/>
      <c r="F387" s="224"/>
      <c r="G387" s="227"/>
      <c r="H387" s="224"/>
    </row>
    <row r="388" spans="1:8">
      <c r="A388" s="244" t="s">
        <v>884</v>
      </c>
      <c r="B388" s="242" t="s">
        <v>885</v>
      </c>
      <c r="C388" s="224"/>
      <c r="D388" s="224"/>
      <c r="E388" s="224"/>
      <c r="F388" s="224"/>
      <c r="G388" s="227" t="s">
        <v>805</v>
      </c>
      <c r="H388" s="224" t="s">
        <v>561</v>
      </c>
    </row>
    <row r="389" spans="1:8">
      <c r="A389" s="244" t="s">
        <v>886</v>
      </c>
      <c r="B389" s="242" t="s">
        <v>887</v>
      </c>
      <c r="C389" s="224"/>
      <c r="D389" s="224"/>
      <c r="E389" s="224"/>
      <c r="F389" s="224"/>
      <c r="G389" s="227"/>
      <c r="H389" s="224"/>
    </row>
    <row r="390" spans="1:8">
      <c r="A390" s="244" t="s">
        <v>888</v>
      </c>
      <c r="B390" s="242" t="s">
        <v>889</v>
      </c>
      <c r="C390" s="224"/>
      <c r="D390" s="224"/>
      <c r="E390" s="224"/>
      <c r="F390" s="224"/>
      <c r="G390" s="227"/>
      <c r="H390" s="224"/>
    </row>
    <row r="391" spans="1:8">
      <c r="A391" s="244" t="s">
        <v>890</v>
      </c>
      <c r="B391" s="242" t="s">
        <v>891</v>
      </c>
      <c r="C391" s="224"/>
      <c r="D391" s="224"/>
      <c r="E391" s="224"/>
      <c r="F391" s="224"/>
      <c r="G391" s="227" t="s">
        <v>805</v>
      </c>
      <c r="H391" s="224" t="s">
        <v>561</v>
      </c>
    </row>
    <row r="392" spans="1:8">
      <c r="A392" s="231" t="s">
        <v>892</v>
      </c>
      <c r="B392" s="232"/>
      <c r="C392" s="233"/>
      <c r="D392" s="234">
        <v>0</v>
      </c>
      <c r="E392" s="245"/>
      <c r="F392" s="245"/>
      <c r="G392" s="245"/>
      <c r="H392" s="245"/>
    </row>
    <row r="393" spans="1:8">
      <c r="A393" s="245"/>
      <c r="B393" s="245"/>
      <c r="C393" s="245"/>
      <c r="D393" s="245"/>
      <c r="E393" s="245"/>
      <c r="F393" s="245"/>
      <c r="G393" s="245"/>
      <c r="H393" s="245"/>
    </row>
    <row r="394" spans="1:8">
      <c r="A394" s="231" t="s">
        <v>893</v>
      </c>
      <c r="B394" s="232"/>
      <c r="C394" s="233"/>
      <c r="D394" s="234">
        <v>0</v>
      </c>
      <c r="E394" s="250"/>
      <c r="F394" s="245"/>
      <c r="G394" s="245"/>
      <c r="H394" s="245"/>
    </row>
    <row r="395" spans="1:8">
      <c r="A395" s="245"/>
      <c r="B395" s="245"/>
      <c r="C395" s="245"/>
      <c r="D395" s="245"/>
      <c r="E395" s="245"/>
      <c r="F395" s="245"/>
      <c r="G395" s="245"/>
      <c r="H395" s="245"/>
    </row>
    <row r="396" spans="1:8">
      <c r="A396" s="245"/>
      <c r="B396" s="245"/>
      <c r="C396" s="245"/>
      <c r="D396" s="245"/>
      <c r="E396" s="245"/>
      <c r="F396" s="245"/>
      <c r="G396" s="245"/>
      <c r="H396" s="245"/>
    </row>
    <row r="397" spans="1:8">
      <c r="A397" s="245"/>
      <c r="B397" s="245"/>
      <c r="C397" s="245"/>
      <c r="D397" s="245"/>
      <c r="E397" s="245"/>
      <c r="F397" s="245"/>
      <c r="G397" s="245"/>
      <c r="H397" s="245"/>
    </row>
    <row r="398" spans="1:8">
      <c r="A398" s="245"/>
      <c r="B398" s="245"/>
      <c r="C398" s="245"/>
      <c r="D398" s="245"/>
      <c r="E398" s="245"/>
      <c r="F398" s="245"/>
      <c r="G398" s="245"/>
      <c r="H398" s="245"/>
    </row>
    <row r="399" spans="1:8">
      <c r="A399" s="245"/>
      <c r="B399" s="245"/>
      <c r="C399" s="251" t="s">
        <v>895</v>
      </c>
      <c r="D399" s="251"/>
      <c r="E399" s="251"/>
      <c r="F399" s="251"/>
      <c r="G399" s="252"/>
      <c r="H399" s="245"/>
    </row>
    <row r="400" spans="1:8">
      <c r="A400" s="245"/>
      <c r="B400" s="253"/>
      <c r="C400" s="253"/>
      <c r="D400" s="253"/>
      <c r="E400" s="253"/>
      <c r="F400" s="253"/>
      <c r="G400" s="253"/>
      <c r="H400" s="245"/>
    </row>
    <row r="401" customHeight="1" spans="1:8">
      <c r="A401" s="245"/>
      <c r="B401" s="252" t="s">
        <v>144</v>
      </c>
      <c r="C401" s="254" t="s">
        <v>896</v>
      </c>
      <c r="D401" s="255"/>
      <c r="E401" s="255"/>
      <c r="F401" s="256"/>
      <c r="G401" s="257"/>
      <c r="H401" s="245"/>
    </row>
    <row r="402" customHeight="1" spans="1:8">
      <c r="A402" s="245"/>
      <c r="B402" s="252" t="s">
        <v>23</v>
      </c>
      <c r="C402" s="254" t="s">
        <v>897</v>
      </c>
      <c r="D402" s="255"/>
      <c r="E402" s="255"/>
      <c r="F402" s="256"/>
      <c r="G402" s="257"/>
      <c r="H402" s="245"/>
    </row>
    <row r="403" customHeight="1" spans="1:8">
      <c r="A403" s="245"/>
      <c r="B403" s="252" t="s">
        <v>25</v>
      </c>
      <c r="C403" s="254"/>
      <c r="D403" s="255"/>
      <c r="E403" s="255"/>
      <c r="F403" s="256"/>
      <c r="G403" s="257"/>
      <c r="H403" s="245"/>
    </row>
    <row r="404" spans="1:8">
      <c r="A404" s="245"/>
      <c r="B404" s="252" t="s">
        <v>27</v>
      </c>
      <c r="C404" s="258" t="s">
        <v>898</v>
      </c>
      <c r="D404" s="259"/>
      <c r="E404" s="259"/>
      <c r="F404" s="260"/>
      <c r="G404" s="257"/>
      <c r="H404" s="245"/>
    </row>
    <row r="405" spans="1:8">
      <c r="A405" s="45"/>
      <c r="B405" s="45"/>
      <c r="C405" s="45"/>
      <c r="D405" s="45"/>
      <c r="E405" s="45"/>
      <c r="F405" s="45"/>
      <c r="G405" s="45"/>
      <c r="H405" s="45"/>
    </row>
  </sheetData>
  <mergeCells count="34">
    <mergeCell ref="B2:E2"/>
    <mergeCell ref="B3:E3"/>
    <mergeCell ref="C8:G8"/>
    <mergeCell ref="A12:H12"/>
    <mergeCell ref="A49:H49"/>
    <mergeCell ref="A68:H68"/>
    <mergeCell ref="A120:C120"/>
    <mergeCell ref="A122:H122"/>
    <mergeCell ref="A136:C136"/>
    <mergeCell ref="A141:H141"/>
    <mergeCell ref="A189:C189"/>
    <mergeCell ref="A191:C191"/>
    <mergeCell ref="C196:F196"/>
    <mergeCell ref="C198:F198"/>
    <mergeCell ref="C199:F199"/>
    <mergeCell ref="C200:F200"/>
    <mergeCell ref="C201:F201"/>
    <mergeCell ref="B205:E205"/>
    <mergeCell ref="B206:E206"/>
    <mergeCell ref="C211:G211"/>
    <mergeCell ref="A215:H215"/>
    <mergeCell ref="A252:H252"/>
    <mergeCell ref="A271:H271"/>
    <mergeCell ref="A323:C323"/>
    <mergeCell ref="A325:H325"/>
    <mergeCell ref="A339:C339"/>
    <mergeCell ref="A344:H344"/>
    <mergeCell ref="A392:C392"/>
    <mergeCell ref="A394:C394"/>
    <mergeCell ref="C399:F399"/>
    <mergeCell ref="C401:F401"/>
    <mergeCell ref="C402:F402"/>
    <mergeCell ref="C403:F403"/>
    <mergeCell ref="C404:F404"/>
  </mergeCells>
  <dataValidations count="6">
    <dataValidation type="list" allowBlank="1" showErrorMessage="1" sqref="C19:F19 C21:F21 C32:F32 C91:F91 C118:F118 G13:G47 G50:G67 G69:G119 C35:F36 C51:F52 C86:F88">
      <formula1>"CLT,PJ,PF,Cooperativa,Terceirizado,SESAB,--"</formula1>
    </dataValidation>
    <dataValidation type="list" allowBlank="1" showErrorMessage="1" sqref="C20 C50 C81 C83 C85 C119 C13:C18 C22:C31 C33:C34 C37:C38 C41:C47 C53:C67 C69:C79 C89:C90 C92:C100 C102:C117">
      <formula1>"44hs,40hs,36hs,30hs,24hs,20hs,16hs,12hs,10hs,8hs,4hs,--"</formula1>
    </dataValidation>
    <dataValidation type="list" allowBlank="1" showInputMessage="1" showErrorMessage="1" sqref="G123 D125:G125 E126:G126 G127:G134 G142:G188">
      <formula1>"CLT,PJ,PF,Cooperativa,Terceirizado,SESAB,--"</formula1>
    </dataValidation>
    <dataValidation type="list" allowBlank="1" showErrorMessage="1" sqref="H123 H13:H47 H50:H67 H69:H119 H127:H134">
      <formula1>"Plantonista,Diarista,Mensalista,--"</formula1>
    </dataValidation>
    <dataValidation type="list" allowBlank="1" showInputMessage="1" showErrorMessage="1" sqref="C123:C134 C142:C188">
      <formula1>"44hs,40hs,36hs,30hs,24hs,20hs,16hs,12hs,10hs,8hs,4hs,--"</formula1>
    </dataValidation>
    <dataValidation type="list" allowBlank="1" showInputMessage="1" showErrorMessage="1" sqref="H125:H126 H142:H188">
      <formula1>"Plantonista,Diarista,Mensalista,--"</formula1>
    </dataValidation>
  </dataValidations>
  <printOptions horizontalCentered="1"/>
  <pageMargins left="0.354166666666667" right="0.196527777777778" top="0.865972222222222" bottom="0.39375" header="0.511811023622047" footer="0.511811023622047"/>
  <pageSetup paperSize="9" scale="72" orientation="portrait" horizontalDpi="300" verticalDpi="300"/>
  <headerFooter/>
  <rowBreaks count="2" manualBreakCount="2">
    <brk id="70" max="16383" man="1"/>
    <brk id="139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32"/>
  <sheetViews>
    <sheetView showGridLines="0" zoomScale="80" zoomScaleNormal="80" workbookViewId="0">
      <selection activeCell="F5" sqref="F5"/>
    </sheetView>
  </sheetViews>
  <sheetFormatPr defaultColWidth="9.14285714285714" defaultRowHeight="15" outlineLevelCol="5"/>
  <cols>
    <col min="1" max="1" width="9.14285714285714" style="39"/>
    <col min="2" max="2" width="17.2857142857143" style="40" customWidth="1"/>
    <col min="3" max="3" width="99.8571428571429" style="41" customWidth="1"/>
    <col min="4" max="4" width="17" style="42" customWidth="1"/>
    <col min="5" max="5" width="23.5714285714286" style="42" customWidth="1"/>
    <col min="6" max="6" width="7.28571428571429" style="43" customWidth="1"/>
    <col min="7" max="7" width="35.8571428571429" style="44" customWidth="1"/>
    <col min="8" max="9" width="3.42857142857143" style="44" customWidth="1"/>
    <col min="10" max="10" width="3.42857142857143" style="41" customWidth="1"/>
    <col min="11" max="11" width="20" style="41" hidden="1" customWidth="1"/>
    <col min="12" max="16" width="3.42857142857143" style="41" customWidth="1"/>
    <col min="17" max="17" width="18.1428571428571" style="41" customWidth="1"/>
    <col min="18" max="18" width="44.7142857142857" style="41" customWidth="1"/>
    <col min="19" max="19" width="22.4285714285714" style="41" customWidth="1"/>
    <col min="20" max="20" width="8.28571428571429" style="41" customWidth="1"/>
    <col min="21" max="23" width="44.7142857142857" style="41" customWidth="1"/>
    <col min="24" max="1024" width="9.14285714285714" style="41"/>
  </cols>
  <sheetData>
    <row r="2" ht="12.75" spans="1:6">
      <c r="A2" s="45"/>
      <c r="B2" s="45"/>
      <c r="C2" s="45"/>
      <c r="D2" s="45"/>
      <c r="E2" s="45"/>
      <c r="F2" s="46"/>
    </row>
    <row r="3" ht="12.75" spans="1:6">
      <c r="A3" s="47"/>
      <c r="B3" s="45"/>
      <c r="C3" s="45"/>
      <c r="D3" s="48" t="s">
        <v>1</v>
      </c>
      <c r="E3" s="49" t="s">
        <v>2</v>
      </c>
      <c r="F3" s="50"/>
    </row>
    <row r="4" ht="12.75" spans="1:6">
      <c r="A4" s="47"/>
      <c r="B4" s="45"/>
      <c r="C4" s="51" t="s">
        <v>342</v>
      </c>
      <c r="D4" s="48" t="s">
        <v>4</v>
      </c>
      <c r="E4" s="49">
        <v>2026</v>
      </c>
      <c r="F4" s="50"/>
    </row>
    <row r="5" ht="12.75" spans="1:6">
      <c r="A5" s="47"/>
      <c r="B5" s="45"/>
      <c r="C5" s="52" t="s">
        <v>916</v>
      </c>
      <c r="D5" s="53" t="s">
        <v>5</v>
      </c>
      <c r="E5" s="54" t="s">
        <v>6</v>
      </c>
      <c r="F5" s="55"/>
    </row>
    <row r="6" ht="12.75" spans="1:6">
      <c r="A6" s="45"/>
      <c r="B6" s="45"/>
      <c r="C6" s="45"/>
      <c r="D6" s="45"/>
      <c r="E6" s="45"/>
      <c r="F6" s="46"/>
    </row>
    <row r="7" ht="12.75" spans="1:6">
      <c r="A7" s="45"/>
      <c r="B7" s="47"/>
      <c r="C7" s="47"/>
      <c r="D7" s="47"/>
      <c r="E7" s="47"/>
      <c r="F7" s="56"/>
    </row>
    <row r="8" ht="12.75" spans="1:6">
      <c r="A8" s="45"/>
      <c r="B8" s="47"/>
      <c r="C8" s="47"/>
      <c r="D8" s="47"/>
      <c r="E8" s="47"/>
      <c r="F8" s="56"/>
    </row>
    <row r="9" ht="12.75" spans="1:6">
      <c r="A9" s="45"/>
      <c r="B9" s="47"/>
      <c r="C9" s="47"/>
      <c r="D9" s="47"/>
      <c r="E9" s="47"/>
      <c r="F9" s="56"/>
    </row>
    <row r="10" ht="12.75" spans="1:6">
      <c r="A10" s="45"/>
      <c r="B10" s="57"/>
      <c r="C10" s="57"/>
      <c r="D10" s="57"/>
      <c r="E10" s="57"/>
      <c r="F10" s="58"/>
    </row>
    <row r="11" ht="12.75" spans="1:6">
      <c r="A11" s="45"/>
      <c r="B11" s="48" t="s">
        <v>917</v>
      </c>
      <c r="C11" s="48" t="s">
        <v>918</v>
      </c>
      <c r="D11" s="48"/>
      <c r="E11" s="48"/>
      <c r="F11" s="59"/>
    </row>
    <row r="12" ht="12.75" spans="1:6">
      <c r="A12" s="45"/>
      <c r="B12" s="48"/>
      <c r="C12" s="48"/>
      <c r="D12" s="48"/>
      <c r="E12" s="48"/>
      <c r="F12" s="59"/>
    </row>
    <row r="13" ht="12.75" spans="1:6">
      <c r="A13" s="45"/>
      <c r="B13" s="60" t="s">
        <v>307</v>
      </c>
      <c r="C13" s="61" t="s">
        <v>416</v>
      </c>
      <c r="D13" s="62" t="s">
        <v>919</v>
      </c>
      <c r="E13" s="63" t="s">
        <v>339</v>
      </c>
      <c r="F13" s="64" t="s">
        <v>427</v>
      </c>
    </row>
    <row r="14" ht="12.75" spans="1:6">
      <c r="A14" s="45"/>
      <c r="B14" s="65">
        <v>1</v>
      </c>
      <c r="C14" s="65" t="s">
        <v>920</v>
      </c>
      <c r="D14" s="66">
        <v>173</v>
      </c>
      <c r="E14" s="67">
        <v>244712</v>
      </c>
      <c r="F14" s="56"/>
    </row>
    <row r="15" ht="12.75" spans="1:6">
      <c r="A15" s="45"/>
      <c r="B15" s="65">
        <v>2</v>
      </c>
      <c r="C15" s="65" t="s">
        <v>921</v>
      </c>
      <c r="D15" s="66">
        <v>117</v>
      </c>
      <c r="E15" s="67">
        <v>55545.52</v>
      </c>
      <c r="F15" s="56"/>
    </row>
    <row r="16" ht="12.75" spans="1:6">
      <c r="A16" s="45"/>
      <c r="B16" s="65">
        <v>4</v>
      </c>
      <c r="C16" s="65" t="s">
        <v>922</v>
      </c>
      <c r="D16" s="66">
        <v>242</v>
      </c>
      <c r="E16" s="67">
        <v>145200</v>
      </c>
      <c r="F16" s="56"/>
    </row>
    <row r="17" customHeight="1" spans="1:6">
      <c r="A17" s="45"/>
      <c r="B17" s="68" t="s">
        <v>434</v>
      </c>
      <c r="C17" s="69"/>
      <c r="D17" s="70">
        <f>SUM(D14:D16)</f>
        <v>532</v>
      </c>
      <c r="E17" s="71">
        <f>SUM(E14:E16)</f>
        <v>445457.52</v>
      </c>
      <c r="F17" s="56" t="s">
        <v>427</v>
      </c>
    </row>
    <row r="18" ht="12.75" spans="1:6">
      <c r="A18" s="45"/>
      <c r="B18" s="48"/>
      <c r="C18" s="72"/>
      <c r="D18" s="73"/>
      <c r="E18" s="48"/>
      <c r="F18" s="56"/>
    </row>
    <row r="19" ht="12.75" spans="1:6">
      <c r="A19" s="45"/>
      <c r="B19" s="48"/>
      <c r="C19" s="48"/>
      <c r="D19" s="73"/>
      <c r="E19" s="74"/>
      <c r="F19" s="56"/>
    </row>
    <row r="20" ht="12.75" spans="1:6">
      <c r="A20" s="45"/>
      <c r="B20" s="48"/>
      <c r="C20" s="48"/>
      <c r="D20" s="73"/>
      <c r="E20" s="48"/>
      <c r="F20" s="56"/>
    </row>
    <row r="21" ht="12.75" spans="1:6">
      <c r="A21" s="45"/>
      <c r="B21" s="57"/>
      <c r="C21" s="47"/>
      <c r="D21" s="47"/>
      <c r="E21" s="57"/>
      <c r="F21" s="56"/>
    </row>
    <row r="22" customHeight="1" spans="1:6">
      <c r="A22" s="45"/>
      <c r="B22" s="75"/>
      <c r="C22" s="75"/>
      <c r="D22" s="75"/>
      <c r="E22" s="57"/>
      <c r="F22" s="56"/>
    </row>
    <row r="23" ht="12.75" spans="1:6">
      <c r="A23" s="45"/>
      <c r="B23" s="48"/>
      <c r="C23" s="48"/>
      <c r="D23" s="48"/>
      <c r="E23" s="57"/>
      <c r="F23" s="56"/>
    </row>
    <row r="24" ht="12.75" spans="1:6">
      <c r="A24" s="45"/>
      <c r="B24" s="47"/>
      <c r="C24" s="48" t="s">
        <v>923</v>
      </c>
      <c r="D24" s="48"/>
      <c r="E24" s="57"/>
      <c r="F24" s="56"/>
    </row>
    <row r="25" ht="12.75" spans="1:6">
      <c r="A25" s="45"/>
      <c r="B25" s="47"/>
      <c r="C25" s="58"/>
      <c r="D25" s="58"/>
      <c r="E25" s="57"/>
      <c r="F25" s="56"/>
    </row>
    <row r="26" ht="12.75" spans="1:6">
      <c r="A26" s="45"/>
      <c r="B26" s="57"/>
      <c r="C26" s="48"/>
      <c r="D26" s="57"/>
      <c r="E26" s="57"/>
      <c r="F26" s="56"/>
    </row>
    <row r="27" customHeight="1" spans="1:6">
      <c r="A27" s="45"/>
      <c r="B27" s="57"/>
      <c r="C27" s="76" t="s">
        <v>924</v>
      </c>
      <c r="D27" s="77"/>
      <c r="E27" s="57"/>
      <c r="F27" s="56"/>
    </row>
    <row r="28" ht="12.75" spans="1:6">
      <c r="A28" s="45"/>
      <c r="B28" s="57"/>
      <c r="C28" s="78"/>
      <c r="D28" s="79"/>
      <c r="E28" s="57"/>
      <c r="F28" s="56"/>
    </row>
    <row r="29" ht="12.75" spans="1:6">
      <c r="A29" s="45"/>
      <c r="B29" s="57"/>
      <c r="C29" s="80"/>
      <c r="D29" s="81"/>
      <c r="E29" s="57"/>
      <c r="F29" s="56"/>
    </row>
    <row r="30" ht="12.75" spans="1:6">
      <c r="A30" s="45"/>
      <c r="B30" s="47"/>
      <c r="C30" s="82" t="s">
        <v>925</v>
      </c>
      <c r="D30" s="83"/>
      <c r="E30" s="47"/>
      <c r="F30" s="56"/>
    </row>
    <row r="31" ht="12.75" spans="1:6">
      <c r="A31" s="45"/>
      <c r="B31" s="47"/>
      <c r="C31" s="47"/>
      <c r="D31" s="47"/>
      <c r="E31" s="47"/>
      <c r="F31" s="56"/>
    </row>
    <row r="32" ht="12.75" spans="1:6">
      <c r="A32" s="45"/>
      <c r="B32" s="47"/>
      <c r="C32" s="47"/>
      <c r="D32" s="47"/>
      <c r="E32" s="47"/>
      <c r="F32" s="56"/>
    </row>
  </sheetData>
  <mergeCells count="6">
    <mergeCell ref="B17:C17"/>
    <mergeCell ref="B22:D22"/>
    <mergeCell ref="C27:D27"/>
    <mergeCell ref="C28:D28"/>
    <mergeCell ref="C29:D29"/>
    <mergeCell ref="C30:D30"/>
  </mergeCells>
  <hyperlinks>
    <hyperlink ref="C30" r:id="rId1" display="faturamento.hmv@fabamed.org.br"/>
  </hyperlinks>
  <printOptions horizontalCentered="1"/>
  <pageMargins left="0" right="0" top="0.670138888888889" bottom="0" header="0.511811023622047" footer="0.511811023622047"/>
  <pageSetup paperSize="9" scale="5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showGridLines="0" zoomScale="80" zoomScaleNormal="80" workbookViewId="0">
      <selection activeCell="F5" sqref="F5"/>
    </sheetView>
  </sheetViews>
  <sheetFormatPr defaultColWidth="11.4285714285714" defaultRowHeight="12.75"/>
  <cols>
    <col min="1" max="1" width="19.8571428571429" style="4" customWidth="1"/>
    <col min="2" max="2" width="15.2857142857143" style="4" customWidth="1"/>
    <col min="3" max="3" width="21.8571428571429" style="4" customWidth="1"/>
    <col min="4" max="4" width="125.142857142857" style="4" customWidth="1"/>
    <col min="5" max="5" width="14.2857142857143" style="4" customWidth="1"/>
    <col min="6" max="6" width="20.4285714285714" style="4" customWidth="1"/>
    <col min="7" max="1024" width="11.4285714285714" style="4"/>
  </cols>
  <sheetData>
    <row r="1" ht="13.5" spans="2:13">
      <c r="B1" s="5"/>
      <c r="C1" s="5"/>
      <c r="E1" s="6"/>
      <c r="G1" s="6"/>
      <c r="M1" s="38"/>
    </row>
    <row r="2" ht="24" customHeight="1" spans="2:13">
      <c r="B2" s="5"/>
      <c r="C2" s="5"/>
      <c r="D2" s="7" t="s">
        <v>29</v>
      </c>
      <c r="E2" s="8" t="s">
        <v>30</v>
      </c>
      <c r="F2" s="9" t="s">
        <v>2</v>
      </c>
      <c r="M2" s="38"/>
    </row>
    <row r="3" ht="24" customHeight="1" spans="2:13">
      <c r="B3" s="5"/>
      <c r="C3" s="5"/>
      <c r="D3" s="10" t="s">
        <v>31</v>
      </c>
      <c r="E3" s="8" t="s">
        <v>4</v>
      </c>
      <c r="F3" s="9">
        <v>2026</v>
      </c>
      <c r="M3" s="38"/>
    </row>
    <row r="4" ht="24" customHeight="1" spans="2:13">
      <c r="B4" s="5"/>
      <c r="C4" s="5"/>
      <c r="E4" s="11" t="s">
        <v>5</v>
      </c>
      <c r="F4" s="12" t="s">
        <v>6</v>
      </c>
      <c r="M4" s="38"/>
    </row>
    <row r="5" spans="2:13">
      <c r="B5" s="5"/>
      <c r="C5" s="5"/>
      <c r="E5" s="6"/>
      <c r="G5" s="6"/>
      <c r="M5" s="38"/>
    </row>
    <row r="6" ht="15" customHeight="1"/>
    <row r="7" spans="3:3">
      <c r="C7" s="4" t="s">
        <v>926</v>
      </c>
    </row>
    <row r="11" ht="19.5" spans="2:17">
      <c r="B11" s="13" t="s">
        <v>927</v>
      </c>
      <c r="C11" s="13"/>
      <c r="D11" s="14" t="s">
        <v>928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ht="20.25" spans="2:17"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="1" customFormat="1" ht="24" spans="2:17">
      <c r="B13" s="16" t="s">
        <v>929</v>
      </c>
      <c r="C13" s="17" t="s">
        <v>307</v>
      </c>
      <c r="D13" s="18" t="s">
        <v>930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="2" customFormat="1" ht="41.45" customHeight="1" spans="2:17">
      <c r="B14" s="20"/>
      <c r="C14" s="21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="2" customFormat="1" ht="39" customHeight="1" spans="2:17">
      <c r="B15" s="20"/>
      <c r="C15" s="21"/>
      <c r="D15" s="22"/>
      <c r="E15" s="24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="2" customFormat="1" ht="15" spans="2:17">
      <c r="B16" s="20"/>
      <c r="C16" s="21"/>
      <c r="D16" s="22"/>
      <c r="E16" s="24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="2" customFormat="1" ht="28.5" customHeight="1" spans="2:17">
      <c r="B17" s="20"/>
      <c r="C17" s="21"/>
      <c r="D17" s="22"/>
      <c r="E17" s="24"/>
      <c r="F17" s="2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="2" customFormat="1" ht="40.5" customHeight="1" spans="2:17">
      <c r="B18" s="21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="2" customFormat="1" ht="15" spans="2:17"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="2" customFormat="1" ht="105" customHeight="1" spans="2:17">
      <c r="B20" s="26"/>
      <c r="C20" s="27"/>
      <c r="D20" s="28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="2" customFormat="1" ht="69" customHeight="1" spans="2:17">
      <c r="B21" s="21"/>
      <c r="C21" s="21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="2" customFormat="1" ht="20.1" customHeight="1" spans="2:17">
      <c r="B22" s="21"/>
      <c r="C22" s="21"/>
      <c r="D22" s="21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="3" customFormat="1" ht="20.1" customHeight="1" spans="2:17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="3" customFormat="1" ht="20.1" customHeight="1" spans="2:17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ht="18" spans="1:17">
      <c r="A28" s="15"/>
      <c r="B28" s="15"/>
      <c r="C28" s="15"/>
      <c r="D28" s="31" t="s">
        <v>931</v>
      </c>
      <c r="E28" s="31"/>
      <c r="F28" s="31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ht="13.5" customHeight="1" spans="1:17">
      <c r="A29" s="15"/>
      <c r="B29" s="15"/>
      <c r="C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ht="42.75" customHeight="1" spans="1:17">
      <c r="A30" s="32" t="s">
        <v>144</v>
      </c>
      <c r="B30" s="32"/>
      <c r="C30" s="32"/>
      <c r="D30" s="33"/>
      <c r="E30" s="33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ht="35.25" customHeight="1" spans="1:17">
      <c r="A31" s="34" t="s">
        <v>23</v>
      </c>
      <c r="B31" s="34"/>
      <c r="C31" s="34"/>
      <c r="D31" s="33"/>
      <c r="E31" s="3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27.75" customHeight="1" spans="1:17">
      <c r="A32" s="34" t="s">
        <v>25</v>
      </c>
      <c r="B32" s="34"/>
      <c r="C32" s="34"/>
      <c r="D32" s="35"/>
      <c r="E32" s="3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29.25" customHeight="1" spans="1:17">
      <c r="A33" s="34" t="s">
        <v>27</v>
      </c>
      <c r="B33" s="34"/>
      <c r="C33" s="34"/>
      <c r="D33" s="36"/>
      <c r="E33" s="37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mergeCells count="9">
    <mergeCell ref="D28:F28"/>
    <mergeCell ref="A30:C30"/>
    <mergeCell ref="D30:E30"/>
    <mergeCell ref="A31:C31"/>
    <mergeCell ref="D31:E31"/>
    <mergeCell ref="A32:C32"/>
    <mergeCell ref="D32:E32"/>
    <mergeCell ref="A33:C33"/>
    <mergeCell ref="D33:E33"/>
  </mergeCells>
  <printOptions horizontalCentered="1" verticalCentered="1"/>
  <pageMargins left="0" right="0" top="0.279861111111111" bottom="0" header="0.511811023622047" footer="0"/>
  <pageSetup paperSize="1" scale="48" orientation="portrait" horizontalDpi="300" verticalDpi="300"/>
  <headerFooter>
    <oddFooter>&amp;L&amp;12ANEXOS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9" master="" otherUserPermission="visible"/>
  <rangeList sheetStid="20" master="" otherUserPermission="visible"/>
  <rangeList sheetStid="16" master="" otherUserPermission="visible"/>
  <rangeList sheetStid="17" master="" otherUserPermission="visible"/>
  <rangeList sheetStid="46" master="" otherUserPermission="visible"/>
  <rangeList sheetStid="47" master="" otherUserPermission="visible"/>
  <rangeList sheetStid="51" master="" otherUserPermission="visible"/>
  <rangeList sheetStid="52" master="" otherUserPermission="visible"/>
  <rangeList sheetStid="48" master="" otherUserPermission="visible"/>
  <rangeList sheetStid="49" master="" otherUserPermission="visible"/>
  <rangeList sheetStid="50" master="" otherUserPermission="visible"/>
  <rangeList sheetStid="53" master="" otherUserPermission="visible"/>
  <rangeList sheetStid="29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4173121A-554C-46B8-89C4-E86E838C897B}">
  <ds:schemaRefs/>
</ds:datastoreItem>
</file>

<file path=customXml/itemProps3.xml><?xml version="1.0" encoding="utf-8"?>
<ds:datastoreItem xmlns:ds="http://schemas.openxmlformats.org/officeDocument/2006/customXml" ds:itemID="{19D77B70-49E3-4B6D-A1EF-3A7E2CE246E4}">
  <ds:schemaRefs/>
</ds:datastoreItem>
</file>

<file path=customXml/itemProps4.xml><?xml version="1.0" encoding="utf-8"?>
<ds:datastoreItem xmlns:ds="http://schemas.openxmlformats.org/officeDocument/2006/customXml" ds:itemID="{C219756F-3B44-4256-B3D7-CF264EFA0C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IDENTIFICAÇÃO DA UNIDADE</vt:lpstr>
      <vt:lpstr>INFORMAÇÕES TÉCNICAS</vt:lpstr>
      <vt:lpstr>FINANCEIRO GERAL </vt:lpstr>
      <vt:lpstr>FINANCEIRO DETALHADO </vt:lpstr>
      <vt:lpstr>GASES, LAVANDERIA E RESÍDUOS </vt:lpstr>
      <vt:lpstr>EQUIPAMENTOS</vt:lpstr>
      <vt:lpstr>ATIVIDADE I</vt:lpstr>
      <vt:lpstr>ATIVIDADE II</vt:lpstr>
      <vt:lpstr>NUTRIÇÃO</vt:lpstr>
      <vt:lpstr>INFRA-ESTRUTURA</vt:lpstr>
      <vt:lpstr>RH</vt:lpstr>
      <vt:lpstr>AIH-SIA</vt:lpstr>
      <vt:lpstr>ANEXOS DE JUSTIFICATIVAS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Dos Santos Lima</dc:creator>
  <cp:lastModifiedBy>l.santana</cp:lastModifiedBy>
  <cp:revision>2</cp:revision>
  <dcterms:created xsi:type="dcterms:W3CDTF">2021-04-23T12:12:00Z</dcterms:created>
  <dcterms:modified xsi:type="dcterms:W3CDTF">2026-10-08T16:12:21Z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NXPowerLiteLastOptimized">
    <vt:lpwstr>355553</vt:lpwstr>
  </property>
  <property fmtid="{D5CDD505-2E9C-101B-9397-08002B2CF9AE}" pid="7" name="NXPowerLiteSettings">
    <vt:lpwstr>C74006B004C800</vt:lpwstr>
  </property>
  <property fmtid="{D5CDD505-2E9C-101B-9397-08002B2CF9AE}" pid="8" name="NXPowerLiteVersion">
    <vt:lpwstr>S9.1.2</vt:lpwstr>
  </property>
  <property fmtid="{D5CDD505-2E9C-101B-9397-08002B2CF9AE}" pid="9" name="ScaleCrop">
    <vt:bool>false</vt:bool>
  </property>
  <property fmtid="{D5CDD505-2E9C-101B-9397-08002B2CF9AE}" pid="10" name="ShareDoc">
    <vt:bool>false</vt:bool>
  </property>
  <property fmtid="{D5CDD505-2E9C-101B-9397-08002B2CF9AE}" pid="11" name="ContentTypeId">
    <vt:lpwstr>0x010100BB140D52C906BB4BAA491195F26649CD</vt:lpwstr>
  </property>
  <property fmtid="{D5CDD505-2E9C-101B-9397-08002B2CF9AE}" pid="12" name="MediaServiceImageTags">
    <vt:lpwstr/>
  </property>
  <property fmtid="{D5CDD505-2E9C-101B-9397-08002B2CF9AE}" pid="13" name="ICV">
    <vt:lpwstr>2ECE9587079A49BB989296578277ACBE_13</vt:lpwstr>
  </property>
  <property fmtid="{D5CDD505-2E9C-101B-9397-08002B2CF9AE}" pid="14" name="KSOProductBuildVer">
    <vt:lpwstr>1046-12.2.0.23196</vt:lpwstr>
  </property>
  <property fmtid="{D5CDD505-2E9C-101B-9397-08002B2CF9AE}" pid="15" name="KSOReadingLayout">
    <vt:bool>true</vt:bool>
  </property>
</Properties>
</file>