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30" tabRatio="500"/>
  </bookViews>
  <sheets>
    <sheet name="IDENTIFICAÇÃO DA UNIDADE" sheetId="1" r:id="rId1"/>
    <sheet name="INFORMAÇÕES TÉCNICAS" sheetId="2" r:id="rId2"/>
    <sheet name="FINANCEIRO GERAL" sheetId="16" r:id="rId3"/>
    <sheet name="FIN. DETALHADO" sheetId="17" r:id="rId4"/>
    <sheet name="NUTRIÇÃO" sheetId="3" r:id="rId5"/>
    <sheet name="GASES, LAVANDERIA E RESÍDUOS" sheetId="4" r:id="rId6"/>
    <sheet name="EQUIPAMENTOS" sheetId="5" r:id="rId7"/>
    <sheet name="INFRA-ESTRUTURA" sheetId="6" r:id="rId8"/>
    <sheet name="RH" sheetId="7" r:id="rId9"/>
    <sheet name="ATIVIDADE I" sheetId="8" r:id="rId10"/>
    <sheet name="AIH-SIA" sheetId="10" r:id="rId11"/>
    <sheet name="ATIVIDADE II" sheetId="9" r:id="rId12"/>
    <sheet name="ANEXOS DE JUSTIFICATIVAS " sheetId="13" r:id="rId13"/>
  </sheets>
  <externalReferences>
    <externalReference r:id="rId15"/>
  </externalReferences>
  <definedNames>
    <definedName name="_xlnm.Print_Area" localSheetId="10">'AIH-SIA'!$A$1:$E$56</definedName>
    <definedName name="_xlnm.Print_Area" localSheetId="12">'ANEXOS DE JUSTIFICATIVAS '!$A$1:$F$75</definedName>
    <definedName name="_xlnm.Print_Area" localSheetId="9">'ATIVIDADE I'!$A$1:$K$142</definedName>
    <definedName name="_xlnm.Print_Area" localSheetId="11">'ATIVIDADE II'!$A$1:$E$61</definedName>
    <definedName name="_xlnm.Print_Area" localSheetId="6">EQUIPAMENTOS!$A$1:$R$196</definedName>
    <definedName name="_xlnm.Print_Area" localSheetId="5">'GASES, LAVANDERIA E RESÍDUOS'!$A$1:$G$46</definedName>
    <definedName name="_xlnm.Print_Area" localSheetId="0">'IDENTIFICAÇÃO DA UNIDADE'!$A$1:$L$26</definedName>
    <definedName name="_xlnm.Print_Area" localSheetId="1">'INFORMAÇÕES TÉCNICAS'!$A$2:$P$20</definedName>
    <definedName name="_xlnm.Print_Area" localSheetId="7">'INFRA-ESTRUTURA'!$A$1:$H$48</definedName>
    <definedName name="_xlnm.Print_Area" localSheetId="4">NUTRIÇÃO!$A$1:$G$58</definedName>
    <definedName name="_xlnm.Print_Area" localSheetId="8">RH!$A$1:$H$195</definedName>
    <definedName name="Print_Area_0" localSheetId="10">'AIH-SIA'!$A$1:$E$56</definedName>
    <definedName name="Print_Area_0" localSheetId="12">'ANEXOS DE JUSTIFICATIVAS '!$A$1:$F$75</definedName>
    <definedName name="Print_Area_0" localSheetId="9">'ATIVIDADE I'!$A$1:$K$142</definedName>
    <definedName name="Print_Area_0" localSheetId="11">'ATIVIDADE II'!$A$1:$E$61</definedName>
    <definedName name="Print_Area_0" localSheetId="6">EQUIPAMENTOS!$A$1:$R$196</definedName>
    <definedName name="Print_Area_0" localSheetId="5">'GASES, LAVANDERIA E RESÍDUOS'!$A$1:$G$46</definedName>
    <definedName name="Print_Area_0" localSheetId="0">'IDENTIFICAÇÃO DA UNIDADE'!$A$1:$L$26</definedName>
    <definedName name="Print_Area_0" localSheetId="1">'INFORMAÇÕES TÉCNICAS'!$A$2:$P$20</definedName>
    <definedName name="Print_Area_0" localSheetId="7">'INFRA-ESTRUTURA'!$A$1:$H$48</definedName>
    <definedName name="Print_Area_0" localSheetId="4">NUTRIÇÃO!$A$1:$G$58</definedName>
    <definedName name="Print_Area_0" localSheetId="8">RH!$A$1:$H$195</definedName>
    <definedName name="Print_Area_0_0" localSheetId="10">'AIH-SIA'!$A$1:$E$56</definedName>
    <definedName name="Print_Area_0_0" localSheetId="12">'ANEXOS DE JUSTIFICATIVAS '!$A$1:$F$75</definedName>
    <definedName name="Print_Area_0_0" localSheetId="9">'ATIVIDADE I'!$A$1:$K$142</definedName>
    <definedName name="Print_Area_0_0" localSheetId="11">'ATIVIDADE II'!$A$1:$E$61</definedName>
    <definedName name="Print_Area_0_0" localSheetId="6">EQUIPAMENTOS!$A$1:$R$196</definedName>
    <definedName name="Print_Area_0_0" localSheetId="5">'GASES, LAVANDERIA E RESÍDUOS'!$A$1:$G$46</definedName>
    <definedName name="Print_Area_0_0" localSheetId="0">'IDENTIFICAÇÃO DA UNIDADE'!$A$1:$L$26</definedName>
    <definedName name="Print_Area_0_0" localSheetId="1">'INFORMAÇÕES TÉCNICAS'!$A$2:$P$20</definedName>
    <definedName name="Print_Area_0_0" localSheetId="7">'INFRA-ESTRUTURA'!$A$1:$H$48</definedName>
    <definedName name="Print_Area_0_0" localSheetId="4">NUTRIÇÃO!$A$1:$G$58</definedName>
    <definedName name="Print_Area_0_0" localSheetId="8">RH!$A$1:$H$195</definedName>
    <definedName name="_xlnm.Print_Area" localSheetId="2">'FINANCEIRO GERAL'!$A$1:$E$59</definedName>
    <definedName name="Print_Area_0" localSheetId="2">'FINANCEIRO GERAL'!$A$1:$E$59</definedName>
    <definedName name="Print_Area_0_0" localSheetId="2">'FINANCEIRO GERAL'!$A$1:$E$59</definedName>
    <definedName name="_FilterDatabase_0" localSheetId="3">'FIN. DETALHADO'!$A$13:$B$148</definedName>
    <definedName name="_FilterDatabase_0_0" localSheetId="3">'FIN. DETALHADO'!$A$13:$B$148</definedName>
    <definedName name="_xlnm._FilterDatabase" localSheetId="3" hidden="1">'FIN. DETALHADO'!$A$13:$D$13</definedName>
    <definedName name="_xlnm.Print_Area" localSheetId="3">'FIN. DETALHADO'!$A$1:$D$171</definedName>
    <definedName name="Criteria_0" localSheetId="3">'FIN. DETALHADO'!$M$16</definedName>
    <definedName name="Criteria_0_0" localSheetId="3">'FIN. DETALHADO'!$M$16</definedName>
    <definedName name="_xlnm.Criteria" localSheetId="3">'FIN. DETALHADO'!$M$16</definedName>
    <definedName name="Print_Area_0" localSheetId="3">'FIN. DETALHADO'!$A$1:$D$171</definedName>
    <definedName name="Print_Area_0_0" localSheetId="3">'FIN. DETALHADO'!$A$1:$D$171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<sst xmlns="http://schemas.openxmlformats.org/spreadsheetml/2006/main" count="2008" uniqueCount="1049">
  <si>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</si>
  <si>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</si>
  <si>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</si>
  <si>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</si>
  <si>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>SETEMBRO</t>
  </si>
  <si>
    <t xml:space="preserve">ATENÇÃO: PREENCHA OS CAMPOS EM AMARELO. OS DEMAIS CAMPOS ESTÃO PROTEGIDOS. </t>
  </si>
  <si>
    <t>BLOCO A</t>
  </si>
  <si>
    <t>IDENTIFICAÇÃO DA UNIDADE</t>
  </si>
  <si>
    <t>VERSÃO 4.1</t>
  </si>
  <si>
    <t>Unidade:</t>
  </si>
  <si>
    <t>HOSPITAL MUNICIPAL DE JAGUAQUARA</t>
  </si>
  <si>
    <t>CNPJ:</t>
  </si>
  <si>
    <t>05.413.531/0001-20</t>
  </si>
  <si>
    <t>CNES:</t>
  </si>
  <si>
    <t>Instituição Gestora:</t>
  </si>
  <si>
    <t>Fundação ABM de Pesquisa e Extensão na Area da Saúde - FABAMED</t>
  </si>
  <si>
    <t>Endereço:</t>
  </si>
  <si>
    <t>RUA FREI MARIANO DE INHAMBUPE - 166 - MURITIBA</t>
  </si>
  <si>
    <t>Cidade:</t>
  </si>
  <si>
    <t xml:space="preserve">JAGUAQUARA </t>
  </si>
  <si>
    <t>Responsável pela Unidade:</t>
  </si>
  <si>
    <t xml:space="preserve">FLAVIA LEITE DA HORA </t>
  </si>
  <si>
    <t>Cargo:</t>
  </si>
  <si>
    <t>DIRETORA GERAL</t>
  </si>
  <si>
    <t>Telefone:</t>
  </si>
  <si>
    <t>73 991332431</t>
  </si>
  <si>
    <t>E-mail:</t>
  </si>
  <si>
    <t>dirgeral.hmj.fabamed@gmail.com</t>
  </si>
  <si>
    <t>Secretaria da Saúde do Estado da Bahia</t>
  </si>
  <si>
    <t>UNIDADE:</t>
  </si>
  <si>
    <t>HMJ</t>
  </si>
  <si>
    <t>Relatório de Informação Hospitalar</t>
  </si>
  <si>
    <t>ANO:</t>
  </si>
  <si>
    <t>MÊS:</t>
  </si>
  <si>
    <t>BLOCO B</t>
  </si>
  <si>
    <t>Informações Técnicas</t>
  </si>
  <si>
    <t>VERSÃO 4.0</t>
  </si>
  <si>
    <t>Presidente / Responsável</t>
  </si>
  <si>
    <t>Cons./Estado</t>
  </si>
  <si>
    <t>Número</t>
  </si>
  <si>
    <t>Suplente</t>
  </si>
  <si>
    <t>1. Comissão de Avaliação e Revisão de Prontuários:</t>
  </si>
  <si>
    <t>Ramaina de Souza Gomes</t>
  </si>
  <si>
    <t>Coren</t>
  </si>
  <si>
    <t>Washigton Luiz Galindo</t>
  </si>
  <si>
    <t>Cremeb</t>
  </si>
  <si>
    <t>2. Comissão de Avaliação e Revisão de Óbitos:</t>
  </si>
  <si>
    <t>Laiz Mota Sena</t>
  </si>
  <si>
    <t>Fernanda Maria Pires</t>
  </si>
  <si>
    <t>3. Comissão de Controle de Infecção Hospitalar:</t>
  </si>
  <si>
    <t>Iara Pires de Gino Tranzillo</t>
  </si>
  <si>
    <t>Paula Luiza da Hora</t>
  </si>
  <si>
    <t>4. Comissão de Farmácia Terapeutica:</t>
  </si>
  <si>
    <t>Lindovania Isane Nogueira Santos</t>
  </si>
  <si>
    <t>Crf/BA</t>
  </si>
  <si>
    <t>Micaela Santos Pereira Sousa</t>
  </si>
  <si>
    <t>5. Comissão de Ética Médica:</t>
  </si>
  <si>
    <t>6. Comissão de Ética de Enfermagem:</t>
  </si>
  <si>
    <t>Diana Ramos da Silva Rosario</t>
  </si>
  <si>
    <t>7. Comissão Intra-Hospitalar de Doação de Órgãos e Transplante:</t>
  </si>
  <si>
    <t>8. Comissão Interna de Prevenção de Acidentes de Trabalho (CIPA):</t>
  </si>
  <si>
    <t>Silvio Fontana</t>
  </si>
  <si>
    <t>M.T.E - Bahia</t>
  </si>
  <si>
    <t>9. Comissão de Humanização da Assistência:</t>
  </si>
  <si>
    <t>Alex Moraes Santos</t>
  </si>
  <si>
    <t>CRP</t>
  </si>
  <si>
    <t>10. Núcleo de Segurança do Paciente (NSP):</t>
  </si>
  <si>
    <t>Rose Mara Leal</t>
  </si>
  <si>
    <t>11. SAC - Serviço de Atendimento ao Cliente:</t>
  </si>
  <si>
    <r>
      <rPr>
        <b/>
        <sz val="10"/>
        <rFont val="Tahoma"/>
        <charset val="134"/>
      </rPr>
      <t xml:space="preserve">                                                </t>
    </r>
    <r>
      <rPr>
        <b/>
        <sz val="10"/>
        <color rgb="FFFF0000"/>
        <rFont val="Tahoma"/>
        <charset val="134"/>
      </rPr>
      <t>Secretaria da Saúde do Estado da Bahia</t>
    </r>
  </si>
  <si>
    <t xml:space="preserve">                                                    Relatório de Informação Hospitalar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</si>
  <si>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</si>
  <si>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</si>
  <si>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</si>
  <si>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</si>
  <si>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</si>
  <si>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</si>
  <si>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</si>
  <si>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</si>
  <si>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</si>
  <si>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</si>
  <si>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</si>
  <si>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</si>
  <si>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>APLICAÇÃO FINANCEIRA / RENDIMENTOS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</si>
  <si>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</si>
  <si>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</si>
  <si>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</si>
  <si>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</si>
  <si>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</si>
  <si>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</si>
  <si>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</si>
  <si>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</si>
  <si>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</si>
  <si>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</si>
  <si>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</si>
  <si>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</si>
  <si>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</si>
  <si>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</si>
  <si>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</si>
  <si>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</si>
  <si>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</si>
  <si>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</si>
  <si>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</si>
  <si>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</si>
  <si>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</si>
  <si>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</si>
  <si>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</si>
  <si>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</si>
  <si>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</si>
  <si>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</si>
  <si>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</si>
  <si>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</si>
  <si>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</si>
  <si>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</si>
  <si>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</si>
  <si>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</si>
  <si>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</si>
  <si>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</si>
  <si>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</si>
  <si>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</si>
  <si>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</si>
  <si>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</si>
  <si>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</si>
  <si>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</si>
  <si>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</si>
  <si>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</si>
  <si>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</si>
  <si>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</si>
  <si>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</si>
  <si>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</si>
  <si>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</si>
  <si>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</si>
  <si>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</si>
  <si>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</si>
  <si>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</si>
  <si>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</si>
  <si>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</si>
  <si>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</si>
  <si>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</si>
  <si>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</si>
  <si>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</si>
  <si>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</si>
  <si>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</si>
  <si>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</si>
  <si>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</si>
  <si>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</si>
  <si>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</si>
  <si>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DE PRESTAÇÃO DE CONTAS JÚNIOR</t>
  </si>
  <si>
    <t>71 3033 4507</t>
  </si>
  <si>
    <t>prestacaodecontas@fabamed.org.br</t>
  </si>
  <si>
    <t>Secretaria da Saúde do Estado da Bahia                                         UNIDADE:</t>
  </si>
  <si>
    <t>Relatório de Informação Hospitalar                                                   ANO:</t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</si>
  <si>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</si>
  <si>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</si>
  <si>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</si>
  <si>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</si>
  <si>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</si>
  <si>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</si>
  <si>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</si>
  <si>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</si>
  <si>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</si>
  <si>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</si>
  <si>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</si>
  <si>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</si>
  <si>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</si>
  <si>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</si>
  <si>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</si>
  <si>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</si>
  <si>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</si>
  <si>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</si>
  <si>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</si>
  <si>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</si>
  <si>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</si>
  <si>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</si>
  <si>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</si>
  <si>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</si>
  <si>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</si>
  <si>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</si>
  <si>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</si>
  <si>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</si>
  <si>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</si>
  <si>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</si>
  <si>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</si>
  <si>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</si>
  <si>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</si>
  <si>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</si>
  <si>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</si>
  <si>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</si>
  <si>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Ginecologia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</si>
  <si>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</si>
  <si>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</si>
  <si>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</si>
  <si>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</si>
  <si>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</si>
  <si>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</si>
  <si>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</si>
  <si>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</si>
  <si>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</si>
  <si>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</si>
  <si>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</si>
  <si>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</si>
  <si>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</si>
  <si>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</si>
  <si>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</si>
  <si>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</si>
  <si>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</si>
  <si>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</si>
  <si>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</si>
  <si>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</si>
  <si>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</si>
  <si>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</si>
  <si>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</si>
  <si>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</si>
  <si>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</si>
  <si>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</si>
  <si>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</si>
  <si>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</si>
  <si>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</si>
  <si>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</si>
  <si>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</si>
  <si>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</si>
  <si>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</si>
  <si>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</si>
  <si>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</si>
  <si>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</si>
  <si>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</si>
  <si>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</si>
  <si>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</si>
  <si>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</si>
  <si>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</si>
  <si>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</si>
  <si>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</si>
  <si>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</si>
  <si>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</si>
  <si>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</si>
  <si>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</si>
  <si>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</si>
  <si>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</si>
  <si>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</si>
  <si>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</si>
  <si>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</si>
  <si>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</si>
  <si>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</si>
  <si>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</si>
  <si>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</si>
  <si>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</si>
  <si>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</si>
  <si>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</si>
  <si>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</si>
  <si>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</si>
  <si>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</si>
  <si>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</si>
  <si>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</si>
  <si>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</si>
  <si>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</si>
  <si>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</si>
  <si>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</si>
  <si>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</si>
  <si>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</si>
  <si>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</si>
  <si>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</si>
  <si>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</si>
  <si>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</si>
  <si>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</si>
  <si>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</si>
  <si>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</si>
  <si>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</si>
  <si>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</si>
  <si>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</si>
  <si>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</si>
  <si>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</si>
  <si>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</si>
  <si>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</si>
  <si>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</si>
  <si>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</si>
  <si>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</si>
  <si>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</si>
  <si>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</si>
  <si>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</si>
  <si>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</si>
  <si>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</si>
  <si>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</si>
  <si>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</si>
  <si>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</si>
  <si>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</si>
  <si>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</si>
  <si>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</si>
  <si>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</si>
  <si>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</si>
  <si>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</si>
  <si>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</si>
  <si>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</si>
  <si>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</si>
  <si>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</si>
  <si>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</si>
  <si>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</si>
  <si>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</si>
  <si>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</si>
  <si>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</si>
  <si>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</si>
  <si>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</si>
  <si>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</si>
  <si>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</si>
  <si>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</si>
  <si>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</si>
  <si>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>BLOCO F</t>
  </si>
  <si>
    <t>DETALHAMENTO DESPESAS COM NUTRIÇÃO HOSPITALAR</t>
  </si>
  <si>
    <t>CAMPO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</si>
  <si>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</si>
  <si>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</si>
  <si>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</si>
  <si>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</si>
  <si>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</si>
  <si>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</si>
  <si>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</si>
  <si>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</si>
  <si>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</si>
  <si>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</si>
  <si>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</si>
  <si>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</si>
  <si>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</si>
  <si>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</si>
  <si>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</si>
  <si>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</si>
  <si>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</si>
  <si>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</si>
  <si>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</si>
  <si>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</si>
  <si>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</si>
  <si>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</si>
  <si>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</si>
  <si>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</si>
  <si>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</si>
  <si>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</si>
  <si>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</si>
  <si>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</si>
  <si>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</si>
  <si>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</si>
  <si>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</si>
  <si>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</si>
  <si>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</si>
  <si>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</si>
  <si>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</si>
  <si>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</si>
  <si>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</si>
  <si>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</si>
  <si>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</si>
  <si>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</si>
  <si>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BLOCO E</t>
  </si>
  <si>
    <t>DETALHAMENTO DESPESAS COM GASES MEDICINAIS</t>
  </si>
  <si>
    <t>Aluguel de Cilindro</t>
  </si>
  <si>
    <t>24.380.578/0004-21</t>
  </si>
  <si>
    <t>Frete</t>
  </si>
  <si>
    <t>Oxigênio Medicinal Gasoso</t>
  </si>
  <si>
    <t>m³</t>
  </si>
  <si>
    <t>Oxigênio Medicinal Líquido</t>
  </si>
  <si>
    <t>24.380.578/0029-80</t>
  </si>
  <si>
    <t>Ar Comprimido Medicinal Gasoso</t>
  </si>
  <si>
    <t>Óxido Nitroso Medicinal</t>
  </si>
  <si>
    <t>kg</t>
  </si>
  <si>
    <t>Argônio 4.5</t>
  </si>
  <si>
    <t>Nitrogênio 4.6</t>
  </si>
  <si>
    <t>Nitrogênio Comercial</t>
  </si>
  <si>
    <t>Dióxido de Carbono 99%</t>
  </si>
  <si>
    <t>DETALHAMENTO DESPESAS COM LAVANDERIA</t>
  </si>
  <si>
    <t>Processamento de Roupa</t>
  </si>
  <si>
    <t>05.413.531/001-20</t>
  </si>
  <si>
    <t>DETALHAMENTO DESPESAS COM DESCARTE DE RESÍDUOS SÓLIDOS E LÍQUIDOS</t>
  </si>
  <si>
    <t>Descarte de Resíduos Hospitalares (Sólidos e Líquidos)</t>
  </si>
  <si>
    <t>29013.697/0001-17</t>
  </si>
  <si>
    <t xml:space="preserve"> </t>
  </si>
  <si>
    <t>VINICIOS BARRETO GOMES</t>
  </si>
  <si>
    <t>DIRETOR ADMINISTRATIVO</t>
  </si>
  <si>
    <t>71-996670235</t>
  </si>
  <si>
    <t>administrativo.hmj@fabamed.org.br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</si>
  <si>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</si>
  <si>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</si>
  <si>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</si>
  <si>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</si>
  <si>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</si>
  <si>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</si>
  <si>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</si>
  <si>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</si>
  <si>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</si>
  <si>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</si>
  <si>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</si>
  <si>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</si>
  <si>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</si>
  <si>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</si>
  <si>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</si>
  <si>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</si>
  <si>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</si>
  <si>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</si>
  <si>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</si>
  <si>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</si>
  <si>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</si>
  <si>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APARELHO CARDIOVERSOR </t>
  </si>
  <si>
    <t>INSTRAMED</t>
  </si>
  <si>
    <t xml:space="preserve">Desfibrilador, cardiaco, bifasico, para uso em paciente adultos, pediatricos e neonatais, com monitor e marca passo externo, com seleção de energia ajustavel; em seguida 1-2-3 com tecnologia bifasica e seguinte configuração: - Deve proporcionar seleção de energia; - Deve dispor de capacidade de operação tanto no modo manual como no modo de Desfibrilação Externa Semi-Automatica (DEA); - Deve dispor de seleção de energia adequada para descarrega de desfibrilização em pacientes neonatais e pediatricos. </t>
  </si>
  <si>
    <t xml:space="preserve">BOM </t>
  </si>
  <si>
    <t>SALA DE ESTABILIZAÇÃO</t>
  </si>
  <si>
    <t>HENTECH</t>
  </si>
  <si>
    <t>042019CM12853</t>
  </si>
  <si>
    <t>CORREDOR CLINICA MÉDICA FEMININA</t>
  </si>
  <si>
    <t xml:space="preserve">CENTRO CIRUGICO </t>
  </si>
  <si>
    <t>04219CM12841</t>
  </si>
  <si>
    <t>CORREDOR CLINICA MÉDICA MASCULINA</t>
  </si>
  <si>
    <t>04219CM12857</t>
  </si>
  <si>
    <t>PRONTO SOCORRO</t>
  </si>
  <si>
    <t>092019CM13510</t>
  </si>
  <si>
    <t>CENTRO CIRURGICO</t>
  </si>
  <si>
    <t xml:space="preserve">DESFIBRILADOR, cardiaco, bifasico, com cardioversão, com monitor e marca passo transcutaneo, carga ajustável 200 joules ou superior, regulagem precisa, operação simplificada, em  sequencia 1-2-3. - Deve dispor de seleção de energia adequada para descarga de desfibrilação em pacientes neonatal, pediatrico e adulto, ajustavle 200 joules ou superior.  </t>
  </si>
  <si>
    <t>092019CM13516</t>
  </si>
  <si>
    <t>APARELHO DE ANESTESIA</t>
  </si>
  <si>
    <t>PRIME MEDICAL - MARCA: MINDRAY</t>
  </si>
  <si>
    <t xml:space="preserve">Aparelho de anestesia , 3 colunas de gases, movel chapa em aço, tratamento anti-ferruguem, alimentação eletrica selecional 11/200 volts. </t>
  </si>
  <si>
    <t>APARELHO DE RAIO-X FIXO</t>
  </si>
  <si>
    <t>LOTUS INDRUSTRIA - MARCA: LOTUS</t>
  </si>
  <si>
    <t>Capacidade minima de 500MA</t>
  </si>
  <si>
    <t>COREDOR CLINICA MÉDICA</t>
  </si>
  <si>
    <t>APARELHO DE RAIO-X MÓVEL</t>
  </si>
  <si>
    <t>VMI - MARCA: VMI</t>
  </si>
  <si>
    <t>Móvel 124Kvf 200niAs 100kHU com gerador de raioz-x de alta frequência com controls ticroprocessado programa anatmico de orgãos por região; detecção de falhas com indicação no painel de controles de potência de gerador minima de 12kv.v deve possibilitar conexão a tomada simples de parede de três picas, cabo de alimentação de comprimento minimo de 3m de o equipamento realizaraqusição sem necessidade de estar conectaod a tomada, cabo disparador com alcançe minimo de 5m</t>
  </si>
  <si>
    <t>00741901001</t>
  </si>
  <si>
    <t>APARELHO DE ULTRASSONOGRAFIA</t>
  </si>
  <si>
    <t>DENTAL ALTA - MARCA: SAEVO</t>
  </si>
  <si>
    <t xml:space="preserve">Aparelho de ecografia e ultrassonografia com transfontanela, com sistema completamente digital, com noi minimo 50.000 canais digitais, tensão eletrica do equipamento bivolt. </t>
  </si>
  <si>
    <t>SALA DE ECG</t>
  </si>
  <si>
    <t>APARELHO ELETROCARDIOGRAFO</t>
  </si>
  <si>
    <t>ALFAMED - MARCA: ALFA MED</t>
  </si>
  <si>
    <t xml:space="preserve">ELETROCARDIOGRAFO, digital e microprocessado de 12 canais, que permita a aquisição simultanea das 12 derivações; Deve acompanhar no minimo: 01 carregador acoplado, 01 tubo de gel condutor para eletrocardiografia, 01 cabo completo paciente de 10 dias, 01 cnjunto de eletrodos, sendo 06 precordiais e 4 reutilizaveis e 4 eletrodos de momebros reutilizaveis, 01 carro ou pedestal para suporte e transporte. </t>
  </si>
  <si>
    <t xml:space="preserve">APARELHO LARINGOSCOPIO </t>
  </si>
  <si>
    <t>MACROSUL - MARCA: MD</t>
  </si>
  <si>
    <t xml:space="preserve">LARINGOSCOPIO, de fibra otica, pediatrico com: - lamina curva e reta - cabo porta pilha de metal recartilhado com tampa de rosca e mola, todo em aço inoxidavel para pilhas medias - jogo de laminas curvas com parte ativa de aproximadamente laminas curvas e retas nº 1,2,3 de cad auma autoclavel. </t>
  </si>
  <si>
    <t>CLINICA MÉDICA FEMININA</t>
  </si>
  <si>
    <t>NÃO HÁ</t>
  </si>
  <si>
    <t>PAGINA 37 LIVRO</t>
  </si>
  <si>
    <t>CLINICA MÉDICA MASCULINA</t>
  </si>
  <si>
    <t>APARELHO OTOSCOPIO E OFTALMOSCOPIO</t>
  </si>
  <si>
    <t xml:space="preserve">disco de abertura com no mínmo 6 posições e 20 lentes de focalização com uma faixa de -25 a +40 dioptrias, filtros para redução de reflexos da cornea, controle manual de iluminação, possui iluminação halogena e dispositivo protetor contra infiltração de poeira e mostrador iluminado, alimentação por bateria interna recarregável ou pilhas </t>
  </si>
  <si>
    <t>PAGINA 5 E 27</t>
  </si>
  <si>
    <t xml:space="preserve">APARELHO OXIMETRO </t>
  </si>
  <si>
    <t xml:space="preserve">Oximetro de dedo, portatil, tela, lcd, visor dual color, alimentação a pilha carregavel. </t>
  </si>
  <si>
    <t>APARELHO OXIMETRO DE PULSO</t>
  </si>
  <si>
    <t>com curva plestimografica para monitorização não invasiva da saturação de oxigênio da hemoglobina arterial de pacientes: neonatal, pediátrico e adulto; modelo de mesa, deve possuir display digital para apresentação de pelo menos saturação de oxigênio, ±frequencia cardiaca e pestimograma, com tela de LCD matriz ativa, retriluminado, saturação de oxigênio com precisão de ± 2%, ou melhor, dentro da faixa de 80% a 100, alimentação elétrica 110/220v bivolt, certificado de garantia de 01 ano</t>
  </si>
  <si>
    <t>VS2000E2004012T</t>
  </si>
  <si>
    <t>DEPÓSITO DE EQUIPAMENTOS</t>
  </si>
  <si>
    <t>ASPIRADOR CIRURGICO</t>
  </si>
  <si>
    <t>MARCA: ASPIRATEX</t>
  </si>
  <si>
    <t xml:space="preserve">Balança eletronica antropometriac, capacidade de 200kg, regua, display de 5 digitos. </t>
  </si>
  <si>
    <t xml:space="preserve">AUTOCLAVE HORIZONTAL </t>
  </si>
  <si>
    <t xml:space="preserve"> MARCA: LUFERCO </t>
  </si>
  <si>
    <t>Autoclave hospitalar horizontal por vapor saturado sob pressão, com comando microprocessado, porta volante central, câmara retangular em aço inoxidável, destinada à esterilização de materiais médico-hospitalares, com painel digital de controle, manômetros para monitoramento da pressão e dispositivos de segurança, construída em aço inoxidável, para utilização em Central de Material e Esterilização (CME).</t>
  </si>
  <si>
    <t>CME</t>
  </si>
  <si>
    <t>MARCA: PHOENIX LUFERCO</t>
  </si>
  <si>
    <t>BALANÇA ELETRONICA</t>
  </si>
  <si>
    <t>MARCA: LIDER</t>
  </si>
  <si>
    <t>CONSULTÓRIO 1</t>
  </si>
  <si>
    <t>CONSULTÓRIO 2</t>
  </si>
  <si>
    <t>TRIAGEM</t>
  </si>
  <si>
    <t>CLINICA MÉDICA</t>
  </si>
  <si>
    <t xml:space="preserve">BISTURI ELETRONICO </t>
  </si>
  <si>
    <t>MARCA: WEM</t>
  </si>
  <si>
    <t>Potencia de corte com variações 300 matts, modelo SS-501</t>
  </si>
  <si>
    <t>BOMBA DE INFUSÃO PERISTÁLTICA</t>
  </si>
  <si>
    <t>SAMTRONIC</t>
  </si>
  <si>
    <t>para administração contínua e controlada de soluções intravenosas. Compatível com equipos dedicados, com programação por vazão (mL/h), volume e tempo de infusão, display LCD colorido, alarmes audiovisuais, bateria recarregável, sistema de segurança contra fluxo livre (Free Flow), memória de eventos e alimentação bivolt automática (100–240 V, 50/60 Hz), indicada para uso hospitalar.</t>
  </si>
  <si>
    <t>ESFIGMOMANÔMETRO COM PEDESTAL</t>
  </si>
  <si>
    <t>MARCA: PREMIUM</t>
  </si>
  <si>
    <t>Tensiometro adulto com esfigmomanometro com pedestal</t>
  </si>
  <si>
    <t>442825</t>
  </si>
  <si>
    <t>442928</t>
  </si>
  <si>
    <t xml:space="preserve">CASA DE MÁQUINAS </t>
  </si>
  <si>
    <t xml:space="preserve">FOCO CIRUGICO </t>
  </si>
  <si>
    <t>INPROMED</t>
  </si>
  <si>
    <t xml:space="preserve">Movél, cupula única, LED, lumicancia minima de 100.000 LUX, comporto por base movel com rodizio, com: - ilumixação LED no minimo 100.000 a 1 metro sw distncia; - sistema de alimentação por rede e sistema de emergencia, com carregador automatico de bateria; - sistema de focalização regulavel atravez de manopla esterilizavel; - sistema de braços articulaveis, para movimentos minimos de Torção e Flexão - ajuste de intensidade de iluminação; ACESSORIOS - 02 (duas) manoplas autoclaveis; devem ser entregues com o produto todos os cabos, conectores, adaptadores e demais itens necesários ao perfeito funcionamento do conjunto ofertado; manuais de operação, em português. ALIMENTAÇÃO ELETRICA: tensão de alimentação do equipamento: bivolt ou de acordo com tensão da unidade contemplada. </t>
  </si>
  <si>
    <t>MEDPEJ</t>
  </si>
  <si>
    <t xml:space="preserve">Movél, cupula única, LED, lumicancia minima de 100.00 LUX, composto por base movel com rodizio, com: - ilumixação LED no minimo 100.000 a 1 metro sw distncia; - sistema de alimentação por rede e sistema de emergencia, com carregador automatico de bateria; - sistema de focalização regulavel atravez de manopla esterilizavel; - sistema de braços articulaveis, para movimentos minimos de Torção e Flexão - ajuste de intensidade de iluminação; ACESSORIOS - 02 (duas) manoplas autoclaveis; devem ser entregues com o produto todos os cabos, conectores, adaptadores e demais itens necesários ao perfeito funcionamento do conjunto ofertado; manuais de operação, em português. ALIMENTAÇÃO ELETRICA: tensão de alimentação do equipamento: bivolt ou de acordo com tensão da unidade contemplada. </t>
  </si>
  <si>
    <t>MESA CIRURGICA</t>
  </si>
  <si>
    <t>SALK MEDICAL - MARCA: SISMATEC</t>
  </si>
  <si>
    <t>Mesa cirugica, não eletrica, que assegure as condições necessarias para procedimentos em cirugia geral e especialidades, urologia, ginecologia e proctologia.</t>
  </si>
  <si>
    <t>BARRFAB - MARCA:BARFAB</t>
  </si>
  <si>
    <t xml:space="preserve">Mesa cirugica, não eletrica, que assegure as condições necessarias para procedimentos em cirugia geral e especialidades, urologia, ginecologia e proctologia, dividida em 04 seções: 02 fixas e 02 moveis; Deslocamento longitudinal manual ou tampo modular; Sendo o tampo radiotransparente para procedimentos de raio-x e arco cirugico. </t>
  </si>
  <si>
    <t>MONITOR MULTIPARAMÉTRICO</t>
  </si>
  <si>
    <t>MARCA: ALFAMED</t>
  </si>
  <si>
    <t>De cabeceira, 14´ com ecg, respitação, temperatra de 02 canais, oximetro de pulso, pressão não invasiva, tensão de alimentação do equipamento bivolt</t>
  </si>
  <si>
    <t>V1A0000437</t>
  </si>
  <si>
    <t>V1A0000443</t>
  </si>
  <si>
    <t>V1A0000444</t>
  </si>
  <si>
    <t>00477956</t>
  </si>
  <si>
    <t>V1A0000450</t>
  </si>
  <si>
    <t>V1A0000489</t>
  </si>
  <si>
    <t>V1A0000497</t>
  </si>
  <si>
    <t>V1A0000513</t>
  </si>
  <si>
    <t>00477961</t>
  </si>
  <si>
    <t>V1A0000517</t>
  </si>
  <si>
    <t>00477957</t>
  </si>
  <si>
    <t>LIFEMED</t>
  </si>
  <si>
    <t>De cabeceira, 12´ com ecg, respitação, temperatra de 02 canais, oximetro de pulso, pressão não invasiva, tensão de alimentação do equipamento bivolt</t>
  </si>
  <si>
    <t>LTM20052718</t>
  </si>
  <si>
    <t>471592</t>
  </si>
  <si>
    <t>MINDRAY</t>
  </si>
  <si>
    <t>De transporte, microprocessado, alimentação elétrica de acordo com a tensão vigente da unidade</t>
  </si>
  <si>
    <t>KQ-04035897</t>
  </si>
  <si>
    <t>478181</t>
  </si>
  <si>
    <t>KQ-94021659</t>
  </si>
  <si>
    <t>478183</t>
  </si>
  <si>
    <t>KQ-94021663</t>
  </si>
  <si>
    <t>478184</t>
  </si>
  <si>
    <t>PROCESSADOR FILME RAIO-X</t>
  </si>
  <si>
    <t xml:space="preserve">Capacidade de processamento de no minimo 150 files 35x43 cm/hora, sistema automatico de reposição de quimicos. Alimentação eletrica de acordo com a tensão virgente da região da ansisa. </t>
  </si>
  <si>
    <t>1045/571</t>
  </si>
  <si>
    <t>SALA RAIO-X</t>
  </si>
  <si>
    <t>VENTILADOR PULMONAR MICROPROCESSADO</t>
  </si>
  <si>
    <t>MAGNAMED - MARCA: MAGNAMED</t>
  </si>
  <si>
    <t xml:space="preserve">Ventilador pulmonar microprocessado, de transporte inter e intrea hospitalar para uso em pacientes adultos e pediatrico durante o transporte. Equipamento deve permitir funcionamento com cilindro de O2 oplado. </t>
  </si>
  <si>
    <t>315108X22V6009</t>
  </si>
  <si>
    <t>462290</t>
  </si>
  <si>
    <t>PAGINA 35</t>
  </si>
  <si>
    <t>315108X22V6043</t>
  </si>
  <si>
    <t>315108X22V5829</t>
  </si>
  <si>
    <t>462297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</si>
  <si>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</si>
  <si>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</si>
  <si>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</si>
  <si>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</si>
  <si>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</si>
  <si>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</si>
  <si>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</si>
  <si>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</si>
  <si>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</si>
  <si>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</si>
  <si>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Glosa do trimestre dezembro/25, Janeiro e Fevereiro/2026, aplicada na 23ª parcela do Hospital Municipal de Jaguaquara</t>
  </si>
  <si>
    <t>019.5120.2026.0131755-97</t>
  </si>
  <si>
    <t>FINANCEIRO</t>
  </si>
  <si>
    <t>AGUARDANDO</t>
  </si>
  <si>
    <t>AQUISIÇÃO DE BENS PERMANENTES (EQUIPAMENTOS)</t>
  </si>
  <si>
    <t>DESCRIÇÃO DO EQUIPAMENTOS / ESPECIFICAÇÃO</t>
  </si>
  <si>
    <t>CÓDIGO SIMPAS</t>
  </si>
  <si>
    <t>QUANTIDADE</t>
  </si>
  <si>
    <t>Solicitação de veículo (Ambulância de Suporte Básico – Tipo A)</t>
  </si>
  <si>
    <t>23.10.19.00129774-0</t>
  </si>
  <si>
    <t>019.5120.2026.0069447-26</t>
  </si>
  <si>
    <t>FLAVIA LEITE DA HORA</t>
  </si>
  <si>
    <t>73-991332431</t>
  </si>
  <si>
    <t>DIRGERAL.HMJ.FABAMED@GMAIL.COM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</si>
  <si>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</si>
  <si>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</si>
  <si>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</si>
  <si>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</si>
  <si>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</si>
  <si>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</si>
  <si>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</si>
  <si>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</si>
  <si>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</si>
  <si>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</si>
  <si>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</si>
  <si>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</si>
  <si>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</si>
  <si>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</si>
  <si>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</si>
  <si>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</si>
  <si>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</si>
  <si>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</si>
  <si>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</si>
  <si>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</si>
  <si>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</si>
  <si>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</si>
  <si>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</si>
  <si>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</si>
  <si>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</si>
  <si>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>Coordenador de Contratos</t>
  </si>
  <si>
    <t>1.8</t>
  </si>
  <si>
    <t>Coordenador de Educação Permanente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</si>
  <si>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</si>
  <si>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</si>
  <si>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</si>
  <si>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</si>
  <si>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</si>
  <si>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</si>
  <si>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</si>
  <si>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</si>
  <si>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44hs</t>
  </si>
  <si>
    <t>CLT</t>
  </si>
  <si>
    <t>Mensalista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</si>
  <si>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</si>
  <si>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</si>
  <si>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</si>
  <si>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</si>
  <si>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</si>
  <si>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</si>
  <si>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</si>
  <si>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</si>
  <si>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</si>
  <si>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RH</t>
  </si>
  <si>
    <t>1.18</t>
  </si>
  <si>
    <t>Coordenador Serviço Social</t>
  </si>
  <si>
    <t>1.19</t>
  </si>
  <si>
    <t>Coordenador Serviços Gerais</t>
  </si>
  <si>
    <t>1.20</t>
  </si>
  <si>
    <t>Coordenador Tesouraria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</si>
  <si>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</si>
  <si>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</si>
  <si>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</si>
  <si>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</si>
  <si>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</si>
  <si>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</si>
  <si>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</si>
  <si>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Operacional (Gestor) </t>
  </si>
  <si>
    <t>R$ 4.839.84</t>
  </si>
  <si>
    <t>1.25</t>
  </si>
  <si>
    <t>Diretor de Assistencia a Saúde</t>
  </si>
  <si>
    <t>1.26</t>
  </si>
  <si>
    <t>Diretor de Ensino e Pesquisa</t>
  </si>
  <si>
    <t>1.27</t>
  </si>
  <si>
    <t xml:space="preserve">Diretor Técnico (Médico) </t>
  </si>
  <si>
    <t>1.28</t>
  </si>
  <si>
    <t xml:space="preserve">Gerente Operacional (Enfermeiro) </t>
  </si>
  <si>
    <t>1.29</t>
  </si>
  <si>
    <t>1.30</t>
  </si>
  <si>
    <t>Supervisor da Enfermagem</t>
  </si>
  <si>
    <t>1.31</t>
  </si>
  <si>
    <t>Supervisor de Almoxarifado</t>
  </si>
  <si>
    <t>1.32</t>
  </si>
  <si>
    <t>Supervisor de Compras</t>
  </si>
  <si>
    <t>1.33</t>
  </si>
  <si>
    <t>Supervisor de Finanças</t>
  </si>
  <si>
    <t>--</t>
  </si>
  <si>
    <t>1.34</t>
  </si>
  <si>
    <t>Supervisor de Limpeza e Telefonia</t>
  </si>
  <si>
    <t>1.35</t>
  </si>
  <si>
    <t>Supervisor de Serviço de Apoio</t>
  </si>
  <si>
    <t>1.36</t>
  </si>
  <si>
    <t>Supervisor de RH</t>
  </si>
  <si>
    <t>1.37</t>
  </si>
  <si>
    <t>Supervisor de Transporte</t>
  </si>
  <si>
    <t>2. Profissionais de Nível Superior</t>
  </si>
  <si>
    <t>2.1</t>
  </si>
  <si>
    <t>Analista de Pessoal</t>
  </si>
  <si>
    <t>2.2</t>
  </si>
  <si>
    <t>Analista Fiscal Pleno B</t>
  </si>
  <si>
    <t>2.3</t>
  </si>
  <si>
    <t xml:space="preserve">Analista Financeiro Pleno </t>
  </si>
  <si>
    <t>2.4</t>
  </si>
  <si>
    <t>Analista de Pessoal I</t>
  </si>
  <si>
    <t>2.5</t>
  </si>
  <si>
    <t>Analista Contábil Junior</t>
  </si>
  <si>
    <t>2.6</t>
  </si>
  <si>
    <t>Analista Contábil Pleno B</t>
  </si>
  <si>
    <t>2.7</t>
  </si>
  <si>
    <t>Analista Administrativo</t>
  </si>
  <si>
    <t>2.8</t>
  </si>
  <si>
    <t>Assistente Social</t>
  </si>
  <si>
    <t>30hs</t>
  </si>
  <si>
    <t>2.9</t>
  </si>
  <si>
    <t>Analista Prestação de Contas Junior</t>
  </si>
  <si>
    <t>2.10</t>
  </si>
  <si>
    <t xml:space="preserve">Enfermeira (CCIH) </t>
  </si>
  <si>
    <t>40hs</t>
  </si>
  <si>
    <t>2.11</t>
  </si>
  <si>
    <t xml:space="preserve">Enfermeira (Setor Fechado) </t>
  </si>
  <si>
    <t>2.12</t>
  </si>
  <si>
    <t xml:space="preserve">Enfermeira (Unidade Aberta) </t>
  </si>
  <si>
    <t>2.13</t>
  </si>
  <si>
    <t>Instrumentadora Cirurgica</t>
  </si>
  <si>
    <t>2.14</t>
  </si>
  <si>
    <t>Analista de Recursos humanos</t>
  </si>
  <si>
    <t>2.15</t>
  </si>
  <si>
    <t>Farmacêutico Hospitalar</t>
  </si>
  <si>
    <t>2.16</t>
  </si>
  <si>
    <t xml:space="preserve">Fisioterapeuta </t>
  </si>
  <si>
    <t>30Hs</t>
  </si>
  <si>
    <t>2.17</t>
  </si>
  <si>
    <t>Fonoaudiologa</t>
  </si>
  <si>
    <t>2.18</t>
  </si>
  <si>
    <t>Nutricionista</t>
  </si>
  <si>
    <t>36hs</t>
  </si>
  <si>
    <t>2.19</t>
  </si>
  <si>
    <t>Psicólogo</t>
  </si>
  <si>
    <t>20hs</t>
  </si>
  <si>
    <t>2.20</t>
  </si>
  <si>
    <t>Terapeuta Ocupacional</t>
  </si>
  <si>
    <t>3. Profissionais de Nível Médio / Técnicos</t>
  </si>
  <si>
    <t>3.1</t>
  </si>
  <si>
    <t>Agente de Coleta</t>
  </si>
  <si>
    <t>3.2</t>
  </si>
  <si>
    <t>Almoxarife</t>
  </si>
  <si>
    <t>3.3</t>
  </si>
  <si>
    <t>3.4</t>
  </si>
  <si>
    <t>Assistente Administrativo</t>
  </si>
  <si>
    <t>44Hs</t>
  </si>
  <si>
    <t>3.5</t>
  </si>
  <si>
    <t>Auxliar de Manutenção</t>
  </si>
  <si>
    <t>3.6</t>
  </si>
  <si>
    <t xml:space="preserve">Agente de Higien. / Serviços Gerais </t>
  </si>
  <si>
    <t>3.7</t>
  </si>
  <si>
    <t xml:space="preserve">Auxiliar Administrativo </t>
  </si>
  <si>
    <t>3.8</t>
  </si>
  <si>
    <t>Auxiliar Administrativo I</t>
  </si>
  <si>
    <t>3.9</t>
  </si>
  <si>
    <t>Auxiliar Administrativo III</t>
  </si>
  <si>
    <t>3.10</t>
  </si>
  <si>
    <t>Auxiliar Almoxarifado</t>
  </si>
  <si>
    <t>3.11</t>
  </si>
  <si>
    <t xml:space="preserve">Auxiliar de Cozinha </t>
  </si>
  <si>
    <t>3.12</t>
  </si>
  <si>
    <t>Auxiliar de Farmácia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</si>
  <si>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</si>
  <si>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</si>
  <si>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</si>
  <si>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</si>
  <si>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</si>
  <si>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</si>
  <si>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</si>
  <si>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</si>
  <si>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</si>
  <si>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</si>
  <si>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</si>
  <si>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</si>
  <si>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</si>
  <si>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</si>
  <si>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</si>
  <si>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</si>
  <si>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</si>
  <si>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</si>
  <si>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</si>
  <si>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 xml:space="preserve">Comprador Junior </t>
  </si>
  <si>
    <t>3.23</t>
  </si>
  <si>
    <t xml:space="preserve">Comprador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</si>
  <si>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</si>
  <si>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</si>
  <si>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</si>
  <si>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</si>
  <si>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</si>
  <si>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</si>
  <si>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</si>
  <si>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Agente de Portaria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</si>
  <si>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</si>
  <si>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</si>
  <si>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</si>
  <si>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</si>
  <si>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</si>
  <si>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</si>
  <si>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</si>
  <si>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Téc. Adm.(Material / Pessoal)</t>
  </si>
  <si>
    <t>3.32</t>
  </si>
  <si>
    <t xml:space="preserve">Téc. de Contabilidade / Faturista 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</si>
  <si>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</si>
  <si>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</si>
  <si>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</si>
  <si>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</si>
  <si>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</si>
  <si>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</si>
  <si>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</si>
  <si>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</si>
  <si>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>3.37</t>
  </si>
  <si>
    <t xml:space="preserve">Téc. de Manutenção </t>
  </si>
  <si>
    <t>3.38</t>
  </si>
  <si>
    <t>Téc. de Nutrição</t>
  </si>
  <si>
    <t>3.39</t>
  </si>
  <si>
    <t xml:space="preserve">Téc. de Radiologia </t>
  </si>
  <si>
    <t>24Hs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</si>
  <si>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</si>
  <si>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</si>
  <si>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</si>
  <si>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</si>
  <si>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</si>
  <si>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</si>
  <si>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</si>
  <si>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</si>
  <si>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</si>
  <si>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</si>
  <si>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</si>
  <si>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</si>
  <si>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</si>
  <si>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4.5</t>
  </si>
  <si>
    <t>4.6</t>
  </si>
  <si>
    <t>Técnico em Refrigeração</t>
  </si>
  <si>
    <t>4.7</t>
  </si>
  <si>
    <t>Vigilante</t>
  </si>
  <si>
    <t>TOTAL GERAL</t>
  </si>
  <si>
    <t>5. Profissionais Médicos</t>
  </si>
  <si>
    <t>5.1</t>
  </si>
  <si>
    <t>Anestesiologista</t>
  </si>
  <si>
    <t>12hs</t>
  </si>
  <si>
    <t>PJ</t>
  </si>
  <si>
    <t>Diarista</t>
  </si>
  <si>
    <t>5.2</t>
  </si>
  <si>
    <t>Anestesiologista Ambulatorio</t>
  </si>
  <si>
    <t>5.3</t>
  </si>
  <si>
    <t>Anestesiologista Cirurgias Eletivas</t>
  </si>
  <si>
    <t>Plantonista</t>
  </si>
  <si>
    <t>5.4</t>
  </si>
  <si>
    <t>Assessoria e Gestão Médica</t>
  </si>
  <si>
    <t>5.5</t>
  </si>
  <si>
    <t>Auditor Médico</t>
  </si>
  <si>
    <t>5.6</t>
  </si>
  <si>
    <t>Cirurgião Geral</t>
  </si>
  <si>
    <t>24hs</t>
  </si>
  <si>
    <t>5.7</t>
  </si>
  <si>
    <t>Cirurgião Ortopedista</t>
  </si>
  <si>
    <t>5.8</t>
  </si>
  <si>
    <t>Cirurgião Urologista</t>
  </si>
  <si>
    <t>5.9</t>
  </si>
  <si>
    <t>Cirurgião Geral Ambulatório</t>
  </si>
  <si>
    <t>5.10</t>
  </si>
  <si>
    <t>Cirurgião Vascular Ambulatório</t>
  </si>
  <si>
    <t>5.11</t>
  </si>
  <si>
    <t>Clínico Geral</t>
  </si>
  <si>
    <t>5.12</t>
  </si>
  <si>
    <t>Clínico Geral Diarista</t>
  </si>
  <si>
    <t>5.13</t>
  </si>
  <si>
    <t>Clínico Geral Pediatria</t>
  </si>
  <si>
    <t>5.14</t>
  </si>
  <si>
    <t>Coordenação Médica</t>
  </si>
  <si>
    <t>5.15</t>
  </si>
  <si>
    <t>5.16</t>
  </si>
  <si>
    <t>Dermatologia</t>
  </si>
  <si>
    <t>5.17</t>
  </si>
  <si>
    <t>Diretor Médico</t>
  </si>
  <si>
    <t>5.18</t>
  </si>
  <si>
    <t>5.19</t>
  </si>
  <si>
    <t>Evolucionista FDS e Feriado</t>
  </si>
  <si>
    <t>5.20</t>
  </si>
  <si>
    <t>Evolucionista Semana</t>
  </si>
  <si>
    <t>5.21</t>
  </si>
  <si>
    <t>Gastroenterologista</t>
  </si>
  <si>
    <t>5.22</t>
  </si>
  <si>
    <t>Ginecologista Ambulatório</t>
  </si>
  <si>
    <t>5.23</t>
  </si>
  <si>
    <t>Hematologista</t>
  </si>
  <si>
    <t>5.24</t>
  </si>
  <si>
    <t>Interconsulta Neurologia</t>
  </si>
  <si>
    <t>5.25</t>
  </si>
  <si>
    <t>Interconsulta Ortopedia</t>
  </si>
  <si>
    <t>5.26</t>
  </si>
  <si>
    <t>interconsulta Pediatria</t>
  </si>
  <si>
    <t>5.27</t>
  </si>
  <si>
    <t>Interconsulta Urologia</t>
  </si>
  <si>
    <t>5.28</t>
  </si>
  <si>
    <t xml:space="preserve">Médico do Trabalho </t>
  </si>
  <si>
    <t>5.29</t>
  </si>
  <si>
    <t>Nefrologista</t>
  </si>
  <si>
    <t>5.30</t>
  </si>
  <si>
    <t>Neonatologista</t>
  </si>
  <si>
    <t>5.31</t>
  </si>
  <si>
    <t>Neurologista</t>
  </si>
  <si>
    <t>5.32</t>
  </si>
  <si>
    <t>Obstetra</t>
  </si>
  <si>
    <t>5.33</t>
  </si>
  <si>
    <t>Oncologista Cirúrgico</t>
  </si>
  <si>
    <t>5.34</t>
  </si>
  <si>
    <t>Oncologista Clínico - Ambulatório</t>
  </si>
  <si>
    <t>5.35</t>
  </si>
  <si>
    <t>Oncologista Clínico - Quimioterapia</t>
  </si>
  <si>
    <t>5.36</t>
  </si>
  <si>
    <t>Ortopedista</t>
  </si>
  <si>
    <t>5.37</t>
  </si>
  <si>
    <t>Ortopedista Ambulatório</t>
  </si>
  <si>
    <t>5.38</t>
  </si>
  <si>
    <t>Otorrino</t>
  </si>
  <si>
    <t>5.39</t>
  </si>
  <si>
    <t>Pediatra</t>
  </si>
  <si>
    <t>5.40</t>
  </si>
  <si>
    <t>Pneumologista</t>
  </si>
  <si>
    <t>5.41</t>
  </si>
  <si>
    <t>Proctologista</t>
  </si>
  <si>
    <t>5.42</t>
  </si>
  <si>
    <t xml:space="preserve">Radiologista </t>
  </si>
  <si>
    <t>5.43</t>
  </si>
  <si>
    <t>Toco-Ginecologista</t>
  </si>
  <si>
    <t>5.44</t>
  </si>
  <si>
    <t>Ultrassonografista</t>
  </si>
  <si>
    <t>5.45</t>
  </si>
  <si>
    <t>5.46</t>
  </si>
  <si>
    <t>Urologista</t>
  </si>
  <si>
    <t>5.47</t>
  </si>
  <si>
    <t>Urologista Ambulatório</t>
  </si>
  <si>
    <t>TOTAL GERAL MÉDICOS</t>
  </si>
  <si>
    <t>TOTAL GERAL RECURSOS HUMANOS</t>
  </si>
  <si>
    <t>Responsável pelo Preenchimento</t>
  </si>
  <si>
    <t>MARCOS FLAVIO DA SILVA BRAZ</t>
  </si>
  <si>
    <t>ASSISTENTE ADMINISTRATIVO</t>
  </si>
  <si>
    <t>73-998694964</t>
  </si>
  <si>
    <t>rh.hmj.fabamed@gmail.com</t>
  </si>
  <si>
    <t xml:space="preserve">  </t>
  </si>
  <si>
    <t>BLOCO J</t>
  </si>
  <si>
    <t>Unidades</t>
  </si>
  <si>
    <t>Unidade de Internação</t>
  </si>
  <si>
    <t>Altas</t>
  </si>
  <si>
    <t>Transferências Externas</t>
  </si>
  <si>
    <t>Transferências Internas</t>
  </si>
  <si>
    <t>Evasão</t>
  </si>
  <si>
    <t>Óbitos &lt; 24 h</t>
  </si>
  <si>
    <t>Óbitos &gt; 24 h</t>
  </si>
  <si>
    <t>SAÍDAS POR CLÍNICA</t>
  </si>
  <si>
    <t>1</t>
  </si>
  <si>
    <t>Número de Pacientes</t>
  </si>
  <si>
    <t>Clínica Médica</t>
  </si>
  <si>
    <t>2</t>
  </si>
  <si>
    <t>Clínica Saúde Mental</t>
  </si>
  <si>
    <t>3</t>
  </si>
  <si>
    <t xml:space="preserve">Clínica Cirúrgica </t>
  </si>
  <si>
    <t>6</t>
  </si>
  <si>
    <t>Pediátrica</t>
  </si>
  <si>
    <t>TOTAL</t>
  </si>
  <si>
    <t>TOTAL DE SAÍDAS (Altas+Óbitos+Transf.Externas+Evasão)</t>
  </si>
  <si>
    <t xml:space="preserve">                                                                                                                                                                                                                     </t>
  </si>
  <si>
    <t>Nº de leitos CONTRATADOS</t>
  </si>
  <si>
    <t>Nº de pacientes/dia</t>
  </si>
  <si>
    <t>Nº de leitos dia no mês</t>
  </si>
  <si>
    <t>Infec.              Hospitalar</t>
  </si>
  <si>
    <t>Nº de leitos ATIVOS</t>
  </si>
  <si>
    <t>Motivo Inativação do Leito</t>
  </si>
  <si>
    <t>Número de Leitos e Leitos Dia</t>
  </si>
  <si>
    <t>4</t>
  </si>
  <si>
    <t>Nº de dias do mês</t>
  </si>
  <si>
    <t>BLOCO L</t>
  </si>
  <si>
    <t>ESTRUTURA DE ATENDIMENTOS COMPLEMENTAR</t>
  </si>
  <si>
    <t>Item</t>
  </si>
  <si>
    <t>Qtde. Salas</t>
  </si>
  <si>
    <t>Desativadas</t>
  </si>
  <si>
    <t>Motivo Desativação</t>
  </si>
  <si>
    <t>Salas Cirúrgicas</t>
  </si>
  <si>
    <t>Salas Cirurgia Amb.</t>
  </si>
  <si>
    <t>Consultórios Amb.</t>
  </si>
  <si>
    <t xml:space="preserve">Reparo para Ampliação da Semi-UTI </t>
  </si>
  <si>
    <t>BLOCO M</t>
  </si>
  <si>
    <t>ATIVIDADE CIRÚRGICA</t>
  </si>
  <si>
    <t>Frequência</t>
  </si>
  <si>
    <t>Cirurgias Eletivas Realizadas</t>
  </si>
  <si>
    <t>Cirurgias de Urgência</t>
  </si>
  <si>
    <t>Total de cirurgias programadas</t>
  </si>
  <si>
    <t>Suspensas por motivos clínicos</t>
  </si>
  <si>
    <t>Suspensas por motivos administrativos</t>
  </si>
  <si>
    <t>Não comparecimento do paciente</t>
  </si>
  <si>
    <t>Taxa de suspensão de cirurgia ELETIVA</t>
  </si>
  <si>
    <t>04.06 - Cirurgia do Aparelho Circulatório</t>
  </si>
  <si>
    <t>04.07 - Cirurgia do Aparelho Digestivo, Órgãos Anexos e Parede Abdominal</t>
  </si>
  <si>
    <t>04.08 - Cirurgia do Sistema Osteomuscular</t>
  </si>
  <si>
    <t>04.09 - Cirurgia do Aparelho Geniturinário</t>
  </si>
  <si>
    <t>BLOCO N</t>
  </si>
  <si>
    <t>ATIVIDADE AMBULATORIAL / URGÊNCIA</t>
  </si>
  <si>
    <t>Tipo de atendimento</t>
  </si>
  <si>
    <t>03.01.01.007-2 – Consulta Médica na Atenção Especializada</t>
  </si>
  <si>
    <t>03.01.06.006-1 – Atendimento de Urgência na Atenção Especializada- Médico</t>
  </si>
  <si>
    <t>03.01.06.002-9 – Atendimento de Urgência com Observação 24 Horas em Atenção Especializada</t>
  </si>
  <si>
    <t>TOTAL PROCEDIMENTOS AMBULATORIAIS</t>
  </si>
  <si>
    <t>5</t>
  </si>
  <si>
    <t>04.01 - Pequenas cirurgias e cirurgias de pele, tecido subcutâneo e mucosa</t>
  </si>
  <si>
    <t>04.04 - Cirurgia das vias aéreas superiores, da face, da cabeça e do pescoço</t>
  </si>
  <si>
    <t>7</t>
  </si>
  <si>
    <t>04.07 - Cirurgia do aparelho digestivo, órgãos anexos e parede abdominal</t>
  </si>
  <si>
    <t>8</t>
  </si>
  <si>
    <t>04.08 - Cirurgia do sistema osteomuscular</t>
  </si>
  <si>
    <t>9</t>
  </si>
  <si>
    <t>04.12 - Cirurgia torácica</t>
  </si>
  <si>
    <t>10</t>
  </si>
  <si>
    <t>04.15 - Outras cirurgias</t>
  </si>
  <si>
    <t>11</t>
  </si>
  <si>
    <t>TOTAL CIRURGIAS AMBULATORIAIS</t>
  </si>
  <si>
    <t xml:space="preserve">TOTAL </t>
  </si>
  <si>
    <t>BLOCO O</t>
  </si>
  <si>
    <t>PRESSÃO DE URGÊNCIA</t>
  </si>
  <si>
    <t>BLOCO O1 - ÓBITOS DE PACIENTES ATENDIDOS NO PRONTO-SOCORRO</t>
  </si>
  <si>
    <t xml:space="preserve">Pacientes </t>
  </si>
  <si>
    <t>&lt; 24 horas</t>
  </si>
  <si>
    <t>&gt; 24 horas</t>
  </si>
  <si>
    <t>Total</t>
  </si>
  <si>
    <t>Taxa Mort. Geral</t>
  </si>
  <si>
    <t>Taxa Mortalidade Instucional</t>
  </si>
  <si>
    <t>N° de pacientes atendidos</t>
  </si>
  <si>
    <t>Nº de pacientes encaminhados para internação</t>
  </si>
  <si>
    <t>BLOCO P</t>
  </si>
  <si>
    <t>ATIVIDADE DE APOIO DIAGNÓSTICO</t>
  </si>
  <si>
    <t>Tipo de EXAME</t>
  </si>
  <si>
    <t>Internação</t>
  </si>
  <si>
    <t>Ambulatório</t>
  </si>
  <si>
    <t>Pronto-Socorro</t>
  </si>
  <si>
    <t>QUANTIFICAÇÃO DE OUTROS = AMBULATÓRIO + PRONTO SOCORRO</t>
  </si>
  <si>
    <t>EXAMES</t>
  </si>
  <si>
    <t>AMBULATÓRIO</t>
  </si>
  <si>
    <t>PRONTO-SOCORRO</t>
  </si>
  <si>
    <t>02.02 - Diagnóstico em Laboratório Clínico</t>
  </si>
  <si>
    <t>Cód. Procedimento</t>
  </si>
  <si>
    <t>02.04 - Diagnóstico por Radiologia</t>
  </si>
  <si>
    <t>02.05 - Diagnóstico por Ultrassonografia</t>
  </si>
  <si>
    <t>02.11 - Métodos Diagnóstico em Especialidades (ECG)</t>
  </si>
  <si>
    <t>BLOCO Q</t>
  </si>
  <si>
    <t>INDICADORES SELECIONADOS</t>
  </si>
  <si>
    <t>UNIDADE DE INTERNAÇÃO</t>
  </si>
  <si>
    <t xml:space="preserve">TAXA DE OCUPAÇÃO </t>
  </si>
  <si>
    <t>MÉDIA DE PERMANÊNCIA                       (em dias)</t>
  </si>
  <si>
    <t>ÍNDICE DE ROTATIVIDADE SAÍDAS/LEITO</t>
  </si>
  <si>
    <t>TAXA DE MORTALIDADE</t>
  </si>
  <si>
    <t>TAXA DE INFECÇÃO HOSPITALAR</t>
  </si>
  <si>
    <t xml:space="preserve">QUANTIFICAÇÃO DE OUTROS              </t>
  </si>
  <si>
    <t>GERAL</t>
  </si>
  <si>
    <t>INSTIT.</t>
  </si>
  <si>
    <t>INTERNAÇÃO</t>
  </si>
  <si>
    <t>INDICADOR GLOBAL</t>
  </si>
  <si>
    <t xml:space="preserve">                          Responsável pelo preenchimento</t>
  </si>
  <si>
    <t xml:space="preserve">       Relatório de Informação Hospitalar</t>
  </si>
  <si>
    <t>BLOCO V</t>
  </si>
  <si>
    <t>PRODUÇÃO AMBULATORIAL FÍSICO-FINANCEIRO - INFORMAÇÕES SIA/SUS</t>
  </si>
  <si>
    <t>PROCEDIMENTOS AMBULATORIAIS</t>
  </si>
  <si>
    <t>FÍSICO</t>
  </si>
  <si>
    <t>GRUPO: 02-PROCEDIMENTOS COM FINALIDADE DIAGNOSTICA</t>
  </si>
  <si>
    <t>TOTAL DO GRUPO 02</t>
  </si>
  <si>
    <t>GRUPO: 03-PROCEDIMENTOS CLINICOS</t>
  </si>
  <si>
    <t>TOTAL DO GRUPO 03</t>
  </si>
  <si>
    <t>GRUPO: 04-CIRURGIAS AMBULATORIAIS</t>
  </si>
  <si>
    <t xml:space="preserve">04.01 - Pequenas cirurgias e cirurgias de pele, tecido subcutâneo e mucosa
04.04 - Cirurgia das vias aéreas superiores, da face, da cabeça e do pescoço
04.07 - Cirurgia do aparelho digestivo, órgãos anexos e parede abdominal
04.08 - Cirurgia do sistema osteomuscular
04.12 - Cirurgia torácica
04.15 - Outras cirurgias
</t>
  </si>
  <si>
    <t>TOTAL DO GRUPO 04</t>
  </si>
  <si>
    <t>BLOCO X</t>
  </si>
  <si>
    <t>PRODUÇÃO INTERNAÇÃO (AIH) FÍSICO-FINANCEIRO</t>
  </si>
  <si>
    <t>04.06- Cirurgias do Aparelho Circulatório</t>
  </si>
  <si>
    <t>04.07 - Cirurgia do Aparelho Digestivo, Órgãos anexos e Parede Abdominal</t>
  </si>
  <si>
    <t>04.09- Cirurgia do Aparelho Genito-Urinário</t>
  </si>
  <si>
    <t>Pediatria</t>
  </si>
  <si>
    <t>VINICIOS GOMES</t>
  </si>
  <si>
    <t>DIRETOR GERAL</t>
  </si>
  <si>
    <t>BLOCO R - GESTÃO DA CLÍNICA</t>
  </si>
  <si>
    <t>Pacientes que receberam alta com necessidade de acompanhamento</t>
  </si>
  <si>
    <t>Total de saídas com agendamento prévio no ambulatório</t>
  </si>
  <si>
    <t>Percentual de saídas com agendamento prévio</t>
  </si>
  <si>
    <t>BLOCO S - INDICADORES DE QUALIDADE (PROFISSIONAIS DE NIVEL TÉCNICO)</t>
  </si>
  <si>
    <t>Total de profissionais de nivel técnico,sem experiencia anterior comprovada ,contratados a titulo de primeiro emprego</t>
  </si>
  <si>
    <t>Total geral de profissionais de nivel técnico</t>
  </si>
  <si>
    <t>Percentual de profissionais de nivel técnico,sem experiencia anterior comprovada ,contratados a titulo de primeiro emprego</t>
  </si>
  <si>
    <t>BLOCO T - INDICADORES DE QUALIDADE (PROFISSIONAIS DE NIVEL SUPERIOR)</t>
  </si>
  <si>
    <t>Total de profissionais de nivel superior,sem experiencia anterior comprovada ,contratados a titulo de primeiro emprego</t>
  </si>
  <si>
    <t>Total geral de profissionais de nivel superior</t>
  </si>
  <si>
    <t>Percentual de profissionais de nivel superior,sem experiencia anterior comprovada ,contratados a titulo de primeiro emprego</t>
  </si>
  <si>
    <t>BLOCO U - INSERÇÃO NO SISTEMA DE SAÚDE</t>
  </si>
  <si>
    <t>Total de unidades de atenção básica no município do hospital</t>
  </si>
  <si>
    <t>Total de visitas institucionais</t>
  </si>
  <si>
    <t>Percentual de unidades visitadas</t>
  </si>
  <si>
    <t>BLOCO V - GESTÃO DE PESSOAS</t>
  </si>
  <si>
    <t>Número de reuniões de educação permanente</t>
  </si>
  <si>
    <t>BLOCO X - DESEMPENHO ÁREA DE HUMANIZAÇÃO</t>
  </si>
  <si>
    <t>Quantidade de pacientes crônicos</t>
  </si>
  <si>
    <t>Quantidade de cuidadores treinados</t>
  </si>
  <si>
    <t>Percentual de cuidadores treinados em relação a pacientes crônicos</t>
  </si>
  <si>
    <t>BLOCO Z</t>
  </si>
  <si>
    <t>ANEXOS PARA JUSTIFICATIVAS E ESCLARECIMENTOS</t>
  </si>
  <si>
    <t>BLOCO</t>
  </si>
  <si>
    <t>JUSTIFICATIVA / ESCLARECIMENTO</t>
  </si>
  <si>
    <t xml:space="preserve">                                                      Responsável pelo preenchimento: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</si>
</sst>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176" formatCode="* #,##0.00&quot;       &quot;;\-* #,##0.00&quot;       &quot;;* \-#&quot;       &quot;;@\ 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* #,##0&quot;       &quot;;\-* #,##0&quot;       &quot;;* &quot;-       &quot;;@\ "/>
    <numFmt numFmtId="181" formatCode="* #,##0&quot;       &quot;;\-* #,##0&quot;       &quot;;* &quot;-       &quot;;@"/>
    <numFmt numFmtId="182" formatCode="&quot;R$ &quot;#,##0.00\ ;&quot;(R$ &quot;#,##0.00\)"/>
    <numFmt numFmtId="183" formatCode="&quot;R$ &quot;#,##0.00"/>
    <numFmt numFmtId="184" formatCode="* #,##0&quot;       &quot;;\-* #,##0&quot;       &quot;;* \-#&quot;       &quot;;@\ "/>
    <numFmt numFmtId="185" formatCode="#,##0;[Red]#,##0"/>
    <numFmt numFmtId="186" formatCode="d/m/yyyy"/>
    <numFmt numFmtId="187" formatCode="&quot;R$&quot;\ #,##0.00;[Red]\-&quot;R$&quot;\ #,##0.00"/>
    <numFmt numFmtId="188" formatCode="dd/mm/yy;@"/>
    <numFmt numFmtId="189" formatCode="#\ ?/?"/>
  </numFmts>
  <fonts count="141">
    <font>
      <sz val="10"/>
      <color rgb="FF333333"/>
      <name val="Arial"/>
      <charset val="134"/>
    </font>
    <font>
      <sz val="10"/>
      <name val="Arial"/>
      <charset val="1"/>
    </font>
    <font>
      <sz val="18"/>
      <name val="Arial"/>
      <charset val="1"/>
    </font>
    <font>
      <sz val="8"/>
      <name val="Arial"/>
      <charset val="1"/>
    </font>
    <font>
      <b/>
      <sz val="12"/>
      <color rgb="FFFF0000"/>
      <name val="Tahoma"/>
      <charset val="1"/>
    </font>
    <font>
      <b/>
      <sz val="11"/>
      <name val="Tahoma"/>
      <charset val="1"/>
    </font>
    <font>
      <b/>
      <sz val="9"/>
      <name val="Tahoma"/>
      <charset val="1"/>
    </font>
    <font>
      <b/>
      <sz val="12"/>
      <color rgb="FF333399"/>
      <name val="Tahoma"/>
      <charset val="1"/>
    </font>
    <font>
      <b/>
      <sz val="16"/>
      <name val="Tahoma"/>
      <charset val="1"/>
    </font>
    <font>
      <b/>
      <sz val="14"/>
      <name val="Arial"/>
      <charset val="1"/>
    </font>
    <font>
      <sz val="12.5"/>
      <name val="Arial"/>
      <charset val="134"/>
    </font>
    <font>
      <sz val="12.5"/>
      <color rgb="FF333333"/>
      <name val="Arial"/>
      <charset val="134"/>
    </font>
    <font>
      <sz val="12"/>
      <color rgb="FF333333"/>
      <name val="Arial"/>
      <charset val="134"/>
    </font>
    <font>
      <sz val="12"/>
      <name val="Arial"/>
      <charset val="1"/>
    </font>
    <font>
      <sz val="11"/>
      <name val="Arial"/>
      <charset val="1"/>
    </font>
    <font>
      <b/>
      <sz val="14"/>
      <color rgb="FF0000FF"/>
      <name val="Arial"/>
      <charset val="1"/>
    </font>
    <font>
      <sz val="12"/>
      <name val="Tahoma"/>
      <charset val="1"/>
    </font>
    <font>
      <sz val="13"/>
      <name val="Tahoma"/>
      <charset val="1"/>
    </font>
    <font>
      <b/>
      <sz val="13.5"/>
      <color rgb="FFFF0000"/>
      <name val="Tahoma"/>
      <charset val="1"/>
    </font>
    <font>
      <b/>
      <sz val="12"/>
      <name val="Tahoma"/>
      <charset val="1"/>
    </font>
    <font>
      <b/>
      <sz val="13.5"/>
      <color rgb="FF333399"/>
      <name val="Tahoma"/>
      <charset val="1"/>
    </font>
    <font>
      <b/>
      <sz val="12"/>
      <color rgb="FFFFFFFF"/>
      <name val="Tahoma"/>
      <charset val="1"/>
    </font>
    <font>
      <b/>
      <sz val="12"/>
      <color rgb="FF333333"/>
      <name val="Tahoma"/>
      <charset val="1"/>
    </font>
    <font>
      <sz val="13"/>
      <color rgb="FF333333"/>
      <name val="Tahoma"/>
      <charset val="1"/>
    </font>
    <font>
      <sz val="12"/>
      <color rgb="FF333333"/>
      <name val="Tahoma"/>
      <charset val="1"/>
    </font>
    <font>
      <b/>
      <sz val="14"/>
      <name val="Tahoma"/>
      <charset val="1"/>
    </font>
    <font>
      <b/>
      <sz val="16"/>
      <color rgb="FF0000FF"/>
      <name val="Tahoma"/>
      <charset val="1"/>
    </font>
    <font>
      <sz val="10"/>
      <name val="Tahoma"/>
      <charset val="1"/>
    </font>
    <font>
      <sz val="14"/>
      <name val="Tahoma"/>
      <charset val="1"/>
    </font>
    <font>
      <sz val="10"/>
      <color rgb="FF000000"/>
      <name val="Arial"/>
      <charset val="1"/>
    </font>
    <font>
      <sz val="13"/>
      <color rgb="FF000000"/>
      <name val="Arial"/>
      <charset val="1"/>
    </font>
    <font>
      <b/>
      <sz val="13"/>
      <name val="Tahoma"/>
      <charset val="1"/>
    </font>
    <font>
      <b/>
      <sz val="14"/>
      <color rgb="FFFF0000"/>
      <name val="Tahoma"/>
      <charset val="1"/>
    </font>
    <font>
      <b/>
      <sz val="14"/>
      <color rgb="FF333399"/>
      <name val="Tahoma"/>
      <charset val="1"/>
    </font>
    <font>
      <sz val="8"/>
      <color rgb="FF000000"/>
      <name val="Arial"/>
      <charset val="1"/>
    </font>
    <font>
      <sz val="11"/>
      <name val="Tahoma"/>
      <charset val="1"/>
    </font>
    <font>
      <b/>
      <sz val="12"/>
      <name val="Tahoma"/>
      <charset val="134"/>
    </font>
    <font>
      <b/>
      <sz val="14"/>
      <name val="Calibri"/>
      <charset val="134"/>
      <scheme val="minor"/>
    </font>
    <font>
      <u/>
      <sz val="14"/>
      <color rgb="FF0563C1"/>
      <name val="Calibri"/>
      <charset val="134"/>
      <scheme val="minor"/>
    </font>
    <font>
      <b/>
      <sz val="15"/>
      <name val="Tahoma"/>
      <charset val="1"/>
    </font>
    <font>
      <b/>
      <sz val="17"/>
      <color rgb="FFFF0000"/>
      <name val="Tahoma"/>
      <charset val="1"/>
    </font>
    <font>
      <b/>
      <sz val="17"/>
      <color rgb="FF333399"/>
      <name val="Tahoma"/>
      <charset val="1"/>
    </font>
    <font>
      <b/>
      <sz val="13"/>
      <color rgb="FFFFFFFF"/>
      <name val="Tahoma"/>
      <charset val="1"/>
    </font>
    <font>
      <sz val="12"/>
      <color rgb="FF000000"/>
      <name val="Tahoma"/>
      <charset val="1"/>
    </font>
    <font>
      <sz val="16"/>
      <name val="Tahoma"/>
      <charset val="1"/>
    </font>
    <font>
      <b/>
      <sz val="11"/>
      <color rgb="FF333333"/>
      <name val="Tahoma"/>
      <charset val="1"/>
    </font>
    <font>
      <b/>
      <sz val="20"/>
      <color rgb="FF333333"/>
      <name val="Tahoma"/>
      <charset val="1"/>
    </font>
    <font>
      <b/>
      <sz val="16"/>
      <color rgb="FF333333"/>
      <name val="Tahoma"/>
      <charset val="1"/>
    </font>
    <font>
      <sz val="12"/>
      <color rgb="FFFF0000"/>
      <name val="Tahoma"/>
      <charset val="1"/>
    </font>
    <font>
      <sz val="16"/>
      <name val="Tahoma"/>
      <charset val="134"/>
    </font>
    <font>
      <b/>
      <sz val="14"/>
      <color rgb="FFFFFFFF"/>
      <name val="Tahoma"/>
      <charset val="1"/>
    </font>
    <font>
      <b/>
      <sz val="14"/>
      <color rgb="FFFFFFFF"/>
      <name val="Arial"/>
      <charset val="1"/>
    </font>
    <font>
      <b/>
      <sz val="16"/>
      <color rgb="FFFFFFFF"/>
      <name val="Tahoma"/>
      <charset val="1"/>
    </font>
    <font>
      <b/>
      <sz val="8"/>
      <name val="Tahoma"/>
      <charset val="1"/>
    </font>
    <font>
      <b/>
      <sz val="10.5"/>
      <color rgb="FFFF0000"/>
      <name val="Tahoma"/>
      <charset val="1"/>
    </font>
    <font>
      <b/>
      <sz val="10.5"/>
      <color rgb="FF333399"/>
      <name val="Tahoma"/>
      <charset val="1"/>
    </font>
    <font>
      <sz val="10"/>
      <color rgb="FF333333"/>
      <name val="Arial"/>
      <charset val="1"/>
    </font>
    <font>
      <b/>
      <sz val="10"/>
      <name val="Tahoma"/>
      <charset val="1"/>
    </font>
    <font>
      <sz val="8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  <charset val="1"/>
    </font>
    <font>
      <sz val="8"/>
      <color rgb="FF111111"/>
      <name val="Tahoma"/>
      <charset val="1"/>
    </font>
    <font>
      <b/>
      <sz val="10"/>
      <color rgb="FF000000"/>
      <name val="Tahoma"/>
      <charset val="1"/>
    </font>
    <font>
      <u/>
      <sz val="10"/>
      <color rgb="FF0563C1"/>
      <name val="Arial"/>
      <charset val="1"/>
    </font>
    <font>
      <b/>
      <sz val="11"/>
      <color rgb="FFFF0000"/>
      <name val="Tahoma"/>
      <charset val="1"/>
    </font>
    <font>
      <b/>
      <sz val="11"/>
      <color rgb="FF333399"/>
      <name val="Tahoma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b/>
      <sz val="8"/>
      <color rgb="FFFFFFFF"/>
      <name val="Arial"/>
      <charset val="1"/>
    </font>
    <font>
      <b/>
      <sz val="8"/>
      <name val="Arial"/>
      <charset val="1"/>
    </font>
    <font>
      <sz val="10"/>
      <color rgb="FFFF0000"/>
      <name val="Arial Black"/>
      <charset val="134"/>
    </font>
    <font>
      <b/>
      <sz val="12"/>
      <name val="Book Antiqua"/>
      <charset val="134"/>
    </font>
    <font>
      <b/>
      <sz val="11"/>
      <name val="Arial"/>
      <charset val="134"/>
    </font>
    <font>
      <sz val="11"/>
      <name val="Arial"/>
      <charset val="134"/>
    </font>
    <font>
      <sz val="8"/>
      <name val="Arial"/>
      <charset val="134"/>
    </font>
    <font>
      <sz val="8"/>
      <color rgb="FFFFFFFF"/>
      <name val="Arial"/>
      <charset val="1"/>
    </font>
    <font>
      <b/>
      <sz val="11"/>
      <name val="Arial"/>
      <charset val="1"/>
    </font>
    <font>
      <b/>
      <sz val="8"/>
      <color rgb="FFFFFFFF"/>
      <name val="Arial"/>
      <charset val="134"/>
    </font>
    <font>
      <b/>
      <sz val="11"/>
      <color rgb="FFFFFFFF"/>
      <name val="Arial"/>
      <charset val="134"/>
    </font>
    <font>
      <b/>
      <sz val="11"/>
      <color rgb="FFFFFFFF"/>
      <name val="Arial"/>
      <charset val="1"/>
    </font>
    <font>
      <sz val="11"/>
      <color rgb="FF000000"/>
      <name val="Arial"/>
      <charset val="134"/>
    </font>
    <font>
      <sz val="11"/>
      <name val="Arial Narrow"/>
      <charset val="1"/>
    </font>
    <font>
      <sz val="11"/>
      <name val="Calibri"/>
      <charset val="134"/>
    </font>
    <font>
      <sz val="11"/>
      <color rgb="FF333333"/>
      <name val="Arial"/>
      <charset val="134"/>
    </font>
    <font>
      <sz val="9"/>
      <name val="Arial"/>
      <charset val="134"/>
    </font>
    <font>
      <sz val="11"/>
      <color theme="1"/>
      <name val="Arial"/>
      <charset val="134"/>
    </font>
    <font>
      <b/>
      <sz val="9"/>
      <name val="Arial"/>
      <charset val="1"/>
    </font>
    <font>
      <b/>
      <sz val="9"/>
      <color rgb="FFFFFFFF"/>
      <name val="Arial"/>
      <charset val="1"/>
    </font>
    <font>
      <b/>
      <sz val="11"/>
      <color rgb="FF000000"/>
      <name val="Calibri"/>
      <charset val="1"/>
    </font>
    <font>
      <b/>
      <sz val="12"/>
      <name val="Arial"/>
      <charset val="1"/>
    </font>
    <font>
      <b/>
      <u/>
      <sz val="12"/>
      <color rgb="FF0563C1"/>
      <name val="Arial"/>
      <charset val="1"/>
    </font>
    <font>
      <sz val="8"/>
      <color rgb="FFC9211E"/>
      <name val="Arial"/>
      <charset val="1"/>
    </font>
    <font>
      <b/>
      <sz val="10"/>
      <color rgb="FF0000FF"/>
      <name val="Tahoma"/>
      <charset val="1"/>
    </font>
    <font>
      <sz val="12"/>
      <name val="Arial"/>
      <charset val="134"/>
    </font>
    <font>
      <b/>
      <sz val="11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0"/>
      <color rgb="FF333333"/>
      <name val="Arial"/>
      <charset val="134"/>
    </font>
    <font>
      <b/>
      <sz val="10"/>
      <color rgb="FFFF0000"/>
      <name val="Tahoma"/>
      <charset val="134"/>
    </font>
    <font>
      <b/>
      <sz val="9"/>
      <name val="Tahoma"/>
      <charset val="134"/>
    </font>
    <font>
      <b/>
      <sz val="10"/>
      <color rgb="FF333399"/>
      <name val="Tahoma"/>
      <charset val="134"/>
    </font>
    <font>
      <b/>
      <sz val="10"/>
      <name val="Arial"/>
      <charset val="134"/>
    </font>
    <font>
      <b/>
      <sz val="9"/>
      <color rgb="FFFFFFFF"/>
      <name val="Arial"/>
      <charset val="134"/>
    </font>
    <font>
      <b/>
      <sz val="8"/>
      <name val="Arial"/>
      <charset val="134"/>
    </font>
    <font>
      <sz val="7"/>
      <name val="Arial"/>
      <charset val="134"/>
    </font>
    <font>
      <b/>
      <sz val="10"/>
      <name val="Tahoma"/>
      <charset val="134"/>
    </font>
    <font>
      <sz val="9"/>
      <name val="Tahoma"/>
      <charset val="134"/>
    </font>
    <font>
      <b/>
      <sz val="10"/>
      <color rgb="FFFFFFFF"/>
      <name val="Tahoma"/>
      <charset val="134"/>
    </font>
    <font>
      <b/>
      <sz val="9"/>
      <color rgb="FFFFFFFF"/>
      <name val="Tahoma"/>
      <charset val="134"/>
    </font>
    <font>
      <b/>
      <sz val="18"/>
      <color rgb="FFFF0000"/>
      <name val="Tahoma"/>
      <charset val="1"/>
    </font>
    <font>
      <b/>
      <sz val="18"/>
      <color rgb="FF333399"/>
      <name val="Tahoma"/>
      <charset val="1"/>
    </font>
    <font>
      <b/>
      <sz val="16"/>
      <color rgb="FF333399"/>
      <name val="Tahoma"/>
      <charset val="1"/>
    </font>
    <font>
      <sz val="14"/>
      <color rgb="FF000000"/>
      <name val="Tahoma"/>
      <charset val="1"/>
    </font>
    <font>
      <b/>
      <sz val="15"/>
      <color rgb="FFFF0000"/>
      <name val="Tahoma"/>
      <charset val="1"/>
    </font>
    <font>
      <b/>
      <sz val="15"/>
      <color rgb="FF333399"/>
      <name val="Tahoma"/>
      <charset val="1"/>
    </font>
    <font>
      <b/>
      <sz val="13"/>
      <color rgb="FF333399"/>
      <name val="Tahoma"/>
      <charset val="1"/>
    </font>
    <font>
      <b/>
      <sz val="16"/>
      <color rgb="FF000000"/>
      <name val="Tahoma"/>
      <charset val="1"/>
    </font>
    <font>
      <sz val="10"/>
      <color theme="1"/>
      <name val="Calibri"/>
      <charset val="134"/>
      <scheme val="minor"/>
    </font>
    <font>
      <u/>
      <sz val="8"/>
      <color rgb="FF0563C1"/>
      <name val="Arial"/>
      <charset val="1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u/>
      <sz val="8"/>
      <color rgb="FF0563C1"/>
      <name val="Arial"/>
      <charset val="134"/>
    </font>
    <font>
      <sz val="10"/>
      <color rgb="FF333333"/>
      <name val="Arial"/>
      <charset val="1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FF99"/>
        <bgColor rgb="FFFFFFA6"/>
      </patternFill>
    </fill>
    <fill>
      <patternFill patternType="solid">
        <fgColor rgb="FFFFCC99"/>
        <bgColor rgb="FFFAC090"/>
      </patternFill>
    </fill>
    <fill>
      <patternFill patternType="solid">
        <fgColor theme="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DDDDDD"/>
        <bgColor rgb="FFD9D9D9"/>
      </patternFill>
    </fill>
    <fill>
      <patternFill patternType="solid">
        <fgColor theme="9" tint="0.399884029663991"/>
        <bgColor rgb="FFFFCC99"/>
      </patternFill>
    </fill>
    <fill>
      <patternFill patternType="solid">
        <fgColor rgb="FFFFFFA6"/>
        <bgColor rgb="FFFFFF99"/>
      </patternFill>
    </fill>
    <fill>
      <patternFill patternType="solid">
        <fgColor rgb="FFC0C0C0"/>
        <bgColor rgb="FFBFBFBF"/>
      </patternFill>
    </fill>
    <fill>
      <patternFill patternType="solid">
        <fgColor rgb="FF99CCFF"/>
        <bgColor rgb="FFC0C0C0"/>
      </patternFill>
    </fill>
    <fill>
      <patternFill patternType="solid">
        <fgColor rgb="FF000080"/>
        <bgColor rgb="FF000080"/>
      </patternFill>
    </fill>
    <fill>
      <patternFill patternType="solid">
        <fgColor rgb="FFF2DCDB"/>
        <bgColor rgb="FFDDDDDD"/>
      </patternFill>
    </fill>
    <fill>
      <patternFill patternType="solid">
        <fgColor rgb="FF002060"/>
        <bgColor rgb="FF000080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rgb="FFDDDDDD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99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000000"/>
        <bgColor rgb="FF11111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176" fontId="1" fillId="0" borderId="0" applyBorder="0" applyProtection="0"/>
    <xf numFmtId="177" fontId="118" fillId="0" borderId="0" applyFont="0" applyFill="0" applyBorder="0" applyAlignment="0" applyProtection="0">
      <alignment vertical="center"/>
    </xf>
    <xf numFmtId="9" fontId="1" fillId="0" borderId="0" applyBorder="0" applyProtection="0"/>
    <xf numFmtId="178" fontId="118" fillId="0" borderId="0" applyFont="0" applyFill="0" applyBorder="0" applyAlignment="0" applyProtection="0">
      <alignment vertical="center"/>
    </xf>
    <xf numFmtId="179" fontId="118" fillId="0" borderId="0" applyFont="0" applyFill="0" applyBorder="0" applyAlignment="0" applyProtection="0">
      <alignment vertical="center"/>
    </xf>
    <xf numFmtId="0" fontId="119" fillId="0" borderId="0" applyBorder="0" applyProtection="0"/>
    <xf numFmtId="0" fontId="120" fillId="0" borderId="0" applyNumberFormat="0" applyFill="0" applyBorder="0" applyAlignment="0" applyProtection="0">
      <alignment vertical="center"/>
    </xf>
    <xf numFmtId="0" fontId="118" fillId="27" borderId="37" applyNumberFormat="0" applyFont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0" borderId="38" applyNumberFormat="0" applyFill="0" applyAlignment="0" applyProtection="0">
      <alignment vertical="center"/>
    </xf>
    <xf numFmtId="0" fontId="125" fillId="0" borderId="38" applyNumberFormat="0" applyFill="0" applyAlignment="0" applyProtection="0">
      <alignment vertical="center"/>
    </xf>
    <xf numFmtId="0" fontId="126" fillId="0" borderId="39" applyNumberFormat="0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7" fillId="28" borderId="40" applyNumberFormat="0" applyAlignment="0" applyProtection="0">
      <alignment vertical="center"/>
    </xf>
    <xf numFmtId="0" fontId="128" fillId="29" borderId="41" applyNumberFormat="0" applyAlignment="0" applyProtection="0">
      <alignment vertical="center"/>
    </xf>
    <xf numFmtId="0" fontId="129" fillId="29" borderId="40" applyNumberFormat="0" applyAlignment="0" applyProtection="0">
      <alignment vertical="center"/>
    </xf>
    <xf numFmtId="0" fontId="130" fillId="30" borderId="42" applyNumberFormat="0" applyAlignment="0" applyProtection="0">
      <alignment vertical="center"/>
    </xf>
    <xf numFmtId="0" fontId="131" fillId="0" borderId="43" applyNumberFormat="0" applyFill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33" fillId="31" borderId="0" applyNumberFormat="0" applyBorder="0" applyAlignment="0" applyProtection="0">
      <alignment vertical="center"/>
    </xf>
    <xf numFmtId="0" fontId="134" fillId="32" borderId="0" applyNumberFormat="0" applyBorder="0" applyAlignment="0" applyProtection="0">
      <alignment vertical="center"/>
    </xf>
    <xf numFmtId="0" fontId="135" fillId="33" borderId="0" applyNumberFormat="0" applyBorder="0" applyAlignment="0" applyProtection="0">
      <alignment vertical="center"/>
    </xf>
    <xf numFmtId="0" fontId="136" fillId="34" borderId="0" applyNumberFormat="0" applyBorder="0" applyAlignment="0" applyProtection="0">
      <alignment vertical="center"/>
    </xf>
    <xf numFmtId="0" fontId="137" fillId="35" borderId="0" applyNumberFormat="0" applyBorder="0" applyAlignment="0" applyProtection="0">
      <alignment vertical="center"/>
    </xf>
    <xf numFmtId="0" fontId="137" fillId="36" borderId="0" applyNumberFormat="0" applyBorder="0" applyAlignment="0" applyProtection="0">
      <alignment vertical="center"/>
    </xf>
    <xf numFmtId="0" fontId="136" fillId="37" borderId="0" applyNumberFormat="0" applyBorder="0" applyAlignment="0" applyProtection="0">
      <alignment vertical="center"/>
    </xf>
    <xf numFmtId="0" fontId="136" fillId="38" borderId="0" applyNumberFormat="0" applyBorder="0" applyAlignment="0" applyProtection="0">
      <alignment vertical="center"/>
    </xf>
    <xf numFmtId="0" fontId="137" fillId="39" borderId="0" applyNumberFormat="0" applyBorder="0" applyAlignment="0" applyProtection="0">
      <alignment vertical="center"/>
    </xf>
    <xf numFmtId="0" fontId="137" fillId="40" borderId="0" applyNumberFormat="0" applyBorder="0" applyAlignment="0" applyProtection="0">
      <alignment vertical="center"/>
    </xf>
    <xf numFmtId="0" fontId="136" fillId="41" borderId="0" applyNumberFormat="0" applyBorder="0" applyAlignment="0" applyProtection="0">
      <alignment vertical="center"/>
    </xf>
    <xf numFmtId="0" fontId="136" fillId="42" borderId="0" applyNumberFormat="0" applyBorder="0" applyAlignment="0" applyProtection="0">
      <alignment vertical="center"/>
    </xf>
    <xf numFmtId="0" fontId="137" fillId="43" borderId="0" applyNumberFormat="0" applyBorder="0" applyAlignment="0" applyProtection="0">
      <alignment vertical="center"/>
    </xf>
    <xf numFmtId="0" fontId="137" fillId="44" borderId="0" applyNumberFormat="0" applyBorder="0" applyAlignment="0" applyProtection="0">
      <alignment vertical="center"/>
    </xf>
    <xf numFmtId="0" fontId="136" fillId="45" borderId="0" applyNumberFormat="0" applyBorder="0" applyAlignment="0" applyProtection="0">
      <alignment vertical="center"/>
    </xf>
    <xf numFmtId="0" fontId="136" fillId="46" borderId="0" applyNumberFormat="0" applyBorder="0" applyAlignment="0" applyProtection="0">
      <alignment vertical="center"/>
    </xf>
    <xf numFmtId="0" fontId="137" fillId="47" borderId="0" applyNumberFormat="0" applyBorder="0" applyAlignment="0" applyProtection="0">
      <alignment vertical="center"/>
    </xf>
    <xf numFmtId="0" fontId="137" fillId="48" borderId="0" applyNumberFormat="0" applyBorder="0" applyAlignment="0" applyProtection="0">
      <alignment vertical="center"/>
    </xf>
    <xf numFmtId="0" fontId="136" fillId="49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7" fillId="51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6" fillId="53" borderId="0" applyNumberFormat="0" applyBorder="0" applyAlignment="0" applyProtection="0">
      <alignment vertical="center"/>
    </xf>
    <xf numFmtId="0" fontId="136" fillId="54" borderId="0" applyNumberFormat="0" applyBorder="0" applyAlignment="0" applyProtection="0">
      <alignment vertical="center"/>
    </xf>
    <xf numFmtId="0" fontId="137" fillId="55" borderId="0" applyNumberFormat="0" applyBorder="0" applyAlignment="0" applyProtection="0">
      <alignment vertical="center"/>
    </xf>
    <xf numFmtId="0" fontId="137" fillId="56" borderId="0" applyNumberFormat="0" applyBorder="0" applyAlignment="0" applyProtection="0">
      <alignment vertical="center"/>
    </xf>
    <xf numFmtId="0" fontId="136" fillId="57" borderId="0" applyNumberFormat="0" applyBorder="0" applyAlignment="0" applyProtection="0">
      <alignment vertical="center"/>
    </xf>
    <xf numFmtId="0" fontId="1" fillId="0" borderId="0"/>
    <xf numFmtId="0" fontId="138" fillId="0" borderId="0"/>
    <xf numFmtId="0" fontId="139" fillId="0" borderId="0" applyBorder="0" applyProtection="0"/>
    <xf numFmtId="0" fontId="5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0" fillId="0" borderId="0"/>
    <xf numFmtId="9" fontId="138" fillId="0" borderId="0" applyBorder="0" applyProtection="0"/>
    <xf numFmtId="0" fontId="138" fillId="0" borderId="0"/>
    <xf numFmtId="176" fontId="138" fillId="0" borderId="0" applyBorder="0" applyProtection="0"/>
  </cellStyleXfs>
  <cellXfs count="764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3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6" fillId="3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6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hidden="1"/>
    </xf>
    <xf numFmtId="0" fontId="8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9" fillId="4" borderId="3" xfId="0" applyFont="1" applyFill="1" applyBorder="1" applyAlignment="1" applyProtection="1">
      <alignment horizontal="center" vertical="center"/>
      <protection hidden="1"/>
    </xf>
    <xf numFmtId="0" fontId="9" fillId="4" borderId="4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0" fontId="10" fillId="5" borderId="5" xfId="54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0" fontId="11" fillId="0" borderId="5" xfId="54" applyFont="1" applyBorder="1" applyAlignment="1" applyProtection="1">
      <alignment horizontal="center" vertical="center"/>
      <protection hidden="1"/>
    </xf>
    <xf numFmtId="0" fontId="12" fillId="0" borderId="5" xfId="53" applyFont="1" applyBorder="1" applyAlignment="1" applyProtection="1">
      <alignment horizontal="center" vertical="center"/>
      <protection hidden="1"/>
    </xf>
    <xf numFmtId="0" fontId="0" fillId="0" borderId="5" xfId="54" applyBorder="1" applyAlignment="1" applyProtection="1">
      <alignment horizontal="center" vertical="center"/>
      <protection hidden="1"/>
    </xf>
    <xf numFmtId="0" fontId="12" fillId="0" borderId="5" xfId="54" applyFont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/>
      <protection hidden="1"/>
    </xf>
    <xf numFmtId="49" fontId="9" fillId="2" borderId="0" xfId="49" applyNumberFormat="1" applyFont="1" applyFill="1" applyAlignment="1" applyProtection="1">
      <alignment horizontal="left"/>
      <protection hidden="1"/>
    </xf>
    <xf numFmtId="49" fontId="9" fillId="2" borderId="0" xfId="49" applyNumberFormat="1" applyFont="1" applyFill="1" applyAlignment="1" applyProtection="1">
      <alignment horizontal="right"/>
      <protection hidden="1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2" borderId="6" xfId="0" applyFont="1" applyFill="1" applyBorder="1" applyAlignment="1" applyProtection="1">
      <alignment horizontal="right"/>
      <protection hidden="1"/>
    </xf>
    <xf numFmtId="0" fontId="9" fillId="3" borderId="7" xfId="0" applyFont="1" applyFill="1" applyBorder="1" applyAlignment="1" applyProtection="1">
      <alignment horizontal="left"/>
      <protection locked="0"/>
    </xf>
    <xf numFmtId="0" fontId="15" fillId="3" borderId="5" xfId="0" applyFont="1" applyFill="1" applyBorder="1" applyAlignment="1" applyProtection="1">
      <alignment horizontal="left"/>
      <protection locked="0"/>
    </xf>
    <xf numFmtId="0" fontId="16" fillId="0" borderId="0" xfId="0" applyFont="1" applyProtection="1">
      <protection locked="0"/>
    </xf>
    <xf numFmtId="180" fontId="16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49" fontId="19" fillId="2" borderId="0" xfId="49" applyNumberFormat="1" applyFont="1" applyFill="1" applyAlignment="1" applyProtection="1">
      <alignment horizontal="left" vertical="center"/>
      <protection locked="0"/>
    </xf>
    <xf numFmtId="0" fontId="19" fillId="2" borderId="0" xfId="0" applyFont="1" applyFill="1" applyAlignment="1" applyProtection="1">
      <alignment vertical="center"/>
      <protection locked="0"/>
    </xf>
    <xf numFmtId="180" fontId="16" fillId="2" borderId="0" xfId="49" applyNumberFormat="1" applyFont="1" applyFill="1" applyProtection="1">
      <protection locked="0"/>
    </xf>
    <xf numFmtId="0" fontId="21" fillId="6" borderId="5" xfId="0" applyFont="1" applyFill="1" applyBorder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0" fontId="16" fillId="0" borderId="5" xfId="49" applyFont="1" applyBorder="1" applyAlignment="1" applyProtection="1">
      <alignment horizontal="center"/>
      <protection locked="0"/>
    </xf>
    <xf numFmtId="0" fontId="16" fillId="0" borderId="5" xfId="49" applyFont="1" applyBorder="1" applyAlignment="1" applyProtection="1">
      <alignment horizontal="left"/>
      <protection locked="0"/>
    </xf>
    <xf numFmtId="3" fontId="16" fillId="3" borderId="5" xfId="49" applyNumberFormat="1" applyFont="1" applyFill="1" applyBorder="1" applyAlignment="1" applyProtection="1">
      <alignment horizontal="center"/>
      <protection locked="0"/>
    </xf>
    <xf numFmtId="9" fontId="19" fillId="4" borderId="5" xfId="3" applyFont="1" applyFill="1" applyBorder="1" applyAlignment="1" applyProtection="1">
      <alignment horizontal="center"/>
      <protection hidden="1"/>
    </xf>
    <xf numFmtId="49" fontId="22" fillId="0" borderId="0" xfId="0" applyNumberFormat="1" applyFont="1" applyAlignment="1">
      <alignment horizontal="left" vertical="center"/>
    </xf>
    <xf numFmtId="0" fontId="23" fillId="0" borderId="0" xfId="0" applyFont="1"/>
    <xf numFmtId="0" fontId="24" fillId="0" borderId="7" xfId="0" applyFont="1" applyBorder="1" applyAlignment="1">
      <alignment horizontal="center"/>
    </xf>
    <xf numFmtId="0" fontId="24" fillId="0" borderId="7" xfId="0" applyFont="1" applyBorder="1" applyAlignment="1">
      <alignment horizontal="left" wrapText="1"/>
    </xf>
    <xf numFmtId="3" fontId="16" fillId="3" borderId="7" xfId="49" applyNumberFormat="1" applyFont="1" applyFill="1" applyBorder="1" applyAlignment="1" applyProtection="1">
      <alignment horizontal="center"/>
      <protection locked="0"/>
    </xf>
    <xf numFmtId="0" fontId="24" fillId="0" borderId="5" xfId="0" applyFont="1" applyBorder="1" applyAlignment="1">
      <alignment horizontal="center"/>
    </xf>
    <xf numFmtId="0" fontId="24" fillId="0" borderId="5" xfId="0" applyFont="1" applyBorder="1" applyAlignment="1">
      <alignment horizontal="left"/>
    </xf>
    <xf numFmtId="0" fontId="24" fillId="7" borderId="5" xfId="0" applyFont="1" applyFill="1" applyBorder="1" applyAlignment="1">
      <alignment horizontal="center"/>
    </xf>
    <xf numFmtId="0" fontId="24" fillId="7" borderId="5" xfId="0" applyFont="1" applyFill="1" applyBorder="1" applyAlignment="1">
      <alignment horizontal="left" wrapText="1"/>
    </xf>
    <xf numFmtId="9" fontId="19" fillId="4" borderId="7" xfId="0" applyNumberFormat="1" applyFont="1" applyFill="1" applyBorder="1" applyAlignment="1">
      <alignment horizontal="center"/>
    </xf>
    <xf numFmtId="181" fontId="24" fillId="0" borderId="0" xfId="0" applyNumberFormat="1" applyFont="1"/>
    <xf numFmtId="0" fontId="16" fillId="0" borderId="7" xfId="49" applyFont="1" applyBorder="1" applyAlignment="1" applyProtection="1">
      <alignment horizontal="center"/>
      <protection locked="0"/>
    </xf>
    <xf numFmtId="0" fontId="16" fillId="0" borderId="7" xfId="49" applyFont="1" applyBorder="1" applyAlignment="1" applyProtection="1">
      <alignment horizontal="left"/>
      <protection locked="0"/>
    </xf>
    <xf numFmtId="9" fontId="19" fillId="4" borderId="7" xfId="3" applyFont="1" applyFill="1" applyBorder="1" applyAlignment="1" applyProtection="1">
      <alignment horizontal="center"/>
      <protection hidden="1"/>
    </xf>
    <xf numFmtId="176" fontId="19" fillId="2" borderId="0" xfId="1" applyFont="1" applyFill="1" applyBorder="1" applyAlignment="1" applyProtection="1">
      <alignment horizontal="center" vertical="center"/>
      <protection locked="0"/>
    </xf>
    <xf numFmtId="176" fontId="19" fillId="2" borderId="0" xfId="1" applyFont="1" applyFill="1" applyBorder="1" applyAlignment="1" applyProtection="1">
      <alignment vertical="center"/>
      <protection locked="0"/>
    </xf>
    <xf numFmtId="176" fontId="16" fillId="2" borderId="0" xfId="1" applyFont="1" applyFill="1" applyBorder="1" applyProtection="1">
      <protection locked="0"/>
    </xf>
    <xf numFmtId="4" fontId="16" fillId="2" borderId="0" xfId="49" applyNumberFormat="1" applyFont="1" applyFill="1" applyProtection="1">
      <protection locked="0"/>
    </xf>
    <xf numFmtId="180" fontId="16" fillId="0" borderId="0" xfId="49" applyNumberFormat="1" applyFont="1" applyProtection="1">
      <protection locked="0"/>
    </xf>
    <xf numFmtId="0" fontId="21" fillId="2" borderId="0" xfId="0" applyFont="1" applyFill="1" applyAlignment="1" applyProtection="1">
      <alignment horizontal="left"/>
      <protection locked="0"/>
    </xf>
    <xf numFmtId="4" fontId="21" fillId="2" borderId="0" xfId="49" applyNumberFormat="1" applyFont="1" applyFill="1" applyProtection="1">
      <protection locked="0"/>
    </xf>
    <xf numFmtId="49" fontId="19" fillId="2" borderId="0" xfId="49" applyNumberFormat="1" applyFont="1" applyFill="1" applyAlignment="1" applyProtection="1">
      <alignment horizontal="right"/>
      <protection locked="0"/>
    </xf>
    <xf numFmtId="0" fontId="25" fillId="3" borderId="5" xfId="0" applyFont="1" applyFill="1" applyBorder="1" applyAlignment="1" applyProtection="1">
      <alignment horizontal="center" vertical="center" wrapText="1"/>
      <protection locked="0"/>
    </xf>
    <xf numFmtId="4" fontId="19" fillId="2" borderId="0" xfId="49" applyNumberFormat="1" applyFont="1" applyFill="1" applyProtection="1"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49" fontId="16" fillId="2" borderId="0" xfId="49" applyNumberFormat="1" applyFont="1" applyFill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right"/>
      <protection locked="0"/>
    </xf>
    <xf numFmtId="0" fontId="26" fillId="3" borderId="5" xfId="0" applyFont="1" applyFill="1" applyBorder="1" applyAlignment="1" applyProtection="1">
      <alignment horizontal="center" vertical="center" wrapText="1"/>
      <protection locked="0"/>
    </xf>
    <xf numFmtId="0" fontId="27" fillId="2" borderId="0" xfId="0" applyFont="1" applyFill="1" applyProtection="1">
      <protection locked="0"/>
    </xf>
    <xf numFmtId="0" fontId="28" fillId="0" borderId="0" xfId="0" applyFont="1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27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29" fillId="0" borderId="0" xfId="49" applyFont="1" applyProtection="1">
      <protection locked="0"/>
    </xf>
    <xf numFmtId="0" fontId="30" fillId="0" borderId="0" xfId="49" applyFont="1" applyProtection="1"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right" vertical="center"/>
      <protection locked="0"/>
    </xf>
    <xf numFmtId="0" fontId="34" fillId="0" borderId="0" xfId="49" applyFont="1" applyProtection="1">
      <protection locked="0"/>
    </xf>
    <xf numFmtId="1" fontId="25" fillId="2" borderId="0" xfId="0" applyNumberFormat="1" applyFont="1" applyFill="1" applyAlignment="1" applyProtection="1">
      <alignment horizontal="center"/>
      <protection locked="0"/>
    </xf>
    <xf numFmtId="4" fontId="25" fillId="2" borderId="0" xfId="49" applyNumberFormat="1" applyFont="1" applyFill="1" applyAlignment="1" applyProtection="1">
      <alignment horizontal="center" vertical="center" wrapText="1"/>
      <protection locked="0"/>
    </xf>
    <xf numFmtId="4" fontId="19" fillId="2" borderId="0" xfId="49" applyNumberFormat="1" applyFont="1" applyFill="1" applyAlignment="1" applyProtection="1">
      <alignment horizontal="center" vertical="center"/>
      <protection locked="0"/>
    </xf>
    <xf numFmtId="1" fontId="8" fillId="2" borderId="0" xfId="0" applyNumberFormat="1" applyFont="1" applyFill="1" applyAlignment="1" applyProtection="1">
      <alignment horizontal="center"/>
      <protection locked="0"/>
    </xf>
    <xf numFmtId="4" fontId="25" fillId="2" borderId="0" xfId="49" applyNumberFormat="1" applyFont="1" applyFill="1" applyAlignment="1" applyProtection="1">
      <alignment horizontal="center" vertical="center"/>
      <protection locked="0"/>
    </xf>
    <xf numFmtId="0" fontId="21" fillId="6" borderId="3" xfId="0" applyFont="1" applyFill="1" applyBorder="1" applyAlignment="1" applyProtection="1">
      <alignment horizontal="center" vertical="center"/>
      <protection locked="0"/>
    </xf>
    <xf numFmtId="0" fontId="21" fillId="6" borderId="8" xfId="0" applyFont="1" applyFill="1" applyBorder="1" applyAlignment="1" applyProtection="1">
      <alignment horizontal="center" vertical="center"/>
      <protection locked="0"/>
    </xf>
    <xf numFmtId="182" fontId="21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9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35" fillId="4" borderId="5" xfId="0" applyFont="1" applyFill="1" applyBorder="1" applyAlignment="1" applyProtection="1">
      <alignment horizontal="center" vertical="center"/>
      <protection locked="0"/>
    </xf>
    <xf numFmtId="0" fontId="19" fillId="4" borderId="5" xfId="0" applyFont="1" applyFill="1" applyBorder="1" applyAlignment="1" applyProtection="1">
      <alignment horizontal="center" vertical="center"/>
      <protection locked="0"/>
    </xf>
    <xf numFmtId="0" fontId="19" fillId="2" borderId="10" xfId="0" applyFont="1" applyFill="1" applyBorder="1" applyAlignment="1" applyProtection="1">
      <alignment vertical="center"/>
      <protection locked="0"/>
    </xf>
    <xf numFmtId="0" fontId="35" fillId="4" borderId="11" xfId="0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left" vertical="center" wrapText="1"/>
      <protection locked="0"/>
    </xf>
    <xf numFmtId="3" fontId="16" fillId="3" borderId="5" xfId="1" applyNumberFormat="1" applyFont="1" applyFill="1" applyBorder="1" applyAlignment="1" applyProtection="1">
      <alignment horizontal="center"/>
      <protection locked="0"/>
    </xf>
    <xf numFmtId="183" fontId="16" fillId="3" borderId="5" xfId="1" applyNumberFormat="1" applyFont="1" applyFill="1" applyBorder="1" applyAlignment="1" applyProtection="1">
      <alignment horizontal="center" vertical="center"/>
      <protection locked="0"/>
    </xf>
    <xf numFmtId="0" fontId="19" fillId="4" borderId="5" xfId="0" applyFont="1" applyFill="1" applyBorder="1" applyAlignment="1" applyProtection="1">
      <alignment horizontal="center" vertical="center" wrapText="1"/>
      <protection locked="0"/>
    </xf>
    <xf numFmtId="3" fontId="19" fillId="4" borderId="5" xfId="1" applyNumberFormat="1" applyFont="1" applyFill="1" applyBorder="1" applyAlignment="1" applyProtection="1">
      <alignment horizontal="center" vertical="center"/>
      <protection hidden="1"/>
    </xf>
    <xf numFmtId="183" fontId="19" fillId="4" borderId="5" xfId="1" applyNumberFormat="1" applyFont="1" applyFill="1" applyBorder="1" applyAlignment="1" applyProtection="1">
      <alignment horizontal="center" vertical="center"/>
      <protection hidden="1"/>
    </xf>
    <xf numFmtId="0" fontId="35" fillId="2" borderId="0" xfId="0" applyFont="1" applyFill="1" applyAlignment="1" applyProtection="1">
      <alignment horizontal="center" vertical="center"/>
      <protection locked="0"/>
    </xf>
    <xf numFmtId="3" fontId="19" fillId="2" borderId="0" xfId="1" applyNumberFormat="1" applyFont="1" applyFill="1" applyBorder="1" applyAlignment="1" applyProtection="1">
      <alignment horizontal="center" vertical="center"/>
      <protection locked="0"/>
    </xf>
    <xf numFmtId="183" fontId="19" fillId="2" borderId="0" xfId="1" applyNumberFormat="1" applyFont="1" applyFill="1" applyBorder="1" applyAlignment="1" applyProtection="1">
      <alignment horizontal="center" vertical="center"/>
      <protection locked="0"/>
    </xf>
    <xf numFmtId="0" fontId="35" fillId="4" borderId="12" xfId="0" applyFont="1" applyFill="1" applyBorder="1" applyAlignment="1" applyProtection="1">
      <alignment horizontal="center" vertical="center"/>
      <protection locked="0"/>
    </xf>
    <xf numFmtId="0" fontId="25" fillId="2" borderId="13" xfId="0" applyFont="1" applyFill="1" applyBorder="1" applyAlignment="1" applyProtection="1">
      <alignment horizontal="left" wrapText="1"/>
      <protection locked="0"/>
    </xf>
    <xf numFmtId="3" fontId="16" fillId="3" borderId="13" xfId="1" applyNumberFormat="1" applyFont="1" applyFill="1" applyBorder="1" applyAlignment="1" applyProtection="1">
      <alignment horizontal="center"/>
      <protection locked="0"/>
    </xf>
    <xf numFmtId="183" fontId="16" fillId="3" borderId="13" xfId="1" applyNumberFormat="1" applyFont="1" applyFill="1" applyBorder="1" applyAlignment="1" applyProtection="1">
      <alignment horizontal="center"/>
      <protection locked="0"/>
    </xf>
    <xf numFmtId="3" fontId="27" fillId="2" borderId="0" xfId="0" applyNumberFormat="1" applyFont="1" applyFill="1" applyProtection="1">
      <protection locked="0"/>
    </xf>
    <xf numFmtId="0" fontId="19" fillId="4" borderId="5" xfId="0" applyFont="1" applyFill="1" applyBorder="1" applyAlignment="1" applyProtection="1">
      <alignment horizontal="center"/>
      <protection locked="0"/>
    </xf>
    <xf numFmtId="3" fontId="19" fillId="4" borderId="5" xfId="1" applyNumberFormat="1" applyFont="1" applyFill="1" applyBorder="1" applyAlignment="1" applyProtection="1">
      <alignment horizontal="center"/>
      <protection hidden="1"/>
    </xf>
    <xf numFmtId="183" fontId="19" fillId="4" borderId="5" xfId="1" applyNumberFormat="1" applyFont="1" applyFill="1" applyBorder="1" applyAlignment="1" applyProtection="1">
      <alignment horizontal="center"/>
      <protection hidden="1"/>
    </xf>
    <xf numFmtId="0" fontId="27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28" fillId="2" borderId="0" xfId="0" applyFont="1" applyFill="1" applyProtection="1">
      <protection locked="0"/>
    </xf>
    <xf numFmtId="49" fontId="25" fillId="2" borderId="0" xfId="0" applyNumberFormat="1" applyFont="1" applyFill="1" applyProtection="1">
      <protection locked="0"/>
    </xf>
    <xf numFmtId="4" fontId="25" fillId="2" borderId="0" xfId="49" applyNumberFormat="1" applyFont="1" applyFill="1" applyAlignment="1" applyProtection="1">
      <alignment horizontal="center"/>
      <protection locked="0"/>
    </xf>
    <xf numFmtId="4" fontId="19" fillId="2" borderId="0" xfId="49" applyNumberFormat="1" applyFont="1" applyFill="1" applyAlignment="1" applyProtection="1">
      <alignment horizontal="center"/>
      <protection locked="0"/>
    </xf>
    <xf numFmtId="49" fontId="8" fillId="2" borderId="0" xfId="0" applyNumberFormat="1" applyFont="1" applyFill="1" applyProtection="1">
      <protection locked="0"/>
    </xf>
    <xf numFmtId="4" fontId="8" fillId="2" borderId="0" xfId="49" applyNumberFormat="1" applyFont="1" applyFill="1" applyAlignment="1" applyProtection="1">
      <alignment horizontal="center"/>
      <protection locked="0"/>
    </xf>
    <xf numFmtId="0" fontId="21" fillId="6" borderId="14" xfId="0" applyFont="1" applyFill="1" applyBorder="1" applyAlignment="1" applyProtection="1">
      <alignment horizontal="center" vertical="center"/>
      <protection locked="0"/>
    </xf>
    <xf numFmtId="182" fontId="21" fillId="6" borderId="15" xfId="0" applyNumberFormat="1" applyFont="1" applyFill="1" applyBorder="1" applyAlignment="1" applyProtection="1">
      <alignment horizontal="center" vertical="center"/>
      <protection locked="0"/>
    </xf>
    <xf numFmtId="0" fontId="21" fillId="6" borderId="13" xfId="0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left"/>
      <protection locked="0"/>
    </xf>
    <xf numFmtId="184" fontId="36" fillId="3" borderId="5" xfId="1" applyNumberFormat="1" applyFont="1" applyFill="1" applyBorder="1" applyAlignment="1" applyProtection="1">
      <alignment horizontal="center" vertical="center"/>
      <protection locked="0"/>
    </xf>
    <xf numFmtId="183" fontId="36" fillId="3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84" fontId="16" fillId="3" borderId="5" xfId="1" applyNumberFormat="1" applyFont="1" applyFill="1" applyBorder="1" applyAlignment="1" applyProtection="1">
      <alignment horizontal="center" vertical="center"/>
      <protection locked="0"/>
    </xf>
    <xf numFmtId="4" fontId="19" fillId="2" borderId="0" xfId="1" applyNumberFormat="1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Protection="1">
      <protection locked="0"/>
    </xf>
    <xf numFmtId="49" fontId="19" fillId="2" borderId="0" xfId="49" applyNumberFormat="1" applyFont="1" applyFill="1" applyAlignment="1" applyProtection="1">
      <alignment horizontal="center"/>
      <protection locked="0"/>
    </xf>
    <xf numFmtId="49" fontId="6" fillId="2" borderId="0" xfId="49" applyNumberFormat="1" applyFont="1" applyFill="1" applyAlignment="1" applyProtection="1">
      <alignment horizontal="left"/>
      <protection locked="0"/>
    </xf>
    <xf numFmtId="0" fontId="6" fillId="2" borderId="0" xfId="0" applyFont="1" applyFill="1" applyProtection="1">
      <protection locked="0"/>
    </xf>
    <xf numFmtId="0" fontId="37" fillId="3" borderId="5" xfId="0" applyFont="1" applyFill="1" applyBorder="1" applyAlignment="1" applyProtection="1">
      <alignment horizontal="center" vertical="center" wrapText="1"/>
      <protection locked="0"/>
    </xf>
    <xf numFmtId="0" fontId="38" fillId="0" borderId="5" xfId="6" applyFont="1" applyBorder="1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180" fontId="17" fillId="0" borderId="0" xfId="49" applyNumberFormat="1" applyFont="1" applyProtection="1">
      <protection locked="0"/>
    </xf>
    <xf numFmtId="180" fontId="19" fillId="0" borderId="0" xfId="49" applyNumberFormat="1" applyFont="1" applyProtection="1">
      <protection locked="0"/>
    </xf>
    <xf numFmtId="180" fontId="28" fillId="0" borderId="0" xfId="49" applyNumberFormat="1" applyFont="1" applyProtection="1">
      <protection locked="0"/>
    </xf>
    <xf numFmtId="49" fontId="16" fillId="0" borderId="0" xfId="0" applyNumberFormat="1" applyFont="1" applyAlignment="1" applyProtection="1">
      <alignment horizontal="center"/>
      <protection locked="0"/>
    </xf>
    <xf numFmtId="0" fontId="39" fillId="2" borderId="0" xfId="0" applyFont="1" applyFill="1" applyAlignment="1" applyProtection="1">
      <alignment horizontal="right" vertical="center"/>
      <protection locked="0"/>
    </xf>
    <xf numFmtId="0" fontId="40" fillId="0" borderId="0" xfId="0" applyFont="1" applyAlignment="1" applyProtection="1">
      <alignment horizont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39" fillId="0" borderId="0" xfId="0" applyFont="1" applyAlignment="1" applyProtection="1">
      <alignment horizontal="right" vertical="center"/>
      <protection locked="0"/>
    </xf>
    <xf numFmtId="49" fontId="8" fillId="2" borderId="0" xfId="49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21" fillId="6" borderId="7" xfId="0" applyFont="1" applyFill="1" applyBorder="1" applyAlignment="1" applyProtection="1">
      <alignment horizontal="center" vertical="center"/>
      <protection locked="0"/>
    </xf>
    <xf numFmtId="0" fontId="42" fillId="6" borderId="7" xfId="0" applyFont="1" applyFill="1" applyBorder="1" applyAlignment="1" applyProtection="1">
      <alignment horizontal="center" vertical="center"/>
      <protection locked="0"/>
    </xf>
    <xf numFmtId="4" fontId="42" fillId="6" borderId="7" xfId="49" applyNumberFormat="1" applyFont="1" applyFill="1" applyBorder="1" applyAlignment="1" applyProtection="1">
      <alignment horizontal="center" vertical="center" wrapText="1"/>
      <protection locked="0"/>
    </xf>
    <xf numFmtId="4" fontId="21" fillId="6" borderId="7" xfId="49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49" applyNumberFormat="1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43" fillId="3" borderId="5" xfId="1" applyNumberFormat="1" applyFont="1" applyFill="1" applyBorder="1" applyAlignment="1" applyProtection="1">
      <alignment horizontal="center"/>
      <protection locked="0"/>
    </xf>
    <xf numFmtId="0" fontId="16" fillId="3" borderId="5" xfId="1" applyNumberFormat="1" applyFont="1" applyFill="1" applyBorder="1" applyAlignment="1" applyProtection="1">
      <alignment horizontal="center"/>
      <protection locked="0"/>
    </xf>
    <xf numFmtId="3" fontId="44" fillId="3" borderId="5" xfId="49" applyNumberFormat="1" applyFont="1" applyFill="1" applyBorder="1" applyAlignment="1" applyProtection="1">
      <alignment horizontal="center" vertical="center"/>
      <protection locked="0"/>
    </xf>
    <xf numFmtId="1" fontId="44" fillId="4" borderId="13" xfId="49" applyNumberFormat="1" applyFont="1" applyFill="1" applyBorder="1" applyAlignment="1">
      <alignment horizontal="center"/>
    </xf>
    <xf numFmtId="0" fontId="19" fillId="0" borderId="5" xfId="0" applyFont="1" applyBorder="1" applyAlignment="1" applyProtection="1">
      <alignment horizontal="right"/>
      <protection locked="0"/>
    </xf>
    <xf numFmtId="3" fontId="8" fillId="4" borderId="5" xfId="49" applyNumberFormat="1" applyFont="1" applyFill="1" applyBorder="1" applyAlignment="1">
      <alignment horizontal="center"/>
    </xf>
    <xf numFmtId="1" fontId="8" fillId="4" borderId="5" xfId="49" applyNumberFormat="1" applyFont="1" applyFill="1" applyBorder="1" applyAlignment="1">
      <alignment horizontal="center"/>
    </xf>
    <xf numFmtId="1" fontId="44" fillId="4" borderId="5" xfId="49" applyNumberFormat="1" applyFont="1" applyFill="1" applyBorder="1" applyAlignment="1">
      <alignment horizontal="center"/>
    </xf>
    <xf numFmtId="0" fontId="31" fillId="2" borderId="0" xfId="0" applyFont="1" applyFill="1" applyAlignment="1" applyProtection="1">
      <alignment horizontal="right"/>
      <protection locked="0"/>
    </xf>
    <xf numFmtId="3" fontId="8" fillId="2" borderId="0" xfId="49" applyNumberFormat="1" applyFont="1" applyFill="1" applyProtection="1">
      <protection locked="0"/>
    </xf>
    <xf numFmtId="4" fontId="8" fillId="2" borderId="0" xfId="49" applyNumberFormat="1" applyFont="1" applyFill="1" applyProtection="1">
      <protection locked="0"/>
    </xf>
    <xf numFmtId="4" fontId="44" fillId="2" borderId="0" xfId="49" applyNumberFormat="1" applyFont="1" applyFill="1" applyProtection="1">
      <protection locked="0"/>
    </xf>
    <xf numFmtId="0" fontId="31" fillId="2" borderId="3" xfId="0" applyFont="1" applyFill="1" applyBorder="1" applyAlignment="1" applyProtection="1">
      <alignment horizontal="center" vertical="center"/>
      <protection locked="0"/>
    </xf>
    <xf numFmtId="3" fontId="8" fillId="4" borderId="9" xfId="49" applyNumberFormat="1" applyFont="1" applyFill="1" applyBorder="1" applyAlignment="1">
      <alignment horizontal="center" vertical="center"/>
    </xf>
    <xf numFmtId="3" fontId="44" fillId="2" borderId="0" xfId="49" applyNumberFormat="1" applyFont="1" applyFill="1" applyProtection="1">
      <protection locked="0"/>
    </xf>
    <xf numFmtId="3" fontId="16" fillId="2" borderId="0" xfId="49" applyNumberFormat="1" applyFont="1" applyFill="1" applyProtection="1">
      <protection locked="0"/>
    </xf>
    <xf numFmtId="0" fontId="16" fillId="2" borderId="0" xfId="0" applyFont="1" applyFill="1" applyProtection="1">
      <protection locked="0"/>
    </xf>
    <xf numFmtId="0" fontId="31" fillId="2" borderId="0" xfId="0" applyFont="1" applyFill="1" applyProtection="1">
      <protection locked="0"/>
    </xf>
    <xf numFmtId="0" fontId="42" fillId="6" borderId="5" xfId="0" applyFont="1" applyFill="1" applyBorder="1" applyAlignment="1" applyProtection="1">
      <alignment horizontal="center" vertical="center"/>
      <protection locked="0"/>
    </xf>
    <xf numFmtId="0" fontId="42" fillId="6" borderId="16" xfId="0" applyFont="1" applyFill="1" applyBorder="1" applyAlignment="1" applyProtection="1">
      <alignment horizontal="center" vertical="center"/>
      <protection locked="0"/>
    </xf>
    <xf numFmtId="0" fontId="42" fillId="6" borderId="17" xfId="0" applyFont="1" applyFill="1" applyBorder="1" applyAlignment="1" applyProtection="1">
      <alignment horizontal="center" vertical="center"/>
      <protection locked="0"/>
    </xf>
    <xf numFmtId="4" fontId="42" fillId="6" borderId="5" xfId="49" applyNumberFormat="1" applyFont="1" applyFill="1" applyBorder="1" applyAlignment="1" applyProtection="1">
      <alignment horizontal="center" vertical="center" wrapText="1"/>
      <protection locked="0"/>
    </xf>
    <xf numFmtId="4" fontId="42" fillId="6" borderId="5" xfId="49" applyNumberFormat="1" applyFont="1" applyFill="1" applyBorder="1" applyAlignment="1" applyProtection="1">
      <alignment horizontal="center" vertical="top" wrapText="1"/>
      <protection locked="0"/>
    </xf>
    <xf numFmtId="4" fontId="17" fillId="2" borderId="0" xfId="49" applyNumberFormat="1" applyFont="1" applyFill="1" applyProtection="1">
      <protection locked="0"/>
    </xf>
    <xf numFmtId="180" fontId="17" fillId="2" borderId="0" xfId="49" applyNumberFormat="1" applyFont="1" applyFill="1" applyProtection="1">
      <protection locked="0"/>
    </xf>
    <xf numFmtId="49" fontId="16" fillId="0" borderId="16" xfId="49" applyNumberFormat="1" applyFont="1" applyBorder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184" fontId="8" fillId="4" borderId="17" xfId="1" applyNumberFormat="1" applyFont="1" applyFill="1" applyBorder="1" applyAlignment="1" applyProtection="1">
      <alignment horizontal="center" vertical="center"/>
    </xf>
    <xf numFmtId="184" fontId="44" fillId="3" borderId="5" xfId="1" applyNumberFormat="1" applyFont="1" applyFill="1" applyBorder="1" applyAlignment="1" applyProtection="1">
      <alignment horizontal="center" vertical="center"/>
      <protection locked="0"/>
    </xf>
    <xf numFmtId="184" fontId="44" fillId="4" borderId="5" xfId="1" applyNumberFormat="1" applyFont="1" applyFill="1" applyBorder="1" applyAlignment="1" applyProtection="1">
      <alignment horizontal="center"/>
    </xf>
    <xf numFmtId="0" fontId="19" fillId="0" borderId="7" xfId="0" applyFont="1" applyBorder="1" applyAlignment="1" applyProtection="1">
      <alignment horizontal="right"/>
      <protection locked="0"/>
    </xf>
    <xf numFmtId="184" fontId="8" fillId="4" borderId="5" xfId="1" applyNumberFormat="1" applyFont="1" applyFill="1" applyBorder="1" applyAlignment="1" applyProtection="1">
      <alignment horizontal="center"/>
    </xf>
    <xf numFmtId="184" fontId="8" fillId="4" borderId="16" xfId="1" applyNumberFormat="1" applyFont="1" applyFill="1" applyBorder="1" applyAlignment="1" applyProtection="1">
      <alignment horizontal="center"/>
      <protection locked="0"/>
    </xf>
    <xf numFmtId="184" fontId="8" fillId="4" borderId="5" xfId="1" applyNumberFormat="1" applyFont="1" applyFill="1" applyBorder="1" applyAlignment="1" applyProtection="1">
      <alignment horizontal="center"/>
      <protection locked="0"/>
    </xf>
    <xf numFmtId="180" fontId="19" fillId="2" borderId="0" xfId="49" applyNumberFormat="1" applyFont="1" applyFill="1" applyProtection="1">
      <protection locked="0"/>
    </xf>
    <xf numFmtId="4" fontId="42" fillId="6" borderId="18" xfId="49" applyNumberFormat="1" applyFont="1" applyFill="1" applyBorder="1" applyAlignment="1" applyProtection="1">
      <alignment horizontal="center" vertical="center"/>
      <protection locked="0"/>
    </xf>
    <xf numFmtId="3" fontId="8" fillId="3" borderId="19" xfId="49" applyNumberFormat="1" applyFont="1" applyFill="1" applyBorder="1" applyAlignment="1" applyProtection="1">
      <alignment horizontal="center" vertical="center"/>
      <protection locked="0"/>
    </xf>
    <xf numFmtId="180" fontId="44" fillId="2" borderId="0" xfId="49" applyNumberFormat="1" applyFont="1" applyFill="1" applyProtection="1">
      <protection locked="0"/>
    </xf>
    <xf numFmtId="4" fontId="16" fillId="2" borderId="0" xfId="49" applyNumberFormat="1" applyFont="1" applyFill="1" applyAlignment="1" applyProtection="1">
      <alignment horizontal="center"/>
      <protection locked="0"/>
    </xf>
    <xf numFmtId="49" fontId="8" fillId="2" borderId="0" xfId="49" applyNumberFormat="1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19" fillId="0" borderId="7" xfId="49" applyFont="1" applyBorder="1" applyAlignment="1" applyProtection="1">
      <alignment horizontal="center"/>
      <protection locked="0"/>
    </xf>
    <xf numFmtId="180" fontId="16" fillId="3" borderId="7" xfId="49" applyNumberFormat="1" applyFont="1" applyFill="1" applyBorder="1" applyAlignment="1" applyProtection="1">
      <alignment horizontal="center"/>
      <protection locked="0"/>
    </xf>
    <xf numFmtId="180" fontId="16" fillId="3" borderId="11" xfId="49" applyNumberFormat="1" applyFont="1" applyFill="1" applyBorder="1" applyAlignment="1" applyProtection="1">
      <alignment horizontal="center"/>
      <protection locked="0"/>
    </xf>
    <xf numFmtId="180" fontId="16" fillId="3" borderId="20" xfId="49" applyNumberFormat="1" applyFont="1" applyFill="1" applyBorder="1" applyAlignment="1" applyProtection="1">
      <alignment horizontal="center"/>
      <protection locked="0"/>
    </xf>
    <xf numFmtId="0" fontId="19" fillId="0" borderId="5" xfId="49" applyFont="1" applyBorder="1" applyAlignment="1" applyProtection="1">
      <alignment horizontal="center"/>
      <protection locked="0"/>
    </xf>
    <xf numFmtId="180" fontId="16" fillId="3" borderId="5" xfId="49" applyNumberFormat="1" applyFont="1" applyFill="1" applyBorder="1" applyAlignment="1" applyProtection="1">
      <alignment horizontal="center"/>
      <protection locked="0"/>
    </xf>
    <xf numFmtId="0" fontId="19" fillId="0" borderId="0" xfId="49" applyFont="1" applyAlignment="1" applyProtection="1">
      <alignment horizontal="center"/>
      <protection locked="0"/>
    </xf>
    <xf numFmtId="180" fontId="16" fillId="0" borderId="0" xfId="49" applyNumberFormat="1" applyFont="1" applyAlignment="1" applyProtection="1">
      <alignment horizontal="center"/>
      <protection locked="0"/>
    </xf>
    <xf numFmtId="4" fontId="16" fillId="0" borderId="0" xfId="49" applyNumberFormat="1" applyFont="1" applyProtection="1"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49" fontId="47" fillId="2" borderId="0" xfId="0" applyNumberFormat="1" applyFont="1" applyFill="1" applyAlignment="1" applyProtection="1">
      <alignment horizontal="center" vertical="center"/>
      <protection locked="0"/>
    </xf>
    <xf numFmtId="4" fontId="47" fillId="2" borderId="10" xfId="49" applyNumberFormat="1" applyFont="1" applyFill="1" applyBorder="1" applyAlignment="1" applyProtection="1">
      <alignment horizontal="left" vertical="center"/>
      <protection locked="0"/>
    </xf>
    <xf numFmtId="4" fontId="48" fillId="2" borderId="0" xfId="49" applyNumberFormat="1" applyFont="1" applyFill="1" applyProtection="1">
      <protection locked="0"/>
    </xf>
    <xf numFmtId="4" fontId="21" fillId="2" borderId="0" xfId="49" applyNumberFormat="1" applyFont="1" applyFill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left" vertical="center"/>
      <protection locked="0"/>
    </xf>
    <xf numFmtId="184" fontId="44" fillId="4" borderId="5" xfId="1" applyNumberFormat="1" applyFont="1" applyFill="1" applyBorder="1" applyAlignment="1" applyProtection="1">
      <alignment horizontal="center" vertical="center"/>
    </xf>
    <xf numFmtId="9" fontId="16" fillId="2" borderId="0" xfId="49" applyNumberFormat="1" applyFont="1" applyFill="1" applyProtection="1">
      <protection locked="0"/>
    </xf>
    <xf numFmtId="0" fontId="25" fillId="0" borderId="5" xfId="0" applyFont="1" applyBorder="1" applyAlignment="1" applyProtection="1">
      <alignment horizontal="right" vertical="center"/>
      <protection locked="0"/>
    </xf>
    <xf numFmtId="184" fontId="8" fillId="4" borderId="13" xfId="1" applyNumberFormat="1" applyFont="1" applyFill="1" applyBorder="1" applyAlignment="1" applyProtection="1">
      <alignment horizontal="center" vertical="center"/>
    </xf>
    <xf numFmtId="4" fontId="44" fillId="2" borderId="21" xfId="49" applyNumberFormat="1" applyFont="1" applyFill="1" applyBorder="1" applyProtection="1">
      <protection locked="0"/>
    </xf>
    <xf numFmtId="0" fontId="31" fillId="0" borderId="16" xfId="0" applyFont="1" applyBorder="1" applyAlignment="1" applyProtection="1">
      <alignment vertical="center" wrapText="1"/>
      <protection locked="0"/>
    </xf>
    <xf numFmtId="9" fontId="16" fillId="2" borderId="0" xfId="49" applyNumberFormat="1" applyFont="1" applyFill="1" applyAlignment="1" applyProtection="1">
      <alignment horizontal="center"/>
      <protection locked="0"/>
    </xf>
    <xf numFmtId="184" fontId="49" fillId="3" borderId="5" xfId="61" applyNumberFormat="1" applyFont="1" applyFill="1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vertical="center" wrapText="1"/>
      <protection locked="0"/>
    </xf>
    <xf numFmtId="184" fontId="8" fillId="4" borderId="5" xfId="1" applyNumberFormat="1" applyFont="1" applyFill="1" applyBorder="1" applyAlignment="1" applyProtection="1">
      <alignment horizontal="center" vertical="center"/>
    </xf>
    <xf numFmtId="176" fontId="1" fillId="0" borderId="0" xfId="1" applyBorder="1" applyProtection="1">
      <protection locked="0"/>
    </xf>
    <xf numFmtId="10" fontId="8" fillId="4" borderId="5" xfId="1" applyNumberFormat="1" applyFont="1" applyFill="1" applyBorder="1" applyAlignment="1" applyProtection="1">
      <alignment horizontal="center" vertical="center"/>
    </xf>
    <xf numFmtId="49" fontId="25" fillId="2" borderId="0" xfId="49" applyNumberFormat="1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left" vertical="center"/>
      <protection locked="0"/>
    </xf>
    <xf numFmtId="1" fontId="8" fillId="2" borderId="0" xfId="0" applyNumberFormat="1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42" fillId="2" borderId="0" xfId="0" applyFont="1" applyFill="1" applyAlignment="1" applyProtection="1">
      <alignment horizontal="center" vertical="center"/>
      <protection locked="0"/>
    </xf>
    <xf numFmtId="4" fontId="42" fillId="2" borderId="0" xfId="49" applyNumberFormat="1" applyFont="1" applyFill="1" applyAlignment="1" applyProtection="1">
      <alignment horizontal="center" vertical="center"/>
      <protection locked="0"/>
    </xf>
    <xf numFmtId="49" fontId="19" fillId="2" borderId="0" xfId="49" applyNumberFormat="1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31" fillId="2" borderId="0" xfId="0" applyFont="1" applyFill="1" applyAlignment="1" applyProtection="1">
      <alignment horizontal="left" vertical="center"/>
      <protection locked="0"/>
    </xf>
    <xf numFmtId="3" fontId="44" fillId="2" borderId="0" xfId="49" applyNumberFormat="1" applyFont="1" applyFill="1" applyAlignment="1" applyProtection="1">
      <alignment horizontal="center" vertical="center"/>
      <protection locked="0"/>
    </xf>
    <xf numFmtId="1" fontId="44" fillId="2" borderId="0" xfId="0" applyNumberFormat="1" applyFont="1" applyFill="1" applyAlignment="1" applyProtection="1">
      <alignment horizontal="center"/>
      <protection locked="0"/>
    </xf>
    <xf numFmtId="1" fontId="44" fillId="2" borderId="0" xfId="49" applyNumberFormat="1" applyFont="1" applyFill="1" applyAlignment="1" applyProtection="1">
      <alignment horizontal="center"/>
      <protection locked="0"/>
    </xf>
    <xf numFmtId="49" fontId="16" fillId="2" borderId="0" xfId="49" applyNumberFormat="1" applyFont="1" applyFill="1" applyAlignment="1" applyProtection="1">
      <alignment horizontal="center" vertical="center"/>
      <protection locked="0"/>
    </xf>
    <xf numFmtId="1" fontId="44" fillId="2" borderId="0" xfId="49" applyNumberFormat="1" applyFont="1" applyFill="1" applyAlignment="1" applyProtection="1">
      <alignment horizontal="center" vertical="center"/>
      <protection locked="0"/>
    </xf>
    <xf numFmtId="3" fontId="8" fillId="2" borderId="0" xfId="49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right" vertical="center"/>
      <protection locked="0"/>
    </xf>
    <xf numFmtId="10" fontId="8" fillId="2" borderId="0" xfId="3" applyNumberFormat="1" applyFont="1" applyFill="1" applyBorder="1" applyAlignment="1" applyProtection="1">
      <alignment horizontal="center" vertical="center"/>
      <protection locked="0"/>
    </xf>
    <xf numFmtId="1" fontId="8" fillId="2" borderId="0" xfId="3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/>
      <protection locked="0"/>
    </xf>
    <xf numFmtId="4" fontId="8" fillId="0" borderId="10" xfId="49" applyNumberFormat="1" applyFont="1" applyBorder="1" applyAlignment="1" applyProtection="1">
      <alignment horizontal="left"/>
      <protection locked="0"/>
    </xf>
    <xf numFmtId="4" fontId="19" fillId="2" borderId="12" xfId="49" applyNumberFormat="1" applyFont="1" applyFill="1" applyBorder="1" applyAlignment="1" applyProtection="1">
      <alignment horizontal="center"/>
      <protection locked="0"/>
    </xf>
    <xf numFmtId="4" fontId="16" fillId="2" borderId="12" xfId="49" applyNumberFormat="1" applyFont="1" applyFill="1" applyBorder="1" applyProtection="1">
      <protection locked="0"/>
    </xf>
    <xf numFmtId="0" fontId="31" fillId="8" borderId="5" xfId="0" applyFont="1" applyFill="1" applyBorder="1" applyAlignment="1" applyProtection="1">
      <alignment horizontal="left" vertical="center" wrapText="1"/>
      <protection locked="0"/>
    </xf>
    <xf numFmtId="3" fontId="16" fillId="8" borderId="5" xfId="1" applyNumberFormat="1" applyFont="1" applyFill="1" applyBorder="1" applyAlignment="1" applyProtection="1">
      <alignment horizontal="center"/>
    </xf>
    <xf numFmtId="0" fontId="19" fillId="0" borderId="5" xfId="0" applyFont="1" applyBorder="1" applyAlignment="1" applyProtection="1">
      <alignment horizontal="right" vertical="center"/>
      <protection locked="0"/>
    </xf>
    <xf numFmtId="3" fontId="19" fillId="2" borderId="0" xfId="49" applyNumberFormat="1" applyFont="1" applyFill="1" applyProtection="1">
      <protection locked="0"/>
    </xf>
    <xf numFmtId="4" fontId="50" fillId="2" borderId="0" xfId="49" applyNumberFormat="1" applyFont="1" applyFill="1" applyAlignment="1" applyProtection="1">
      <alignment horizontal="center" vertical="center"/>
      <protection locked="0"/>
    </xf>
    <xf numFmtId="10" fontId="8" fillId="2" borderId="0" xfId="49" applyNumberFormat="1" applyFont="1" applyFill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4" fontId="8" fillId="2" borderId="10" xfId="49" applyNumberFormat="1" applyFont="1" applyFill="1" applyBorder="1" applyAlignment="1" applyProtection="1">
      <alignment horizontal="left" vertical="center"/>
      <protection locked="0"/>
    </xf>
    <xf numFmtId="0" fontId="51" fillId="6" borderId="5" xfId="0" applyFont="1" applyFill="1" applyBorder="1" applyAlignment="1" applyProtection="1">
      <alignment horizontal="center" vertical="center"/>
      <protection locked="0"/>
    </xf>
    <xf numFmtId="4" fontId="51" fillId="6" borderId="5" xfId="49" applyNumberFormat="1" applyFont="1" applyFill="1" applyBorder="1" applyAlignment="1" applyProtection="1">
      <alignment horizontal="center" vertical="center" wrapText="1"/>
      <protection locked="0"/>
    </xf>
    <xf numFmtId="4" fontId="51" fillId="6" borderId="5" xfId="49" applyNumberFormat="1" applyFont="1" applyFill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left" vertical="center" wrapText="1"/>
      <protection locked="0"/>
    </xf>
    <xf numFmtId="3" fontId="16" fillId="9" borderId="5" xfId="1" applyNumberFormat="1" applyFont="1" applyFill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185" fontId="8" fillId="4" borderId="5" xfId="49" applyNumberFormat="1" applyFont="1" applyFill="1" applyBorder="1" applyAlignment="1">
      <alignment horizontal="center" vertical="center"/>
    </xf>
    <xf numFmtId="10" fontId="8" fillId="4" borderId="5" xfId="49" applyNumberFormat="1" applyFont="1" applyFill="1" applyBorder="1" applyAlignment="1">
      <alignment horizontal="center" vertical="center"/>
    </xf>
    <xf numFmtId="10" fontId="8" fillId="4" borderId="7" xfId="49" applyNumberFormat="1" applyFont="1" applyFill="1" applyBorder="1" applyAlignment="1">
      <alignment horizontal="center" vertical="center"/>
    </xf>
    <xf numFmtId="185" fontId="44" fillId="2" borderId="0" xfId="49" applyNumberFormat="1" applyFont="1" applyFill="1" applyAlignment="1" applyProtection="1">
      <alignment horizontal="center" vertical="center"/>
      <protection locked="0"/>
    </xf>
    <xf numFmtId="185" fontId="8" fillId="2" borderId="0" xfId="49" applyNumberFormat="1" applyFont="1" applyFill="1" applyAlignment="1" applyProtection="1">
      <alignment horizontal="center" vertical="center"/>
      <protection locked="0"/>
    </xf>
    <xf numFmtId="4" fontId="42" fillId="6" borderId="16" xfId="49" applyNumberFormat="1" applyFont="1" applyFill="1" applyBorder="1" applyAlignment="1" applyProtection="1">
      <alignment horizontal="center" vertical="center" wrapText="1"/>
      <protection locked="0"/>
    </xf>
    <xf numFmtId="4" fontId="19" fillId="4" borderId="5" xfId="49" applyNumberFormat="1" applyFont="1" applyFill="1" applyBorder="1" applyAlignment="1" applyProtection="1">
      <alignment horizontal="center" vertical="center" wrapText="1"/>
      <protection locked="0"/>
    </xf>
    <xf numFmtId="49" fontId="19" fillId="0" borderId="5" xfId="49" applyNumberFormat="1" applyFont="1" applyBorder="1" applyAlignment="1" applyProtection="1">
      <alignment horizontal="center"/>
      <protection locked="0"/>
    </xf>
    <xf numFmtId="0" fontId="16" fillId="0" borderId="5" xfId="0" applyFont="1" applyBorder="1" applyProtection="1">
      <protection locked="0"/>
    </xf>
    <xf numFmtId="0" fontId="31" fillId="0" borderId="5" xfId="0" applyFont="1" applyBorder="1" applyProtection="1">
      <protection locked="0"/>
    </xf>
    <xf numFmtId="4" fontId="16" fillId="0" borderId="5" xfId="49" applyNumberFormat="1" applyFont="1" applyBorder="1" applyProtection="1">
      <protection locked="0"/>
    </xf>
    <xf numFmtId="4" fontId="16" fillId="0" borderId="16" xfId="49" applyNumberFormat="1" applyFont="1" applyBorder="1" applyProtection="1">
      <protection locked="0"/>
    </xf>
    <xf numFmtId="4" fontId="52" fillId="2" borderId="0" xfId="0" applyNumberFormat="1" applyFont="1" applyFill="1" applyAlignment="1" applyProtection="1">
      <alignment vertical="center"/>
      <protection locked="0"/>
    </xf>
    <xf numFmtId="4" fontId="19" fillId="4" borderId="5" xfId="49" applyNumberFormat="1" applyFont="1" applyFill="1" applyBorder="1" applyAlignment="1" applyProtection="1">
      <alignment horizontal="center" vertical="center"/>
      <protection locked="0"/>
    </xf>
    <xf numFmtId="49" fontId="16" fillId="3" borderId="5" xfId="1" applyNumberFormat="1" applyFont="1" applyFill="1" applyBorder="1" applyAlignment="1" applyProtection="1">
      <alignment horizontal="center" vertical="center"/>
      <protection locked="0"/>
    </xf>
    <xf numFmtId="184" fontId="8" fillId="4" borderId="16" xfId="1" applyNumberFormat="1" applyFont="1" applyFill="1" applyBorder="1" applyAlignment="1" applyProtection="1">
      <alignment horizontal="center" vertical="center"/>
    </xf>
    <xf numFmtId="49" fontId="16" fillId="2" borderId="0" xfId="0" applyNumberFormat="1" applyFont="1" applyFill="1" applyAlignment="1" applyProtection="1">
      <alignment horizontal="center"/>
      <protection locked="0"/>
    </xf>
    <xf numFmtId="0" fontId="17" fillId="2" borderId="0" xfId="0" applyFont="1" applyFill="1" applyProtection="1">
      <protection locked="0"/>
    </xf>
    <xf numFmtId="4" fontId="16" fillId="2" borderId="0" xfId="0" applyNumberFormat="1" applyFont="1" applyFill="1" applyProtection="1">
      <protection locked="0"/>
    </xf>
    <xf numFmtId="4" fontId="8" fillId="2" borderId="22" xfId="49" applyNumberFormat="1" applyFont="1" applyFill="1" applyBorder="1" applyAlignment="1" applyProtection="1">
      <alignment horizontal="center" vertical="center"/>
      <protection locked="0"/>
    </xf>
    <xf numFmtId="49" fontId="4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42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42" fillId="6" borderId="4" xfId="0" applyNumberFormat="1" applyFont="1" applyFill="1" applyBorder="1" applyAlignment="1" applyProtection="1">
      <alignment horizontal="center" vertical="center" wrapText="1"/>
      <protection locked="0"/>
    </xf>
    <xf numFmtId="4" fontId="42" fillId="6" borderId="2" xfId="0" applyNumberFormat="1" applyFont="1" applyFill="1" applyBorder="1" applyAlignment="1" applyProtection="1">
      <alignment horizontal="center" vertical="center"/>
      <protection locked="0"/>
    </xf>
    <xf numFmtId="4" fontId="42" fillId="6" borderId="19" xfId="0" applyNumberFormat="1" applyFont="1" applyFill="1" applyBorder="1" applyAlignment="1" applyProtection="1">
      <alignment horizontal="center" vertical="center" wrapText="1"/>
      <protection locked="0"/>
    </xf>
    <xf numFmtId="4" fontId="19" fillId="4" borderId="5" xfId="0" applyNumberFormat="1" applyFont="1" applyFill="1" applyBorder="1" applyAlignment="1" applyProtection="1">
      <alignment horizontal="center" vertical="center" wrapText="1"/>
      <protection locked="0"/>
    </xf>
    <xf numFmtId="184" fontId="16" fillId="2" borderId="0" xfId="1" applyNumberFormat="1" applyFont="1" applyFill="1" applyBorder="1" applyAlignment="1" applyProtection="1">
      <alignment horizontal="center" vertical="center"/>
      <protection locked="0"/>
    </xf>
    <xf numFmtId="4" fontId="19" fillId="4" borderId="7" xfId="0" applyNumberFormat="1" applyFont="1" applyFill="1" applyBorder="1" applyAlignment="1" applyProtection="1">
      <alignment horizontal="center" vertical="center" wrapText="1"/>
      <protection locked="0"/>
    </xf>
    <xf numFmtId="10" fontId="44" fillId="4" borderId="5" xfId="1" applyNumberFormat="1" applyFont="1" applyFill="1" applyBorder="1" applyAlignment="1" applyProtection="1">
      <alignment horizontal="center" vertical="center"/>
    </xf>
    <xf numFmtId="4" fontId="44" fillId="4" borderId="20" xfId="1" applyNumberFormat="1" applyFont="1" applyFill="1" applyBorder="1" applyAlignment="1" applyProtection="1">
      <alignment horizontal="center" vertical="center"/>
    </xf>
    <xf numFmtId="4" fontId="44" fillId="4" borderId="5" xfId="1" applyNumberFormat="1" applyFont="1" applyFill="1" applyBorder="1" applyAlignment="1" applyProtection="1">
      <alignment horizontal="center" vertical="center"/>
    </xf>
    <xf numFmtId="10" fontId="44" fillId="4" borderId="7" xfId="1" applyNumberFormat="1" applyFont="1" applyFill="1" applyBorder="1" applyAlignment="1" applyProtection="1">
      <alignment horizontal="center" vertical="center"/>
    </xf>
    <xf numFmtId="10" fontId="44" fillId="4" borderId="24" xfId="1" applyNumberFormat="1" applyFont="1" applyFill="1" applyBorder="1" applyAlignment="1" applyProtection="1">
      <alignment horizontal="center" vertical="center"/>
    </xf>
    <xf numFmtId="3" fontId="16" fillId="3" borderId="5" xfId="1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Border="1" applyAlignment="1" applyProtection="1">
      <alignment horizontal="center"/>
      <protection locked="0"/>
    </xf>
    <xf numFmtId="10" fontId="8" fillId="10" borderId="25" xfId="1" applyNumberFormat="1" applyFont="1" applyFill="1" applyBorder="1" applyAlignment="1" applyProtection="1">
      <alignment horizontal="center" vertical="center"/>
    </xf>
    <xf numFmtId="4" fontId="8" fillId="10" borderId="25" xfId="1" applyNumberFormat="1" applyFont="1" applyFill="1" applyBorder="1" applyAlignment="1" applyProtection="1">
      <alignment horizontal="center" vertical="center"/>
    </xf>
    <xf numFmtId="10" fontId="8" fillId="10" borderId="26" xfId="1" applyNumberFormat="1" applyFont="1" applyFill="1" applyBorder="1" applyAlignment="1" applyProtection="1">
      <alignment horizontal="center" vertical="center"/>
    </xf>
    <xf numFmtId="4" fontId="19" fillId="2" borderId="0" xfId="0" applyNumberFormat="1" applyFont="1" applyFill="1" applyProtection="1">
      <protection locked="0"/>
    </xf>
    <xf numFmtId="176" fontId="21" fillId="2" borderId="0" xfId="1" applyFont="1" applyFill="1" applyBorder="1" applyAlignment="1" applyProtection="1">
      <alignment horizontal="left"/>
      <protection locked="0"/>
    </xf>
    <xf numFmtId="176" fontId="21" fillId="2" borderId="0" xfId="1" applyFont="1" applyFill="1" applyBorder="1" applyProtection="1">
      <protection locked="0"/>
    </xf>
    <xf numFmtId="176" fontId="8" fillId="2" borderId="0" xfId="1" applyFont="1" applyFill="1" applyBorder="1" applyAlignment="1" applyProtection="1">
      <alignment horizontal="left" vertical="center"/>
      <protection locked="0"/>
    </xf>
    <xf numFmtId="49" fontId="8" fillId="2" borderId="0" xfId="49" applyNumberFormat="1" applyFont="1" applyFill="1" applyAlignment="1" applyProtection="1">
      <alignment horizontal="right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" fontId="28" fillId="2" borderId="0" xfId="49" applyNumberFormat="1" applyFont="1" applyFill="1" applyProtection="1">
      <protection locked="0"/>
    </xf>
    <xf numFmtId="49" fontId="44" fillId="2" borderId="0" xfId="49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180" fontId="28" fillId="2" borderId="0" xfId="49" applyNumberFormat="1" applyFont="1" applyFill="1" applyProtection="1">
      <protection locked="0"/>
    </xf>
    <xf numFmtId="4" fontId="19" fillId="0" borderId="0" xfId="49" applyNumberFormat="1" applyFont="1" applyProtection="1">
      <protection locked="0"/>
    </xf>
    <xf numFmtId="49" fontId="16" fillId="0" borderId="0" xfId="49" applyNumberFormat="1" applyFont="1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53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5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56" fillId="0" borderId="0" xfId="0" applyFont="1"/>
    <xf numFmtId="0" fontId="57" fillId="0" borderId="0" xfId="0" applyFont="1" applyAlignment="1" applyProtection="1">
      <alignment horizontal="left" vertical="center" wrapText="1"/>
      <protection hidden="1"/>
    </xf>
    <xf numFmtId="0" fontId="57" fillId="10" borderId="5" xfId="0" applyFont="1" applyFill="1" applyBorder="1" applyAlignment="1" applyProtection="1">
      <alignment horizontal="center" vertical="center" wrapText="1"/>
      <protection hidden="1"/>
    </xf>
    <xf numFmtId="0" fontId="57" fillId="0" borderId="0" xfId="0" applyFont="1" applyAlignment="1" applyProtection="1">
      <alignment horizontal="center"/>
      <protection hidden="1"/>
    </xf>
    <xf numFmtId="3" fontId="57" fillId="0" borderId="0" xfId="0" applyNumberFormat="1" applyFont="1" applyAlignment="1" applyProtection="1">
      <alignment horizontal="center"/>
      <protection hidden="1"/>
    </xf>
    <xf numFmtId="0" fontId="57" fillId="11" borderId="5" xfId="0" applyFont="1" applyFill="1" applyBorder="1" applyAlignment="1" applyProtection="1">
      <alignment horizontal="center"/>
      <protection hidden="1"/>
    </xf>
    <xf numFmtId="0" fontId="58" fillId="4" borderId="7" xfId="0" applyFont="1" applyFill="1" applyBorder="1" applyAlignment="1" applyProtection="1">
      <alignment horizontal="center" wrapText="1"/>
      <protection hidden="1"/>
    </xf>
    <xf numFmtId="0" fontId="58" fillId="4" borderId="5" xfId="0" applyFont="1" applyFill="1" applyBorder="1" applyAlignment="1" applyProtection="1">
      <alignment horizontal="left" wrapText="1"/>
      <protection hidden="1"/>
    </xf>
    <xf numFmtId="183" fontId="59" fillId="3" borderId="5" xfId="0" applyNumberFormat="1" applyFont="1" applyFill="1" applyBorder="1" applyAlignment="1" applyProtection="1">
      <alignment horizontal="center" vertical="center"/>
      <protection locked="0"/>
    </xf>
    <xf numFmtId="3" fontId="59" fillId="3" borderId="5" xfId="0" applyNumberFormat="1" applyFont="1" applyFill="1" applyBorder="1" applyAlignment="1" applyProtection="1">
      <alignment horizontal="center" vertical="center"/>
      <protection locked="0"/>
    </xf>
    <xf numFmtId="182" fontId="59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5" xfId="0" applyFont="1" applyFill="1" applyBorder="1" applyAlignment="1" applyProtection="1">
      <alignment horizontal="center" wrapText="1"/>
      <protection hidden="1"/>
    </xf>
    <xf numFmtId="0" fontId="58" fillId="4" borderId="20" xfId="0" applyFont="1" applyFill="1" applyBorder="1" applyAlignment="1" applyProtection="1">
      <alignment horizontal="left" wrapText="1"/>
      <protection hidden="1"/>
    </xf>
    <xf numFmtId="183" fontId="60" fillId="3" borderId="5" xfId="0" applyNumberFormat="1" applyFont="1" applyFill="1" applyBorder="1" applyAlignment="1" applyProtection="1">
      <alignment horizontal="center" vertical="center"/>
      <protection locked="0"/>
    </xf>
    <xf numFmtId="3" fontId="60" fillId="3" borderId="5" xfId="0" applyNumberFormat="1" applyFont="1" applyFill="1" applyBorder="1" applyAlignment="1" applyProtection="1">
      <alignment horizontal="center" vertical="center"/>
      <protection locked="0"/>
    </xf>
    <xf numFmtId="182" fontId="60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17" xfId="0" applyFont="1" applyFill="1" applyBorder="1" applyAlignment="1" applyProtection="1">
      <alignment horizontal="left" wrapText="1"/>
      <protection hidden="1"/>
    </xf>
    <xf numFmtId="0" fontId="58" fillId="4" borderId="15" xfId="0" applyFont="1" applyFill="1" applyBorder="1" applyAlignment="1" applyProtection="1">
      <alignment horizontal="left" wrapText="1"/>
      <protection hidden="1"/>
    </xf>
    <xf numFmtId="0" fontId="58" fillId="4" borderId="16" xfId="0" applyFont="1" applyFill="1" applyBorder="1" applyAlignment="1" applyProtection="1">
      <alignment horizontal="left" wrapText="1"/>
      <protection hidden="1"/>
    </xf>
    <xf numFmtId="0" fontId="58" fillId="4" borderId="7" xfId="0" applyFont="1" applyFill="1" applyBorder="1" applyAlignment="1" applyProtection="1">
      <alignment horizontal="left" wrapText="1"/>
      <protection hidden="1"/>
    </xf>
    <xf numFmtId="49" fontId="59" fillId="3" borderId="7" xfId="0" applyNumberFormat="1" applyFont="1" applyFill="1" applyBorder="1" applyAlignment="1" applyProtection="1">
      <alignment horizontal="center" vertical="center"/>
      <protection locked="0"/>
    </xf>
    <xf numFmtId="0" fontId="58" fillId="4" borderId="11" xfId="0" applyFont="1" applyFill="1" applyBorder="1" applyAlignment="1" applyProtection="1">
      <alignment horizontal="center" wrapText="1"/>
      <protection hidden="1"/>
    </xf>
    <xf numFmtId="182" fontId="61" fillId="3" borderId="5" xfId="0" applyNumberFormat="1" applyFont="1" applyFill="1" applyBorder="1" applyAlignment="1" applyProtection="1">
      <alignment horizontal="center" vertical="center"/>
      <protection locked="0"/>
    </xf>
    <xf numFmtId="49" fontId="59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10" xfId="0" applyFont="1" applyFill="1" applyBorder="1" applyAlignment="1" applyProtection="1">
      <alignment horizontal="left" wrapText="1"/>
      <protection hidden="1"/>
    </xf>
    <xf numFmtId="3" fontId="61" fillId="3" borderId="5" xfId="0" applyNumberFormat="1" applyFont="1" applyFill="1" applyBorder="1" applyAlignment="1" applyProtection="1">
      <alignment horizontal="center" vertical="center"/>
      <protection locked="0"/>
    </xf>
    <xf numFmtId="183" fontId="61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27" xfId="0" applyFont="1" applyFill="1" applyBorder="1" applyAlignment="1" applyProtection="1">
      <alignment horizontal="left" wrapText="1"/>
      <protection hidden="1"/>
    </xf>
    <xf numFmtId="0" fontId="58" fillId="4" borderId="21" xfId="0" applyFont="1" applyFill="1" applyBorder="1" applyAlignment="1" applyProtection="1">
      <alignment horizontal="left" wrapText="1"/>
      <protection hidden="1"/>
    </xf>
    <xf numFmtId="0" fontId="62" fillId="0" borderId="0" xfId="0" applyFont="1" applyAlignment="1" applyProtection="1">
      <alignment horizontal="center" vertical="center"/>
      <protection hidden="1"/>
    </xf>
    <xf numFmtId="0" fontId="58" fillId="4" borderId="5" xfId="52" applyFont="1" applyFill="1" applyBorder="1" applyAlignment="1" applyProtection="1">
      <alignment horizontal="center" wrapText="1"/>
      <protection hidden="1"/>
    </xf>
    <xf numFmtId="0" fontId="58" fillId="4" borderId="20" xfId="52" applyFont="1" applyFill="1" applyBorder="1" applyAlignment="1" applyProtection="1">
      <alignment horizontal="left" wrapText="1"/>
      <protection hidden="1"/>
    </xf>
    <xf numFmtId="183" fontId="60" fillId="3" borderId="5" xfId="52" applyNumberFormat="1" applyFont="1" applyFill="1" applyBorder="1" applyAlignment="1" applyProtection="1">
      <alignment horizontal="center" vertical="center"/>
      <protection locked="0"/>
    </xf>
    <xf numFmtId="3" fontId="60" fillId="3" borderId="5" xfId="52" applyNumberFormat="1" applyFont="1" applyFill="1" applyBorder="1" applyAlignment="1" applyProtection="1">
      <alignment horizontal="center" vertical="center"/>
      <protection locked="0"/>
    </xf>
    <xf numFmtId="182" fontId="60" fillId="3" borderId="5" xfId="52" applyNumberFormat="1" applyFont="1" applyFill="1" applyBorder="1" applyAlignment="1" applyProtection="1">
      <alignment horizontal="center" vertical="center"/>
      <protection locked="0"/>
    </xf>
    <xf numFmtId="182" fontId="59" fillId="3" borderId="5" xfId="52" applyNumberFormat="1" applyFont="1" applyFill="1" applyBorder="1" applyAlignment="1" applyProtection="1">
      <alignment horizontal="center" vertical="center"/>
      <protection locked="0"/>
    </xf>
    <xf numFmtId="49" fontId="59" fillId="3" borderId="7" xfId="52" applyNumberFormat="1" applyFont="1" applyFill="1" applyBorder="1" applyAlignment="1" applyProtection="1">
      <alignment horizontal="center" vertical="center"/>
      <protection locked="0"/>
    </xf>
    <xf numFmtId="49" fontId="59" fillId="3" borderId="5" xfId="52" applyNumberFormat="1" applyFont="1" applyFill="1" applyBorder="1" applyAlignment="1" applyProtection="1">
      <alignment horizontal="center" vertical="center"/>
      <protection locked="0"/>
    </xf>
    <xf numFmtId="0" fontId="58" fillId="4" borderId="17" xfId="52" applyFont="1" applyFill="1" applyBorder="1" applyAlignment="1" applyProtection="1">
      <alignment horizontal="left" wrapText="1"/>
      <protection hidden="1"/>
    </xf>
    <xf numFmtId="0" fontId="58" fillId="4" borderId="15" xfId="52" applyFont="1" applyFill="1" applyBorder="1" applyAlignment="1" applyProtection="1">
      <alignment horizontal="left" wrapText="1"/>
      <protection hidden="1"/>
    </xf>
    <xf numFmtId="0" fontId="58" fillId="4" borderId="5" xfId="52" applyFont="1" applyFill="1" applyBorder="1" applyAlignment="1" applyProtection="1">
      <alignment horizontal="left" wrapText="1"/>
      <protection hidden="1"/>
    </xf>
    <xf numFmtId="0" fontId="57" fillId="10" borderId="5" xfId="0" applyFont="1" applyFill="1" applyBorder="1" applyAlignment="1" applyProtection="1">
      <alignment horizontal="center"/>
      <protection hidden="1"/>
    </xf>
    <xf numFmtId="3" fontId="57" fillId="10" borderId="5" xfId="0" applyNumberFormat="1" applyFont="1" applyFill="1" applyBorder="1" applyAlignment="1" applyProtection="1">
      <alignment horizontal="center"/>
      <protection hidden="1"/>
    </xf>
    <xf numFmtId="0" fontId="35" fillId="0" borderId="0" xfId="0" applyFont="1"/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2" borderId="0" xfId="0" applyFont="1" applyFill="1" applyProtection="1">
      <protection hidden="1"/>
    </xf>
    <xf numFmtId="183" fontId="59" fillId="3" borderId="5" xfId="52" applyNumberFormat="1" applyFont="1" applyFill="1" applyBorder="1" applyAlignment="1" applyProtection="1">
      <alignment horizontal="center" vertical="center"/>
      <protection locked="0"/>
    </xf>
    <xf numFmtId="3" fontId="59" fillId="3" borderId="5" xfId="52" applyNumberFormat="1" applyFont="1" applyFill="1" applyBorder="1" applyAlignment="1" applyProtection="1">
      <alignment horizontal="center" vertical="center"/>
      <protection locked="0"/>
    </xf>
    <xf numFmtId="0" fontId="59" fillId="4" borderId="17" xfId="52" applyFont="1" applyFill="1" applyBorder="1" applyAlignment="1" applyProtection="1">
      <alignment horizontal="left" wrapText="1"/>
      <protection hidden="1"/>
    </xf>
    <xf numFmtId="0" fontId="57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57" fillId="2" borderId="0" xfId="0" applyFont="1" applyFill="1" applyProtection="1">
      <protection hidden="1"/>
    </xf>
    <xf numFmtId="0" fontId="27" fillId="2" borderId="0" xfId="0" applyFont="1" applyFill="1" applyAlignment="1" applyProtection="1">
      <alignment horizontal="center"/>
      <protection hidden="1"/>
    </xf>
    <xf numFmtId="0" fontId="57" fillId="2" borderId="0" xfId="0" applyFont="1" applyFill="1" applyAlignment="1" applyProtection="1">
      <alignment horizontal="right" vertical="center"/>
      <protection hidden="1"/>
    </xf>
    <xf numFmtId="0" fontId="27" fillId="2" borderId="5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3" fillId="0" borderId="5" xfId="6" applyFont="1" applyBorder="1" applyAlignment="1" applyProtection="1">
      <alignment horizontal="center"/>
      <protection locked="0"/>
    </xf>
    <xf numFmtId="0" fontId="34" fillId="0" borderId="0" xfId="49" applyFont="1" applyAlignment="1">
      <alignment horizontal="center" vertical="center"/>
    </xf>
    <xf numFmtId="0" fontId="34" fillId="0" borderId="0" xfId="49" applyFont="1"/>
    <xf numFmtId="0" fontId="34" fillId="0" borderId="0" xfId="0" applyFont="1"/>
    <xf numFmtId="0" fontId="64" fillId="0" borderId="0" xfId="0" applyFont="1" applyAlignment="1" applyProtection="1">
      <alignment horizontal="center"/>
      <protection hidden="1"/>
    </xf>
    <xf numFmtId="0" fontId="65" fillId="0" borderId="0" xfId="0" applyFont="1" applyAlignment="1" applyProtection="1">
      <alignment horizontal="center"/>
      <protection hidden="1"/>
    </xf>
    <xf numFmtId="3" fontId="66" fillId="2" borderId="0" xfId="0" applyNumberFormat="1" applyFont="1" applyFill="1" applyAlignment="1" applyProtection="1">
      <alignment horizontal="center" vertical="center"/>
      <protection hidden="1"/>
    </xf>
    <xf numFmtId="0" fontId="67" fillId="2" borderId="0" xfId="49" applyFont="1" applyFill="1" applyAlignment="1">
      <alignment horizontal="center" vertical="center"/>
    </xf>
    <xf numFmtId="0" fontId="34" fillId="2" borderId="0" xfId="49" applyFont="1" applyFill="1" applyAlignment="1">
      <alignment horizontal="center" vertical="center"/>
    </xf>
    <xf numFmtId="0" fontId="68" fillId="12" borderId="5" xfId="49" applyFont="1" applyFill="1" applyBorder="1" applyAlignment="1">
      <alignment horizontal="center" vertical="center" wrapText="1"/>
    </xf>
    <xf numFmtId="0" fontId="68" fillId="12" borderId="17" xfId="49" applyFont="1" applyFill="1" applyBorder="1" applyAlignment="1">
      <alignment horizontal="center" vertical="center" wrapText="1"/>
    </xf>
    <xf numFmtId="0" fontId="68" fillId="12" borderId="16" xfId="49" applyFont="1" applyFill="1" applyBorder="1" applyAlignment="1">
      <alignment horizontal="center" vertical="center" wrapText="1"/>
    </xf>
    <xf numFmtId="0" fontId="34" fillId="2" borderId="0" xfId="49" applyFont="1" applyFill="1"/>
    <xf numFmtId="0" fontId="69" fillId="4" borderId="5" xfId="0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 wrapText="1"/>
    </xf>
    <xf numFmtId="186" fontId="70" fillId="2" borderId="5" xfId="49" applyNumberFormat="1" applyFont="1" applyFill="1" applyBorder="1" applyAlignment="1" applyProtection="1">
      <alignment horizontal="center"/>
      <protection locked="0"/>
    </xf>
    <xf numFmtId="0" fontId="70" fillId="0" borderId="5" xfId="0" applyFont="1" applyBorder="1" applyAlignment="1">
      <alignment horizontal="center"/>
    </xf>
    <xf numFmtId="187" fontId="70" fillId="0" borderId="5" xfId="0" applyNumberFormat="1" applyFont="1" applyBorder="1" applyAlignment="1">
      <alignment horizontal="center"/>
    </xf>
    <xf numFmtId="0" fontId="70" fillId="2" borderId="5" xfId="49" applyFont="1" applyFill="1" applyBorder="1" applyAlignment="1" applyProtection="1">
      <alignment horizontal="center"/>
      <protection locked="0"/>
    </xf>
    <xf numFmtId="188" fontId="3" fillId="2" borderId="17" xfId="49" applyNumberFormat="1" applyFont="1" applyFill="1" applyBorder="1" applyAlignment="1" applyProtection="1">
      <alignment horizontal="center"/>
      <protection locked="0"/>
    </xf>
    <xf numFmtId="186" fontId="3" fillId="2" borderId="17" xfId="49" applyNumberFormat="1" applyFont="1" applyFill="1" applyBorder="1" applyAlignment="1" applyProtection="1">
      <alignment horizontal="center"/>
      <protection locked="0"/>
    </xf>
    <xf numFmtId="1" fontId="3" fillId="2" borderId="5" xfId="49" applyNumberFormat="1" applyFont="1" applyFill="1" applyBorder="1" applyAlignment="1" applyProtection="1">
      <alignment horizontal="center"/>
      <protection locked="0"/>
    </xf>
    <xf numFmtId="183" fontId="3" fillId="2" borderId="16" xfId="49" applyNumberFormat="1" applyFont="1" applyFill="1" applyBorder="1" applyAlignment="1" applyProtection="1">
      <alignment horizontal="center"/>
      <protection locked="0"/>
    </xf>
    <xf numFmtId="0" fontId="3" fillId="2" borderId="16" xfId="49" applyFont="1" applyFill="1" applyBorder="1" applyAlignment="1" applyProtection="1">
      <alignment horizontal="center"/>
      <protection locked="0"/>
    </xf>
    <xf numFmtId="0" fontId="3" fillId="2" borderId="17" xfId="49" applyFont="1" applyFill="1" applyBorder="1" applyAlignment="1" applyProtection="1">
      <alignment horizontal="center"/>
      <protection locked="0"/>
    </xf>
    <xf numFmtId="0" fontId="71" fillId="0" borderId="16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/>
    </xf>
    <xf numFmtId="186" fontId="72" fillId="2" borderId="17" xfId="49" applyNumberFormat="1" applyFont="1" applyFill="1" applyBorder="1" applyAlignment="1" applyProtection="1">
      <alignment horizontal="center"/>
      <protection locked="0"/>
    </xf>
    <xf numFmtId="186" fontId="72" fillId="2" borderId="5" xfId="49" applyNumberFormat="1" applyFont="1" applyFill="1" applyBorder="1" applyAlignment="1" applyProtection="1">
      <alignment horizontal="center"/>
      <protection locked="0"/>
    </xf>
    <xf numFmtId="0" fontId="73" fillId="2" borderId="11" xfId="49" applyFont="1" applyFill="1" applyBorder="1" applyAlignment="1" applyProtection="1">
      <alignment horizontal="center"/>
      <protection locked="0"/>
    </xf>
    <xf numFmtId="183" fontId="72" fillId="2" borderId="5" xfId="49" applyNumberFormat="1" applyFont="1" applyFill="1" applyBorder="1" applyAlignment="1" applyProtection="1">
      <alignment horizontal="center"/>
      <protection locked="0"/>
    </xf>
    <xf numFmtId="0" fontId="72" fillId="2" borderId="5" xfId="49" applyFont="1" applyFill="1" applyBorder="1" applyAlignment="1" applyProtection="1">
      <alignment horizontal="center"/>
      <protection locked="0"/>
    </xf>
    <xf numFmtId="0" fontId="71" fillId="0" borderId="0" xfId="0" applyFont="1" applyAlignment="1">
      <alignment horizontal="center" vertical="center" wrapText="1"/>
    </xf>
    <xf numFmtId="0" fontId="72" fillId="0" borderId="5" xfId="0" applyFont="1" applyBorder="1"/>
    <xf numFmtId="188" fontId="71" fillId="2" borderId="21" xfId="49" applyNumberFormat="1" applyFont="1" applyFill="1" applyBorder="1" applyAlignment="1" applyProtection="1">
      <alignment horizontal="center"/>
      <protection locked="0"/>
    </xf>
    <xf numFmtId="188" fontId="74" fillId="2" borderId="21" xfId="49" applyNumberFormat="1" applyFont="1" applyFill="1" applyBorder="1" applyAlignment="1" applyProtection="1">
      <alignment horizontal="center"/>
      <protection locked="0"/>
    </xf>
    <xf numFmtId="1" fontId="74" fillId="2" borderId="5" xfId="49" applyNumberFormat="1" applyFont="1" applyFill="1" applyBorder="1" applyAlignment="1" applyProtection="1">
      <alignment horizontal="center"/>
      <protection locked="0"/>
    </xf>
    <xf numFmtId="186" fontId="74" fillId="2" borderId="17" xfId="49" applyNumberFormat="1" applyFont="1" applyFill="1" applyBorder="1" applyAlignment="1" applyProtection="1">
      <alignment horizontal="center"/>
      <protection locked="0"/>
    </xf>
    <xf numFmtId="0" fontId="74" fillId="2" borderId="11" xfId="49" applyFont="1" applyFill="1" applyBorder="1" applyAlignment="1" applyProtection="1">
      <alignment horizontal="center"/>
      <protection locked="0"/>
    </xf>
    <xf numFmtId="183" fontId="74" fillId="2" borderId="5" xfId="49" applyNumberFormat="1" applyFont="1" applyFill="1" applyBorder="1" applyAlignment="1" applyProtection="1">
      <alignment horizontal="center"/>
      <protection locked="0"/>
    </xf>
    <xf numFmtId="0" fontId="74" fillId="2" borderId="5" xfId="49" applyFont="1" applyFill="1" applyBorder="1" applyProtection="1">
      <protection locked="0"/>
    </xf>
    <xf numFmtId="1" fontId="74" fillId="2" borderId="16" xfId="49" applyNumberFormat="1" applyFont="1" applyFill="1" applyBorder="1" applyAlignment="1" applyProtection="1">
      <alignment horizontal="center"/>
      <protection locked="0"/>
    </xf>
    <xf numFmtId="0" fontId="74" fillId="2" borderId="16" xfId="49" applyFont="1" applyFill="1" applyBorder="1" applyAlignment="1" applyProtection="1">
      <alignment horizontal="center"/>
      <protection locked="0"/>
    </xf>
    <xf numFmtId="180" fontId="16" fillId="2" borderId="0" xfId="49" applyNumberFormat="1" applyFont="1" applyFill="1"/>
    <xf numFmtId="176" fontId="57" fillId="2" borderId="0" xfId="1" applyFont="1" applyFill="1" applyBorder="1" applyAlignment="1" applyProtection="1">
      <alignment horizontal="center" vertical="center"/>
    </xf>
    <xf numFmtId="0" fontId="21" fillId="2" borderId="0" xfId="0" applyFont="1" applyFill="1" applyAlignment="1">
      <alignment horizontal="left"/>
    </xf>
    <xf numFmtId="49" fontId="57" fillId="2" borderId="0" xfId="49" applyNumberFormat="1" applyFont="1" applyFill="1" applyAlignment="1">
      <alignment horizontal="right"/>
    </xf>
    <xf numFmtId="0" fontId="57" fillId="2" borderId="5" xfId="0" applyFont="1" applyFill="1" applyBorder="1" applyAlignment="1" applyProtection="1">
      <alignment horizontal="center" vertical="center" wrapText="1"/>
      <protection locked="0"/>
    </xf>
    <xf numFmtId="49" fontId="27" fillId="2" borderId="0" xfId="49" applyNumberFormat="1" applyFont="1" applyFill="1" applyAlignment="1">
      <alignment horizontal="center"/>
    </xf>
    <xf numFmtId="0" fontId="57" fillId="2" borderId="0" xfId="0" applyFont="1" applyFill="1" applyAlignment="1">
      <alignment horizontal="right"/>
    </xf>
    <xf numFmtId="0" fontId="3" fillId="13" borderId="0" xfId="49" applyFont="1" applyFill="1" applyAlignment="1">
      <alignment horizontal="center" vertical="center"/>
    </xf>
    <xf numFmtId="0" fontId="75" fillId="14" borderId="0" xfId="49" applyFont="1" applyFill="1"/>
    <xf numFmtId="0" fontId="3" fillId="0" borderId="0" xfId="49" applyFont="1"/>
    <xf numFmtId="0" fontId="3" fillId="0" borderId="0" xfId="49" applyFont="1" applyAlignment="1">
      <alignment horizontal="center" vertical="center"/>
    </xf>
    <xf numFmtId="0" fontId="14" fillId="0" borderId="0" xfId="49" applyFont="1" applyAlignment="1">
      <alignment horizontal="center" vertical="center"/>
    </xf>
    <xf numFmtId="0" fontId="3" fillId="0" borderId="0" xfId="49" applyFont="1" applyAlignment="1">
      <alignment vertical="center"/>
    </xf>
    <xf numFmtId="0" fontId="14" fillId="0" borderId="0" xfId="49" applyFont="1"/>
    <xf numFmtId="0" fontId="3" fillId="2" borderId="0" xfId="49" applyFont="1" applyFill="1"/>
    <xf numFmtId="0" fontId="3" fillId="2" borderId="0" xfId="0" applyFont="1" applyFill="1"/>
    <xf numFmtId="0" fontId="3" fillId="0" borderId="0" xfId="0" applyFont="1"/>
    <xf numFmtId="0" fontId="5" fillId="0" borderId="0" xfId="0" applyFont="1" applyAlignment="1" applyProtection="1">
      <alignment horizontal="center"/>
      <protection hidden="1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3" fontId="66" fillId="13" borderId="0" xfId="0" applyNumberFormat="1" applyFont="1" applyFill="1" applyAlignment="1" applyProtection="1">
      <alignment horizontal="center" vertical="center"/>
      <protection hidden="1"/>
    </xf>
    <xf numFmtId="3" fontId="76" fillId="13" borderId="0" xfId="0" applyNumberFormat="1" applyFont="1" applyFill="1" applyAlignment="1" applyProtection="1">
      <alignment horizontal="center" vertical="center"/>
      <protection locked="0"/>
    </xf>
    <xf numFmtId="0" fontId="66" fillId="13" borderId="0" xfId="49" applyFont="1" applyFill="1" applyAlignment="1">
      <alignment horizontal="left" vertical="center"/>
    </xf>
    <xf numFmtId="0" fontId="14" fillId="13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3" fontId="66" fillId="13" borderId="0" xfId="0" applyNumberFormat="1" applyFont="1" applyFill="1" applyAlignment="1" applyProtection="1">
      <alignment horizontal="center" vertical="center"/>
      <protection locked="0"/>
    </xf>
    <xf numFmtId="0" fontId="66" fillId="13" borderId="0" xfId="49" applyFont="1" applyFill="1" applyAlignment="1">
      <alignment horizontal="center" vertical="center"/>
    </xf>
    <xf numFmtId="0" fontId="77" fillId="14" borderId="5" xfId="49" applyFont="1" applyFill="1" applyBorder="1" applyAlignment="1">
      <alignment horizontal="center" vertical="center" wrapText="1"/>
    </xf>
    <xf numFmtId="0" fontId="78" fillId="14" borderId="5" xfId="49" applyFont="1" applyFill="1" applyBorder="1" applyAlignment="1">
      <alignment horizontal="center" vertical="center" wrapText="1"/>
    </xf>
    <xf numFmtId="0" fontId="77" fillId="14" borderId="20" xfId="49" applyFont="1" applyFill="1" applyBorder="1" applyAlignment="1">
      <alignment horizontal="center" vertical="center" wrapText="1"/>
    </xf>
    <xf numFmtId="0" fontId="77" fillId="14" borderId="7" xfId="49" applyFont="1" applyFill="1" applyBorder="1" applyAlignment="1">
      <alignment horizontal="center" vertical="center" wrapText="1"/>
    </xf>
    <xf numFmtId="0" fontId="79" fillId="14" borderId="5" xfId="49" applyFont="1" applyFill="1" applyBorder="1" applyAlignment="1">
      <alignment horizontal="center" vertical="center" wrapText="1"/>
    </xf>
    <xf numFmtId="0" fontId="68" fillId="14" borderId="5" xfId="49" applyFont="1" applyFill="1" applyBorder="1" applyAlignment="1">
      <alignment horizontal="center" vertical="center" wrapText="1"/>
    </xf>
    <xf numFmtId="0" fontId="75" fillId="2" borderId="0" xfId="49" applyFont="1" applyFill="1"/>
    <xf numFmtId="0" fontId="80" fillId="15" borderId="5" xfId="49" applyFont="1" applyFill="1" applyBorder="1" applyAlignment="1">
      <alignment horizontal="center" vertical="center"/>
    </xf>
    <xf numFmtId="0" fontId="73" fillId="15" borderId="5" xfId="49" applyFont="1" applyFill="1" applyBorder="1" applyAlignment="1">
      <alignment horizontal="center" vertical="center"/>
    </xf>
    <xf numFmtId="186" fontId="73" fillId="0" borderId="5" xfId="49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3" fillId="0" borderId="5" xfId="49" applyFont="1" applyBorder="1" applyAlignment="1">
      <alignment vertical="center" wrapText="1"/>
    </xf>
    <xf numFmtId="0" fontId="73" fillId="0" borderId="5" xfId="49" applyFont="1" applyBorder="1" applyAlignment="1">
      <alignment horizontal="center" vertical="center"/>
    </xf>
    <xf numFmtId="0" fontId="73" fillId="2" borderId="5" xfId="49" applyFont="1" applyFill="1" applyBorder="1" applyAlignment="1">
      <alignment horizontal="center" vertical="center"/>
    </xf>
    <xf numFmtId="0" fontId="80" fillId="2" borderId="5" xfId="49" applyFont="1" applyFill="1" applyBorder="1" applyAlignment="1">
      <alignment horizontal="center" vertical="center"/>
    </xf>
    <xf numFmtId="0" fontId="73" fillId="2" borderId="16" xfId="49" applyFont="1" applyFill="1" applyBorder="1" applyAlignment="1">
      <alignment horizontal="center" vertical="center"/>
    </xf>
    <xf numFmtId="188" fontId="73" fillId="2" borderId="5" xfId="49" applyNumberFormat="1" applyFont="1" applyFill="1" applyBorder="1" applyAlignment="1">
      <alignment horizontal="center" vertical="center"/>
    </xf>
    <xf numFmtId="0" fontId="73" fillId="2" borderId="5" xfId="49" applyFont="1" applyFill="1" applyBorder="1" applyAlignment="1">
      <alignment horizontal="center"/>
    </xf>
    <xf numFmtId="0" fontId="81" fillId="2" borderId="5" xfId="49" applyFont="1" applyFill="1" applyBorder="1" applyAlignment="1">
      <alignment horizontal="center"/>
    </xf>
    <xf numFmtId="0" fontId="73" fillId="16" borderId="5" xfId="49" applyFont="1" applyFill="1" applyBorder="1" applyAlignment="1">
      <alignment horizontal="center" vertical="center"/>
    </xf>
    <xf numFmtId="0" fontId="80" fillId="2" borderId="5" xfId="49" applyFont="1" applyFill="1" applyBorder="1" applyAlignment="1">
      <alignment horizontal="center" vertical="center" wrapText="1"/>
    </xf>
    <xf numFmtId="17" fontId="73" fillId="2" borderId="16" xfId="49" applyNumberFormat="1" applyFont="1" applyFill="1" applyBorder="1" applyAlignment="1">
      <alignment horizontal="center" vertical="center"/>
    </xf>
    <xf numFmtId="0" fontId="73" fillId="0" borderId="5" xfId="49" applyFont="1" applyBorder="1" applyAlignment="1">
      <alignment horizontal="center"/>
    </xf>
    <xf numFmtId="17" fontId="73" fillId="2" borderId="5" xfId="49" applyNumberFormat="1" applyFont="1" applyFill="1" applyBorder="1" applyAlignment="1">
      <alignment horizontal="center" vertical="center"/>
    </xf>
    <xf numFmtId="17" fontId="73" fillId="2" borderId="5" xfId="49" applyNumberFormat="1" applyFont="1" applyFill="1" applyBorder="1" applyAlignment="1">
      <alignment horizontal="center"/>
    </xf>
    <xf numFmtId="186" fontId="73" fillId="2" borderId="5" xfId="49" applyNumberFormat="1" applyFont="1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49" fontId="80" fillId="2" borderId="5" xfId="49" applyNumberFormat="1" applyFont="1" applyFill="1" applyBorder="1" applyAlignment="1">
      <alignment horizontal="center" vertical="center"/>
    </xf>
    <xf numFmtId="0" fontId="0" fillId="17" borderId="5" xfId="0" applyFont="1" applyFill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17" fontId="0" fillId="0" borderId="5" xfId="0" applyNumberFormat="1" applyBorder="1" applyAlignment="1">
      <alignment horizontal="center"/>
    </xf>
    <xf numFmtId="0" fontId="73" fillId="0" borderId="5" xfId="49" applyFont="1" applyBorder="1" applyAlignment="1">
      <alignment horizontal="center" vertical="center" wrapText="1"/>
    </xf>
    <xf numFmtId="0" fontId="82" fillId="16" borderId="5" xfId="0" applyFont="1" applyFill="1" applyBorder="1" applyAlignment="1">
      <alignment horizontal="center" vertical="center"/>
    </xf>
    <xf numFmtId="17" fontId="73" fillId="2" borderId="16" xfId="49" applyNumberFormat="1" applyFont="1" applyFill="1" applyBorder="1" applyAlignment="1">
      <alignment horizontal="center"/>
    </xf>
    <xf numFmtId="0" fontId="73" fillId="18" borderId="5" xfId="49" applyFont="1" applyFill="1" applyBorder="1" applyAlignment="1">
      <alignment horizontal="center" vertical="center"/>
    </xf>
    <xf numFmtId="0" fontId="73" fillId="2" borderId="16" xfId="49" applyFont="1" applyFill="1" applyBorder="1" applyAlignment="1">
      <alignment horizontal="center"/>
    </xf>
    <xf numFmtId="0" fontId="73" fillId="19" borderId="5" xfId="49" applyFont="1" applyFill="1" applyBorder="1" applyAlignment="1">
      <alignment horizontal="center" vertical="center"/>
    </xf>
    <xf numFmtId="186" fontId="73" fillId="16" borderId="5" xfId="49" applyNumberFormat="1" applyFont="1" applyFill="1" applyBorder="1" applyAlignment="1">
      <alignment horizontal="center" vertical="center"/>
    </xf>
    <xf numFmtId="0" fontId="73" fillId="16" borderId="5" xfId="49" applyFont="1" applyFill="1" applyBorder="1" applyAlignment="1">
      <alignment vertical="center" wrapText="1"/>
    </xf>
    <xf numFmtId="0" fontId="80" fillId="19" borderId="5" xfId="49" applyFont="1" applyFill="1" applyBorder="1" applyAlignment="1">
      <alignment horizontal="center" vertical="center"/>
    </xf>
    <xf numFmtId="0" fontId="73" fillId="16" borderId="5" xfId="49" applyFont="1" applyFill="1" applyBorder="1" applyAlignment="1">
      <alignment horizontal="center"/>
    </xf>
    <xf numFmtId="188" fontId="73" fillId="19" borderId="5" xfId="49" applyNumberFormat="1" applyFont="1" applyFill="1" applyBorder="1" applyAlignment="1">
      <alignment horizontal="center" vertical="center"/>
    </xf>
    <xf numFmtId="0" fontId="73" fillId="19" borderId="5" xfId="49" applyFont="1" applyFill="1" applyBorder="1" applyAlignment="1">
      <alignment horizontal="center"/>
    </xf>
    <xf numFmtId="0" fontId="80" fillId="2" borderId="7" xfId="49" applyFont="1" applyFill="1" applyBorder="1" applyAlignment="1">
      <alignment horizontal="center" vertical="center"/>
    </xf>
    <xf numFmtId="0" fontId="74" fillId="0" borderId="5" xfId="49" applyFont="1" applyBorder="1" applyAlignment="1">
      <alignment horizontal="center"/>
    </xf>
    <xf numFmtId="0" fontId="74" fillId="2" borderId="5" xfId="49" applyFont="1" applyFill="1" applyBorder="1" applyAlignment="1">
      <alignment horizontal="center"/>
    </xf>
    <xf numFmtId="0" fontId="3" fillId="2" borderId="5" xfId="49" applyFont="1" applyFill="1" applyBorder="1" applyAlignment="1">
      <alignment horizontal="center"/>
    </xf>
    <xf numFmtId="0" fontId="73" fillId="0" borderId="5" xfId="49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89" fontId="0" fillId="0" borderId="5" xfId="0" applyNumberFormat="1" applyBorder="1" applyAlignment="1">
      <alignment horizontal="center" vertical="center"/>
    </xf>
    <xf numFmtId="0" fontId="73" fillId="0" borderId="5" xfId="49" applyFont="1" applyBorder="1" applyAlignment="1">
      <alignment horizontal="left" vertical="center" wrapText="1"/>
    </xf>
    <xf numFmtId="16" fontId="80" fillId="2" borderId="7" xfId="49" applyNumberFormat="1" applyFont="1" applyFill="1" applyBorder="1" applyAlignment="1">
      <alignment horizontal="center" vertical="center"/>
    </xf>
    <xf numFmtId="0" fontId="0" fillId="17" borderId="5" xfId="0" applyFont="1" applyFill="1" applyBorder="1" applyAlignment="1">
      <alignment horizontal="center"/>
    </xf>
    <xf numFmtId="0" fontId="83" fillId="0" borderId="0" xfId="0" applyFont="1" applyAlignment="1">
      <alignment wrapText="1"/>
    </xf>
    <xf numFmtId="0" fontId="73" fillId="16" borderId="5" xfId="0" applyFont="1" applyFill="1" applyBorder="1" applyAlignment="1">
      <alignment horizontal="center" vertical="center"/>
    </xf>
    <xf numFmtId="188" fontId="73" fillId="2" borderId="5" xfId="49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17" fontId="74" fillId="2" borderId="5" xfId="49" applyNumberFormat="1" applyFont="1" applyFill="1" applyBorder="1" applyAlignment="1">
      <alignment horizontal="center" vertical="center"/>
    </xf>
    <xf numFmtId="17" fontId="74" fillId="2" borderId="5" xfId="49" applyNumberFormat="1" applyFont="1" applyFill="1" applyBorder="1" applyAlignment="1">
      <alignment horizontal="center"/>
    </xf>
    <xf numFmtId="188" fontId="74" fillId="2" borderId="5" xfId="49" applyNumberFormat="1" applyFont="1" applyFill="1" applyBorder="1" applyAlignment="1">
      <alignment horizontal="center" vertical="center"/>
    </xf>
    <xf numFmtId="0" fontId="74" fillId="2" borderId="5" xfId="49" applyFont="1" applyFill="1" applyBorder="1" applyAlignment="1">
      <alignment horizontal="center" vertical="center"/>
    </xf>
    <xf numFmtId="188" fontId="74" fillId="2" borderId="5" xfId="49" applyNumberFormat="1" applyFont="1" applyFill="1" applyBorder="1" applyAlignment="1">
      <alignment horizontal="center"/>
    </xf>
    <xf numFmtId="186" fontId="84" fillId="2" borderId="5" xfId="49" applyNumberFormat="1" applyFont="1" applyFill="1" applyBorder="1" applyAlignment="1">
      <alignment horizontal="center" vertical="center"/>
    </xf>
    <xf numFmtId="0" fontId="80" fillId="2" borderId="5" xfId="49" applyFont="1" applyFill="1" applyBorder="1" applyAlignment="1">
      <alignment horizontal="left" vertical="center" wrapText="1"/>
    </xf>
    <xf numFmtId="0" fontId="85" fillId="0" borderId="5" xfId="0" applyFont="1" applyBorder="1" applyAlignment="1">
      <alignment horizontal="center" vertical="center"/>
    </xf>
    <xf numFmtId="0" fontId="13" fillId="0" borderId="0" xfId="0" applyFont="1" applyProtection="1">
      <protection hidden="1"/>
    </xf>
    <xf numFmtId="0" fontId="76" fillId="0" borderId="0" xfId="0" applyFont="1" applyAlignment="1" applyProtection="1">
      <alignment horizontal="center" vertical="center"/>
      <protection hidden="1"/>
    </xf>
    <xf numFmtId="49" fontId="66" fillId="2" borderId="0" xfId="0" applyNumberFormat="1" applyFont="1" applyFill="1" applyAlignment="1" applyProtection="1">
      <alignment horizontal="right"/>
      <protection hidden="1"/>
    </xf>
    <xf numFmtId="4" fontId="66" fillId="2" borderId="0" xfId="49" applyNumberFormat="1" applyFont="1" applyFill="1" applyAlignment="1" applyProtection="1">
      <alignment horizontal="center"/>
      <protection hidden="1"/>
    </xf>
    <xf numFmtId="4" fontId="76" fillId="2" borderId="0" xfId="49" applyNumberFormat="1" applyFont="1" applyFill="1" applyAlignment="1" applyProtection="1">
      <alignment horizontal="center"/>
      <protection hidden="1"/>
    </xf>
    <xf numFmtId="4" fontId="13" fillId="2" borderId="0" xfId="0" applyNumberFormat="1" applyFont="1" applyFill="1" applyProtection="1">
      <protection hidden="1"/>
    </xf>
    <xf numFmtId="0" fontId="13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3" fillId="2" borderId="0" xfId="0" applyNumberFormat="1" applyFont="1" applyFill="1" applyAlignment="1" applyProtection="1">
      <alignment horizontal="center"/>
      <protection hidden="1"/>
    </xf>
    <xf numFmtId="4" fontId="86" fillId="2" borderId="0" xfId="49" applyNumberFormat="1" applyFont="1" applyFill="1" applyAlignment="1" applyProtection="1">
      <alignment horizontal="center"/>
      <protection hidden="1"/>
    </xf>
    <xf numFmtId="3" fontId="87" fillId="12" borderId="28" xfId="0" applyNumberFormat="1" applyFont="1" applyFill="1" applyBorder="1" applyAlignment="1" applyProtection="1">
      <alignment horizontal="center" vertical="center" wrapText="1"/>
      <protection hidden="1"/>
    </xf>
    <xf numFmtId="0" fontId="87" fillId="12" borderId="29" xfId="0" applyFont="1" applyFill="1" applyBorder="1" applyAlignment="1" applyProtection="1">
      <alignment horizontal="center" vertical="center" wrapText="1"/>
      <protection hidden="1"/>
    </xf>
    <xf numFmtId="0" fontId="87" fillId="12" borderId="30" xfId="0" applyFont="1" applyFill="1" applyBorder="1" applyAlignment="1" applyProtection="1">
      <alignment horizontal="center" vertical="center" wrapText="1"/>
      <protection hidden="1"/>
    </xf>
    <xf numFmtId="0" fontId="87" fillId="12" borderId="31" xfId="0" applyFont="1" applyFill="1" applyBorder="1" applyAlignment="1" applyProtection="1">
      <alignment horizontal="center" vertical="center" wrapText="1"/>
      <protection hidden="1"/>
    </xf>
    <xf numFmtId="0" fontId="87" fillId="12" borderId="2" xfId="0" applyFont="1" applyFill="1" applyBorder="1" applyAlignment="1" applyProtection="1">
      <alignment horizontal="center" vertical="center" wrapText="1"/>
      <protection hidden="1"/>
    </xf>
    <xf numFmtId="0" fontId="87" fillId="12" borderId="32" xfId="0" applyFont="1" applyFill="1" applyBorder="1" applyAlignment="1" applyProtection="1">
      <alignment horizontal="center" vertical="center" wrapText="1"/>
      <protection hidden="1"/>
    </xf>
    <xf numFmtId="0" fontId="76" fillId="2" borderId="0" xfId="0" applyFont="1" applyFill="1" applyAlignment="1" applyProtection="1">
      <alignment horizontal="center" vertical="center"/>
      <protection hidden="1"/>
    </xf>
    <xf numFmtId="0" fontId="69" fillId="2" borderId="0" xfId="0" applyFont="1" applyFill="1" applyAlignment="1" applyProtection="1">
      <alignment horizontal="center" vertical="center"/>
      <protection hidden="1"/>
    </xf>
    <xf numFmtId="3" fontId="3" fillId="4" borderId="5" xfId="0" applyNumberFormat="1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Protection="1">
      <protection hidden="1"/>
    </xf>
    <xf numFmtId="0" fontId="3" fillId="4" borderId="21" xfId="0" applyFont="1" applyFill="1" applyBorder="1" applyAlignment="1" applyProtection="1">
      <alignment horizontal="center"/>
      <protection hidden="1"/>
    </xf>
    <xf numFmtId="0" fontId="0" fillId="2" borderId="16" xfId="0" applyFill="1" applyBorder="1" applyAlignment="1" applyProtection="1">
      <alignment horizontal="center"/>
      <protection locked="0"/>
    </xf>
    <xf numFmtId="3" fontId="3" fillId="2" borderId="5" xfId="0" applyNumberFormat="1" applyFont="1" applyFill="1" applyBorder="1" applyAlignment="1" applyProtection="1">
      <alignment horizontal="center"/>
      <protection locked="0"/>
    </xf>
    <xf numFmtId="183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vertical="center"/>
      <protection hidden="1"/>
    </xf>
    <xf numFmtId="0" fontId="3" fillId="4" borderId="13" xfId="0" applyFont="1" applyFill="1" applyBorder="1" applyProtection="1">
      <protection hidden="1"/>
    </xf>
    <xf numFmtId="0" fontId="3" fillId="4" borderId="27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locked="0"/>
    </xf>
    <xf numFmtId="3" fontId="69" fillId="11" borderId="5" xfId="0" applyNumberFormat="1" applyFont="1" applyFill="1" applyBorder="1" applyAlignment="1" applyProtection="1">
      <alignment horizontal="center"/>
      <protection hidden="1"/>
    </xf>
    <xf numFmtId="183" fontId="69" fillId="11" borderId="17" xfId="0" applyNumberFormat="1" applyFont="1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vertical="top"/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3" fontId="3" fillId="4" borderId="13" xfId="0" applyNumberFormat="1" applyFont="1" applyFill="1" applyBorder="1" applyAlignment="1" applyProtection="1">
      <alignment horizontal="center"/>
      <protection hidden="1"/>
    </xf>
    <xf numFmtId="0" fontId="88" fillId="0" borderId="5" xfId="0" applyFont="1" applyBorder="1" applyAlignment="1" applyProtection="1">
      <alignment horizontal="center"/>
      <protection locked="0"/>
    </xf>
    <xf numFmtId="4" fontId="88" fillId="0" borderId="5" xfId="0" applyNumberFormat="1" applyFont="1" applyBorder="1" applyAlignment="1" applyProtection="1">
      <alignment horizontal="center"/>
      <protection locked="0"/>
    </xf>
    <xf numFmtId="3" fontId="69" fillId="11" borderId="16" xfId="0" applyNumberFormat="1" applyFont="1" applyFill="1" applyBorder="1" applyAlignment="1" applyProtection="1">
      <alignment horizontal="center"/>
      <protection hidden="1"/>
    </xf>
    <xf numFmtId="3" fontId="3" fillId="2" borderId="16" xfId="0" applyNumberFormat="1" applyFont="1" applyFill="1" applyBorder="1" applyAlignment="1" applyProtection="1">
      <alignment horizontal="center"/>
      <protection locked="0"/>
    </xf>
    <xf numFmtId="49" fontId="6" fillId="2" borderId="0" xfId="49" applyNumberFormat="1" applyFont="1" applyFill="1" applyAlignment="1" applyProtection="1">
      <alignment horizontal="center"/>
      <protection hidden="1"/>
    </xf>
    <xf numFmtId="49" fontId="57" fillId="2" borderId="0" xfId="49" applyNumberFormat="1" applyFont="1" applyFill="1" applyAlignment="1" applyProtection="1">
      <alignment horizontal="right"/>
      <protection hidden="1"/>
    </xf>
    <xf numFmtId="0" fontId="19" fillId="3" borderId="5" xfId="0" applyFont="1" applyFill="1" applyBorder="1" applyAlignment="1" applyProtection="1">
      <alignment horizontal="center" vertical="center" wrapText="1"/>
      <protection locked="0"/>
    </xf>
    <xf numFmtId="0" fontId="57" fillId="2" borderId="0" xfId="0" applyFont="1" applyFill="1" applyAlignment="1" applyProtection="1">
      <alignment horizontal="right"/>
      <protection hidden="1"/>
    </xf>
    <xf numFmtId="0" fontId="89" fillId="3" borderId="5" xfId="0" applyFont="1" applyFill="1" applyBorder="1" applyAlignment="1" applyProtection="1">
      <alignment horizontal="center" vertical="center" wrapText="1"/>
      <protection locked="0"/>
    </xf>
    <xf numFmtId="0" fontId="90" fillId="3" borderId="5" xfId="6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3" fontId="87" fillId="12" borderId="3" xfId="0" applyNumberFormat="1" applyFont="1" applyFill="1" applyBorder="1" applyAlignment="1" applyProtection="1">
      <alignment horizontal="center" vertical="center" wrapText="1"/>
      <protection hidden="1"/>
    </xf>
    <xf numFmtId="0" fontId="87" fillId="12" borderId="8" xfId="0" applyFont="1" applyFill="1" applyBorder="1" applyAlignment="1" applyProtection="1">
      <alignment horizontal="center" vertical="center" wrapText="1"/>
      <protection hidden="1"/>
    </xf>
    <xf numFmtId="0" fontId="87" fillId="12" borderId="33" xfId="0" applyFont="1" applyFill="1" applyBorder="1" applyAlignment="1" applyProtection="1">
      <alignment horizontal="center" vertical="center" wrapText="1"/>
      <protection hidden="1"/>
    </xf>
    <xf numFmtId="0" fontId="87" fillId="12" borderId="19" xfId="0" applyFont="1" applyFill="1" applyBorder="1" applyAlignment="1" applyProtection="1">
      <alignment horizontal="center" vertical="center" wrapText="1"/>
      <protection hidden="1"/>
    </xf>
    <xf numFmtId="3" fontId="34" fillId="2" borderId="5" xfId="49" applyNumberFormat="1" applyFont="1" applyFill="1" applyBorder="1" applyAlignment="1" applyProtection="1">
      <alignment horizontal="center"/>
      <protection locked="0"/>
    </xf>
    <xf numFmtId="183" fontId="3" fillId="2" borderId="17" xfId="49" applyNumberFormat="1" applyFont="1" applyFill="1" applyBorder="1" applyAlignment="1" applyProtection="1">
      <alignment horizontal="center"/>
      <protection locked="0"/>
    </xf>
    <xf numFmtId="0" fontId="29" fillId="0" borderId="5" xfId="0" applyFont="1" applyBorder="1" applyProtection="1">
      <protection locked="0"/>
    </xf>
    <xf numFmtId="3" fontId="29" fillId="2" borderId="5" xfId="49" applyNumberFormat="1" applyFont="1" applyFill="1" applyBorder="1" applyAlignment="1" applyProtection="1">
      <alignment horizontal="center"/>
      <protection locked="0"/>
    </xf>
    <xf numFmtId="3" fontId="3" fillId="2" borderId="5" xfId="49" applyNumberFormat="1" applyFont="1" applyFill="1" applyBorder="1" applyAlignment="1" applyProtection="1">
      <alignment horizontal="center"/>
      <protection locked="0"/>
    </xf>
    <xf numFmtId="183" fontId="3" fillId="2" borderId="15" xfId="49" applyNumberFormat="1" applyFont="1" applyFill="1" applyBorder="1" applyAlignment="1" applyProtection="1">
      <alignment horizontal="center"/>
      <protection locked="0"/>
    </xf>
    <xf numFmtId="0" fontId="3" fillId="2" borderId="14" xfId="49" applyFont="1" applyFill="1" applyBorder="1" applyAlignment="1" applyProtection="1">
      <alignment horizontal="center"/>
      <protection locked="0"/>
    </xf>
    <xf numFmtId="3" fontId="3" fillId="2" borderId="13" xfId="49" applyNumberFormat="1" applyFont="1" applyFill="1" applyBorder="1" applyAlignment="1" applyProtection="1">
      <alignment horizontal="center"/>
      <protection locked="0"/>
    </xf>
    <xf numFmtId="3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locked="0"/>
    </xf>
    <xf numFmtId="3" fontId="3" fillId="2" borderId="0" xfId="0" applyNumberFormat="1" applyFont="1" applyFill="1" applyAlignment="1" applyProtection="1">
      <alignment horizontal="center"/>
      <protection locked="0"/>
    </xf>
    <xf numFmtId="183" fontId="3" fillId="2" borderId="0" xfId="0" applyNumberFormat="1" applyFont="1" applyFill="1" applyAlignment="1" applyProtection="1">
      <alignment horizontal="center"/>
      <protection locked="0"/>
    </xf>
    <xf numFmtId="3" fontId="91" fillId="2" borderId="5" xfId="49" applyNumberFormat="1" applyFont="1" applyFill="1" applyBorder="1" applyAlignment="1" applyProtection="1">
      <alignment horizontal="center"/>
      <protection locked="0"/>
    </xf>
    <xf numFmtId="3" fontId="69" fillId="11" borderId="11" xfId="0" applyNumberFormat="1" applyFont="1" applyFill="1" applyBorder="1" applyAlignment="1" applyProtection="1">
      <alignment horizontal="center"/>
      <protection hidden="1"/>
    </xf>
    <xf numFmtId="183" fontId="69" fillId="11" borderId="5" xfId="0" applyNumberFormat="1" applyFont="1" applyFill="1" applyBorder="1" applyAlignment="1" applyProtection="1">
      <alignment horizontal="center"/>
      <protection hidden="1"/>
    </xf>
    <xf numFmtId="49" fontId="57" fillId="2" borderId="0" xfId="49" applyNumberFormat="1" applyFont="1" applyFill="1" applyAlignment="1" applyProtection="1">
      <alignment horizontal="center"/>
      <protection hidden="1"/>
    </xf>
    <xf numFmtId="0" fontId="57" fillId="2" borderId="5" xfId="0" applyFont="1" applyFill="1" applyBorder="1" applyAlignment="1" applyProtection="1">
      <alignment horizontal="center" vertical="center"/>
      <protection locked="0"/>
    </xf>
    <xf numFmtId="0" fontId="92" fillId="2" borderId="5" xfId="0" applyFont="1" applyFill="1" applyBorder="1" applyAlignment="1" applyProtection="1">
      <alignment horizontal="center" vertical="center"/>
      <protection locked="0"/>
    </xf>
    <xf numFmtId="0" fontId="93" fillId="0" borderId="0" xfId="0" applyFont="1" applyFill="1" applyAlignment="1" applyProtection="1">
      <protection hidden="1"/>
    </xf>
    <xf numFmtId="0" fontId="94" fillId="0" borderId="0" xfId="0" applyFont="1" applyFill="1" applyAlignment="1" applyProtection="1">
      <alignment horizontal="center" vertical="center"/>
      <protection hidden="1"/>
    </xf>
    <xf numFmtId="0" fontId="95" fillId="0" borderId="0" xfId="0" applyFont="1" applyFill="1" applyAlignment="1" applyProtection="1">
      <protection hidden="1"/>
    </xf>
    <xf numFmtId="3" fontId="95" fillId="0" borderId="0" xfId="0" applyNumberFormat="1" applyFont="1" applyFill="1" applyAlignment="1" applyProtection="1">
      <alignment horizontal="center"/>
      <protection hidden="1"/>
    </xf>
    <xf numFmtId="49" fontId="96" fillId="0" borderId="0" xfId="0" applyNumberFormat="1" applyFont="1" applyFill="1" applyAlignment="1" applyProtection="1">
      <alignment horizontal="center"/>
      <protection hidden="1"/>
    </xf>
    <xf numFmtId="0" fontId="97" fillId="0" borderId="0" xfId="0" applyFont="1" applyFill="1" applyAlignment="1" applyProtection="1">
      <protection hidden="1"/>
    </xf>
    <xf numFmtId="0" fontId="98" fillId="0" borderId="0" xfId="0" applyFont="1" applyFill="1" applyAlignment="1"/>
    <xf numFmtId="0" fontId="99" fillId="0" borderId="0" xfId="0" applyFont="1" applyFill="1" applyAlignment="1" applyProtection="1">
      <alignment horizontal="right"/>
      <protection hidden="1"/>
    </xf>
    <xf numFmtId="1" fontId="100" fillId="3" borderId="1" xfId="0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Fill="1" applyAlignment="1" applyProtection="1">
      <alignment horizontal="right"/>
      <protection hidden="1"/>
    </xf>
    <xf numFmtId="0" fontId="100" fillId="0" borderId="0" xfId="0" applyFont="1" applyFill="1" applyAlignment="1" applyProtection="1">
      <alignment horizontal="right" vertical="center"/>
      <protection hidden="1"/>
    </xf>
    <xf numFmtId="49" fontId="100" fillId="3" borderId="2" xfId="0" applyNumberFormat="1" applyFont="1" applyFill="1" applyBorder="1" applyAlignment="1" applyProtection="1">
      <alignment horizontal="center" vertical="center"/>
      <protection locked="0"/>
    </xf>
    <xf numFmtId="3" fontId="93" fillId="20" borderId="0" xfId="0" applyNumberFormat="1" applyFont="1" applyFill="1" applyAlignment="1" applyProtection="1">
      <alignment horizontal="center"/>
      <protection hidden="1"/>
    </xf>
    <xf numFmtId="49" fontId="102" fillId="20" borderId="0" xfId="0" applyNumberFormat="1" applyFont="1" applyFill="1" applyAlignment="1" applyProtection="1">
      <alignment horizontal="left"/>
      <protection hidden="1"/>
    </xf>
    <xf numFmtId="4" fontId="102" fillId="20" borderId="0" xfId="11" applyNumberFormat="1" applyFont="1" applyFill="1" applyBorder="1" applyAlignment="1" applyProtection="1">
      <alignment horizontal="center"/>
      <protection hidden="1"/>
    </xf>
    <xf numFmtId="4" fontId="94" fillId="20" borderId="0" xfId="11" applyNumberFormat="1" applyFont="1" applyFill="1" applyBorder="1" applyAlignment="1" applyProtection="1">
      <protection hidden="1"/>
    </xf>
    <xf numFmtId="4" fontId="93" fillId="20" borderId="0" xfId="0" applyNumberFormat="1" applyFont="1" applyFill="1" applyAlignment="1" applyProtection="1">
      <protection hidden="1"/>
    </xf>
    <xf numFmtId="0" fontId="93" fillId="20" borderId="0" xfId="0" applyFont="1" applyFill="1" applyAlignment="1" applyProtection="1">
      <protection hidden="1"/>
    </xf>
    <xf numFmtId="0" fontId="97" fillId="20" borderId="0" xfId="0" applyFont="1" applyFill="1" applyAlignment="1" applyProtection="1">
      <protection hidden="1"/>
    </xf>
    <xf numFmtId="49" fontId="102" fillId="20" borderId="0" xfId="0" applyNumberFormat="1" applyFont="1" applyFill="1" applyAlignment="1" applyProtection="1">
      <alignment horizontal="center"/>
      <protection hidden="1"/>
    </xf>
    <xf numFmtId="3" fontId="103" fillId="21" borderId="28" xfId="0" applyNumberFormat="1" applyFont="1" applyFill="1" applyBorder="1" applyAlignment="1" applyProtection="1">
      <alignment horizontal="center" vertical="center" wrapText="1"/>
      <protection hidden="1"/>
    </xf>
    <xf numFmtId="0" fontId="103" fillId="21" borderId="29" xfId="0" applyFont="1" applyFill="1" applyBorder="1" applyAlignment="1" applyProtection="1">
      <alignment horizontal="center" vertical="center" wrapText="1"/>
      <protection hidden="1"/>
    </xf>
    <xf numFmtId="0" fontId="103" fillId="21" borderId="34" xfId="0" applyFont="1" applyFill="1" applyBorder="1" applyAlignment="1" applyProtection="1">
      <alignment horizontal="center" vertical="center" wrapText="1"/>
      <protection hidden="1"/>
    </xf>
    <xf numFmtId="0" fontId="94" fillId="20" borderId="0" xfId="0" applyFont="1" applyFill="1" applyAlignment="1" applyProtection="1">
      <alignment horizontal="center" vertical="center"/>
      <protection hidden="1"/>
    </xf>
    <xf numFmtId="0" fontId="104" fillId="20" borderId="0" xfId="0" applyFont="1" applyFill="1" applyAlignment="1" applyProtection="1">
      <alignment horizontal="center" vertical="center"/>
      <protection hidden="1"/>
    </xf>
    <xf numFmtId="3" fontId="97" fillId="22" borderId="5" xfId="0" applyNumberFormat="1" applyFont="1" applyFill="1" applyBorder="1" applyAlignment="1" applyProtection="1">
      <alignment horizontal="center"/>
      <protection hidden="1"/>
    </xf>
    <xf numFmtId="0" fontId="97" fillId="22" borderId="5" xfId="0" applyFont="1" applyFill="1" applyBorder="1" applyAlignment="1" applyProtection="1">
      <protection hidden="1"/>
    </xf>
    <xf numFmtId="0" fontId="105" fillId="3" borderId="17" xfId="0" applyFont="1" applyFill="1" applyBorder="1" applyAlignment="1" applyProtection="1">
      <alignment horizontal="center"/>
      <protection locked="0"/>
    </xf>
    <xf numFmtId="183" fontId="97" fillId="3" borderId="5" xfId="0" applyNumberFormat="1" applyFont="1" applyFill="1" applyBorder="1" applyAlignment="1" applyProtection="1">
      <alignment horizontal="center" wrapText="1"/>
      <protection locked="0"/>
    </xf>
    <xf numFmtId="0" fontId="95" fillId="20" borderId="0" xfId="0" applyFont="1" applyFill="1" applyAlignment="1" applyProtection="1">
      <protection hidden="1"/>
    </xf>
    <xf numFmtId="0" fontId="97" fillId="3" borderId="17" xfId="0" applyFont="1" applyFill="1" applyBorder="1" applyAlignment="1" applyProtection="1">
      <protection locked="0"/>
    </xf>
    <xf numFmtId="0" fontId="97" fillId="20" borderId="0" xfId="0" applyFont="1" applyFill="1" applyAlignment="1" applyProtection="1">
      <alignment vertical="center"/>
      <protection hidden="1"/>
    </xf>
    <xf numFmtId="0" fontId="97" fillId="20" borderId="0" xfId="0" applyFont="1" applyFill="1" applyAlignment="1" applyProtection="1">
      <alignment vertical="top" wrapText="1"/>
      <protection hidden="1"/>
    </xf>
    <xf numFmtId="0" fontId="97" fillId="3" borderId="15" xfId="0" applyFont="1" applyFill="1" applyBorder="1" applyAlignment="1" applyProtection="1">
      <protection locked="0"/>
    </xf>
    <xf numFmtId="0" fontId="97" fillId="3" borderId="5" xfId="0" applyFont="1" applyFill="1" applyBorder="1" applyAlignment="1" applyProtection="1">
      <protection locked="0"/>
    </xf>
    <xf numFmtId="0" fontId="97" fillId="22" borderId="13" xfId="0" applyFont="1" applyFill="1" applyBorder="1" applyAlignment="1" applyProtection="1">
      <protection hidden="1"/>
    </xf>
    <xf numFmtId="0" fontId="97" fillId="3" borderId="13" xfId="0" applyFont="1" applyFill="1" applyBorder="1" applyAlignment="1" applyProtection="1">
      <protection locked="0"/>
    </xf>
    <xf numFmtId="3" fontId="97" fillId="22" borderId="13" xfId="0" applyNumberFormat="1" applyFont="1" applyFill="1" applyBorder="1" applyAlignment="1" applyProtection="1">
      <alignment horizontal="center"/>
      <protection hidden="1"/>
    </xf>
    <xf numFmtId="3" fontId="95" fillId="20" borderId="0" xfId="0" applyNumberFormat="1" applyFont="1" applyFill="1" applyAlignment="1" applyProtection="1">
      <alignment horizontal="center"/>
      <protection hidden="1"/>
    </xf>
    <xf numFmtId="49" fontId="96" fillId="20" borderId="0" xfId="0" applyNumberFormat="1" applyFont="1" applyFill="1" applyAlignment="1" applyProtection="1">
      <alignment horizontal="center"/>
      <protection hidden="1"/>
    </xf>
    <xf numFmtId="3" fontId="102" fillId="23" borderId="5" xfId="0" applyNumberFormat="1" applyFont="1" applyFill="1" applyBorder="1" applyAlignment="1" applyProtection="1">
      <alignment horizontal="center"/>
      <protection hidden="1"/>
    </xf>
    <xf numFmtId="183" fontId="102" fillId="23" borderId="5" xfId="0" applyNumberFormat="1" applyFont="1" applyFill="1" applyBorder="1" applyAlignment="1" applyProtection="1">
      <alignment horizontal="center"/>
      <protection hidden="1"/>
    </xf>
    <xf numFmtId="49" fontId="100" fillId="20" borderId="0" xfId="11" applyNumberFormat="1" applyFont="1" applyFill="1" applyBorder="1" applyAlignment="1" applyProtection="1">
      <alignment horizontal="center"/>
      <protection hidden="1"/>
    </xf>
    <xf numFmtId="49" fontId="100" fillId="20" borderId="0" xfId="11" applyNumberFormat="1" applyFont="1" applyFill="1" applyBorder="1" applyAlignment="1" applyProtection="1">
      <protection hidden="1"/>
    </xf>
    <xf numFmtId="49" fontId="106" fillId="20" borderId="6" xfId="11" applyNumberFormat="1" applyFont="1" applyFill="1" applyBorder="1" applyAlignment="1" applyProtection="1">
      <alignment horizontal="right"/>
      <protection hidden="1"/>
    </xf>
    <xf numFmtId="0" fontId="106" fillId="24" borderId="5" xfId="0" applyFont="1" applyFill="1" applyBorder="1" applyAlignment="1" applyProtection="1">
      <alignment horizontal="center" vertical="center" wrapText="1"/>
      <protection locked="0"/>
    </xf>
    <xf numFmtId="0" fontId="106" fillId="20" borderId="6" xfId="0" applyFont="1" applyFill="1" applyBorder="1" applyAlignment="1" applyProtection="1">
      <alignment horizontal="right"/>
      <protection hidden="1"/>
    </xf>
    <xf numFmtId="0" fontId="100" fillId="24" borderId="5" xfId="0" applyFont="1" applyFill="1" applyBorder="1" applyAlignment="1" applyProtection="1">
      <alignment horizontal="center" vertical="center"/>
      <protection locked="0"/>
    </xf>
    <xf numFmtId="180" fontId="107" fillId="0" borderId="0" xfId="0" applyNumberFormat="1" applyFont="1" applyFill="1" applyAlignment="1" applyProtection="1">
      <protection hidden="1"/>
    </xf>
    <xf numFmtId="0" fontId="100" fillId="0" borderId="0" xfId="0" applyFont="1" applyFill="1" applyAlignment="1" applyProtection="1">
      <alignment horizontal="center"/>
      <protection hidden="1"/>
    </xf>
    <xf numFmtId="49" fontId="107" fillId="0" borderId="0" xfId="0" applyNumberFormat="1" applyFont="1" applyFill="1" applyAlignment="1" applyProtection="1">
      <alignment horizontal="center"/>
      <protection hidden="1"/>
    </xf>
    <xf numFmtId="0" fontId="107" fillId="0" borderId="0" xfId="0" applyFont="1" applyFill="1" applyAlignment="1" applyProtection="1">
      <protection hidden="1"/>
    </xf>
    <xf numFmtId="0" fontId="106" fillId="0" borderId="0" xfId="0" applyFont="1" applyFill="1" applyAlignment="1" applyProtection="1">
      <protection hidden="1"/>
    </xf>
    <xf numFmtId="0" fontId="100" fillId="0" borderId="0" xfId="0" applyFont="1" applyFill="1" applyAlignment="1" applyProtection="1">
      <protection hidden="1"/>
    </xf>
    <xf numFmtId="0" fontId="100" fillId="20" borderId="0" xfId="0" applyFont="1" applyFill="1" applyAlignment="1" applyProtection="1">
      <alignment horizontal="right" vertical="center"/>
      <protection hidden="1"/>
    </xf>
    <xf numFmtId="0" fontId="101" fillId="0" borderId="0" xfId="0" applyFont="1" applyFill="1" applyAlignment="1" applyProtection="1">
      <protection hidden="1"/>
    </xf>
    <xf numFmtId="0" fontId="100" fillId="0" borderId="0" xfId="0" applyFont="1" applyFill="1" applyAlignment="1" applyProtection="1">
      <alignment horizontal="center" vertical="center"/>
      <protection hidden="1"/>
    </xf>
    <xf numFmtId="49" fontId="100" fillId="0" borderId="0" xfId="0" applyNumberFormat="1" applyFont="1" applyFill="1" applyAlignment="1" applyProtection="1">
      <alignment horizontal="center" vertical="center"/>
      <protection locked="0"/>
    </xf>
    <xf numFmtId="0" fontId="106" fillId="20" borderId="22" xfId="0" applyFont="1" applyFill="1" applyBorder="1" applyAlignment="1" applyProtection="1">
      <alignment vertical="center"/>
      <protection hidden="1"/>
    </xf>
    <xf numFmtId="0" fontId="106" fillId="20" borderId="22" xfId="0" applyFont="1" applyFill="1" applyBorder="1" applyAlignment="1" applyProtection="1">
      <alignment horizontal="center" vertical="center"/>
      <protection hidden="1"/>
    </xf>
    <xf numFmtId="0" fontId="107" fillId="20" borderId="0" xfId="0" applyFont="1" applyFill="1" applyAlignment="1" applyProtection="1">
      <protection hidden="1"/>
    </xf>
    <xf numFmtId="4" fontId="107" fillId="20" borderId="0" xfId="0" applyNumberFormat="1" applyFont="1" applyFill="1" applyAlignment="1" applyProtection="1">
      <protection hidden="1"/>
    </xf>
    <xf numFmtId="4" fontId="108" fillId="21" borderId="28" xfId="11" applyNumberFormat="1" applyFont="1" applyFill="1" applyBorder="1" applyAlignment="1" applyProtection="1">
      <alignment horizontal="center" vertical="center"/>
      <protection hidden="1"/>
    </xf>
    <xf numFmtId="0" fontId="108" fillId="21" borderId="30" xfId="0" applyFont="1" applyFill="1" applyBorder="1" applyAlignment="1" applyProtection="1">
      <alignment horizontal="center" vertical="center"/>
      <protection hidden="1"/>
    </xf>
    <xf numFmtId="4" fontId="108" fillId="21" borderId="30" xfId="11" applyNumberFormat="1" applyFont="1" applyFill="1" applyBorder="1" applyAlignment="1" applyProtection="1">
      <alignment horizontal="center" vertical="center"/>
      <protection hidden="1"/>
    </xf>
    <xf numFmtId="0" fontId="107" fillId="0" borderId="0" xfId="0" applyFont="1" applyFill="1" applyAlignment="1" applyProtection="1">
      <alignment vertical="center"/>
      <protection hidden="1"/>
    </xf>
    <xf numFmtId="0" fontId="109" fillId="20" borderId="0" xfId="0" applyFont="1" applyFill="1" applyAlignment="1" applyProtection="1">
      <alignment horizontal="center" vertical="center"/>
      <protection hidden="1"/>
    </xf>
    <xf numFmtId="180" fontId="107" fillId="20" borderId="0" xfId="11" applyNumberFormat="1" applyFont="1" applyFill="1" applyBorder="1" applyAlignment="1" applyProtection="1">
      <protection hidden="1"/>
    </xf>
    <xf numFmtId="180" fontId="107" fillId="0" borderId="0" xfId="11" applyNumberFormat="1" applyFont="1" applyFill="1" applyBorder="1" applyAlignment="1" applyProtection="1">
      <protection hidden="1"/>
    </xf>
    <xf numFmtId="180" fontId="100" fillId="10" borderId="3" xfId="11" applyNumberFormat="1" applyFont="1" applyFill="1" applyBorder="1" applyAlignment="1" applyProtection="1">
      <alignment horizontal="center"/>
      <protection hidden="1"/>
    </xf>
    <xf numFmtId="49" fontId="100" fillId="10" borderId="3" xfId="0" applyNumberFormat="1" applyFont="1" applyFill="1" applyBorder="1" applyAlignment="1" applyProtection="1">
      <protection hidden="1"/>
    </xf>
    <xf numFmtId="183" fontId="100" fillId="3" borderId="9" xfId="0" applyNumberFormat="1" applyFont="1" applyFill="1" applyBorder="1" applyAlignment="1" applyProtection="1">
      <alignment horizontal="center"/>
      <protection locked="0"/>
    </xf>
    <xf numFmtId="4" fontId="109" fillId="20" borderId="0" xfId="11" applyNumberFormat="1" applyFont="1" applyFill="1" applyBorder="1" applyAlignment="1" applyProtection="1">
      <alignment horizontal="center"/>
      <protection hidden="1"/>
    </xf>
    <xf numFmtId="4" fontId="109" fillId="20" borderId="0" xfId="11" applyNumberFormat="1" applyFont="1" applyFill="1" applyBorder="1" applyAlignment="1" applyProtection="1">
      <alignment horizontal="center" vertical="center"/>
      <protection hidden="1"/>
    </xf>
    <xf numFmtId="180" fontId="100" fillId="10" borderId="18" xfId="11" applyNumberFormat="1" applyFont="1" applyFill="1" applyBorder="1" applyAlignment="1" applyProtection="1">
      <alignment horizontal="center"/>
      <protection hidden="1"/>
    </xf>
    <xf numFmtId="49" fontId="100" fillId="10" borderId="18" xfId="0" applyNumberFormat="1" applyFont="1" applyFill="1" applyBorder="1" applyAlignment="1" applyProtection="1">
      <protection hidden="1"/>
    </xf>
    <xf numFmtId="183" fontId="100" fillId="10" borderId="2" xfId="11" applyNumberFormat="1" applyFont="1" applyFill="1" applyBorder="1" applyAlignment="1" applyProtection="1">
      <alignment horizontal="center"/>
      <protection hidden="1"/>
    </xf>
    <xf numFmtId="4" fontId="107" fillId="20" borderId="0" xfId="11" applyNumberFormat="1" applyFont="1" applyFill="1" applyBorder="1" applyAlignment="1" applyProtection="1">
      <protection hidden="1"/>
    </xf>
    <xf numFmtId="180" fontId="100" fillId="0" borderId="7" xfId="11" applyNumberFormat="1" applyFont="1" applyFill="1" applyBorder="1" applyAlignment="1" applyProtection="1">
      <alignment horizontal="center"/>
      <protection hidden="1"/>
    </xf>
    <xf numFmtId="0" fontId="100" fillId="0" borderId="31" xfId="0" applyFont="1" applyFill="1" applyBorder="1" applyAlignment="1" applyProtection="1">
      <protection hidden="1"/>
    </xf>
    <xf numFmtId="183" fontId="107" fillId="3" borderId="7" xfId="1" applyNumberFormat="1" applyFont="1" applyFill="1" applyBorder="1" applyAlignment="1" applyProtection="1">
      <alignment horizontal="center" vertical="center"/>
      <protection locked="0"/>
    </xf>
    <xf numFmtId="0" fontId="100" fillId="20" borderId="0" xfId="0" applyFont="1" applyFill="1" applyAlignment="1" applyProtection="1">
      <alignment horizontal="center" vertical="center"/>
      <protection hidden="1"/>
    </xf>
    <xf numFmtId="180" fontId="100" fillId="0" borderId="5" xfId="11" applyNumberFormat="1" applyFont="1" applyFill="1" applyBorder="1" applyAlignment="1" applyProtection="1">
      <alignment horizontal="center"/>
      <protection hidden="1"/>
    </xf>
    <xf numFmtId="0" fontId="100" fillId="0" borderId="14" xfId="0" applyFont="1" applyFill="1" applyBorder="1" applyAlignment="1" applyProtection="1">
      <alignment wrapText="1"/>
      <protection hidden="1"/>
    </xf>
    <xf numFmtId="183" fontId="107" fillId="3" borderId="13" xfId="1" applyNumberFormat="1" applyFont="1" applyFill="1" applyBorder="1" applyAlignment="1" applyProtection="1">
      <alignment horizontal="center" vertical="center"/>
      <protection locked="0"/>
    </xf>
    <xf numFmtId="0" fontId="100" fillId="0" borderId="5" xfId="0" applyFont="1" applyFill="1" applyBorder="1" applyAlignment="1" applyProtection="1">
      <alignment wrapText="1"/>
      <protection hidden="1"/>
    </xf>
    <xf numFmtId="183" fontId="107" fillId="3" borderId="5" xfId="1" applyNumberFormat="1" applyFont="1" applyFill="1" applyBorder="1" applyAlignment="1" applyProtection="1">
      <alignment horizontal="center" vertical="center"/>
      <protection locked="0"/>
    </xf>
    <xf numFmtId="180" fontId="100" fillId="20" borderId="0" xfId="11" applyNumberFormat="1" applyFont="1" applyFill="1" applyBorder="1" applyAlignment="1" applyProtection="1">
      <alignment horizontal="center"/>
      <protection hidden="1"/>
    </xf>
    <xf numFmtId="0" fontId="100" fillId="20" borderId="0" xfId="0" applyFont="1" applyFill="1" applyAlignment="1" applyProtection="1">
      <alignment horizontal="left"/>
      <protection hidden="1"/>
    </xf>
    <xf numFmtId="176" fontId="100" fillId="20" borderId="0" xfId="1" applyFont="1" applyFill="1" applyBorder="1" applyAlignment="1" applyProtection="1">
      <alignment horizontal="center" vertical="center"/>
      <protection hidden="1"/>
    </xf>
    <xf numFmtId="0" fontId="107" fillId="20" borderId="0" xfId="0" applyFont="1" applyFill="1" applyAlignment="1" applyProtection="1">
      <alignment vertical="center" wrapText="1"/>
      <protection hidden="1"/>
    </xf>
    <xf numFmtId="180" fontId="100" fillId="10" borderId="2" xfId="11" applyNumberFormat="1" applyFont="1" applyFill="1" applyBorder="1" applyAlignment="1" applyProtection="1">
      <alignment horizontal="center"/>
      <protection hidden="1"/>
    </xf>
    <xf numFmtId="0" fontId="100" fillId="10" borderId="4" xfId="0" applyFont="1" applyFill="1" applyBorder="1" applyAlignment="1" applyProtection="1">
      <alignment horizontal="left" vertical="center"/>
      <protection hidden="1"/>
    </xf>
    <xf numFmtId="183" fontId="100" fillId="10" borderId="2" xfId="1" applyNumberFormat="1" applyFont="1" applyFill="1" applyBorder="1" applyAlignment="1" applyProtection="1">
      <alignment horizontal="center" vertical="center"/>
      <protection hidden="1"/>
    </xf>
    <xf numFmtId="49" fontId="100" fillId="0" borderId="35" xfId="0" applyNumberFormat="1" applyFont="1" applyFill="1" applyBorder="1" applyAlignment="1" applyProtection="1">
      <alignment horizontal="center"/>
      <protection hidden="1"/>
    </xf>
    <xf numFmtId="49" fontId="100" fillId="0" borderId="35" xfId="11" applyNumberFormat="1" applyFont="1" applyFill="1" applyBorder="1" applyAlignment="1" applyProtection="1">
      <protection hidden="1"/>
    </xf>
    <xf numFmtId="183" fontId="100" fillId="22" borderId="35" xfId="11" applyNumberFormat="1" applyFont="1" applyFill="1" applyBorder="1" applyAlignment="1" applyProtection="1">
      <alignment horizontal="center" vertical="center"/>
      <protection hidden="1"/>
    </xf>
    <xf numFmtId="49" fontId="100" fillId="0" borderId="2" xfId="0" applyNumberFormat="1" applyFont="1" applyFill="1" applyBorder="1" applyAlignment="1" applyProtection="1">
      <alignment horizontal="center"/>
      <protection hidden="1"/>
    </xf>
    <xf numFmtId="49" fontId="100" fillId="0" borderId="2" xfId="11" applyNumberFormat="1" applyFont="1" applyFill="1" applyBorder="1" applyAlignment="1" applyProtection="1">
      <protection hidden="1"/>
    </xf>
    <xf numFmtId="183" fontId="100" fillId="22" borderId="2" xfId="11" applyNumberFormat="1" applyFont="1" applyFill="1" applyBorder="1" applyAlignment="1" applyProtection="1">
      <alignment horizontal="center" vertical="center"/>
      <protection hidden="1"/>
    </xf>
    <xf numFmtId="0" fontId="100" fillId="20" borderId="0" xfId="0" applyFont="1" applyFill="1" applyAlignment="1" applyProtection="1">
      <alignment vertical="top" wrapText="1"/>
      <protection hidden="1"/>
    </xf>
    <xf numFmtId="4" fontId="107" fillId="20" borderId="0" xfId="11" applyNumberFormat="1" applyFont="1" applyFill="1" applyBorder="1" applyAlignment="1" applyProtection="1">
      <alignment wrapText="1"/>
      <protection hidden="1"/>
    </xf>
    <xf numFmtId="0" fontId="100" fillId="20" borderId="0" xfId="0" applyFont="1" applyFill="1" applyAlignment="1" applyProtection="1">
      <alignment horizontal="left" vertical="top" wrapText="1"/>
      <protection hidden="1"/>
    </xf>
    <xf numFmtId="49" fontId="100" fillId="0" borderId="33" xfId="11" applyNumberFormat="1" applyFont="1" applyFill="1" applyBorder="1" applyAlignment="1" applyProtection="1">
      <protection hidden="1"/>
    </xf>
    <xf numFmtId="183" fontId="100" fillId="22" borderId="2" xfId="11" applyNumberFormat="1" applyFont="1" applyFill="1" applyBorder="1" applyAlignment="1" applyProtection="1">
      <alignment horizontal="center"/>
      <protection hidden="1"/>
    </xf>
    <xf numFmtId="49" fontId="100" fillId="20" borderId="0" xfId="0" applyNumberFormat="1" applyFont="1" applyFill="1" applyAlignment="1" applyProtection="1">
      <alignment horizontal="center"/>
      <protection hidden="1"/>
    </xf>
    <xf numFmtId="49" fontId="100" fillId="0" borderId="0" xfId="11" applyNumberFormat="1" applyFont="1" applyFill="1" applyBorder="1" applyAlignment="1" applyProtection="1">
      <protection hidden="1"/>
    </xf>
    <xf numFmtId="183" fontId="100" fillId="0" borderId="0" xfId="0" applyNumberFormat="1" applyFont="1" applyFill="1" applyAlignment="1" applyProtection="1">
      <alignment horizontal="center" vertical="center"/>
      <protection hidden="1"/>
    </xf>
    <xf numFmtId="49" fontId="100" fillId="20" borderId="36" xfId="0" applyNumberFormat="1" applyFont="1" applyFill="1" applyBorder="1" applyAlignment="1" applyProtection="1">
      <alignment horizontal="center"/>
      <protection hidden="1"/>
    </xf>
    <xf numFmtId="183" fontId="100" fillId="22" borderId="2" xfId="0" applyNumberFormat="1" applyFont="1" applyFill="1" applyBorder="1" applyAlignment="1" applyProtection="1">
      <alignment horizontal="center" vertical="center"/>
      <protection hidden="1"/>
    </xf>
    <xf numFmtId="49" fontId="107" fillId="20" borderId="0" xfId="11" applyNumberFormat="1" applyFont="1" applyFill="1" applyBorder="1" applyAlignment="1" applyProtection="1">
      <alignment horizontal="center"/>
      <protection hidden="1"/>
    </xf>
    <xf numFmtId="0" fontId="100" fillId="20" borderId="0" xfId="0" applyFont="1" applyFill="1" applyAlignment="1" applyProtection="1">
      <protection hidden="1"/>
    </xf>
    <xf numFmtId="49" fontId="100" fillId="25" borderId="2" xfId="0" applyNumberFormat="1" applyFont="1" applyFill="1" applyBorder="1" applyAlignment="1" applyProtection="1">
      <alignment horizontal="center"/>
      <protection hidden="1"/>
    </xf>
    <xf numFmtId="49" fontId="100" fillId="25" borderId="2" xfId="11" applyNumberFormat="1" applyFont="1" applyFill="1" applyBorder="1" applyAlignment="1" applyProtection="1">
      <protection hidden="1"/>
    </xf>
    <xf numFmtId="183" fontId="100" fillId="25" borderId="2" xfId="11" applyNumberFormat="1" applyFont="1" applyFill="1" applyBorder="1" applyAlignment="1" applyProtection="1">
      <alignment horizontal="center" vertical="center"/>
      <protection hidden="1"/>
    </xf>
    <xf numFmtId="183" fontId="100" fillId="3" borderId="2" xfId="11" applyNumberFormat="1" applyFont="1" applyFill="1" applyBorder="1" applyAlignment="1" applyProtection="1">
      <alignment horizontal="center"/>
      <protection locked="0"/>
    </xf>
    <xf numFmtId="183" fontId="100" fillId="3" borderId="2" xfId="60" applyNumberFormat="1" applyFont="1" applyFill="1" applyBorder="1" applyAlignment="1" applyProtection="1">
      <alignment horizontal="center"/>
      <protection locked="0"/>
    </xf>
    <xf numFmtId="49" fontId="100" fillId="20" borderId="0" xfId="11" applyNumberFormat="1" applyFont="1" applyFill="1" applyBorder="1" applyAlignment="1" applyProtection="1">
      <alignment horizontal="left"/>
      <protection hidden="1"/>
    </xf>
    <xf numFmtId="0" fontId="28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0" fontId="110" fillId="2" borderId="0" xfId="0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right" vertical="center"/>
      <protection hidden="1"/>
    </xf>
    <xf numFmtId="0" fontId="111" fillId="2" borderId="0" xfId="0" applyFont="1" applyFill="1" applyAlignment="1" applyProtection="1">
      <alignment horizontal="center" vertical="center" wrapText="1"/>
      <protection hidden="1"/>
    </xf>
    <xf numFmtId="0" fontId="112" fillId="2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horizontal="center" vertical="center"/>
      <protection hidden="1"/>
    </xf>
    <xf numFmtId="49" fontId="21" fillId="2" borderId="0" xfId="0" applyNumberFormat="1" applyFont="1" applyFill="1" applyAlignment="1" applyProtection="1">
      <alignment horizontal="center" vertical="center"/>
      <protection hidden="1"/>
    </xf>
    <xf numFmtId="0" fontId="8" fillId="2" borderId="36" xfId="0" applyFont="1" applyFill="1" applyBorder="1" applyAlignment="1" applyProtection="1">
      <alignment horizontal="center" vertical="center" wrapText="1"/>
      <protection hidden="1"/>
    </xf>
    <xf numFmtId="0" fontId="52" fillId="12" borderId="18" xfId="0" applyFont="1" applyFill="1" applyBorder="1" applyAlignment="1" applyProtection="1">
      <alignment horizontal="center" vertical="center" wrapText="1"/>
      <protection hidden="1"/>
    </xf>
    <xf numFmtId="0" fontId="50" fillId="26" borderId="9" xfId="0" applyFont="1" applyFill="1" applyBorder="1" applyAlignment="1" applyProtection="1">
      <alignment horizontal="center" vertical="center"/>
      <protection hidden="1"/>
    </xf>
    <xf numFmtId="0" fontId="50" fillId="2" borderId="0" xfId="0" applyFont="1" applyFill="1" applyAlignment="1" applyProtection="1">
      <alignment horizontal="center" vertical="center"/>
      <protection hidden="1"/>
    </xf>
    <xf numFmtId="0" fontId="25" fillId="4" borderId="5" xfId="0" applyFont="1" applyFill="1" applyBorder="1" applyAlignment="1">
      <alignment horizontal="center" vertical="center"/>
    </xf>
    <xf numFmtId="0" fontId="31" fillId="2" borderId="0" xfId="0" applyFont="1" applyFill="1" applyAlignment="1" applyProtection="1">
      <alignment horizontal="right" vertical="center"/>
      <protection hidden="1"/>
    </xf>
    <xf numFmtId="0" fontId="113" fillId="2" borderId="5" xfId="0" applyFont="1" applyFill="1" applyBorder="1" applyAlignment="1" applyProtection="1">
      <alignment horizontal="center" vertical="center" wrapText="1"/>
      <protection locked="0"/>
    </xf>
    <xf numFmtId="0" fontId="28" fillId="2" borderId="5" xfId="0" applyFont="1" applyFill="1" applyBorder="1" applyAlignment="1" applyProtection="1">
      <alignment horizontal="center" vertical="center" wrapText="1"/>
      <protection locked="0"/>
    </xf>
    <xf numFmtId="3" fontId="28" fillId="0" borderId="5" xfId="0" applyNumberFormat="1" applyFont="1" applyBorder="1" applyAlignment="1" applyProtection="1">
      <alignment horizontal="center" vertical="center"/>
      <protection locked="0"/>
    </xf>
    <xf numFmtId="0" fontId="28" fillId="0" borderId="5" xfId="0" applyFont="1" applyBorder="1" applyAlignment="1" applyProtection="1">
      <alignment horizontal="center" vertical="center"/>
      <protection locked="0"/>
    </xf>
    <xf numFmtId="0" fontId="28" fillId="0" borderId="5" xfId="0" applyFont="1" applyBorder="1" applyAlignment="1" applyProtection="1">
      <alignment horizontal="center" vertical="center" wrapText="1"/>
      <protection locked="0"/>
    </xf>
    <xf numFmtId="0" fontId="28" fillId="2" borderId="5" xfId="0" applyFont="1" applyFill="1" applyBorder="1" applyAlignment="1" applyProtection="1">
      <alignment horizontal="center" vertical="center"/>
      <protection locked="0"/>
    </xf>
    <xf numFmtId="3" fontId="28" fillId="2" borderId="5" xfId="0" applyNumberFormat="1" applyFont="1" applyFill="1" applyBorder="1" applyAlignment="1" applyProtection="1">
      <alignment horizontal="center" vertical="center"/>
      <protection locked="0"/>
    </xf>
    <xf numFmtId="0" fontId="31" fillId="2" borderId="6" xfId="0" applyFont="1" applyFill="1" applyBorder="1" applyAlignment="1" applyProtection="1">
      <alignment horizontal="right" vertical="center" wrapText="1"/>
      <protection hidden="1"/>
    </xf>
    <xf numFmtId="0" fontId="114" fillId="2" borderId="0" xfId="0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1" fontId="25" fillId="3" borderId="2" xfId="0" applyNumberFormat="1" applyFont="1" applyFill="1" applyBorder="1" applyAlignment="1" applyProtection="1">
      <alignment horizontal="center" vertical="center"/>
      <protection locked="0"/>
    </xf>
    <xf numFmtId="0" fontId="115" fillId="2" borderId="0" xfId="0" applyFont="1" applyFill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49" fontId="25" fillId="3" borderId="2" xfId="0" applyNumberFormat="1" applyFont="1" applyFill="1" applyBorder="1" applyAlignment="1" applyProtection="1">
      <alignment horizontal="center" vertical="center"/>
      <protection locked="0"/>
    </xf>
    <xf numFmtId="0" fontId="116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52" fillId="12" borderId="3" xfId="0" applyFont="1" applyFill="1" applyBorder="1" applyAlignment="1" applyProtection="1">
      <alignment horizontal="center" vertical="center" wrapText="1"/>
      <protection hidden="1"/>
    </xf>
    <xf numFmtId="0" fontId="27" fillId="2" borderId="0" xfId="0" applyFont="1" applyFill="1" applyAlignment="1" applyProtection="1">
      <alignment horizontal="right" vertical="center"/>
      <protection hidden="1"/>
    </xf>
    <xf numFmtId="0" fontId="8" fillId="2" borderId="0" xfId="0" applyFont="1" applyFill="1" applyAlignment="1" applyProtection="1">
      <alignment horizontal="right" vertical="center"/>
      <protection hidden="1"/>
    </xf>
    <xf numFmtId="0" fontId="8" fillId="3" borderId="5" xfId="0" applyFont="1" applyFill="1" applyBorder="1" applyAlignment="1" applyProtection="1">
      <alignment horizontal="left" vertical="center"/>
      <protection locked="0"/>
    </xf>
    <xf numFmtId="49" fontId="8" fillId="3" borderId="5" xfId="0" applyNumberFormat="1" applyFont="1" applyFill="1" applyBorder="1" applyAlignment="1" applyProtection="1">
      <alignment horizontal="left" vertical="center"/>
      <protection locked="0"/>
    </xf>
    <xf numFmtId="3" fontId="8" fillId="3" borderId="5" xfId="0" applyNumberFormat="1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right" vertical="center"/>
      <protection hidden="1"/>
    </xf>
    <xf numFmtId="0" fontId="117" fillId="3" borderId="5" xfId="0" applyFont="1" applyFill="1" applyBorder="1" applyAlignment="1" applyProtection="1">
      <alignment horizontal="left" vertical="center"/>
      <protection locked="0"/>
    </xf>
    <xf numFmtId="0" fontId="44" fillId="2" borderId="0" xfId="0" applyFont="1" applyFill="1" applyAlignment="1" applyProtection="1">
      <alignment horizontal="left" vertical="center"/>
      <protection hidden="1"/>
    </xf>
    <xf numFmtId="0" fontId="28" fillId="2" borderId="0" xfId="0" applyFont="1" applyFill="1" applyAlignment="1" applyProtection="1">
      <alignment horizontal="right" vertical="center"/>
      <protection hidden="1"/>
    </xf>
    <xf numFmtId="49" fontId="25" fillId="2" borderId="0" xfId="49" applyNumberFormat="1" applyFont="1" applyFill="1" applyAlignment="1" applyProtection="1">
      <alignment horizontal="right" vertical="center"/>
      <protection hidden="1"/>
    </xf>
    <xf numFmtId="0" fontId="8" fillId="3" borderId="5" xfId="0" applyFont="1" applyFill="1" applyBorder="1" applyAlignment="1" applyProtection="1">
      <alignment horizontal="left" vertical="center" wrapText="1"/>
      <protection locked="0"/>
    </xf>
  </cellXfs>
  <cellStyles count="6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Excel Built-in Explanatory Text" xfId="49"/>
    <cellStyle name="Excel Built-in Explanatory Text 2" xfId="50"/>
    <cellStyle name="Hiperlink 2" xfId="51"/>
    <cellStyle name="Normal 2" xfId="52"/>
    <cellStyle name="Normal 2 2" xfId="53"/>
    <cellStyle name="Normal 3" xfId="54"/>
    <cellStyle name="Normal 4" xfId="55"/>
    <cellStyle name="Normal 5" xfId="56"/>
    <cellStyle name="Normal 5 2" xfId="57"/>
    <cellStyle name="Normal 6" xfId="58"/>
    <cellStyle name="Porcentagem 2" xfId="59"/>
    <cellStyle name="Texto Explicativo 2" xfId="60"/>
    <cellStyle name="Vírgula 2" xfId="61"/>
  </cellStyles>
  <dxfs count="3">
    <dxf>
      <font>
        <name val="Arial"/>
        <scheme val="none"/>
        <color rgb="FF333333"/>
      </font>
    </dxf>
    <dxf>
      <font>
        <name val="Arial"/>
        <scheme val="none"/>
        <b val="0"/>
        <color rgb="FFFF0000"/>
      </font>
    </dxf>
    <dxf>
      <font>
        <name val="Arial"/>
        <scheme val="none"/>
        <b val="0"/>
        <color rgb="FF0000FF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A6"/>
      <rgbColor rgb="00F2DCDB"/>
      <rgbColor rgb="00660066"/>
      <rgbColor rgb="00FF8080"/>
      <rgbColor rgb="000563C1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AC090"/>
      <rgbColor rgb="00BFBFB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060"/>
      <rgbColor rgb="00339966"/>
      <rgbColor rgb="00111111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152400</xdr:colOff>
      <xdr:row>1</xdr:row>
      <xdr:rowOff>142875</xdr:rowOff>
    </xdr:from>
    <xdr:to>
      <xdr:col>2</xdr:col>
      <xdr:colOff>1343025</xdr:colOff>
      <xdr:row>8</xdr:row>
      <xdr:rowOff>28575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00" y="304800"/>
          <a:ext cx="180022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314325</xdr:colOff>
      <xdr:row>1</xdr:row>
      <xdr:rowOff>152400</xdr:rowOff>
    </xdr:from>
    <xdr:to>
      <xdr:col>9</xdr:col>
      <xdr:colOff>285750</xdr:colOff>
      <xdr:row>6</xdr:row>
      <xdr:rowOff>114300</xdr:rowOff>
    </xdr:to>
    <xdr:pic>
      <xdr:nvPicPr>
        <xdr:cNvPr id="2049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62325" y="323850"/>
          <a:ext cx="18002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587160</xdr:colOff>
      <xdr:row>51</xdr:row>
      <xdr:rowOff>8640</xdr:rowOff>
    </xdr:to>
    <xdr:sp>
      <xdr:nvSpPr>
        <xdr:cNvPr id="2" name="CustomShape 1" hidden="1"/>
        <xdr:cNvSpPr/>
      </xdr:nvSpPr>
      <xdr:spPr>
        <a:xfrm>
          <a:off x="0" y="0"/>
          <a:ext cx="9521190" cy="952373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588240</xdr:colOff>
      <xdr:row>51</xdr:row>
      <xdr:rowOff>9720</xdr:rowOff>
    </xdr:to>
    <xdr:sp>
      <xdr:nvSpPr>
        <xdr:cNvPr id="3" name="CustomShape 1" hidden="1"/>
        <xdr:cNvSpPr/>
      </xdr:nvSpPr>
      <xdr:spPr>
        <a:xfrm>
          <a:off x="0" y="0"/>
          <a:ext cx="9522460" cy="95250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588600</xdr:colOff>
      <xdr:row>54</xdr:row>
      <xdr:rowOff>10080</xdr:rowOff>
    </xdr:to>
    <xdr:sp>
      <xdr:nvSpPr>
        <xdr:cNvPr id="4" name="CustomShape 1" hidden="1"/>
        <xdr:cNvSpPr/>
      </xdr:nvSpPr>
      <xdr:spPr>
        <a:xfrm>
          <a:off x="0" y="0"/>
          <a:ext cx="9522460" cy="99822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67320</xdr:rowOff>
    </xdr:from>
    <xdr:to>
      <xdr:col>1</xdr:col>
      <xdr:colOff>867410</xdr:colOff>
      <xdr:row>7</xdr:row>
      <xdr:rowOff>119390</xdr:rowOff>
    </xdr:to>
    <xdr:pic>
      <xdr:nvPicPr>
        <xdr:cNvPr id="5" name="Picture 2"/>
        <xdr:cNvPicPr/>
      </xdr:nvPicPr>
      <xdr:blipFill>
        <a:blip r:embed="rId1"/>
        <a:stretch>
          <a:fillRect/>
        </a:stretch>
      </xdr:blipFill>
      <xdr:spPr>
        <a:xfrm>
          <a:off x="0" y="67310"/>
          <a:ext cx="1467485" cy="13093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168120</xdr:colOff>
      <xdr:row>0</xdr:row>
      <xdr:rowOff>100800</xdr:rowOff>
    </xdr:from>
    <xdr:to>
      <xdr:col>1</xdr:col>
      <xdr:colOff>1326360</xdr:colOff>
      <xdr:row>8</xdr:row>
      <xdr:rowOff>107150</xdr:rowOff>
    </xdr:to>
    <xdr:pic>
      <xdr:nvPicPr>
        <xdr:cNvPr id="2" name="Picture 2"/>
        <xdr:cNvPicPr/>
      </xdr:nvPicPr>
      <xdr:blipFill>
        <a:blip r:embed="rId1"/>
        <a:stretch>
          <a:fillRect/>
        </a:stretch>
      </xdr:blipFill>
      <xdr:spPr>
        <a:xfrm>
          <a:off x="167640" y="100330"/>
          <a:ext cx="1634490" cy="14541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219075</xdr:colOff>
      <xdr:row>1</xdr:row>
      <xdr:rowOff>95250</xdr:rowOff>
    </xdr:from>
    <xdr:to>
      <xdr:col>2</xdr:col>
      <xdr:colOff>676275</xdr:colOff>
      <xdr:row>8</xdr:row>
      <xdr:rowOff>9525</xdr:rowOff>
    </xdr:to>
    <xdr:pic>
      <xdr:nvPicPr>
        <xdr:cNvPr id="307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" y="266700"/>
          <a:ext cx="15335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314325</xdr:colOff>
      <xdr:row>0</xdr:row>
      <xdr:rowOff>123825</xdr:rowOff>
    </xdr:from>
    <xdr:to>
      <xdr:col>2</xdr:col>
      <xdr:colOff>619125</xdr:colOff>
      <xdr:row>6</xdr:row>
      <xdr:rowOff>47625</xdr:rowOff>
    </xdr:to>
    <xdr:pic>
      <xdr:nvPicPr>
        <xdr:cNvPr id="4097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325" y="123825"/>
          <a:ext cx="13620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1</xdr:col>
      <xdr:colOff>1619250</xdr:colOff>
      <xdr:row>9</xdr:row>
      <xdr:rowOff>76200</xdr:rowOff>
    </xdr:to>
    <xdr:pic>
      <xdr:nvPicPr>
        <xdr:cNvPr id="5121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85725"/>
          <a:ext cx="18002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0</xdr:row>
      <xdr:rowOff>85725</xdr:rowOff>
    </xdr:from>
    <xdr:to>
      <xdr:col>1</xdr:col>
      <xdr:colOff>1619250</xdr:colOff>
      <xdr:row>9</xdr:row>
      <xdr:rowOff>69850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85725"/>
          <a:ext cx="1800225" cy="160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247650</xdr:colOff>
      <xdr:row>0</xdr:row>
      <xdr:rowOff>123825</xdr:rowOff>
    </xdr:from>
    <xdr:to>
      <xdr:col>1</xdr:col>
      <xdr:colOff>1447800</xdr:colOff>
      <xdr:row>10</xdr:row>
      <xdr:rowOff>47625</xdr:rowOff>
    </xdr:to>
    <xdr:pic>
      <xdr:nvPicPr>
        <xdr:cNvPr id="6145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123825"/>
          <a:ext cx="18097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1</xdr:col>
      <xdr:colOff>1247775</xdr:colOff>
      <xdr:row>9</xdr:row>
      <xdr:rowOff>47625</xdr:rowOff>
    </xdr:to>
    <xdr:pic>
      <xdr:nvPicPr>
        <xdr:cNvPr id="7169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104775"/>
          <a:ext cx="15906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1</xdr:col>
      <xdr:colOff>342900</xdr:colOff>
      <xdr:row>7</xdr:row>
      <xdr:rowOff>114300</xdr:rowOff>
    </xdr:to>
    <xdr:pic>
      <xdr:nvPicPr>
        <xdr:cNvPr id="819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247650"/>
          <a:ext cx="18097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1</xdr:col>
      <xdr:colOff>523875</xdr:colOff>
      <xdr:row>7</xdr:row>
      <xdr:rowOff>38100</xdr:rowOff>
    </xdr:to>
    <xdr:pic>
      <xdr:nvPicPr>
        <xdr:cNvPr id="10241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190500"/>
          <a:ext cx="15906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190500</xdr:colOff>
      <xdr:row>0</xdr:row>
      <xdr:rowOff>180975</xdr:rowOff>
    </xdr:from>
    <xdr:to>
      <xdr:col>2</xdr:col>
      <xdr:colOff>352425</xdr:colOff>
      <xdr:row>7</xdr:row>
      <xdr:rowOff>133350</xdr:rowOff>
    </xdr:to>
    <xdr:pic>
      <xdr:nvPicPr>
        <xdr:cNvPr id="9217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0" y="180975"/>
          <a:ext cx="18002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1</xdr:col>
      <xdr:colOff>695325</xdr:colOff>
      <xdr:row>9</xdr:row>
      <xdr:rowOff>85725</xdr:rowOff>
    </xdr:to>
    <xdr:pic>
      <xdr:nvPicPr>
        <xdr:cNvPr id="13313" name="Picture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" y="95250"/>
          <a:ext cx="18097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-%20HMJ%20-%20FINANCEIRO%2009.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EIRO GERAL"/>
      <sheetName val="FIN. DETALHADO"/>
    </sheetNames>
    <sheetDataSet>
      <sheetData sheetId="0"/>
      <sheetData sheetId="1">
        <row r="14">
          <cell r="D14">
            <v>607492.48</v>
          </cell>
        </row>
        <row r="16">
          <cell r="D16">
            <v>78370.22</v>
          </cell>
        </row>
        <row r="19">
          <cell r="D19">
            <v>83587.59</v>
          </cell>
        </row>
        <row r="20">
          <cell r="D20">
            <v>1044.9</v>
          </cell>
        </row>
        <row r="22">
          <cell r="D22">
            <v>22249.55</v>
          </cell>
        </row>
        <row r="28">
          <cell r="D28">
            <v>18920.8</v>
          </cell>
        </row>
        <row r="30">
          <cell r="D30">
            <v>59338.19</v>
          </cell>
        </row>
        <row r="33">
          <cell r="D33">
            <v>234095.1</v>
          </cell>
        </row>
        <row r="35">
          <cell r="D35">
            <v>18001.62</v>
          </cell>
        </row>
        <row r="36">
          <cell r="D36">
            <v>36600</v>
          </cell>
        </row>
        <row r="37">
          <cell r="D37">
            <v>54758.1</v>
          </cell>
        </row>
        <row r="40">
          <cell r="D40">
            <v>880</v>
          </cell>
        </row>
        <row r="45">
          <cell r="D45">
            <v>2352</v>
          </cell>
        </row>
        <row r="59">
          <cell r="D59">
            <v>88557.5</v>
          </cell>
        </row>
        <row r="65">
          <cell r="D65">
            <v>12780</v>
          </cell>
        </row>
        <row r="67">
          <cell r="D67">
            <v>64553.8</v>
          </cell>
        </row>
        <row r="68">
          <cell r="D68">
            <v>4838.4</v>
          </cell>
        </row>
        <row r="69">
          <cell r="D69">
            <v>94885.27</v>
          </cell>
        </row>
        <row r="75">
          <cell r="D75">
            <v>66035.61</v>
          </cell>
        </row>
        <row r="76">
          <cell r="D76">
            <v>410.94</v>
          </cell>
        </row>
        <row r="79">
          <cell r="D79">
            <v>134749.35</v>
          </cell>
        </row>
        <row r="85">
          <cell r="D85">
            <v>6507.09</v>
          </cell>
        </row>
        <row r="87">
          <cell r="D87">
            <v>129.9</v>
          </cell>
        </row>
        <row r="91">
          <cell r="D91">
            <v>15657</v>
          </cell>
        </row>
        <row r="92">
          <cell r="D92">
            <v>34772.66</v>
          </cell>
        </row>
        <row r="94">
          <cell r="D94">
            <v>1500</v>
          </cell>
        </row>
        <row r="100">
          <cell r="D100">
            <v>18112.5</v>
          </cell>
        </row>
        <row r="106">
          <cell r="D106">
            <v>632</v>
          </cell>
        </row>
        <row r="107">
          <cell r="D107">
            <v>7581.8</v>
          </cell>
        </row>
        <row r="109">
          <cell r="D109">
            <v>12370</v>
          </cell>
        </row>
        <row r="111">
          <cell r="D111">
            <v>10011.04</v>
          </cell>
        </row>
        <row r="113">
          <cell r="D113">
            <v>19116</v>
          </cell>
        </row>
        <row r="118">
          <cell r="D118">
            <v>6250</v>
          </cell>
        </row>
        <row r="127">
          <cell r="D127">
            <v>6768.75</v>
          </cell>
        </row>
        <row r="128">
          <cell r="D128">
            <v>2725.5</v>
          </cell>
        </row>
        <row r="132">
          <cell r="D132">
            <v>14492.5</v>
          </cell>
        </row>
        <row r="133">
          <cell r="D133">
            <v>2722.68</v>
          </cell>
        </row>
        <row r="134">
          <cell r="D134">
            <v>99966.49</v>
          </cell>
        </row>
        <row r="135">
          <cell r="D135">
            <v>4000</v>
          </cell>
        </row>
        <row r="137">
          <cell r="D137">
            <v>2348.95</v>
          </cell>
        </row>
        <row r="143">
          <cell r="D143">
            <v>5200</v>
          </cell>
        </row>
        <row r="147">
          <cell r="D147">
            <v>18554.6</v>
          </cell>
        </row>
        <row r="151">
          <cell r="D151">
            <v>6500</v>
          </cell>
        </row>
        <row r="153">
          <cell r="D153">
            <v>23.65</v>
          </cell>
        </row>
        <row r="157">
          <cell r="D157">
            <v>3871.87</v>
          </cell>
        </row>
        <row r="160">
          <cell r="D160">
            <v>4736.48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rh.hmj.fabamed@gmail.com" TargetMode="Externa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administrativo.hmj@fabamed.org.br" TargetMode="Externa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AM37"/>
  <sheetViews>
    <sheetView showGridLines="0" tabSelected="1" zoomScale="75" zoomScaleNormal="75" workbookViewId="0">
      <selection activeCell="N9" sqref="N9"/>
    </sheetView>
  </sheetViews>
  <sheetFormatPr defaultColWidth="9" defaultRowHeight="12.75"/>
  <cols>
    <col min="1" max="2" width="9.14285714285714" style="383" customWidth="1"/>
    <col min="3" max="3" width="28.8571428571429" style="383" customWidth="1"/>
    <col min="4" max="4" width="30.1428571428571" style="383" customWidth="1"/>
    <col min="5" max="5" width="3.85714285714286" style="383" customWidth="1"/>
    <col min="6" max="8" width="9.14285714285714" style="383" customWidth="1"/>
    <col min="9" max="9" width="20.1428571428571" style="383" customWidth="1"/>
    <col min="10" max="11" width="9.14285714285714" style="383" customWidth="1"/>
    <col min="12" max="12" width="15.2857142857143" style="383" customWidth="1"/>
    <col min="13" max="16384" width="9.14285714285714" style="383"/>
  </cols>
  <sheetData>
    <row r="4" ht="13.5"/>
    <row r="5" s="721" customFormat="1" ht="24" customHeight="1" spans="1:12">
      <c r="A5" s="744" t="s">
        <v>0</v>
      </c>
      <c r="B5" s="744"/>
      <c r="C5" s="744"/>
      <c r="D5" s="744"/>
      <c r="E5" s="744"/>
      <c r="F5" s="744"/>
      <c r="G5" s="744"/>
      <c r="H5" s="744"/>
      <c r="I5" s="744"/>
      <c r="J5" s="745" t="s">
        <v>1</v>
      </c>
      <c r="K5" s="746">
        <v>2026</v>
      </c>
      <c r="L5" s="746"/>
    </row>
    <row r="6" s="722" customFormat="1" ht="24" customHeight="1" spans="1:12">
      <c r="A6" s="747" t="s">
        <v>2</v>
      </c>
      <c r="B6" s="747"/>
      <c r="C6" s="747"/>
      <c r="D6" s="747"/>
      <c r="E6" s="747"/>
      <c r="F6" s="747"/>
      <c r="G6" s="747"/>
      <c r="H6" s="747"/>
      <c r="I6" s="747"/>
      <c r="J6" s="748" t="s">
        <v>3</v>
      </c>
      <c r="K6" s="749" t="s">
        <v>4</v>
      </c>
      <c r="L6" s="749"/>
    </row>
    <row r="7" s="722" customFormat="1" ht="23.25" customHeight="1" spans="1:12">
      <c r="A7" s="726"/>
      <c r="B7" s="726"/>
      <c r="C7" s="726"/>
      <c r="E7" s="726"/>
      <c r="F7" s="726"/>
      <c r="G7" s="726"/>
      <c r="H7" s="726"/>
      <c r="I7" s="726"/>
    </row>
    <row r="8" s="722" customFormat="1" ht="23.25" customHeight="1" spans="1:12">
      <c r="A8" s="726"/>
      <c r="B8" s="726"/>
      <c r="C8" s="726"/>
      <c r="D8" s="726"/>
      <c r="E8" s="726"/>
      <c r="F8" s="726"/>
      <c r="G8" s="726"/>
      <c r="H8" s="726"/>
      <c r="I8" s="726"/>
    </row>
    <row r="9" s="722" customFormat="1" ht="23.25" customHeight="1" spans="1:12">
      <c r="A9" s="750" t="s">
        <v>5</v>
      </c>
      <c r="B9" s="750"/>
      <c r="C9" s="750"/>
      <c r="D9" s="750"/>
      <c r="E9" s="750"/>
      <c r="F9" s="750"/>
      <c r="G9" s="750"/>
      <c r="H9" s="750"/>
      <c r="I9" s="750"/>
      <c r="J9" s="750"/>
      <c r="L9" s="729"/>
    </row>
    <row r="10" s="722" customFormat="1" ht="33.75" customHeight="1" spans="1:12">
      <c r="A10" s="750"/>
      <c r="B10" s="750"/>
      <c r="C10" s="750"/>
      <c r="D10" s="750"/>
      <c r="E10" s="750"/>
      <c r="F10" s="750"/>
      <c r="G10" s="750"/>
      <c r="H10" s="750"/>
      <c r="I10" s="750"/>
      <c r="J10" s="750"/>
      <c r="K10" s="745"/>
      <c r="L10" s="729"/>
    </row>
    <row r="11" s="722" customFormat="1" ht="23.25" customHeight="1" spans="1:12">
      <c r="A11" s="726"/>
      <c r="B11" s="751" t="s">
        <v>6</v>
      </c>
      <c r="C11" s="751"/>
      <c r="D11" s="752" t="s">
        <v>7</v>
      </c>
      <c r="E11" s="752"/>
      <c r="F11" s="752"/>
      <c r="G11" s="752"/>
      <c r="H11" s="752"/>
      <c r="I11" s="752"/>
      <c r="J11" s="752"/>
      <c r="K11" s="732" t="s">
        <v>8</v>
      </c>
      <c r="L11" s="732"/>
    </row>
    <row r="12" s="385" customFormat="1" ht="24.75" customHeight="1" spans="1:12">
      <c r="K12" s="733"/>
      <c r="L12" s="733"/>
    </row>
    <row r="13" s="385" customFormat="1" ht="28.5" customHeight="1" spans="1:12">
      <c r="A13" s="753"/>
      <c r="B13" s="753"/>
      <c r="C13" s="754" t="s">
        <v>9</v>
      </c>
      <c r="D13" s="755" t="s">
        <v>10</v>
      </c>
      <c r="E13" s="755"/>
      <c r="F13" s="755"/>
      <c r="G13" s="755"/>
      <c r="H13" s="755"/>
      <c r="I13" s="755"/>
      <c r="J13" s="755"/>
      <c r="K13" s="755"/>
      <c r="L13" s="755"/>
    </row>
    <row r="14" s="385" customFormat="1" ht="28.5" customHeight="1" spans="1:12">
      <c r="A14" s="753"/>
      <c r="B14" s="753"/>
      <c r="C14" s="754" t="s">
        <v>11</v>
      </c>
      <c r="D14" s="756" t="s">
        <v>12</v>
      </c>
      <c r="E14" s="756"/>
      <c r="F14" s="756"/>
      <c r="G14" s="756"/>
      <c r="H14" s="756"/>
      <c r="I14" s="756"/>
      <c r="J14" s="756"/>
      <c r="K14" s="756"/>
      <c r="L14" s="756"/>
    </row>
    <row r="15" s="385" customFormat="1" ht="28.5" customHeight="1" spans="1:12">
      <c r="A15" s="753"/>
      <c r="B15" s="753"/>
      <c r="C15" s="754" t="s">
        <v>13</v>
      </c>
      <c r="D15" s="757">
        <v>2802252</v>
      </c>
      <c r="E15" s="757"/>
      <c r="F15" s="757"/>
      <c r="G15" s="757"/>
      <c r="H15" s="757"/>
      <c r="I15" s="757"/>
      <c r="J15" s="757"/>
      <c r="K15" s="757"/>
      <c r="L15" s="757"/>
    </row>
    <row r="16" s="385" customFormat="1" ht="28.5" customHeight="1" spans="1:12">
      <c r="A16" s="758" t="s">
        <v>14</v>
      </c>
      <c r="B16" s="758"/>
      <c r="C16" s="758"/>
      <c r="D16" s="759" t="s">
        <v>15</v>
      </c>
      <c r="E16" s="759"/>
      <c r="F16" s="759"/>
      <c r="G16" s="759"/>
      <c r="H16" s="759"/>
      <c r="I16" s="759"/>
      <c r="J16" s="759"/>
      <c r="K16" s="759"/>
      <c r="L16" s="759"/>
    </row>
    <row r="17" s="385" customFormat="1" ht="19.5" spans="1:39">
      <c r="A17" s="753"/>
      <c r="B17" s="753"/>
      <c r="C17" s="754"/>
      <c r="D17" s="760"/>
      <c r="E17" s="760"/>
      <c r="F17" s="760"/>
      <c r="G17" s="760"/>
      <c r="H17" s="760"/>
      <c r="I17" s="760"/>
    </row>
    <row r="18" s="385" customFormat="1" ht="28.5" customHeight="1" spans="1:39">
      <c r="A18" s="761"/>
      <c r="B18" s="761"/>
      <c r="C18" s="762" t="s">
        <v>16</v>
      </c>
      <c r="D18" s="763" t="s">
        <v>17</v>
      </c>
      <c r="E18" s="763"/>
      <c r="F18" s="763"/>
      <c r="G18" s="763"/>
      <c r="H18" s="763"/>
      <c r="I18" s="763"/>
      <c r="J18" s="763"/>
      <c r="K18" s="763"/>
      <c r="L18" s="763"/>
    </row>
    <row r="19" s="385" customFormat="1" ht="28.5" customHeight="1" spans="1:39">
      <c r="A19" s="761"/>
      <c r="B19" s="761"/>
      <c r="C19" s="762" t="s">
        <v>18</v>
      </c>
      <c r="D19" s="763" t="s">
        <v>19</v>
      </c>
      <c r="E19" s="763"/>
      <c r="F19" s="763"/>
      <c r="G19" s="763"/>
      <c r="H19" s="763"/>
      <c r="I19" s="763"/>
      <c r="J19" s="763"/>
      <c r="K19" s="763"/>
      <c r="L19" s="763"/>
    </row>
    <row r="20" s="385" customFormat="1" ht="19.5" spans="1:39">
      <c r="A20" s="761"/>
      <c r="B20" s="761"/>
      <c r="C20" s="761"/>
      <c r="D20" s="760"/>
      <c r="E20" s="760"/>
      <c r="F20" s="760"/>
      <c r="G20" s="760"/>
      <c r="H20" s="760"/>
      <c r="I20" s="760"/>
    </row>
    <row r="21" s="385" customFormat="1" ht="28.5" customHeight="1" spans="1:39">
      <c r="A21" s="724" t="s">
        <v>20</v>
      </c>
      <c r="B21" s="724"/>
      <c r="C21" s="724"/>
      <c r="D21" s="763" t="s">
        <v>21</v>
      </c>
      <c r="E21" s="763"/>
      <c r="F21" s="763"/>
      <c r="G21" s="763"/>
      <c r="H21" s="763"/>
      <c r="I21" s="763"/>
      <c r="J21" s="763"/>
      <c r="K21" s="763"/>
      <c r="L21" s="763"/>
    </row>
    <row r="22" s="385" customFormat="1" ht="28.5" customHeight="1" spans="1:39">
      <c r="A22" s="761"/>
      <c r="B22" s="761"/>
      <c r="C22" s="724" t="s">
        <v>22</v>
      </c>
      <c r="D22" s="763" t="s">
        <v>23</v>
      </c>
      <c r="E22" s="763"/>
      <c r="F22" s="763"/>
      <c r="G22" s="763"/>
      <c r="H22" s="763"/>
      <c r="I22" s="763"/>
      <c r="J22" s="763"/>
      <c r="K22" s="763"/>
      <c r="L22" s="763"/>
    </row>
    <row r="23" ht="28.5" customHeight="1" spans="1:39">
      <c r="A23" s="761"/>
      <c r="B23" s="761"/>
      <c r="C23" s="724" t="s">
        <v>24</v>
      </c>
      <c r="D23" s="763" t="s">
        <v>25</v>
      </c>
      <c r="E23" s="763"/>
      <c r="F23" s="763"/>
      <c r="G23" s="763"/>
      <c r="H23" s="763"/>
      <c r="I23" s="763"/>
      <c r="J23" s="763"/>
      <c r="K23" s="763"/>
      <c r="L23" s="763"/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  <c r="AA23" s="385"/>
      <c r="AB23" s="385"/>
      <c r="AC23" s="385"/>
      <c r="AD23" s="385"/>
      <c r="AE23" s="385"/>
      <c r="AF23" s="385"/>
      <c r="AG23" s="385"/>
      <c r="AH23" s="385"/>
      <c r="AI23" s="385"/>
      <c r="AJ23" s="385"/>
      <c r="AK23" s="385"/>
      <c r="AL23" s="385"/>
      <c r="AM23" s="385"/>
    </row>
    <row r="24" ht="28.5" customHeight="1" spans="1:39">
      <c r="A24" s="761"/>
      <c r="B24" s="761"/>
      <c r="C24" s="724" t="s">
        <v>26</v>
      </c>
      <c r="D24" s="763" t="s">
        <v>27</v>
      </c>
      <c r="E24" s="763"/>
      <c r="F24" s="763"/>
      <c r="G24" s="763"/>
      <c r="H24" s="763"/>
      <c r="I24" s="763"/>
      <c r="J24" s="763"/>
      <c r="K24" s="763"/>
      <c r="L24" s="763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5"/>
      <c r="AM24" s="385"/>
    </row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</sheetData>
  <sheetProtection sheet="1" objects="1" scenarios="1"/>
  <mergeCells count="20">
    <mergeCell ref="A5:I5"/>
    <mergeCell ref="K5:L5"/>
    <mergeCell ref="A6:I6"/>
    <mergeCell ref="K6:L6"/>
    <mergeCell ref="B11:C11"/>
    <mergeCell ref="D11:J11"/>
    <mergeCell ref="K11:L11"/>
    <mergeCell ref="D13:L13"/>
    <mergeCell ref="D14:L14"/>
    <mergeCell ref="D15:L15"/>
    <mergeCell ref="A16:C16"/>
    <mergeCell ref="D16:L16"/>
    <mergeCell ref="D18:L18"/>
    <mergeCell ref="D19:L19"/>
    <mergeCell ref="A21:C21"/>
    <mergeCell ref="D21:L21"/>
    <mergeCell ref="D22:L22"/>
    <mergeCell ref="D23:L23"/>
    <mergeCell ref="D24:L24"/>
    <mergeCell ref="A9:J10"/>
  </mergeCells>
  <printOptions horizontalCentered="1"/>
  <pageMargins left="0.7875" right="0.7875" top="1.04027777777778" bottom="0.472222222222222" header="0.511811023622047" footer="0.511811023622047"/>
  <pageSetup paperSize="9" scale="75" orientation="landscape" horizontalDpi="300" verticalDpi="300"/>
  <headerFooter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9"/>
  <sheetViews>
    <sheetView showGridLines="0" zoomScale="60" zoomScaleNormal="60" workbookViewId="0">
      <selection activeCell="A2" sqref="A2:N2"/>
    </sheetView>
  </sheetViews>
  <sheetFormatPr defaultColWidth="9" defaultRowHeight="12.75"/>
  <cols>
    <col min="1" max="1" width="8.28571428571429" style="383" customWidth="1"/>
    <col min="2" max="3" width="5" style="383" customWidth="1"/>
    <col min="4" max="9" width="9.14285714285714" style="383" customWidth="1"/>
    <col min="10" max="10" width="43.4285714285714" style="383" customWidth="1"/>
    <col min="11" max="11" width="55.8571428571429" style="383" customWidth="1"/>
    <col min="12" max="12" width="20.7142857142857" style="383" customWidth="1"/>
    <col min="13" max="13" width="15.2857142857143" style="383" customWidth="1"/>
    <col min="14" max="14" width="54.1428571428571" style="383" customWidth="1"/>
    <col min="15" max="15" width="20.8571428571429" style="383" customWidth="1"/>
    <col min="16" max="16" width="15.2857142857143" style="383" customWidth="1"/>
    <col min="17" max="16384" width="9.14285714285714" style="383"/>
  </cols>
  <sheetData>
    <row r="1" ht="13.5"/>
    <row r="2" s="721" customFormat="1" ht="26.25" customHeight="1" spans="1:16">
      <c r="A2" s="723" t="s">
        <v>28</v>
      </c>
      <c r="B2" s="723"/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4" t="s">
        <v>29</v>
      </c>
      <c r="P2" s="11" t="s">
        <v>30</v>
      </c>
    </row>
    <row r="3" s="722" customFormat="1" ht="30" customHeight="1" spans="1:16">
      <c r="A3" s="725" t="s">
        <v>31</v>
      </c>
      <c r="B3" s="725"/>
      <c r="C3" s="725"/>
      <c r="D3" s="725"/>
      <c r="E3" s="725"/>
      <c r="F3" s="725"/>
      <c r="G3" s="725"/>
      <c r="H3" s="725"/>
      <c r="I3" s="725"/>
      <c r="J3" s="725"/>
      <c r="K3" s="725"/>
      <c r="L3" s="725"/>
      <c r="M3" s="725"/>
      <c r="N3" s="725"/>
      <c r="O3" s="724" t="s">
        <v>32</v>
      </c>
      <c r="P3" s="11">
        <v>2026</v>
      </c>
    </row>
    <row r="4" s="722" customFormat="1" ht="23.25" customHeight="1" spans="1:16">
      <c r="A4" s="726"/>
      <c r="B4" s="726"/>
      <c r="C4" s="726"/>
      <c r="D4" s="726"/>
      <c r="E4" s="726"/>
      <c r="F4" s="726"/>
      <c r="G4" s="726"/>
      <c r="H4" s="726"/>
      <c r="I4" s="726"/>
      <c r="J4" s="726"/>
      <c r="K4" s="726"/>
      <c r="L4" s="726"/>
      <c r="M4" s="726"/>
      <c r="N4" s="726"/>
      <c r="O4" s="727" t="s">
        <v>33</v>
      </c>
      <c r="P4" s="14" t="s">
        <v>4</v>
      </c>
    </row>
    <row r="5" s="722" customFormat="1" ht="23.25" customHeight="1" spans="1:16">
      <c r="A5" s="728"/>
      <c r="B5" s="728"/>
      <c r="C5" s="728"/>
      <c r="D5" s="728"/>
      <c r="E5" s="728"/>
      <c r="F5" s="728"/>
      <c r="G5" s="728"/>
      <c r="H5" s="728"/>
      <c r="I5" s="728"/>
      <c r="J5" s="728"/>
      <c r="K5" s="728"/>
      <c r="L5" s="728"/>
      <c r="M5" s="728"/>
      <c r="N5" s="728"/>
      <c r="P5" s="729"/>
    </row>
    <row r="6" s="722" customFormat="1" ht="23.25" customHeight="1" spans="1:16">
      <c r="A6" s="728"/>
      <c r="B6" s="728"/>
      <c r="C6" s="728"/>
      <c r="D6" s="728"/>
      <c r="E6" s="728"/>
      <c r="F6" s="728"/>
      <c r="G6" s="728"/>
      <c r="H6" s="728"/>
      <c r="I6" s="728"/>
      <c r="J6" s="728"/>
      <c r="K6" s="728"/>
      <c r="L6" s="728"/>
      <c r="M6" s="728"/>
      <c r="N6" s="728"/>
      <c r="P6" s="729"/>
    </row>
    <row r="7" s="722" customFormat="1" ht="23.25" customHeight="1" spans="1:16">
      <c r="A7" s="726"/>
      <c r="B7" s="726"/>
      <c r="C7" s="726"/>
      <c r="D7" s="726"/>
      <c r="E7" s="726"/>
      <c r="F7" s="726"/>
      <c r="G7" s="726"/>
      <c r="H7" s="726"/>
      <c r="I7" s="730" t="s">
        <v>34</v>
      </c>
      <c r="J7" s="730"/>
      <c r="K7" s="731" t="s">
        <v>35</v>
      </c>
      <c r="L7" s="731"/>
      <c r="M7" s="731"/>
      <c r="N7" s="731"/>
      <c r="O7" s="732" t="s">
        <v>36</v>
      </c>
      <c r="P7" s="732"/>
    </row>
    <row r="8" s="385" customFormat="1" ht="10.5" customHeight="1" spans="1:16">
      <c r="O8" s="733"/>
      <c r="P8" s="733"/>
    </row>
    <row r="9" s="385" customFormat="1" ht="28.5" customHeight="1" spans="1:16">
      <c r="K9" s="734" t="s">
        <v>37</v>
      </c>
      <c r="L9" s="734" t="s">
        <v>38</v>
      </c>
      <c r="M9" s="734" t="s">
        <v>39</v>
      </c>
      <c r="N9" s="734" t="s">
        <v>40</v>
      </c>
      <c r="O9" s="734" t="s">
        <v>38</v>
      </c>
      <c r="P9" s="734" t="s">
        <v>39</v>
      </c>
    </row>
    <row r="10" s="385" customFormat="1" ht="35.25" customHeight="1" spans="1:16">
      <c r="A10" s="735" t="s">
        <v>41</v>
      </c>
      <c r="B10" s="735"/>
      <c r="C10" s="735"/>
      <c r="D10" s="735"/>
      <c r="E10" s="735"/>
      <c r="F10" s="735"/>
      <c r="G10" s="735"/>
      <c r="H10" s="735"/>
      <c r="I10" s="735"/>
      <c r="J10" s="735"/>
      <c r="K10" s="736" t="s">
        <v>42</v>
      </c>
      <c r="L10" s="737" t="s">
        <v>43</v>
      </c>
      <c r="M10" s="738">
        <v>389162</v>
      </c>
      <c r="N10" s="739" t="s">
        <v>44</v>
      </c>
      <c r="O10" s="740" t="s">
        <v>45</v>
      </c>
      <c r="P10" s="739">
        <v>29694</v>
      </c>
    </row>
    <row r="11" s="385" customFormat="1" ht="35.25" customHeight="1" spans="1:16">
      <c r="A11" s="735" t="s">
        <v>46</v>
      </c>
      <c r="B11" s="735"/>
      <c r="C11" s="735"/>
      <c r="D11" s="735"/>
      <c r="E11" s="735"/>
      <c r="F11" s="735"/>
      <c r="G11" s="735"/>
      <c r="H11" s="735"/>
      <c r="I11" s="735"/>
      <c r="J11" s="735"/>
      <c r="K11" s="739" t="s">
        <v>47</v>
      </c>
      <c r="L11" s="740" t="s">
        <v>45</v>
      </c>
      <c r="M11" s="739">
        <v>48427</v>
      </c>
      <c r="N11" s="741" t="s">
        <v>48</v>
      </c>
      <c r="O11" s="741" t="s">
        <v>45</v>
      </c>
      <c r="P11" s="739">
        <v>35199</v>
      </c>
    </row>
    <row r="12" s="385" customFormat="1" ht="35.25" customHeight="1" spans="1:16">
      <c r="A12" s="735" t="s">
        <v>49</v>
      </c>
      <c r="B12" s="735"/>
      <c r="C12" s="735"/>
      <c r="D12" s="735"/>
      <c r="E12" s="735"/>
      <c r="F12" s="735"/>
      <c r="G12" s="735"/>
      <c r="H12" s="735"/>
      <c r="I12" s="735"/>
      <c r="J12" s="735"/>
      <c r="K12" s="741" t="s">
        <v>50</v>
      </c>
      <c r="L12" s="737" t="s">
        <v>43</v>
      </c>
      <c r="M12" s="738">
        <v>438353</v>
      </c>
      <c r="N12" s="737" t="s">
        <v>51</v>
      </c>
      <c r="O12" s="741" t="s">
        <v>43</v>
      </c>
      <c r="P12" s="742">
        <v>485753</v>
      </c>
    </row>
    <row r="13" s="385" customFormat="1" ht="35.25" customHeight="1" spans="1:16">
      <c r="A13" s="735" t="s">
        <v>52</v>
      </c>
      <c r="B13" s="735"/>
      <c r="C13" s="735"/>
      <c r="D13" s="735"/>
      <c r="E13" s="735"/>
      <c r="F13" s="735"/>
      <c r="G13" s="735"/>
      <c r="H13" s="735"/>
      <c r="I13" s="735"/>
      <c r="J13" s="735"/>
      <c r="K13" s="737" t="s">
        <v>53</v>
      </c>
      <c r="L13" s="737" t="s">
        <v>54</v>
      </c>
      <c r="M13" s="738">
        <v>18026</v>
      </c>
      <c r="N13" s="737" t="s">
        <v>55</v>
      </c>
      <c r="O13" s="737" t="s">
        <v>54</v>
      </c>
      <c r="P13" s="738"/>
    </row>
    <row r="14" s="385" customFormat="1" ht="35.25" customHeight="1" spans="1:16">
      <c r="A14" s="735" t="s">
        <v>56</v>
      </c>
      <c r="B14" s="735"/>
      <c r="C14" s="735"/>
      <c r="D14" s="735"/>
      <c r="E14" s="735"/>
      <c r="F14" s="735"/>
      <c r="G14" s="735"/>
      <c r="H14" s="735"/>
      <c r="I14" s="735"/>
      <c r="J14" s="735"/>
      <c r="K14" s="737"/>
      <c r="L14" s="737"/>
      <c r="M14" s="738"/>
      <c r="N14" s="737"/>
      <c r="O14" s="737"/>
      <c r="P14" s="738"/>
    </row>
    <row r="15" s="385" customFormat="1" ht="35.25" customHeight="1" spans="1:16">
      <c r="A15" s="735" t="s">
        <v>57</v>
      </c>
      <c r="B15" s="735"/>
      <c r="C15" s="735"/>
      <c r="D15" s="735"/>
      <c r="E15" s="735"/>
      <c r="F15" s="735"/>
      <c r="G15" s="735"/>
      <c r="H15" s="735"/>
      <c r="I15" s="735"/>
      <c r="J15" s="735"/>
      <c r="K15" s="737" t="s">
        <v>58</v>
      </c>
      <c r="L15" s="737" t="s">
        <v>43</v>
      </c>
      <c r="M15" s="738">
        <v>527900</v>
      </c>
      <c r="N15" s="737"/>
      <c r="O15" s="737"/>
      <c r="P15" s="738"/>
    </row>
    <row r="16" s="385" customFormat="1" ht="35.25" customHeight="1" spans="1:16">
      <c r="A16" s="735" t="s">
        <v>59</v>
      </c>
      <c r="B16" s="735"/>
      <c r="C16" s="735"/>
      <c r="D16" s="735"/>
      <c r="E16" s="735"/>
      <c r="F16" s="735"/>
      <c r="G16" s="735"/>
      <c r="H16" s="735"/>
      <c r="I16" s="735"/>
      <c r="J16" s="735"/>
      <c r="K16" s="737"/>
      <c r="L16" s="737"/>
      <c r="M16" s="737"/>
      <c r="N16" s="737"/>
      <c r="O16" s="737"/>
      <c r="P16" s="742"/>
    </row>
    <row r="17" ht="35.25" customHeight="1" spans="1:43">
      <c r="A17" s="735" t="s">
        <v>60</v>
      </c>
      <c r="B17" s="735"/>
      <c r="C17" s="735"/>
      <c r="D17" s="735"/>
      <c r="E17" s="735"/>
      <c r="F17" s="735"/>
      <c r="G17" s="735"/>
      <c r="H17" s="735"/>
      <c r="I17" s="735"/>
      <c r="J17" s="735"/>
      <c r="K17" s="737" t="s">
        <v>61</v>
      </c>
      <c r="L17" s="737" t="s">
        <v>62</v>
      </c>
      <c r="M17" s="742">
        <v>14162</v>
      </c>
      <c r="N17" s="737"/>
      <c r="O17" s="737"/>
      <c r="P17" s="742"/>
      <c r="Q17" s="385"/>
      <c r="R17" s="385"/>
      <c r="S17" s="385"/>
      <c r="T17" s="385"/>
      <c r="U17" s="385"/>
      <c r="V17" s="385"/>
      <c r="W17" s="385"/>
      <c r="X17" s="385"/>
      <c r="Y17" s="385"/>
      <c r="Z17" s="385"/>
      <c r="AA17" s="385"/>
      <c r="AB17" s="385"/>
      <c r="AC17" s="385"/>
      <c r="AD17" s="385"/>
      <c r="AE17" s="385"/>
      <c r="AF17" s="385"/>
      <c r="AG17" s="385"/>
      <c r="AH17" s="385"/>
      <c r="AI17" s="385"/>
      <c r="AJ17" s="385"/>
      <c r="AK17" s="385"/>
      <c r="AL17" s="385"/>
      <c r="AM17" s="385"/>
      <c r="AN17" s="385"/>
      <c r="AO17" s="385"/>
      <c r="AP17" s="385"/>
      <c r="AQ17" s="385"/>
    </row>
    <row r="18" ht="35.25" customHeight="1" spans="1:43">
      <c r="A18" s="735" t="s">
        <v>63</v>
      </c>
      <c r="B18" s="735"/>
      <c r="C18" s="735"/>
      <c r="D18" s="735"/>
      <c r="E18" s="735"/>
      <c r="F18" s="735"/>
      <c r="G18" s="735"/>
      <c r="H18" s="735"/>
      <c r="I18" s="735"/>
      <c r="J18" s="735"/>
      <c r="K18" s="737" t="s">
        <v>64</v>
      </c>
      <c r="L18" s="737" t="s">
        <v>65</v>
      </c>
      <c r="M18" s="739">
        <v>15139</v>
      </c>
      <c r="N18" s="737"/>
      <c r="O18" s="737"/>
      <c r="P18" s="742"/>
      <c r="Q18" s="385"/>
      <c r="R18" s="385"/>
      <c r="S18" s="385"/>
      <c r="T18" s="385"/>
      <c r="U18" s="385"/>
      <c r="V18" s="385"/>
      <c r="W18" s="385"/>
      <c r="X18" s="385"/>
      <c r="Y18" s="385"/>
      <c r="Z18" s="385"/>
      <c r="AA18" s="385"/>
      <c r="AB18" s="385"/>
      <c r="AC18" s="385"/>
      <c r="AD18" s="385"/>
      <c r="AE18" s="385"/>
      <c r="AF18" s="385"/>
      <c r="AG18" s="385"/>
      <c r="AH18" s="385"/>
      <c r="AI18" s="385"/>
      <c r="AJ18" s="385"/>
      <c r="AK18" s="385"/>
      <c r="AL18" s="385"/>
      <c r="AM18" s="385"/>
      <c r="AN18" s="385"/>
      <c r="AO18" s="385"/>
      <c r="AP18" s="385"/>
      <c r="AQ18" s="385"/>
    </row>
    <row r="19" ht="35.25" customHeight="1" spans="1:43">
      <c r="A19" s="743" t="s">
        <v>66</v>
      </c>
      <c r="B19" s="743"/>
      <c r="C19" s="743"/>
      <c r="D19" s="743"/>
      <c r="E19" s="743"/>
      <c r="F19" s="743"/>
      <c r="G19" s="743"/>
      <c r="H19" s="743"/>
      <c r="I19" s="743"/>
      <c r="J19" s="743"/>
      <c r="K19" s="737" t="s">
        <v>51</v>
      </c>
      <c r="L19" s="737" t="s">
        <v>43</v>
      </c>
      <c r="M19" s="742">
        <v>485753</v>
      </c>
      <c r="N19" s="741" t="s">
        <v>67</v>
      </c>
      <c r="O19" s="741" t="s">
        <v>43</v>
      </c>
      <c r="P19" s="741">
        <v>263240</v>
      </c>
      <c r="Q19" s="385"/>
      <c r="R19" s="385"/>
      <c r="S19" s="385"/>
      <c r="T19" s="385"/>
      <c r="U19" s="385"/>
      <c r="V19" s="385"/>
      <c r="W19" s="385"/>
      <c r="X19" s="385"/>
      <c r="Y19" s="385"/>
      <c r="Z19" s="385"/>
      <c r="AA19" s="385"/>
      <c r="AB19" s="385"/>
      <c r="AC19" s="385"/>
      <c r="AD19" s="385"/>
      <c r="AE19" s="385"/>
      <c r="AF19" s="385"/>
      <c r="AG19" s="385"/>
      <c r="AH19" s="385"/>
      <c r="AI19" s="385"/>
      <c r="AJ19" s="385"/>
      <c r="AK19" s="385"/>
      <c r="AL19" s="385"/>
      <c r="AM19" s="385"/>
      <c r="AN19" s="385"/>
      <c r="AO19" s="385"/>
      <c r="AP19" s="385"/>
      <c r="AQ19" s="385"/>
    </row>
    <row r="20" ht="35.25" customHeight="1" spans="1:43">
      <c r="A20" s="735" t="s">
        <v>68</v>
      </c>
      <c r="B20" s="735"/>
      <c r="C20" s="735"/>
      <c r="D20" s="735"/>
      <c r="E20" s="735"/>
      <c r="F20" s="735"/>
      <c r="G20" s="735"/>
      <c r="H20" s="735"/>
      <c r="I20" s="735"/>
      <c r="J20" s="735"/>
      <c r="K20" s="736" t="s">
        <v>67</v>
      </c>
      <c r="L20" s="737" t="s">
        <v>43</v>
      </c>
      <c r="M20" s="738">
        <v>263240</v>
      </c>
      <c r="N20" s="736" t="s">
        <v>42</v>
      </c>
      <c r="O20" s="737" t="s">
        <v>43</v>
      </c>
      <c r="P20" s="738">
        <v>389163</v>
      </c>
      <c r="Q20" s="385"/>
      <c r="R20" s="385"/>
      <c r="S20" s="385"/>
      <c r="T20" s="385"/>
      <c r="U20" s="385"/>
      <c r="V20" s="385"/>
      <c r="W20" s="385"/>
      <c r="X20" s="385"/>
      <c r="Y20" s="385"/>
      <c r="Z20" s="385"/>
      <c r="AA20" s="385"/>
      <c r="AB20" s="385"/>
      <c r="AC20" s="385"/>
      <c r="AD20" s="385"/>
      <c r="AE20" s="385"/>
      <c r="AF20" s="385"/>
      <c r="AG20" s="385"/>
      <c r="AH20" s="385"/>
      <c r="AI20" s="385"/>
      <c r="AJ20" s="385"/>
      <c r="AK20" s="385"/>
      <c r="AL20" s="385"/>
      <c r="AM20" s="385"/>
      <c r="AN20" s="385"/>
      <c r="AO20" s="385"/>
      <c r="AP20" s="385"/>
      <c r="AQ20" s="385"/>
    </row>
    <row r="21" ht="28.5" customHeight="1" spans="1:43">
      <c r="A21" s="385"/>
      <c r="B21" s="385"/>
      <c r="C21" s="385"/>
      <c r="D21" s="385"/>
      <c r="E21" s="385"/>
      <c r="F21" s="385"/>
      <c r="G21" s="385"/>
      <c r="H21" s="385"/>
      <c r="I21" s="385"/>
      <c r="J21" s="385"/>
      <c r="K21" s="385"/>
      <c r="L21" s="385"/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5"/>
      <c r="Z21" s="385"/>
      <c r="AA21" s="385"/>
      <c r="AB21" s="385"/>
      <c r="AC21" s="385"/>
      <c r="AD21" s="385"/>
      <c r="AE21" s="385"/>
      <c r="AF21" s="385"/>
      <c r="AG21" s="385"/>
      <c r="AH21" s="385"/>
      <c r="AI21" s="385"/>
      <c r="AJ21" s="385"/>
      <c r="AK21" s="385"/>
      <c r="AL21" s="385"/>
      <c r="AM21" s="385"/>
      <c r="AN21" s="385"/>
      <c r="AO21" s="385"/>
      <c r="AP21" s="385"/>
      <c r="AQ21" s="385"/>
    </row>
    <row r="22" ht="28.5" customHeight="1" spans="1:43">
      <c r="A22" s="385"/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  <c r="AA22" s="385"/>
      <c r="AB22" s="385"/>
      <c r="AC22" s="385"/>
      <c r="AD22" s="385"/>
      <c r="AE22" s="385"/>
      <c r="AF22" s="385"/>
      <c r="AG22" s="385"/>
      <c r="AH22" s="385"/>
      <c r="AI22" s="385"/>
      <c r="AJ22" s="385"/>
      <c r="AK22" s="385"/>
      <c r="AL22" s="385"/>
      <c r="AM22" s="385"/>
      <c r="AN22" s="385"/>
      <c r="AO22" s="385"/>
      <c r="AP22" s="385"/>
      <c r="AQ22" s="385"/>
    </row>
    <row r="23" ht="28.5" customHeight="1" spans="1:43">
      <c r="A23" s="385"/>
      <c r="B23" s="385"/>
      <c r="C23" s="385"/>
      <c r="D23" s="385"/>
      <c r="E23" s="385"/>
      <c r="F23" s="385"/>
      <c r="G23" s="385"/>
      <c r="H23" s="385"/>
      <c r="I23" s="385"/>
      <c r="J23" s="385"/>
      <c r="K23" s="385"/>
      <c r="L23" s="385"/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  <c r="AA23" s="385"/>
      <c r="AB23" s="385"/>
      <c r="AC23" s="385"/>
      <c r="AD23" s="385"/>
      <c r="AE23" s="385"/>
      <c r="AF23" s="385"/>
      <c r="AG23" s="385"/>
      <c r="AH23" s="385"/>
      <c r="AI23" s="385"/>
      <c r="AJ23" s="385"/>
      <c r="AK23" s="385"/>
      <c r="AL23" s="385"/>
      <c r="AM23" s="385"/>
      <c r="AN23" s="385"/>
      <c r="AO23" s="385"/>
      <c r="AP23" s="385"/>
      <c r="AQ23" s="385"/>
    </row>
    <row r="24" spans="1:43">
      <c r="A24" s="385"/>
      <c r="B24" s="385"/>
      <c r="C24" s="385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5"/>
      <c r="AM24" s="385"/>
      <c r="AN24" s="385"/>
      <c r="AO24" s="385"/>
      <c r="AP24" s="385"/>
      <c r="AQ24" s="385"/>
    </row>
    <row r="25" spans="1:43">
      <c r="A25" s="385"/>
      <c r="B25" s="385"/>
      <c r="C25" s="385"/>
      <c r="D25" s="385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385"/>
      <c r="AG25" s="385"/>
      <c r="AH25" s="385"/>
      <c r="AI25" s="385"/>
      <c r="AJ25" s="385"/>
      <c r="AK25" s="385"/>
      <c r="AL25" s="385"/>
      <c r="AM25" s="385"/>
      <c r="AN25" s="385"/>
      <c r="AO25" s="385"/>
      <c r="AP25" s="385"/>
      <c r="AQ25" s="385"/>
    </row>
    <row r="26" spans="1:43">
      <c r="A26" s="385"/>
      <c r="B26" s="385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  <c r="Z26" s="385"/>
      <c r="AA26" s="385"/>
      <c r="AB26" s="385"/>
      <c r="AC26" s="385"/>
      <c r="AD26" s="385"/>
      <c r="AE26" s="385"/>
      <c r="AF26" s="385"/>
      <c r="AG26" s="385"/>
      <c r="AH26" s="385"/>
      <c r="AI26" s="385"/>
      <c r="AJ26" s="385"/>
      <c r="AK26" s="385"/>
      <c r="AL26" s="385"/>
      <c r="AM26" s="385"/>
      <c r="AN26" s="385"/>
      <c r="AO26" s="385"/>
      <c r="AP26" s="385"/>
      <c r="AQ26" s="385"/>
    </row>
    <row r="27" spans="1:43">
      <c r="A27" s="385"/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  <c r="Y27" s="385"/>
      <c r="Z27" s="385"/>
      <c r="AA27" s="385"/>
      <c r="AB27" s="385"/>
      <c r="AC27" s="385"/>
      <c r="AD27" s="385"/>
      <c r="AE27" s="385"/>
      <c r="AF27" s="385"/>
      <c r="AG27" s="385"/>
      <c r="AH27" s="385"/>
      <c r="AI27" s="385"/>
      <c r="AJ27" s="385"/>
      <c r="AK27" s="385"/>
      <c r="AL27" s="385"/>
      <c r="AM27" s="385"/>
      <c r="AN27" s="385"/>
      <c r="AO27" s="385"/>
      <c r="AP27" s="385"/>
      <c r="AQ27" s="385"/>
    </row>
    <row r="28" spans="1:43">
      <c r="A28" s="385"/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85"/>
      <c r="AN28" s="385"/>
      <c r="AO28" s="385"/>
      <c r="AP28" s="385"/>
      <c r="AQ28" s="385"/>
    </row>
    <row r="29" spans="1:43">
      <c r="A29" s="385"/>
      <c r="B29" s="385"/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5"/>
      <c r="AA29" s="385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  <c r="AL29" s="385"/>
      <c r="AM29" s="385"/>
      <c r="AN29" s="385"/>
      <c r="AO29" s="385"/>
      <c r="AP29" s="385"/>
      <c r="AQ29" s="385"/>
    </row>
    <row r="30" spans="1:43">
      <c r="A30" s="385"/>
      <c r="B30" s="385"/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85"/>
      <c r="S30" s="385"/>
      <c r="T30" s="385"/>
      <c r="U30" s="385"/>
      <c r="V30" s="385"/>
      <c r="W30" s="385"/>
      <c r="X30" s="385"/>
      <c r="Y30" s="385"/>
      <c r="Z30" s="385"/>
      <c r="AA30" s="385"/>
      <c r="AB30" s="385"/>
      <c r="AC30" s="385"/>
      <c r="AD30" s="385"/>
      <c r="AE30" s="385"/>
      <c r="AF30" s="385"/>
      <c r="AG30" s="385"/>
      <c r="AH30" s="385"/>
      <c r="AI30" s="385"/>
      <c r="AJ30" s="385"/>
      <c r="AK30" s="385"/>
      <c r="AL30" s="385"/>
      <c r="AM30" s="385"/>
      <c r="AN30" s="385"/>
      <c r="AO30" s="385"/>
      <c r="AP30" s="385"/>
      <c r="AQ30" s="385"/>
    </row>
    <row r="31" spans="1:43">
      <c r="A31" s="385"/>
      <c r="B31" s="385"/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5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/>
      <c r="Z31" s="385"/>
      <c r="AA31" s="385"/>
      <c r="AB31" s="385"/>
      <c r="AC31" s="385"/>
      <c r="AD31" s="385"/>
      <c r="AE31" s="385"/>
      <c r="AF31" s="385"/>
      <c r="AG31" s="385"/>
      <c r="AH31" s="385"/>
      <c r="AI31" s="385"/>
      <c r="AJ31" s="385"/>
      <c r="AK31" s="385"/>
      <c r="AL31" s="385"/>
      <c r="AM31" s="385"/>
      <c r="AN31" s="385"/>
      <c r="AO31" s="385"/>
      <c r="AP31" s="385"/>
      <c r="AQ31" s="385"/>
    </row>
    <row r="32" spans="1:43">
      <c r="A32" s="385"/>
      <c r="B32" s="385"/>
      <c r="C32" s="385"/>
      <c r="D32" s="385"/>
      <c r="E32" s="385"/>
      <c r="F32" s="385"/>
      <c r="G32" s="385"/>
      <c r="H32" s="385"/>
      <c r="I32" s="385"/>
      <c r="J32" s="385"/>
      <c r="K32" s="385"/>
      <c r="L32" s="385"/>
      <c r="M32" s="385"/>
      <c r="N32" s="385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85"/>
      <c r="AK32" s="385"/>
      <c r="AL32" s="385"/>
      <c r="AM32" s="385"/>
      <c r="AN32" s="385"/>
      <c r="AO32" s="385"/>
      <c r="AP32" s="385"/>
      <c r="AQ32" s="385"/>
    </row>
    <row r="33" spans="1:43">
      <c r="A33" s="385"/>
      <c r="B33" s="385"/>
      <c r="C33" s="385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5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5"/>
      <c r="AM33" s="385"/>
      <c r="AN33" s="385"/>
      <c r="AO33" s="385"/>
      <c r="AP33" s="385"/>
      <c r="AQ33" s="385"/>
    </row>
    <row r="34" spans="1:43">
      <c r="A34" s="385"/>
      <c r="B34" s="385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  <c r="N34" s="385"/>
      <c r="O34" s="385"/>
      <c r="P34" s="385"/>
      <c r="Q34" s="385"/>
      <c r="R34" s="385"/>
      <c r="S34" s="385"/>
      <c r="T34" s="385"/>
      <c r="U34" s="385"/>
      <c r="V34" s="385"/>
      <c r="W34" s="385"/>
      <c r="X34" s="385"/>
      <c r="Y34" s="385"/>
      <c r="Z34" s="385"/>
      <c r="AA34" s="385"/>
      <c r="AB34" s="385"/>
      <c r="AC34" s="385"/>
      <c r="AD34" s="385"/>
      <c r="AE34" s="385"/>
      <c r="AF34" s="385"/>
      <c r="AG34" s="385"/>
      <c r="AH34" s="385"/>
      <c r="AI34" s="385"/>
      <c r="AJ34" s="385"/>
      <c r="AK34" s="385"/>
      <c r="AL34" s="385"/>
      <c r="AM34" s="385"/>
      <c r="AN34" s="385"/>
      <c r="AO34" s="385"/>
      <c r="AP34" s="385"/>
      <c r="AQ34" s="385"/>
    </row>
    <row r="35" spans="1:43">
      <c r="A35" s="385"/>
      <c r="B35" s="385"/>
      <c r="C35" s="385"/>
      <c r="D35" s="385"/>
      <c r="E35" s="385"/>
      <c r="F35" s="385"/>
      <c r="G35" s="385"/>
      <c r="H35" s="385"/>
      <c r="I35" s="385"/>
      <c r="J35" s="385"/>
      <c r="K35" s="385"/>
      <c r="L35" s="385"/>
      <c r="M35" s="385"/>
      <c r="N35" s="385"/>
      <c r="O35" s="385"/>
      <c r="P35" s="385"/>
      <c r="Q35" s="385"/>
      <c r="R35" s="385"/>
      <c r="S35" s="385"/>
      <c r="T35" s="385"/>
      <c r="U35" s="385"/>
      <c r="V35" s="385"/>
      <c r="W35" s="385"/>
      <c r="X35" s="385"/>
      <c r="Y35" s="385"/>
      <c r="Z35" s="385"/>
      <c r="AA35" s="385"/>
      <c r="AB35" s="385"/>
      <c r="AC35" s="385"/>
      <c r="AD35" s="385"/>
      <c r="AE35" s="385"/>
      <c r="AF35" s="385"/>
      <c r="AG35" s="385"/>
      <c r="AH35" s="385"/>
      <c r="AI35" s="385"/>
      <c r="AJ35" s="385"/>
      <c r="AK35" s="385"/>
      <c r="AL35" s="385"/>
      <c r="AM35" s="385"/>
      <c r="AN35" s="385"/>
      <c r="AO35" s="385"/>
      <c r="AP35" s="385"/>
      <c r="AQ35" s="385"/>
    </row>
    <row r="36" spans="1:43">
      <c r="A36" s="385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  <c r="Q36" s="385"/>
      <c r="R36" s="385"/>
      <c r="S36" s="385"/>
      <c r="T36" s="385"/>
      <c r="U36" s="385"/>
      <c r="V36" s="385"/>
      <c r="W36" s="385"/>
      <c r="X36" s="385"/>
      <c r="Y36" s="385"/>
      <c r="Z36" s="385"/>
      <c r="AA36" s="385"/>
      <c r="AB36" s="385"/>
      <c r="AC36" s="385"/>
      <c r="AD36" s="385"/>
      <c r="AE36" s="385"/>
      <c r="AF36" s="385"/>
      <c r="AG36" s="385"/>
      <c r="AH36" s="385"/>
      <c r="AI36" s="385"/>
      <c r="AJ36" s="385"/>
      <c r="AK36" s="385"/>
      <c r="AL36" s="385"/>
      <c r="AM36" s="385"/>
      <c r="AN36" s="385"/>
      <c r="AO36" s="385"/>
      <c r="AP36" s="385"/>
      <c r="AQ36" s="385"/>
    </row>
    <row r="37" spans="1:43">
      <c r="A37" s="385"/>
      <c r="B37" s="385"/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5"/>
      <c r="O37" s="385"/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5"/>
      <c r="AA37" s="385"/>
      <c r="AB37" s="385"/>
      <c r="AC37" s="385"/>
      <c r="AD37" s="385"/>
      <c r="AE37" s="385"/>
      <c r="AF37" s="385"/>
      <c r="AG37" s="385"/>
      <c r="AH37" s="385"/>
      <c r="AI37" s="385"/>
      <c r="AJ37" s="385"/>
      <c r="AK37" s="385"/>
      <c r="AL37" s="385"/>
      <c r="AM37" s="385"/>
      <c r="AN37" s="385"/>
      <c r="AO37" s="385"/>
      <c r="AP37" s="385"/>
      <c r="AQ37" s="385"/>
    </row>
    <row r="38" spans="1:43">
      <c r="A38" s="385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5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</row>
    <row r="39" spans="1:43">
      <c r="A39" s="385"/>
      <c r="B39" s="385"/>
      <c r="C39" s="385"/>
      <c r="D39" s="385"/>
      <c r="E39" s="385"/>
      <c r="F39" s="385"/>
      <c r="G39" s="385"/>
      <c r="H39" s="385"/>
      <c r="I39" s="385"/>
      <c r="J39" s="385"/>
      <c r="K39" s="385"/>
      <c r="L39" s="385"/>
      <c r="M39" s="385"/>
      <c r="N39" s="385"/>
      <c r="O39" s="385"/>
      <c r="P39" s="385"/>
      <c r="Q39" s="385"/>
      <c r="R39" s="385"/>
      <c r="S39" s="385"/>
      <c r="T39" s="385"/>
      <c r="U39" s="385"/>
      <c r="V39" s="385"/>
      <c r="W39" s="385"/>
      <c r="X39" s="385"/>
      <c r="Y39" s="385"/>
      <c r="Z39" s="385"/>
      <c r="AA39" s="385"/>
      <c r="AB39" s="385"/>
      <c r="AC39" s="385"/>
      <c r="AD39" s="385"/>
      <c r="AE39" s="385"/>
      <c r="AF39" s="385"/>
      <c r="AG39" s="385"/>
      <c r="AH39" s="385"/>
      <c r="AI39" s="385"/>
      <c r="AJ39" s="385"/>
      <c r="AK39" s="385"/>
      <c r="AL39" s="385"/>
      <c r="AM39" s="385"/>
      <c r="AN39" s="385"/>
      <c r="AO39" s="385"/>
      <c r="AP39" s="385"/>
      <c r="AQ39" s="385"/>
    </row>
    <row r="40" spans="1:43">
      <c r="A40" s="385"/>
      <c r="B40" s="385"/>
      <c r="C40" s="385"/>
      <c r="D40" s="385"/>
      <c r="E40" s="385"/>
      <c r="F40" s="385"/>
      <c r="G40" s="385"/>
      <c r="H40" s="385"/>
      <c r="I40" s="385"/>
      <c r="J40" s="385"/>
      <c r="K40" s="385"/>
      <c r="L40" s="385"/>
      <c r="M40" s="385"/>
      <c r="N40" s="385"/>
      <c r="O40" s="385"/>
      <c r="P40" s="385"/>
      <c r="Q40" s="385"/>
      <c r="R40" s="385"/>
      <c r="S40" s="385"/>
      <c r="T40" s="385"/>
      <c r="U40" s="385"/>
      <c r="V40" s="385"/>
      <c r="W40" s="385"/>
      <c r="X40" s="385"/>
      <c r="Y40" s="385"/>
      <c r="Z40" s="385"/>
      <c r="AA40" s="385"/>
      <c r="AB40" s="385"/>
      <c r="AC40" s="385"/>
      <c r="AD40" s="385"/>
      <c r="AE40" s="385"/>
      <c r="AF40" s="385"/>
      <c r="AG40" s="385"/>
      <c r="AH40" s="385"/>
      <c r="AI40" s="385"/>
      <c r="AJ40" s="385"/>
      <c r="AK40" s="385"/>
      <c r="AL40" s="385"/>
      <c r="AM40" s="385"/>
      <c r="AN40" s="385"/>
      <c r="AO40" s="385"/>
      <c r="AP40" s="385"/>
      <c r="AQ40" s="385"/>
    </row>
    <row r="41" spans="1:43">
      <c r="A41" s="385"/>
      <c r="B41" s="385"/>
      <c r="C41" s="385"/>
      <c r="D41" s="385"/>
      <c r="E41" s="385"/>
      <c r="F41" s="385"/>
      <c r="G41" s="385"/>
      <c r="H41" s="385"/>
      <c r="I41" s="385"/>
      <c r="J41" s="385"/>
      <c r="K41" s="385"/>
      <c r="L41" s="385"/>
      <c r="M41" s="385"/>
      <c r="N41" s="385"/>
      <c r="O41" s="385"/>
      <c r="P41" s="385"/>
      <c r="Q41" s="385"/>
      <c r="R41" s="385"/>
      <c r="S41" s="385"/>
      <c r="T41" s="385"/>
      <c r="U41" s="385"/>
      <c r="V41" s="385"/>
      <c r="W41" s="385"/>
      <c r="X41" s="385"/>
      <c r="Y41" s="385"/>
      <c r="Z41" s="385"/>
      <c r="AA41" s="385"/>
      <c r="AB41" s="385"/>
      <c r="AC41" s="385"/>
      <c r="AD41" s="385"/>
      <c r="AE41" s="385"/>
      <c r="AF41" s="385"/>
      <c r="AG41" s="385"/>
      <c r="AH41" s="385"/>
      <c r="AI41" s="385"/>
      <c r="AJ41" s="385"/>
      <c r="AK41" s="385"/>
      <c r="AL41" s="385"/>
      <c r="AM41" s="385"/>
      <c r="AN41" s="385"/>
      <c r="AO41" s="385"/>
      <c r="AP41" s="385"/>
      <c r="AQ41" s="385"/>
    </row>
    <row r="42" spans="1:43">
      <c r="A42" s="385"/>
      <c r="B42" s="385"/>
      <c r="C42" s="385"/>
      <c r="D42" s="385"/>
      <c r="E42" s="385"/>
      <c r="F42" s="385"/>
      <c r="G42" s="385"/>
      <c r="H42" s="385"/>
      <c r="I42" s="385"/>
      <c r="J42" s="385"/>
      <c r="K42" s="385"/>
      <c r="L42" s="385"/>
      <c r="M42" s="385"/>
      <c r="N42" s="385"/>
      <c r="O42" s="385"/>
      <c r="P42" s="385"/>
      <c r="Q42" s="385"/>
      <c r="R42" s="385"/>
      <c r="S42" s="385"/>
      <c r="T42" s="385"/>
      <c r="U42" s="385"/>
      <c r="V42" s="385"/>
      <c r="W42" s="385"/>
      <c r="X42" s="385"/>
      <c r="Y42" s="385"/>
      <c r="Z42" s="385"/>
      <c r="AA42" s="385"/>
      <c r="AB42" s="385"/>
      <c r="AC42" s="385"/>
      <c r="AD42" s="385"/>
      <c r="AE42" s="385"/>
      <c r="AF42" s="385"/>
      <c r="AG42" s="385"/>
      <c r="AH42" s="385"/>
      <c r="AI42" s="385"/>
      <c r="AJ42" s="385"/>
      <c r="AK42" s="385"/>
      <c r="AL42" s="385"/>
      <c r="AM42" s="385"/>
      <c r="AN42" s="385"/>
      <c r="AO42" s="385"/>
      <c r="AP42" s="385"/>
      <c r="AQ42" s="385"/>
    </row>
    <row r="43" spans="1:43">
      <c r="A43" s="385"/>
      <c r="B43" s="385"/>
      <c r="C43" s="385"/>
      <c r="D43" s="385"/>
      <c r="E43" s="385"/>
      <c r="F43" s="385"/>
      <c r="G43" s="385"/>
      <c r="H43" s="385"/>
      <c r="I43" s="385"/>
      <c r="J43" s="385"/>
      <c r="K43" s="385"/>
      <c r="L43" s="385"/>
      <c r="M43" s="385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5"/>
      <c r="AF43" s="385"/>
      <c r="AG43" s="385"/>
      <c r="AH43" s="385"/>
      <c r="AI43" s="385"/>
      <c r="AJ43" s="385"/>
      <c r="AK43" s="385"/>
      <c r="AL43" s="385"/>
      <c r="AM43" s="385"/>
      <c r="AN43" s="385"/>
      <c r="AO43" s="385"/>
      <c r="AP43" s="385"/>
      <c r="AQ43" s="385"/>
    </row>
    <row r="44" spans="1:43">
      <c r="A44" s="385"/>
      <c r="B44" s="385"/>
      <c r="C44" s="385"/>
      <c r="D44" s="385"/>
      <c r="E44" s="385"/>
      <c r="F44" s="385"/>
      <c r="G44" s="385"/>
      <c r="H44" s="385"/>
      <c r="I44" s="385"/>
      <c r="J44" s="385"/>
      <c r="K44" s="385"/>
      <c r="L44" s="385"/>
      <c r="M44" s="385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5"/>
      <c r="AF44" s="385"/>
      <c r="AG44" s="385"/>
      <c r="AH44" s="385"/>
      <c r="AI44" s="385"/>
      <c r="AJ44" s="385"/>
      <c r="AK44" s="385"/>
      <c r="AL44" s="385"/>
      <c r="AM44" s="385"/>
      <c r="AN44" s="385"/>
      <c r="AO44" s="385"/>
      <c r="AP44" s="385"/>
      <c r="AQ44" s="385"/>
    </row>
    <row r="45" spans="1:43">
      <c r="A45" s="385"/>
      <c r="B45" s="385"/>
      <c r="C45" s="385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85"/>
      <c r="AF45" s="385"/>
      <c r="AG45" s="385"/>
      <c r="AH45" s="385"/>
      <c r="AI45" s="385"/>
      <c r="AJ45" s="385"/>
      <c r="AK45" s="385"/>
      <c r="AL45" s="385"/>
      <c r="AM45" s="385"/>
      <c r="AN45" s="385"/>
      <c r="AO45" s="385"/>
      <c r="AP45" s="385"/>
      <c r="AQ45" s="385"/>
    </row>
    <row r="46" spans="1:43">
      <c r="A46" s="385"/>
      <c r="B46" s="385"/>
      <c r="C46" s="385"/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5"/>
      <c r="AF46" s="385"/>
      <c r="AG46" s="385"/>
      <c r="AH46" s="385"/>
      <c r="AI46" s="385"/>
      <c r="AJ46" s="385"/>
      <c r="AK46" s="385"/>
      <c r="AL46" s="385"/>
      <c r="AM46" s="385"/>
      <c r="AN46" s="385"/>
      <c r="AO46" s="385"/>
      <c r="AP46" s="385"/>
      <c r="AQ46" s="385"/>
    </row>
    <row r="47" spans="1:43">
      <c r="A47" s="385"/>
      <c r="B47" s="385"/>
      <c r="C47" s="385"/>
      <c r="D47" s="385"/>
      <c r="E47" s="385"/>
      <c r="F47" s="385"/>
      <c r="G47" s="385"/>
      <c r="H47" s="385"/>
      <c r="I47" s="385"/>
      <c r="J47" s="385"/>
      <c r="K47" s="385"/>
      <c r="L47" s="385"/>
      <c r="M47" s="385"/>
      <c r="N47" s="385"/>
      <c r="O47" s="385"/>
      <c r="P47" s="385"/>
      <c r="Q47" s="385"/>
      <c r="R47" s="385"/>
      <c r="S47" s="385"/>
      <c r="T47" s="385"/>
      <c r="U47" s="385"/>
      <c r="V47" s="385"/>
      <c r="W47" s="385"/>
      <c r="X47" s="385"/>
      <c r="Y47" s="385"/>
      <c r="Z47" s="385"/>
      <c r="AA47" s="385"/>
      <c r="AB47" s="385"/>
      <c r="AC47" s="385"/>
      <c r="AD47" s="385"/>
      <c r="AE47" s="385"/>
      <c r="AF47" s="385"/>
      <c r="AG47" s="385"/>
      <c r="AH47" s="385"/>
      <c r="AI47" s="385"/>
      <c r="AJ47" s="385"/>
      <c r="AK47" s="385"/>
      <c r="AL47" s="385"/>
      <c r="AM47" s="385"/>
      <c r="AN47" s="385"/>
      <c r="AO47" s="385"/>
      <c r="AP47" s="385"/>
      <c r="AQ47" s="385"/>
    </row>
    <row r="48" spans="1:43">
      <c r="A48" s="385"/>
      <c r="B48" s="385"/>
      <c r="C48" s="385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5"/>
      <c r="Y48" s="385"/>
      <c r="Z48" s="385"/>
      <c r="AA48" s="385"/>
      <c r="AB48" s="385"/>
      <c r="AC48" s="385"/>
      <c r="AD48" s="385"/>
      <c r="AE48" s="385"/>
      <c r="AF48" s="385"/>
      <c r="AG48" s="385"/>
      <c r="AH48" s="385"/>
      <c r="AI48" s="385"/>
      <c r="AJ48" s="385"/>
      <c r="AK48" s="385"/>
      <c r="AL48" s="385"/>
      <c r="AM48" s="385"/>
      <c r="AN48" s="385"/>
      <c r="AO48" s="385"/>
      <c r="AP48" s="385"/>
      <c r="AQ48" s="385"/>
    </row>
    <row r="49" spans="1:43">
      <c r="A49" s="385"/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  <c r="AC49" s="385"/>
      <c r="AD49" s="385"/>
      <c r="AE49" s="385"/>
      <c r="AF49" s="385"/>
      <c r="AG49" s="385"/>
      <c r="AH49" s="385"/>
      <c r="AI49" s="385"/>
      <c r="AJ49" s="385"/>
      <c r="AK49" s="385"/>
      <c r="AL49" s="385"/>
      <c r="AM49" s="385"/>
      <c r="AN49" s="385"/>
      <c r="AO49" s="385"/>
      <c r="AP49" s="385"/>
      <c r="AQ49" s="385"/>
    </row>
    <row r="50" spans="1:43">
      <c r="A50" s="385"/>
      <c r="B50" s="385"/>
      <c r="C50" s="385"/>
      <c r="D50" s="385"/>
      <c r="E50" s="385"/>
      <c r="F50" s="385"/>
      <c r="G50" s="385"/>
      <c r="H50" s="385"/>
      <c r="I50" s="385"/>
      <c r="J50" s="385"/>
      <c r="K50" s="385"/>
      <c r="L50" s="385"/>
      <c r="M50" s="385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  <c r="Z50" s="385"/>
      <c r="AA50" s="385"/>
      <c r="AB50" s="385"/>
      <c r="AC50" s="385"/>
      <c r="AD50" s="385"/>
      <c r="AE50" s="385"/>
      <c r="AF50" s="385"/>
      <c r="AG50" s="385"/>
      <c r="AH50" s="385"/>
      <c r="AI50" s="385"/>
      <c r="AJ50" s="385"/>
      <c r="AK50" s="385"/>
      <c r="AL50" s="385"/>
      <c r="AM50" s="385"/>
      <c r="AN50" s="385"/>
      <c r="AO50" s="385"/>
      <c r="AP50" s="385"/>
      <c r="AQ50" s="385"/>
    </row>
    <row r="51" spans="1:43">
      <c r="A51" s="385"/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</row>
    <row r="52" spans="1:43">
      <c r="A52" s="385"/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  <c r="Q52" s="385"/>
      <c r="R52" s="385"/>
      <c r="S52" s="385"/>
      <c r="T52" s="385"/>
      <c r="U52" s="385"/>
      <c r="V52" s="385"/>
      <c r="W52" s="385"/>
      <c r="X52" s="385"/>
      <c r="Y52" s="385"/>
      <c r="Z52" s="385"/>
      <c r="AA52" s="385"/>
      <c r="AB52" s="385"/>
      <c r="AC52" s="385"/>
      <c r="AD52" s="385"/>
      <c r="AE52" s="385"/>
      <c r="AF52" s="385"/>
      <c r="AG52" s="385"/>
      <c r="AH52" s="385"/>
      <c r="AI52" s="385"/>
      <c r="AJ52" s="385"/>
      <c r="AK52" s="385"/>
      <c r="AL52" s="385"/>
      <c r="AM52" s="385"/>
      <c r="AN52" s="385"/>
      <c r="AO52" s="385"/>
      <c r="AP52" s="385"/>
      <c r="AQ52" s="385"/>
    </row>
    <row r="53" spans="1:43">
      <c r="A53" s="385"/>
      <c r="B53" s="385"/>
      <c r="C53" s="385"/>
      <c r="D53" s="385"/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/>
      <c r="AA53" s="385"/>
      <c r="AB53" s="385"/>
      <c r="AC53" s="385"/>
      <c r="AD53" s="385"/>
      <c r="AE53" s="385"/>
      <c r="AF53" s="385"/>
      <c r="AG53" s="385"/>
      <c r="AH53" s="385"/>
      <c r="AI53" s="385"/>
      <c r="AJ53" s="385"/>
      <c r="AK53" s="385"/>
      <c r="AL53" s="385"/>
      <c r="AM53" s="385"/>
      <c r="AN53" s="385"/>
      <c r="AO53" s="385"/>
      <c r="AP53" s="385"/>
      <c r="AQ53" s="385"/>
    </row>
    <row r="54" spans="1:43">
      <c r="A54" s="385"/>
      <c r="B54" s="385"/>
      <c r="C54" s="385"/>
      <c r="D54" s="385"/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  <c r="Y54" s="385"/>
      <c r="Z54" s="385"/>
      <c r="AA54" s="385"/>
      <c r="AB54" s="385"/>
      <c r="AC54" s="385"/>
      <c r="AD54" s="385"/>
      <c r="AE54" s="385"/>
      <c r="AF54" s="385"/>
      <c r="AG54" s="385"/>
      <c r="AH54" s="385"/>
      <c r="AI54" s="385"/>
      <c r="AJ54" s="385"/>
      <c r="AK54" s="385"/>
      <c r="AL54" s="385"/>
      <c r="AM54" s="385"/>
      <c r="AN54" s="385"/>
      <c r="AO54" s="385"/>
      <c r="AP54" s="385"/>
      <c r="AQ54" s="385"/>
    </row>
    <row r="55" spans="1:43">
      <c r="A55" s="385"/>
      <c r="B55" s="385"/>
      <c r="C55" s="385"/>
      <c r="D55" s="385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385"/>
      <c r="AL55" s="385"/>
      <c r="AM55" s="385"/>
      <c r="AN55" s="385"/>
      <c r="AO55" s="385"/>
      <c r="AP55" s="385"/>
      <c r="AQ55" s="385"/>
    </row>
    <row r="56" spans="1:43">
      <c r="A56" s="385"/>
      <c r="B56" s="385"/>
      <c r="C56" s="385"/>
      <c r="D56" s="385"/>
      <c r="E56" s="385"/>
      <c r="F56" s="385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  <c r="Z56" s="385"/>
      <c r="AA56" s="385"/>
      <c r="AB56" s="385"/>
      <c r="AC56" s="385"/>
      <c r="AD56" s="385"/>
      <c r="AE56" s="385"/>
      <c r="AF56" s="385"/>
      <c r="AG56" s="385"/>
      <c r="AH56" s="385"/>
      <c r="AI56" s="385"/>
      <c r="AJ56" s="385"/>
      <c r="AK56" s="385"/>
      <c r="AL56" s="385"/>
      <c r="AM56" s="385"/>
      <c r="AN56" s="385"/>
      <c r="AO56" s="385"/>
      <c r="AP56" s="385"/>
      <c r="AQ56" s="385"/>
    </row>
    <row r="57" spans="1:43">
      <c r="A57" s="385"/>
      <c r="B57" s="385"/>
      <c r="C57" s="385"/>
      <c r="D57" s="385"/>
      <c r="E57" s="385"/>
      <c r="F57" s="385"/>
      <c r="G57" s="385"/>
      <c r="H57" s="385"/>
      <c r="I57" s="385"/>
      <c r="J57" s="385"/>
      <c r="K57" s="385"/>
      <c r="L57" s="385"/>
      <c r="M57" s="385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  <c r="Y57" s="385"/>
      <c r="Z57" s="385"/>
      <c r="AA57" s="385"/>
      <c r="AB57" s="385"/>
      <c r="AC57" s="385"/>
      <c r="AD57" s="385"/>
      <c r="AE57" s="385"/>
      <c r="AF57" s="385"/>
      <c r="AG57" s="385"/>
      <c r="AH57" s="385"/>
      <c r="AI57" s="385"/>
      <c r="AJ57" s="385"/>
      <c r="AK57" s="385"/>
      <c r="AL57" s="385"/>
      <c r="AM57" s="385"/>
      <c r="AN57" s="385"/>
      <c r="AO57" s="385"/>
      <c r="AP57" s="385"/>
      <c r="AQ57" s="385"/>
    </row>
    <row r="58" spans="1:43">
      <c r="A58" s="385"/>
      <c r="B58" s="385"/>
      <c r="C58" s="385"/>
      <c r="D58" s="385"/>
      <c r="E58" s="385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  <c r="Z58" s="385"/>
      <c r="AA58" s="385"/>
      <c r="AB58" s="385"/>
      <c r="AC58" s="385"/>
      <c r="AD58" s="385"/>
      <c r="AE58" s="385"/>
      <c r="AF58" s="385"/>
      <c r="AG58" s="385"/>
      <c r="AH58" s="385"/>
      <c r="AI58" s="385"/>
      <c r="AJ58" s="385"/>
      <c r="AK58" s="385"/>
      <c r="AL58" s="385"/>
      <c r="AM58" s="385"/>
      <c r="AN58" s="385"/>
      <c r="AO58" s="385"/>
      <c r="AP58" s="385"/>
      <c r="AQ58" s="385"/>
    </row>
    <row r="59" spans="1:43">
      <c r="A59" s="385"/>
      <c r="B59" s="385"/>
      <c r="C59" s="385"/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  <c r="Y59" s="385"/>
      <c r="Z59" s="385"/>
      <c r="AA59" s="385"/>
      <c r="AB59" s="385"/>
      <c r="AC59" s="385"/>
      <c r="AD59" s="385"/>
      <c r="AE59" s="385"/>
      <c r="AF59" s="385"/>
      <c r="AG59" s="385"/>
      <c r="AH59" s="385"/>
      <c r="AI59" s="385"/>
      <c r="AJ59" s="385"/>
      <c r="AK59" s="385"/>
      <c r="AL59" s="385"/>
      <c r="AM59" s="385"/>
      <c r="AN59" s="385"/>
      <c r="AO59" s="385"/>
      <c r="AP59" s="385"/>
      <c r="AQ59" s="385"/>
    </row>
    <row r="60" spans="1:43">
      <c r="A60" s="385"/>
      <c r="B60" s="385"/>
      <c r="C60" s="385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385"/>
      <c r="R60" s="385"/>
      <c r="S60" s="385"/>
      <c r="T60" s="385"/>
      <c r="U60" s="385"/>
      <c r="V60" s="385"/>
      <c r="W60" s="385"/>
      <c r="X60" s="385"/>
      <c r="Y60" s="385"/>
      <c r="Z60" s="385"/>
      <c r="AA60" s="385"/>
      <c r="AB60" s="385"/>
      <c r="AC60" s="385"/>
      <c r="AD60" s="385"/>
      <c r="AE60" s="385"/>
      <c r="AF60" s="385"/>
      <c r="AG60" s="385"/>
      <c r="AH60" s="385"/>
      <c r="AI60" s="385"/>
      <c r="AJ60" s="385"/>
      <c r="AK60" s="385"/>
      <c r="AL60" s="385"/>
      <c r="AM60" s="385"/>
      <c r="AN60" s="385"/>
      <c r="AO60" s="385"/>
      <c r="AP60" s="385"/>
      <c r="AQ60" s="385"/>
    </row>
    <row r="61" spans="1:43">
      <c r="A61" s="385"/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  <c r="AA61" s="385"/>
      <c r="AB61" s="385"/>
      <c r="AC61" s="385"/>
      <c r="AD61" s="385"/>
      <c r="AE61" s="385"/>
      <c r="AF61" s="385"/>
      <c r="AG61" s="385"/>
      <c r="AH61" s="385"/>
      <c r="AI61" s="385"/>
      <c r="AJ61" s="385"/>
      <c r="AK61" s="385"/>
      <c r="AL61" s="385"/>
      <c r="AM61" s="385"/>
      <c r="AN61" s="385"/>
      <c r="AO61" s="385"/>
      <c r="AP61" s="385"/>
      <c r="AQ61" s="385"/>
    </row>
    <row r="62" spans="1:43">
      <c r="A62" s="385"/>
      <c r="B62" s="385"/>
      <c r="C62" s="385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  <c r="Y62" s="385"/>
      <c r="Z62" s="385"/>
      <c r="AA62" s="385"/>
      <c r="AB62" s="385"/>
      <c r="AC62" s="385"/>
      <c r="AD62" s="385"/>
      <c r="AE62" s="385"/>
      <c r="AF62" s="385"/>
      <c r="AG62" s="385"/>
      <c r="AH62" s="385"/>
      <c r="AI62" s="385"/>
      <c r="AJ62" s="385"/>
      <c r="AK62" s="385"/>
      <c r="AL62" s="385"/>
      <c r="AM62" s="385"/>
      <c r="AN62" s="385"/>
      <c r="AO62" s="385"/>
      <c r="AP62" s="385"/>
      <c r="AQ62" s="385"/>
    </row>
    <row r="63" spans="1:43">
      <c r="A63" s="385"/>
      <c r="B63" s="385"/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  <c r="AA63" s="385"/>
      <c r="AB63" s="385"/>
      <c r="AC63" s="385"/>
      <c r="AD63" s="385"/>
      <c r="AE63" s="385"/>
      <c r="AF63" s="385"/>
      <c r="AG63" s="385"/>
      <c r="AH63" s="385"/>
      <c r="AI63" s="385"/>
      <c r="AJ63" s="385"/>
      <c r="AK63" s="385"/>
      <c r="AL63" s="385"/>
      <c r="AM63" s="385"/>
      <c r="AN63" s="385"/>
      <c r="AO63" s="385"/>
      <c r="AP63" s="385"/>
      <c r="AQ63" s="385"/>
    </row>
    <row r="64" spans="1:43">
      <c r="A64" s="385"/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5"/>
      <c r="AF64" s="385"/>
      <c r="AG64" s="385"/>
      <c r="AH64" s="385"/>
      <c r="AI64" s="385"/>
      <c r="AJ64" s="385"/>
      <c r="AK64" s="385"/>
      <c r="AL64" s="385"/>
      <c r="AM64" s="385"/>
      <c r="AN64" s="385"/>
      <c r="AO64" s="385"/>
      <c r="AP64" s="385"/>
      <c r="AQ64" s="385"/>
    </row>
    <row r="65" spans="1:43">
      <c r="A65" s="385"/>
      <c r="B65" s="385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385"/>
      <c r="AP65" s="385"/>
      <c r="AQ65" s="385"/>
    </row>
    <row r="66" spans="1:43">
      <c r="A66" s="385"/>
      <c r="B66" s="385"/>
      <c r="C66" s="385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  <c r="Y66" s="385"/>
      <c r="Z66" s="385"/>
      <c r="AA66" s="385"/>
      <c r="AB66" s="385"/>
      <c r="AC66" s="385"/>
      <c r="AD66" s="385"/>
      <c r="AE66" s="385"/>
      <c r="AF66" s="385"/>
      <c r="AG66" s="385"/>
      <c r="AH66" s="385"/>
      <c r="AI66" s="385"/>
      <c r="AJ66" s="385"/>
      <c r="AK66" s="385"/>
      <c r="AL66" s="385"/>
      <c r="AM66" s="385"/>
      <c r="AN66" s="385"/>
      <c r="AO66" s="385"/>
      <c r="AP66" s="385"/>
      <c r="AQ66" s="385"/>
    </row>
    <row r="67" spans="1:43">
      <c r="A67" s="385"/>
      <c r="B67" s="385"/>
      <c r="C67" s="385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  <c r="AA67" s="385"/>
      <c r="AB67" s="385"/>
      <c r="AC67" s="385"/>
      <c r="AD67" s="385"/>
      <c r="AE67" s="385"/>
      <c r="AF67" s="385"/>
      <c r="AG67" s="385"/>
      <c r="AH67" s="385"/>
      <c r="AI67" s="385"/>
      <c r="AJ67" s="385"/>
      <c r="AK67" s="385"/>
      <c r="AL67" s="385"/>
      <c r="AM67" s="385"/>
      <c r="AN67" s="385"/>
      <c r="AO67" s="385"/>
      <c r="AP67" s="385"/>
      <c r="AQ67" s="385"/>
    </row>
    <row r="68" spans="1:43">
      <c r="A68" s="385"/>
      <c r="B68" s="385"/>
      <c r="C68" s="385"/>
      <c r="D68" s="385"/>
      <c r="E68" s="385"/>
      <c r="F68" s="385"/>
      <c r="G68" s="385"/>
      <c r="H68" s="385"/>
      <c r="I68" s="385"/>
      <c r="J68" s="385"/>
      <c r="K68" s="385"/>
      <c r="L68" s="385"/>
      <c r="M68" s="385"/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  <c r="Y68" s="385"/>
      <c r="Z68" s="385"/>
      <c r="AA68" s="385"/>
      <c r="AB68" s="385"/>
      <c r="AC68" s="385"/>
      <c r="AD68" s="385"/>
      <c r="AE68" s="385"/>
      <c r="AF68" s="385"/>
      <c r="AG68" s="385"/>
      <c r="AH68" s="385"/>
      <c r="AI68" s="385"/>
      <c r="AJ68" s="385"/>
      <c r="AK68" s="385"/>
      <c r="AL68" s="385"/>
      <c r="AM68" s="385"/>
      <c r="AN68" s="385"/>
      <c r="AO68" s="385"/>
      <c r="AP68" s="385"/>
      <c r="AQ68" s="385"/>
    </row>
    <row r="69" spans="1:43">
      <c r="A69" s="385"/>
      <c r="B69" s="385"/>
      <c r="C69" s="385"/>
      <c r="D69" s="385"/>
      <c r="E69" s="385"/>
      <c r="F69" s="385"/>
      <c r="G69" s="385"/>
      <c r="H69" s="385"/>
      <c r="I69" s="385"/>
      <c r="J69" s="385"/>
      <c r="K69" s="385"/>
      <c r="L69" s="385"/>
      <c r="M69" s="385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  <c r="Y69" s="385"/>
      <c r="Z69" s="385"/>
      <c r="AA69" s="385"/>
      <c r="AB69" s="385"/>
      <c r="AC69" s="385"/>
      <c r="AD69" s="385"/>
      <c r="AE69" s="385"/>
      <c r="AF69" s="385"/>
      <c r="AG69" s="385"/>
      <c r="AH69" s="385"/>
      <c r="AI69" s="385"/>
      <c r="AJ69" s="385"/>
      <c r="AK69" s="385"/>
      <c r="AL69" s="385"/>
      <c r="AM69" s="385"/>
      <c r="AN69" s="385"/>
      <c r="AO69" s="385"/>
      <c r="AP69" s="385"/>
      <c r="AQ69" s="385"/>
    </row>
    <row r="70" spans="1:43">
      <c r="A70" s="385"/>
      <c r="B70" s="385"/>
      <c r="C70" s="385"/>
      <c r="D70" s="385"/>
      <c r="E70" s="385"/>
      <c r="F70" s="385"/>
      <c r="G70" s="385"/>
      <c r="H70" s="385"/>
      <c r="I70" s="385"/>
      <c r="J70" s="385"/>
      <c r="K70" s="385"/>
      <c r="L70" s="385"/>
      <c r="M70" s="385"/>
      <c r="N70" s="385"/>
      <c r="O70" s="385"/>
      <c r="P70" s="385"/>
      <c r="Q70" s="385"/>
      <c r="R70" s="385"/>
      <c r="S70" s="385"/>
      <c r="T70" s="385"/>
      <c r="U70" s="385"/>
      <c r="V70" s="385"/>
      <c r="W70" s="385"/>
      <c r="X70" s="385"/>
      <c r="Y70" s="385"/>
      <c r="Z70" s="385"/>
      <c r="AA70" s="385"/>
      <c r="AB70" s="385"/>
      <c r="AC70" s="385"/>
      <c r="AD70" s="385"/>
      <c r="AE70" s="385"/>
      <c r="AF70" s="385"/>
      <c r="AG70" s="385"/>
      <c r="AH70" s="385"/>
      <c r="AI70" s="385"/>
      <c r="AJ70" s="385"/>
      <c r="AK70" s="385"/>
      <c r="AL70" s="385"/>
      <c r="AM70" s="385"/>
      <c r="AN70" s="385"/>
      <c r="AO70" s="385"/>
      <c r="AP70" s="385"/>
      <c r="AQ70" s="385"/>
    </row>
    <row r="71" spans="1:43">
      <c r="A71" s="385"/>
      <c r="B71" s="385"/>
      <c r="C71" s="385"/>
      <c r="D71" s="385"/>
      <c r="E71" s="385"/>
      <c r="F71" s="385"/>
      <c r="G71" s="385"/>
      <c r="H71" s="385"/>
      <c r="I71" s="385"/>
      <c r="J71" s="385"/>
      <c r="K71" s="385"/>
      <c r="L71" s="385"/>
      <c r="M71" s="385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  <c r="Y71" s="385"/>
      <c r="Z71" s="385"/>
      <c r="AA71" s="385"/>
      <c r="AB71" s="385"/>
      <c r="AC71" s="385"/>
      <c r="AD71" s="385"/>
      <c r="AE71" s="385"/>
      <c r="AF71" s="385"/>
      <c r="AG71" s="385"/>
      <c r="AH71" s="385"/>
      <c r="AI71" s="385"/>
      <c r="AJ71" s="385"/>
      <c r="AK71" s="385"/>
      <c r="AL71" s="385"/>
      <c r="AM71" s="385"/>
      <c r="AN71" s="385"/>
      <c r="AO71" s="385"/>
      <c r="AP71" s="385"/>
      <c r="AQ71" s="385"/>
    </row>
    <row r="72" spans="1:43">
      <c r="A72" s="385"/>
      <c r="B72" s="385"/>
      <c r="C72" s="385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  <c r="Y72" s="385"/>
      <c r="Z72" s="385"/>
      <c r="AA72" s="385"/>
      <c r="AB72" s="385"/>
      <c r="AC72" s="385"/>
      <c r="AD72" s="385"/>
      <c r="AE72" s="385"/>
      <c r="AF72" s="385"/>
      <c r="AG72" s="385"/>
      <c r="AH72" s="385"/>
      <c r="AI72" s="385"/>
      <c r="AJ72" s="385"/>
      <c r="AK72" s="385"/>
      <c r="AL72" s="385"/>
      <c r="AM72" s="385"/>
      <c r="AN72" s="385"/>
      <c r="AO72" s="385"/>
      <c r="AP72" s="385"/>
      <c r="AQ72" s="385"/>
    </row>
    <row r="73" spans="1:43">
      <c r="A73" s="385"/>
      <c r="B73" s="385"/>
      <c r="C73" s="385"/>
      <c r="D73" s="385"/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  <c r="Z73" s="385"/>
      <c r="AA73" s="385"/>
      <c r="AB73" s="385"/>
      <c r="AC73" s="385"/>
      <c r="AD73" s="385"/>
      <c r="AE73" s="385"/>
      <c r="AF73" s="385"/>
      <c r="AG73" s="385"/>
      <c r="AH73" s="385"/>
      <c r="AI73" s="385"/>
      <c r="AJ73" s="385"/>
      <c r="AK73" s="385"/>
      <c r="AL73" s="385"/>
      <c r="AM73" s="385"/>
      <c r="AN73" s="385"/>
      <c r="AO73" s="385"/>
      <c r="AP73" s="385"/>
      <c r="AQ73" s="385"/>
    </row>
    <row r="74" spans="1:43">
      <c r="A74" s="385"/>
      <c r="B74" s="385"/>
      <c r="C74" s="385"/>
      <c r="D74" s="385"/>
      <c r="E74" s="385"/>
      <c r="F74" s="385"/>
      <c r="G74" s="385"/>
      <c r="H74" s="385"/>
      <c r="I74" s="385"/>
      <c r="J74" s="385"/>
      <c r="K74" s="385"/>
      <c r="L74" s="385"/>
      <c r="M74" s="385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  <c r="Y74" s="385"/>
      <c r="Z74" s="385"/>
      <c r="AA74" s="385"/>
      <c r="AB74" s="385"/>
      <c r="AC74" s="385"/>
      <c r="AD74" s="385"/>
      <c r="AE74" s="385"/>
      <c r="AF74" s="385"/>
      <c r="AG74" s="385"/>
      <c r="AH74" s="385"/>
      <c r="AI74" s="385"/>
      <c r="AJ74" s="385"/>
      <c r="AK74" s="385"/>
      <c r="AL74" s="385"/>
      <c r="AM74" s="385"/>
      <c r="AN74" s="385"/>
      <c r="AO74" s="385"/>
      <c r="AP74" s="385"/>
      <c r="AQ74" s="385"/>
    </row>
    <row r="75" spans="1:43">
      <c r="A75" s="385"/>
      <c r="B75" s="385"/>
      <c r="C75" s="385"/>
      <c r="D75" s="385"/>
      <c r="E75" s="385"/>
      <c r="F75" s="385"/>
      <c r="G75" s="385"/>
      <c r="H75" s="385"/>
      <c r="I75" s="385"/>
      <c r="J75" s="385"/>
      <c r="K75" s="385"/>
      <c r="L75" s="385"/>
      <c r="M75" s="385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  <c r="Y75" s="385"/>
      <c r="Z75" s="385"/>
      <c r="AA75" s="385"/>
      <c r="AB75" s="385"/>
      <c r="AC75" s="385"/>
      <c r="AD75" s="385"/>
      <c r="AE75" s="385"/>
      <c r="AF75" s="385"/>
      <c r="AG75" s="385"/>
      <c r="AH75" s="385"/>
      <c r="AI75" s="385"/>
      <c r="AJ75" s="385"/>
      <c r="AK75" s="385"/>
      <c r="AL75" s="385"/>
      <c r="AM75" s="385"/>
      <c r="AN75" s="385"/>
      <c r="AO75" s="385"/>
      <c r="AP75" s="385"/>
      <c r="AQ75" s="385"/>
    </row>
    <row r="76" spans="1:43">
      <c r="A76" s="385"/>
      <c r="B76" s="385"/>
      <c r="C76" s="385"/>
      <c r="D76" s="385"/>
      <c r="E76" s="385"/>
      <c r="F76" s="385"/>
      <c r="G76" s="385"/>
      <c r="H76" s="385"/>
      <c r="I76" s="385"/>
      <c r="J76" s="385"/>
      <c r="K76" s="385"/>
      <c r="L76" s="385"/>
      <c r="M76" s="385"/>
      <c r="N76" s="385"/>
      <c r="O76" s="385"/>
      <c r="P76" s="385"/>
      <c r="Q76" s="385"/>
      <c r="R76" s="385"/>
      <c r="S76" s="385"/>
      <c r="T76" s="385"/>
      <c r="U76" s="385"/>
      <c r="V76" s="385"/>
      <c r="AF76" s="385"/>
      <c r="AG76" s="385"/>
      <c r="AH76" s="385"/>
      <c r="AI76" s="385"/>
      <c r="AJ76" s="385"/>
      <c r="AK76" s="385"/>
      <c r="AL76" s="385"/>
      <c r="AM76" s="385"/>
      <c r="AN76" s="385"/>
      <c r="AO76" s="385"/>
      <c r="AP76" s="385"/>
      <c r="AQ76" s="385"/>
    </row>
    <row r="77" spans="1:43">
      <c r="A77" s="385"/>
      <c r="B77" s="385"/>
      <c r="C77" s="385"/>
      <c r="D77" s="385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AF77" s="385"/>
      <c r="AG77" s="385"/>
      <c r="AH77" s="385"/>
      <c r="AI77" s="385"/>
      <c r="AJ77" s="385"/>
      <c r="AK77" s="385"/>
      <c r="AL77" s="385"/>
      <c r="AM77" s="385"/>
      <c r="AN77" s="385"/>
      <c r="AO77" s="385"/>
      <c r="AP77" s="385"/>
      <c r="AQ77" s="385"/>
    </row>
    <row r="78" spans="1:43">
      <c r="A78" s="385"/>
      <c r="B78" s="385"/>
      <c r="C78" s="385"/>
      <c r="D78" s="385"/>
      <c r="E78" s="385"/>
      <c r="F78" s="385"/>
      <c r="G78" s="385"/>
      <c r="H78" s="385"/>
      <c r="I78" s="385"/>
      <c r="J78" s="385"/>
      <c r="K78" s="385"/>
      <c r="L78" s="385"/>
      <c r="M78" s="385"/>
      <c r="N78" s="385"/>
      <c r="O78" s="385"/>
      <c r="P78" s="385"/>
      <c r="Q78" s="385"/>
      <c r="R78" s="385"/>
      <c r="S78" s="385"/>
      <c r="T78" s="385"/>
      <c r="U78" s="385"/>
      <c r="V78" s="385"/>
      <c r="AF78" s="385"/>
      <c r="AG78" s="385"/>
      <c r="AH78" s="385"/>
      <c r="AI78" s="385"/>
      <c r="AJ78" s="385"/>
      <c r="AK78" s="385"/>
      <c r="AL78" s="385"/>
      <c r="AM78" s="385"/>
      <c r="AN78" s="385"/>
      <c r="AO78" s="385"/>
      <c r="AP78" s="385"/>
      <c r="AQ78" s="385"/>
    </row>
    <row r="79" spans="1:43">
      <c r="A79" s="385"/>
      <c r="B79" s="385"/>
      <c r="C79" s="385"/>
      <c r="D79" s="385"/>
      <c r="E79" s="385"/>
      <c r="F79" s="385"/>
      <c r="G79" s="385"/>
      <c r="H79" s="385"/>
      <c r="I79" s="385"/>
      <c r="J79" s="385"/>
      <c r="K79" s="385"/>
      <c r="L79" s="385"/>
      <c r="M79" s="385"/>
      <c r="N79" s="385"/>
      <c r="O79" s="385"/>
      <c r="P79" s="385"/>
      <c r="Q79" s="385"/>
      <c r="R79" s="385"/>
      <c r="S79" s="385"/>
      <c r="T79" s="385"/>
      <c r="U79" s="385"/>
      <c r="V79" s="385"/>
      <c r="AF79" s="385"/>
      <c r="AG79" s="385"/>
      <c r="AH79" s="385"/>
      <c r="AI79" s="385"/>
      <c r="AJ79" s="385"/>
      <c r="AK79" s="385"/>
      <c r="AL79" s="385"/>
      <c r="AM79" s="385"/>
      <c r="AN79" s="385"/>
      <c r="AO79" s="385"/>
      <c r="AP79" s="385"/>
      <c r="AQ79" s="385"/>
    </row>
  </sheetData>
  <sheetProtection sheet="1" objects="1" scenarios="1"/>
  <mergeCells count="17">
    <mergeCell ref="A2:N2"/>
    <mergeCell ref="A3:N3"/>
    <mergeCell ref="A5:N5"/>
    <mergeCell ref="I7:J7"/>
    <mergeCell ref="K7:N7"/>
    <mergeCell ref="O7:P7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</mergeCells>
  <pageMargins left="0.39375" right="0.39375" top="1.92986111111111" bottom="0.984027777777778" header="0.511811023622047" footer="0.511811023622047"/>
  <pageSetup paperSize="9" scale="47" orientation="landscape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BL268"/>
  <sheetViews>
    <sheetView showGridLines="0" zoomScale="130" zoomScaleNormal="130" workbookViewId="0">
      <selection activeCell="C52" sqref="C52"/>
    </sheetView>
  </sheetViews>
  <sheetFormatPr defaultColWidth="9" defaultRowHeight="12.75"/>
  <cols>
    <col min="1" max="1" width="9" style="652" customWidth="1"/>
    <col min="2" max="2" width="39.7142857142857" style="653" customWidth="1"/>
    <col min="3" max="3" width="19.2857142857143" style="654" customWidth="1"/>
    <col min="4" max="4" width="19.5714285714286" style="654" customWidth="1"/>
    <col min="5" max="5" width="14.2857142857143" style="654" customWidth="1"/>
    <col min="6" max="8" width="10.7142857142857" style="654" customWidth="1"/>
    <col min="9" max="1025" width="11.4285714285714" style="654" customWidth="1"/>
    <col min="1026" max="16384" width="9" style="609"/>
  </cols>
  <sheetData>
    <row r="4" ht="13.5"/>
    <row r="5" ht="15.75" customHeight="1" spans="1:64">
      <c r="A5" s="655" t="s">
        <v>69</v>
      </c>
      <c r="B5" s="656"/>
      <c r="D5" s="657" t="s">
        <v>29</v>
      </c>
      <c r="E5" s="611" t="s">
        <v>30</v>
      </c>
    </row>
    <row r="6" ht="15.75" customHeight="1" spans="1:64">
      <c r="A6" s="658" t="s">
        <v>70</v>
      </c>
      <c r="B6" s="656"/>
      <c r="D6" s="657" t="s">
        <v>32</v>
      </c>
      <c r="E6" s="611">
        <v>2026</v>
      </c>
    </row>
    <row r="7" ht="15.75" customHeight="1" spans="1:64">
      <c r="A7" s="654"/>
      <c r="D7" s="613" t="s">
        <v>33</v>
      </c>
      <c r="E7" s="614" t="s">
        <v>4</v>
      </c>
    </row>
    <row r="8" ht="15.75" customHeight="1"/>
    <row r="9" ht="15.75" customHeight="1" spans="1:64">
      <c r="D9" s="659"/>
      <c r="E9" s="660"/>
    </row>
    <row r="10" ht="20.25" customHeight="1" spans="1:64">
      <c r="A10" s="661" t="s">
        <v>71</v>
      </c>
      <c r="B10" s="662" t="s">
        <v>72</v>
      </c>
      <c r="C10" s="663"/>
      <c r="D10" s="664"/>
      <c r="E10" s="663"/>
      <c r="F10" s="663"/>
      <c r="G10" s="663"/>
      <c r="H10" s="663"/>
      <c r="I10" s="663"/>
      <c r="J10" s="663"/>
    </row>
    <row r="11" ht="19.5" customHeight="1" spans="1:64">
      <c r="A11" s="665" t="s">
        <v>73</v>
      </c>
      <c r="B11" s="666" t="s">
        <v>74</v>
      </c>
      <c r="C11" s="667" t="s">
        <v>75</v>
      </c>
      <c r="D11" s="668"/>
      <c r="E11" s="669"/>
      <c r="F11" s="670"/>
      <c r="G11" s="670"/>
      <c r="H11" s="670"/>
      <c r="I11" s="670"/>
      <c r="J11" s="670"/>
      <c r="K11" s="671"/>
      <c r="L11" s="671"/>
      <c r="M11" s="671"/>
      <c r="N11" s="671"/>
      <c r="O11" s="671"/>
      <c r="P11" s="671"/>
      <c r="Q11" s="671"/>
      <c r="R11" s="671"/>
      <c r="S11" s="671"/>
      <c r="T11" s="671"/>
      <c r="U11" s="671"/>
      <c r="V11" s="671"/>
      <c r="W11" s="671"/>
      <c r="X11" s="671"/>
      <c r="Y11" s="671"/>
      <c r="Z11" s="671"/>
      <c r="AA11" s="671"/>
      <c r="AB11" s="671"/>
      <c r="AC11" s="671"/>
      <c r="AD11" s="671"/>
      <c r="AE11" s="671"/>
      <c r="AF11" s="671"/>
      <c r="AG11" s="671"/>
      <c r="AH11" s="671"/>
      <c r="AI11" s="671"/>
      <c r="AJ11" s="671"/>
      <c r="AK11" s="671"/>
      <c r="AL11" s="671"/>
      <c r="AM11" s="671"/>
      <c r="AN11" s="671"/>
      <c r="AO11" s="671"/>
      <c r="AP11" s="671"/>
      <c r="AQ11" s="671"/>
      <c r="AR11" s="671"/>
      <c r="AS11" s="671"/>
      <c r="AT11" s="671"/>
      <c r="AU11" s="671"/>
    </row>
    <row r="12" ht="15" customHeight="1" spans="1:64">
      <c r="A12" s="672" t="s">
        <v>76</v>
      </c>
      <c r="B12" s="673" t="s">
        <v>77</v>
      </c>
      <c r="C12" s="674">
        <v>1</v>
      </c>
      <c r="D12" s="675"/>
      <c r="E12" s="670"/>
      <c r="F12" s="670"/>
      <c r="G12" s="670"/>
      <c r="H12" s="670"/>
      <c r="I12" s="670"/>
      <c r="J12" s="670"/>
      <c r="K12" s="671"/>
      <c r="L12" s="671"/>
      <c r="M12" s="671"/>
      <c r="N12" s="671"/>
      <c r="O12" s="671"/>
      <c r="P12" s="671"/>
      <c r="Q12" s="671"/>
      <c r="R12" s="671"/>
      <c r="S12" s="671"/>
      <c r="T12" s="671"/>
      <c r="U12" s="671"/>
      <c r="V12" s="671"/>
      <c r="W12" s="671"/>
      <c r="X12" s="671"/>
      <c r="Y12" s="671"/>
      <c r="Z12" s="671"/>
      <c r="AA12" s="671"/>
      <c r="AB12" s="671"/>
      <c r="AC12" s="671"/>
      <c r="AD12" s="671"/>
      <c r="AE12" s="671"/>
      <c r="AF12" s="671"/>
      <c r="AG12" s="671"/>
      <c r="AH12" s="671"/>
      <c r="AI12" s="671"/>
      <c r="AJ12" s="671"/>
      <c r="AK12" s="671"/>
      <c r="AL12" s="671"/>
      <c r="AM12" s="671"/>
      <c r="AN12" s="671"/>
      <c r="AO12" s="671"/>
      <c r="AP12" s="671"/>
      <c r="AQ12" s="671"/>
      <c r="AR12" s="671"/>
      <c r="AS12" s="671"/>
      <c r="AT12" s="671"/>
      <c r="AU12" s="671"/>
    </row>
    <row r="13" ht="12" customHeight="1" spans="1:64">
      <c r="A13" s="676"/>
      <c r="B13" s="669"/>
      <c r="C13" s="676"/>
      <c r="D13" s="675"/>
      <c r="E13" s="670"/>
      <c r="F13" s="670"/>
      <c r="G13" s="670"/>
      <c r="H13" s="670"/>
      <c r="I13" s="670"/>
      <c r="J13" s="670"/>
      <c r="K13" s="671"/>
      <c r="L13" s="671"/>
      <c r="M13" s="671"/>
      <c r="N13" s="671"/>
      <c r="O13" s="671"/>
      <c r="P13" s="671"/>
      <c r="Q13" s="671"/>
      <c r="R13" s="671"/>
      <c r="S13" s="671"/>
      <c r="T13" s="671"/>
      <c r="U13" s="671"/>
      <c r="V13" s="671"/>
      <c r="W13" s="671"/>
      <c r="X13" s="671"/>
      <c r="Y13" s="671"/>
      <c r="Z13" s="671"/>
      <c r="AA13" s="671"/>
      <c r="AB13" s="671"/>
      <c r="AC13" s="671"/>
      <c r="AD13" s="671"/>
      <c r="AE13" s="671"/>
      <c r="AF13" s="671"/>
      <c r="AG13" s="671"/>
      <c r="AH13" s="671"/>
      <c r="AI13" s="671"/>
      <c r="AJ13" s="671"/>
      <c r="AK13" s="671"/>
      <c r="AL13" s="671"/>
      <c r="AM13" s="671"/>
      <c r="AN13" s="671"/>
      <c r="AO13" s="671"/>
      <c r="AP13" s="671"/>
      <c r="AQ13" s="671"/>
      <c r="AR13" s="671"/>
      <c r="AS13" s="671"/>
      <c r="AT13" s="671"/>
      <c r="AU13" s="671"/>
    </row>
    <row r="14" s="651" customFormat="1" ht="15" customHeight="1" spans="1:64">
      <c r="A14" s="677" t="s">
        <v>78</v>
      </c>
      <c r="B14" s="678" t="s">
        <v>79</v>
      </c>
      <c r="C14" s="679">
        <f>SUM(C15:C17)</f>
        <v>1989052.88</v>
      </c>
      <c r="D14" s="680"/>
      <c r="E14" s="670"/>
      <c r="F14" s="670"/>
      <c r="G14" s="670"/>
      <c r="H14" s="670"/>
      <c r="I14" s="670"/>
      <c r="J14" s="671"/>
      <c r="K14" s="671"/>
      <c r="L14" s="671"/>
      <c r="M14" s="671"/>
      <c r="N14" s="671"/>
      <c r="O14" s="671"/>
      <c r="P14" s="671"/>
      <c r="Q14" s="671"/>
      <c r="R14" s="671"/>
      <c r="S14" s="671"/>
      <c r="T14" s="671"/>
      <c r="U14" s="671"/>
      <c r="V14" s="671"/>
      <c r="W14" s="671"/>
      <c r="X14" s="671"/>
      <c r="Y14" s="671"/>
      <c r="Z14" s="671"/>
      <c r="AA14" s="671"/>
      <c r="AB14" s="671"/>
      <c r="AC14" s="671"/>
      <c r="AD14" s="671"/>
      <c r="AE14" s="671"/>
      <c r="AF14" s="671"/>
      <c r="AG14" s="671"/>
      <c r="AH14" s="671"/>
      <c r="AI14" s="671"/>
      <c r="AJ14" s="671"/>
      <c r="AK14" s="671"/>
      <c r="AL14" s="671"/>
      <c r="AM14" s="671"/>
      <c r="AN14" s="671"/>
      <c r="AO14" s="671"/>
      <c r="AP14" s="671"/>
      <c r="AQ14" s="671"/>
      <c r="AR14" s="671"/>
      <c r="AS14" s="671"/>
      <c r="AT14" s="671"/>
      <c r="AU14" s="671"/>
      <c r="AV14" s="671"/>
      <c r="AW14" s="671"/>
      <c r="AX14" s="671"/>
      <c r="AY14" s="671"/>
      <c r="AZ14" s="671"/>
      <c r="BA14" s="671"/>
      <c r="BB14" s="671"/>
      <c r="BC14" s="671"/>
      <c r="BD14" s="671"/>
      <c r="BE14" s="671"/>
      <c r="BF14" s="671"/>
      <c r="BG14" s="671"/>
      <c r="BH14" s="671"/>
      <c r="BI14" s="671"/>
      <c r="BJ14" s="671"/>
      <c r="BK14" s="671"/>
      <c r="BL14" s="671"/>
    </row>
    <row r="15" s="651" customFormat="1" ht="15" customHeight="1" spans="1:64">
      <c r="A15" s="681" t="s">
        <v>80</v>
      </c>
      <c r="B15" s="682" t="s">
        <v>81</v>
      </c>
      <c r="C15" s="683">
        <v>2102068</v>
      </c>
      <c r="D15" s="680"/>
      <c r="E15" s="684"/>
      <c r="F15" s="670"/>
      <c r="G15" s="670"/>
      <c r="H15" s="670"/>
      <c r="I15" s="670"/>
      <c r="J15" s="670"/>
      <c r="K15" s="671"/>
      <c r="L15" s="671"/>
      <c r="M15" s="671"/>
      <c r="N15" s="671"/>
      <c r="O15" s="671"/>
      <c r="P15" s="671"/>
      <c r="Q15" s="671"/>
      <c r="R15" s="671"/>
      <c r="S15" s="671"/>
      <c r="T15" s="671"/>
      <c r="U15" s="671"/>
      <c r="V15" s="671"/>
      <c r="W15" s="671"/>
      <c r="X15" s="671"/>
      <c r="Y15" s="671"/>
      <c r="Z15" s="671"/>
      <c r="AA15" s="671"/>
      <c r="AB15" s="671"/>
      <c r="AC15" s="671"/>
      <c r="AD15" s="671"/>
      <c r="AE15" s="671"/>
      <c r="AF15" s="671"/>
      <c r="AG15" s="671"/>
      <c r="AH15" s="671"/>
      <c r="AI15" s="671"/>
      <c r="AJ15" s="671"/>
      <c r="AK15" s="671"/>
      <c r="AL15" s="671"/>
      <c r="AM15" s="671"/>
      <c r="AN15" s="671"/>
      <c r="AO15" s="671"/>
      <c r="AP15" s="671"/>
      <c r="AQ15" s="671"/>
      <c r="AR15" s="671"/>
      <c r="AS15" s="671"/>
      <c r="AT15" s="671"/>
      <c r="AU15" s="671"/>
      <c r="AV15" s="671"/>
      <c r="AW15" s="671"/>
      <c r="AX15" s="671"/>
      <c r="AY15" s="671"/>
      <c r="AZ15" s="671"/>
      <c r="BA15" s="671"/>
      <c r="BB15" s="671"/>
      <c r="BC15" s="671"/>
      <c r="BD15" s="671"/>
      <c r="BE15" s="671"/>
      <c r="BF15" s="671"/>
      <c r="BG15" s="671"/>
      <c r="BH15" s="671"/>
      <c r="BI15" s="671"/>
      <c r="BJ15" s="671"/>
      <c r="BK15" s="671"/>
      <c r="BL15" s="671"/>
    </row>
    <row r="16" s="651" customFormat="1" ht="15" customHeight="1" spans="1:64">
      <c r="A16" s="685" t="s">
        <v>82</v>
      </c>
      <c r="B16" s="686" t="s">
        <v>83</v>
      </c>
      <c r="C16" s="687">
        <v>-132015.12</v>
      </c>
      <c r="D16" s="680"/>
      <c r="E16" s="670"/>
      <c r="F16" s="670"/>
      <c r="G16" s="670"/>
      <c r="H16" s="670"/>
      <c r="I16" s="670"/>
      <c r="J16" s="670"/>
      <c r="K16" s="671"/>
      <c r="L16" s="671"/>
      <c r="M16" s="671"/>
      <c r="N16" s="671"/>
      <c r="O16" s="671"/>
      <c r="P16" s="671"/>
      <c r="Q16" s="671"/>
      <c r="R16" s="671"/>
      <c r="S16" s="671"/>
      <c r="T16" s="671"/>
      <c r="U16" s="671"/>
      <c r="V16" s="671"/>
      <c r="W16" s="671"/>
      <c r="X16" s="671"/>
      <c r="Y16" s="671"/>
      <c r="Z16" s="671"/>
      <c r="AA16" s="671"/>
      <c r="AB16" s="671"/>
      <c r="AC16" s="671"/>
      <c r="AD16" s="671"/>
      <c r="AE16" s="671"/>
      <c r="AF16" s="671"/>
      <c r="AG16" s="671"/>
      <c r="AH16" s="671"/>
      <c r="AI16" s="671"/>
      <c r="AJ16" s="671"/>
      <c r="AK16" s="671"/>
      <c r="AL16" s="671"/>
      <c r="AM16" s="671"/>
      <c r="AN16" s="671"/>
      <c r="AO16" s="671"/>
      <c r="AP16" s="671"/>
      <c r="AQ16" s="671"/>
      <c r="AR16" s="671"/>
      <c r="AS16" s="671"/>
      <c r="AT16" s="671"/>
      <c r="AU16" s="671"/>
      <c r="AV16" s="671"/>
      <c r="AW16" s="671"/>
      <c r="AX16" s="671"/>
      <c r="AY16" s="671"/>
      <c r="AZ16" s="671"/>
      <c r="BA16" s="671"/>
      <c r="BB16" s="671"/>
      <c r="BC16" s="671"/>
      <c r="BD16" s="671"/>
      <c r="BE16" s="671"/>
      <c r="BF16" s="671"/>
      <c r="BG16" s="671"/>
      <c r="BH16" s="671"/>
      <c r="BI16" s="671"/>
      <c r="BJ16" s="671"/>
      <c r="BK16" s="671"/>
      <c r="BL16" s="671"/>
    </row>
    <row r="17" s="651" customFormat="1" ht="15" customHeight="1" spans="1:64">
      <c r="A17" s="681" t="s">
        <v>84</v>
      </c>
      <c r="B17" s="688" t="s">
        <v>85</v>
      </c>
      <c r="C17" s="689">
        <v>19000</v>
      </c>
      <c r="D17" s="680"/>
      <c r="E17" s="670"/>
      <c r="F17" s="670"/>
      <c r="G17" s="670"/>
      <c r="H17" s="670"/>
      <c r="I17" s="670"/>
      <c r="J17" s="670"/>
      <c r="K17" s="671"/>
      <c r="L17" s="671"/>
      <c r="M17" s="671"/>
      <c r="N17" s="671"/>
      <c r="O17" s="671"/>
      <c r="P17" s="671"/>
      <c r="Q17" s="671"/>
      <c r="R17" s="671"/>
      <c r="S17" s="671"/>
      <c r="T17" s="671"/>
      <c r="U17" s="671"/>
      <c r="V17" s="671"/>
      <c r="W17" s="671"/>
      <c r="X17" s="671"/>
      <c r="Y17" s="671"/>
      <c r="Z17" s="671"/>
      <c r="AA17" s="671"/>
      <c r="AB17" s="671"/>
      <c r="AC17" s="671"/>
      <c r="AD17" s="671"/>
      <c r="AE17" s="671"/>
      <c r="AF17" s="671"/>
      <c r="AG17" s="671"/>
      <c r="AH17" s="671"/>
      <c r="AI17" s="671"/>
      <c r="AJ17" s="671"/>
      <c r="AK17" s="671"/>
      <c r="AL17" s="671"/>
      <c r="AM17" s="671"/>
      <c r="AN17" s="671"/>
      <c r="AO17" s="671"/>
      <c r="AP17" s="671"/>
      <c r="AQ17" s="671"/>
      <c r="AR17" s="671"/>
      <c r="AS17" s="671"/>
      <c r="AT17" s="671"/>
      <c r="AU17" s="671"/>
      <c r="AV17" s="671"/>
      <c r="AW17" s="671"/>
      <c r="AX17" s="671"/>
      <c r="AY17" s="671"/>
      <c r="AZ17" s="671"/>
      <c r="BA17" s="671"/>
      <c r="BB17" s="671"/>
      <c r="BC17" s="671"/>
      <c r="BD17" s="671"/>
      <c r="BE17" s="671"/>
      <c r="BF17" s="671"/>
      <c r="BG17" s="671"/>
      <c r="BH17" s="671"/>
      <c r="BI17" s="671"/>
      <c r="BJ17" s="671"/>
      <c r="BK17" s="671"/>
      <c r="BL17" s="671"/>
    </row>
    <row r="18" s="651" customFormat="1" ht="12" customHeight="1" spans="1:64">
      <c r="A18" s="690"/>
      <c r="B18" s="691"/>
      <c r="C18" s="692"/>
      <c r="D18" s="680"/>
      <c r="E18" s="693"/>
      <c r="F18" s="670"/>
      <c r="G18" s="670"/>
      <c r="H18" s="670"/>
      <c r="I18" s="670"/>
      <c r="J18" s="670"/>
      <c r="K18" s="671"/>
      <c r="L18" s="671"/>
      <c r="M18" s="671"/>
      <c r="N18" s="671"/>
      <c r="O18" s="671"/>
      <c r="P18" s="671"/>
      <c r="Q18" s="671"/>
      <c r="R18" s="671"/>
      <c r="S18" s="671"/>
      <c r="T18" s="671"/>
      <c r="U18" s="671"/>
      <c r="V18" s="671"/>
      <c r="W18" s="671"/>
      <c r="X18" s="671"/>
      <c r="Y18" s="671"/>
      <c r="Z18" s="671"/>
      <c r="AA18" s="671"/>
      <c r="AB18" s="671"/>
      <c r="AC18" s="671"/>
      <c r="AD18" s="671"/>
      <c r="AE18" s="671"/>
      <c r="AF18" s="671"/>
      <c r="AG18" s="671"/>
      <c r="AH18" s="671"/>
      <c r="AI18" s="671"/>
      <c r="AJ18" s="671"/>
      <c r="AK18" s="671"/>
      <c r="AL18" s="671"/>
      <c r="AM18" s="671"/>
      <c r="AN18" s="671"/>
      <c r="AO18" s="671"/>
      <c r="AP18" s="671"/>
      <c r="AQ18" s="671"/>
      <c r="AR18" s="671"/>
      <c r="AS18" s="671"/>
      <c r="AT18" s="671"/>
      <c r="AU18" s="671"/>
      <c r="AV18" s="671"/>
      <c r="AW18" s="671"/>
      <c r="AX18" s="671"/>
      <c r="AY18" s="671"/>
      <c r="AZ18" s="671"/>
      <c r="BA18" s="671"/>
      <c r="BB18" s="671"/>
      <c r="BC18" s="671"/>
      <c r="BD18" s="671"/>
      <c r="BE18" s="671"/>
      <c r="BF18" s="671"/>
      <c r="BG18" s="671"/>
      <c r="BH18" s="671"/>
      <c r="BI18" s="671"/>
      <c r="BJ18" s="671"/>
      <c r="BK18" s="671"/>
      <c r="BL18" s="671"/>
    </row>
    <row r="19" s="651" customFormat="1" ht="15" customHeight="1" spans="1:64">
      <c r="A19" s="694" t="s">
        <v>86</v>
      </c>
      <c r="B19" s="695" t="s">
        <v>87</v>
      </c>
      <c r="C19" s="696">
        <f>SUM(C20:C44)</f>
        <v>1989052.88</v>
      </c>
      <c r="D19" s="680"/>
      <c r="E19" s="693"/>
      <c r="F19" s="670"/>
      <c r="G19" s="670"/>
      <c r="H19" s="670"/>
      <c r="I19" s="670"/>
      <c r="J19" s="670"/>
      <c r="K19" s="671"/>
      <c r="L19" s="671"/>
      <c r="M19" s="671"/>
      <c r="N19" s="671"/>
      <c r="O19" s="671"/>
      <c r="P19" s="671"/>
      <c r="Q19" s="671"/>
      <c r="R19" s="671"/>
      <c r="S19" s="671"/>
      <c r="T19" s="671"/>
      <c r="U19" s="671"/>
      <c r="V19" s="671"/>
      <c r="W19" s="671"/>
      <c r="X19" s="671"/>
      <c r="Y19" s="671"/>
      <c r="Z19" s="671"/>
      <c r="AA19" s="671"/>
      <c r="AB19" s="671"/>
      <c r="AC19" s="671"/>
      <c r="AD19" s="671"/>
      <c r="AE19" s="671"/>
      <c r="AF19" s="671"/>
      <c r="AG19" s="671"/>
      <c r="AH19" s="671"/>
      <c r="AI19" s="671"/>
      <c r="AJ19" s="671"/>
      <c r="AK19" s="671"/>
      <c r="AL19" s="671"/>
      <c r="AM19" s="671"/>
      <c r="AN19" s="671"/>
      <c r="AO19" s="671"/>
      <c r="AP19" s="671"/>
      <c r="AQ19" s="671"/>
      <c r="AR19" s="671"/>
      <c r="AS19" s="671"/>
      <c r="AT19" s="671"/>
      <c r="AU19" s="671"/>
      <c r="AV19" s="671"/>
      <c r="AW19" s="671"/>
      <c r="AX19" s="671"/>
      <c r="AY19" s="671"/>
      <c r="AZ19" s="671"/>
      <c r="BA19" s="671"/>
      <c r="BB19" s="671"/>
      <c r="BC19" s="671"/>
      <c r="BD19" s="671"/>
      <c r="BE19" s="671"/>
      <c r="BF19" s="671"/>
      <c r="BG19" s="671"/>
      <c r="BH19" s="671"/>
      <c r="BI19" s="671"/>
      <c r="BJ19" s="671"/>
      <c r="BK19" s="671"/>
      <c r="BL19" s="671"/>
    </row>
    <row r="20" s="651" customFormat="1" ht="15" customHeight="1" spans="1:64">
      <c r="A20" s="697" t="s">
        <v>88</v>
      </c>
      <c r="B20" s="698" t="s">
        <v>89</v>
      </c>
      <c r="C20" s="699">
        <f>SUM('[1]FIN. DETALHADO'!D14:D21)</f>
        <v>770495.19</v>
      </c>
      <c r="D20" s="680"/>
      <c r="E20" s="680"/>
      <c r="F20" s="670"/>
      <c r="G20" s="670"/>
      <c r="H20" s="670"/>
      <c r="I20" s="670"/>
      <c r="J20" s="670"/>
      <c r="K20" s="671"/>
      <c r="L20" s="671"/>
      <c r="M20" s="671"/>
      <c r="N20" s="671"/>
      <c r="O20" s="671"/>
      <c r="P20" s="671"/>
      <c r="Q20" s="671"/>
      <c r="R20" s="671"/>
      <c r="S20" s="671"/>
      <c r="T20" s="671"/>
      <c r="U20" s="671"/>
      <c r="V20" s="671"/>
      <c r="W20" s="671"/>
      <c r="X20" s="671"/>
      <c r="Y20" s="671"/>
      <c r="Z20" s="671"/>
      <c r="AA20" s="671"/>
      <c r="AB20" s="671"/>
      <c r="AC20" s="671"/>
      <c r="AD20" s="671"/>
      <c r="AE20" s="671"/>
      <c r="AF20" s="671"/>
      <c r="AG20" s="671"/>
      <c r="AH20" s="671"/>
      <c r="AI20" s="671"/>
      <c r="AJ20" s="671"/>
      <c r="AK20" s="671"/>
      <c r="AL20" s="671"/>
      <c r="AM20" s="671"/>
      <c r="AN20" s="671"/>
      <c r="AO20" s="671"/>
      <c r="AP20" s="671"/>
      <c r="AQ20" s="671"/>
      <c r="AR20" s="671"/>
      <c r="AS20" s="671"/>
      <c r="AT20" s="671"/>
      <c r="AU20" s="671"/>
      <c r="AV20" s="671"/>
      <c r="AW20" s="671"/>
      <c r="AX20" s="671"/>
      <c r="AY20" s="671"/>
      <c r="AZ20" s="671"/>
      <c r="BA20" s="671"/>
      <c r="BB20" s="671"/>
      <c r="BC20" s="671"/>
      <c r="BD20" s="671"/>
      <c r="BE20" s="671"/>
      <c r="BF20" s="671"/>
      <c r="BG20" s="671"/>
      <c r="BH20" s="671"/>
      <c r="BI20" s="671"/>
      <c r="BJ20" s="671"/>
      <c r="BK20" s="671"/>
      <c r="BL20" s="671"/>
    </row>
    <row r="21" s="651" customFormat="1" ht="15" customHeight="1" spans="1:64">
      <c r="A21" s="700" t="s">
        <v>90</v>
      </c>
      <c r="B21" s="701" t="s">
        <v>91</v>
      </c>
      <c r="C21" s="702">
        <f>SUM('[1]FIN. DETALHADO'!D22:D59)</f>
        <v>535752.86</v>
      </c>
      <c r="D21" s="680"/>
      <c r="E21" s="670"/>
      <c r="F21" s="670"/>
      <c r="G21" s="670"/>
      <c r="H21" s="670"/>
      <c r="I21" s="670"/>
      <c r="J21" s="670"/>
      <c r="K21" s="671"/>
      <c r="L21" s="671"/>
      <c r="M21" s="671"/>
      <c r="N21" s="671"/>
      <c r="O21" s="671"/>
      <c r="P21" s="671"/>
      <c r="Q21" s="671"/>
      <c r="R21" s="671"/>
      <c r="S21" s="671"/>
      <c r="T21" s="671"/>
      <c r="U21" s="671"/>
      <c r="V21" s="671"/>
      <c r="W21" s="671"/>
      <c r="X21" s="671"/>
      <c r="Y21" s="671"/>
      <c r="Z21" s="671"/>
      <c r="AA21" s="671"/>
      <c r="AB21" s="671"/>
      <c r="AC21" s="671"/>
      <c r="AD21" s="671"/>
      <c r="AE21" s="671"/>
      <c r="AF21" s="671"/>
      <c r="AG21" s="671"/>
      <c r="AH21" s="671"/>
      <c r="AI21" s="671"/>
      <c r="AJ21" s="671"/>
      <c r="AK21" s="671"/>
      <c r="AL21" s="671"/>
      <c r="AM21" s="671"/>
      <c r="AN21" s="671"/>
      <c r="AO21" s="671"/>
      <c r="AP21" s="671"/>
      <c r="AQ21" s="671"/>
      <c r="AR21" s="671"/>
      <c r="AS21" s="671"/>
      <c r="AT21" s="671"/>
      <c r="AU21" s="671"/>
      <c r="AV21" s="671"/>
      <c r="AW21" s="671"/>
      <c r="AX21" s="671"/>
      <c r="AY21" s="671"/>
      <c r="AZ21" s="671"/>
      <c r="BA21" s="671"/>
      <c r="BB21" s="671"/>
      <c r="BC21" s="671"/>
      <c r="BD21" s="671"/>
      <c r="BE21" s="671"/>
      <c r="BF21" s="671"/>
      <c r="BG21" s="671"/>
      <c r="BH21" s="671"/>
      <c r="BI21" s="671"/>
      <c r="BJ21" s="671"/>
      <c r="BK21" s="671"/>
      <c r="BL21" s="671"/>
    </row>
    <row r="22" s="651" customFormat="1" ht="15" customHeight="1" spans="1:64">
      <c r="A22" s="700" t="s">
        <v>92</v>
      </c>
      <c r="B22" s="701" t="s">
        <v>93</v>
      </c>
      <c r="C22" s="702">
        <f>SUM('[1]FIN. DETALHADO'!D60:D66)</f>
        <v>12780</v>
      </c>
      <c r="D22" s="680"/>
      <c r="E22" s="703"/>
      <c r="F22" s="670"/>
      <c r="G22" s="670"/>
      <c r="H22" s="670"/>
      <c r="I22" s="670"/>
      <c r="J22" s="670"/>
      <c r="K22" s="671"/>
      <c r="L22" s="671"/>
      <c r="M22" s="671"/>
      <c r="N22" s="671"/>
      <c r="O22" s="671"/>
      <c r="P22" s="671"/>
      <c r="Q22" s="671"/>
      <c r="R22" s="671"/>
      <c r="S22" s="671"/>
      <c r="T22" s="671"/>
      <c r="U22" s="671"/>
      <c r="V22" s="671"/>
      <c r="W22" s="671"/>
      <c r="X22" s="671"/>
      <c r="Y22" s="671"/>
      <c r="Z22" s="671"/>
      <c r="AA22" s="671"/>
      <c r="AB22" s="671"/>
      <c r="AC22" s="671"/>
      <c r="AD22" s="671"/>
      <c r="AE22" s="671"/>
      <c r="AF22" s="671"/>
      <c r="AG22" s="671"/>
      <c r="AH22" s="671"/>
      <c r="AI22" s="671"/>
      <c r="AJ22" s="671"/>
      <c r="AK22" s="671"/>
      <c r="AL22" s="671"/>
      <c r="AM22" s="671"/>
      <c r="AN22" s="671"/>
      <c r="AO22" s="671"/>
      <c r="AP22" s="671"/>
      <c r="AQ22" s="671"/>
      <c r="AR22" s="671"/>
      <c r="AS22" s="671"/>
      <c r="AT22" s="671"/>
      <c r="AU22" s="671"/>
      <c r="AV22" s="671"/>
      <c r="AW22" s="671"/>
      <c r="AX22" s="671"/>
      <c r="AY22" s="671"/>
      <c r="AZ22" s="671"/>
      <c r="BA22" s="671"/>
      <c r="BB22" s="671"/>
      <c r="BC22" s="671"/>
      <c r="BD22" s="671"/>
      <c r="BE22" s="671"/>
      <c r="BF22" s="671"/>
      <c r="BG22" s="671"/>
      <c r="BH22" s="671"/>
      <c r="BI22" s="671"/>
      <c r="BJ22" s="671"/>
      <c r="BK22" s="671"/>
      <c r="BL22" s="671"/>
    </row>
    <row r="23" s="651" customFormat="1" ht="15" customHeight="1" spans="1:64">
      <c r="A23" s="700" t="s">
        <v>94</v>
      </c>
      <c r="B23" s="701" t="s">
        <v>95</v>
      </c>
      <c r="C23" s="702">
        <f>SUM('[1]FIN. DETALHADO'!D67:D68)</f>
        <v>69392.2</v>
      </c>
      <c r="D23" s="704"/>
      <c r="E23" s="680"/>
      <c r="F23" s="670"/>
      <c r="G23" s="670"/>
      <c r="H23" s="670"/>
      <c r="I23" s="670"/>
      <c r="J23" s="670"/>
      <c r="K23" s="671"/>
      <c r="L23" s="671"/>
      <c r="M23" s="671"/>
      <c r="N23" s="671"/>
      <c r="O23" s="671"/>
      <c r="P23" s="671"/>
      <c r="Q23" s="671"/>
      <c r="R23" s="671"/>
      <c r="S23" s="671"/>
      <c r="T23" s="671"/>
      <c r="U23" s="671"/>
      <c r="V23" s="671"/>
      <c r="W23" s="671"/>
      <c r="X23" s="671"/>
      <c r="Y23" s="671"/>
      <c r="Z23" s="671"/>
      <c r="AA23" s="671"/>
      <c r="AB23" s="671"/>
      <c r="AC23" s="671"/>
      <c r="AD23" s="671"/>
      <c r="AE23" s="671"/>
      <c r="AF23" s="671"/>
      <c r="AG23" s="671"/>
      <c r="AH23" s="671"/>
      <c r="AI23" s="671"/>
      <c r="AJ23" s="671"/>
      <c r="AK23" s="671"/>
      <c r="AL23" s="671"/>
      <c r="AM23" s="671"/>
      <c r="AN23" s="671"/>
      <c r="AO23" s="671"/>
      <c r="AP23" s="671"/>
      <c r="AQ23" s="671"/>
      <c r="AR23" s="671"/>
      <c r="AS23" s="671"/>
      <c r="AT23" s="671"/>
      <c r="AU23" s="671"/>
      <c r="AV23" s="671"/>
      <c r="AW23" s="671"/>
      <c r="AX23" s="671"/>
      <c r="AY23" s="671"/>
      <c r="AZ23" s="671"/>
      <c r="BA23" s="671"/>
      <c r="BB23" s="671"/>
      <c r="BC23" s="671"/>
      <c r="BD23" s="671"/>
      <c r="BE23" s="671"/>
      <c r="BF23" s="671"/>
      <c r="BG23" s="671"/>
      <c r="BH23" s="671"/>
      <c r="BI23" s="671"/>
      <c r="BJ23" s="671"/>
      <c r="BK23" s="671"/>
      <c r="BL23" s="671"/>
    </row>
    <row r="24" s="651" customFormat="1" ht="15" customHeight="1" spans="1:64">
      <c r="A24" s="700" t="s">
        <v>96</v>
      </c>
      <c r="B24" s="701" t="s">
        <v>97</v>
      </c>
      <c r="C24" s="702">
        <f>SUM('[1]FIN. DETALHADO'!D69:D73)</f>
        <v>94885.27</v>
      </c>
      <c r="D24" s="704"/>
      <c r="E24" s="670"/>
      <c r="F24" s="670"/>
      <c r="G24" s="670"/>
      <c r="H24" s="670"/>
      <c r="I24" s="670"/>
      <c r="J24" s="670"/>
      <c r="K24" s="671"/>
      <c r="L24" s="671"/>
      <c r="M24" s="671"/>
      <c r="N24" s="671"/>
      <c r="O24" s="671"/>
      <c r="P24" s="671"/>
      <c r="Q24" s="671"/>
      <c r="R24" s="671"/>
      <c r="S24" s="671"/>
      <c r="T24" s="671"/>
      <c r="U24" s="671"/>
      <c r="V24" s="671"/>
      <c r="W24" s="671"/>
      <c r="X24" s="671"/>
      <c r="Y24" s="671"/>
      <c r="Z24" s="671"/>
      <c r="AA24" s="671"/>
      <c r="AB24" s="671"/>
      <c r="AC24" s="671"/>
      <c r="AD24" s="671"/>
      <c r="AE24" s="671"/>
      <c r="AF24" s="671"/>
      <c r="AG24" s="671"/>
      <c r="AH24" s="671"/>
      <c r="AI24" s="671"/>
      <c r="AJ24" s="671"/>
      <c r="AK24" s="671"/>
      <c r="AL24" s="671"/>
      <c r="AM24" s="671"/>
      <c r="AN24" s="671"/>
      <c r="AO24" s="671"/>
      <c r="AP24" s="671"/>
      <c r="AQ24" s="671"/>
      <c r="AR24" s="671"/>
      <c r="AS24" s="671"/>
      <c r="AT24" s="671"/>
      <c r="AU24" s="671"/>
      <c r="AV24" s="671"/>
      <c r="AW24" s="671"/>
      <c r="AX24" s="671"/>
      <c r="AY24" s="671"/>
      <c r="AZ24" s="671"/>
      <c r="BA24" s="671"/>
      <c r="BB24" s="671"/>
      <c r="BC24" s="671"/>
      <c r="BD24" s="671"/>
      <c r="BE24" s="671"/>
      <c r="BF24" s="671"/>
      <c r="BG24" s="671"/>
      <c r="BH24" s="671"/>
      <c r="BI24" s="671"/>
      <c r="BJ24" s="671"/>
      <c r="BK24" s="671"/>
      <c r="BL24" s="671"/>
    </row>
    <row r="25" s="651" customFormat="1" ht="15" customHeight="1" spans="1:64">
      <c r="A25" s="700" t="s">
        <v>98</v>
      </c>
      <c r="B25" s="701" t="s">
        <v>99</v>
      </c>
      <c r="C25" s="702">
        <f>SUM('[1]FIN. DETALHADO'!D74:D78)</f>
        <v>66446.55</v>
      </c>
      <c r="D25" s="670"/>
      <c r="E25" s="705"/>
      <c r="F25" s="670"/>
      <c r="G25" s="670"/>
      <c r="H25" s="670"/>
      <c r="I25" s="670"/>
      <c r="J25" s="670"/>
      <c r="K25" s="671"/>
      <c r="L25" s="671"/>
      <c r="M25" s="671"/>
      <c r="N25" s="671"/>
      <c r="O25" s="671"/>
      <c r="P25" s="671"/>
      <c r="Q25" s="671"/>
      <c r="R25" s="671"/>
      <c r="S25" s="671"/>
      <c r="T25" s="671"/>
      <c r="U25" s="671"/>
      <c r="V25" s="671"/>
      <c r="W25" s="671"/>
      <c r="X25" s="671"/>
      <c r="Y25" s="671"/>
      <c r="Z25" s="671"/>
      <c r="AA25" s="671"/>
      <c r="AB25" s="671"/>
      <c r="AC25" s="671"/>
      <c r="AD25" s="671"/>
      <c r="AE25" s="671"/>
      <c r="AF25" s="671"/>
      <c r="AG25" s="671"/>
      <c r="AH25" s="671"/>
      <c r="AI25" s="671"/>
      <c r="AJ25" s="671"/>
      <c r="AK25" s="671"/>
      <c r="AL25" s="671"/>
      <c r="AM25" s="671"/>
      <c r="AN25" s="671"/>
      <c r="AO25" s="671"/>
      <c r="AP25" s="671"/>
      <c r="AQ25" s="671"/>
      <c r="AR25" s="671"/>
      <c r="AS25" s="671"/>
      <c r="AT25" s="671"/>
      <c r="AU25" s="671"/>
      <c r="AV25" s="671"/>
      <c r="AW25" s="671"/>
      <c r="AX25" s="671"/>
      <c r="AY25" s="671"/>
      <c r="AZ25" s="671"/>
      <c r="BA25" s="671"/>
      <c r="BB25" s="671"/>
      <c r="BC25" s="671"/>
      <c r="BD25" s="671"/>
      <c r="BE25" s="671"/>
      <c r="BF25" s="671"/>
      <c r="BG25" s="671"/>
      <c r="BH25" s="671"/>
      <c r="BI25" s="671"/>
      <c r="BJ25" s="671"/>
      <c r="BK25" s="671"/>
      <c r="BL25" s="671"/>
    </row>
    <row r="26" s="651" customFormat="1" ht="15" customHeight="1" spans="1:64">
      <c r="A26" s="700" t="s">
        <v>100</v>
      </c>
      <c r="B26" s="701" t="s">
        <v>101</v>
      </c>
      <c r="C26" s="702">
        <f>SUM('[1]FIN. DETALHADO'!D79:D84)</f>
        <v>134749.35</v>
      </c>
      <c r="D26" s="670"/>
      <c r="E26" s="705"/>
      <c r="F26" s="670"/>
      <c r="G26" s="670"/>
      <c r="H26" s="670"/>
      <c r="I26" s="670"/>
      <c r="J26" s="670"/>
      <c r="K26" s="671"/>
      <c r="L26" s="671"/>
      <c r="M26" s="671"/>
      <c r="N26" s="671"/>
      <c r="O26" s="671"/>
      <c r="P26" s="671"/>
      <c r="Q26" s="671"/>
      <c r="R26" s="671"/>
      <c r="S26" s="671"/>
      <c r="T26" s="671"/>
      <c r="U26" s="671"/>
      <c r="V26" s="671"/>
      <c r="W26" s="671"/>
      <c r="X26" s="671"/>
      <c r="Y26" s="671"/>
      <c r="Z26" s="671"/>
      <c r="AA26" s="671"/>
      <c r="AB26" s="671"/>
      <c r="AC26" s="671"/>
      <c r="AD26" s="671"/>
      <c r="AE26" s="671"/>
      <c r="AF26" s="671"/>
      <c r="AG26" s="671"/>
      <c r="AH26" s="671"/>
      <c r="AI26" s="671"/>
      <c r="AJ26" s="671"/>
      <c r="AK26" s="671"/>
      <c r="AL26" s="671"/>
      <c r="AM26" s="671"/>
      <c r="AN26" s="671"/>
      <c r="AO26" s="671"/>
      <c r="AP26" s="671"/>
      <c r="AQ26" s="671"/>
      <c r="AR26" s="671"/>
      <c r="AS26" s="671"/>
      <c r="AT26" s="671"/>
      <c r="AU26" s="671"/>
      <c r="AV26" s="671"/>
      <c r="AW26" s="671"/>
      <c r="AX26" s="671"/>
      <c r="AY26" s="671"/>
      <c r="AZ26" s="671"/>
      <c r="BA26" s="671"/>
      <c r="BB26" s="671"/>
      <c r="BC26" s="671"/>
      <c r="BD26" s="671"/>
      <c r="BE26" s="671"/>
      <c r="BF26" s="671"/>
      <c r="BG26" s="671"/>
      <c r="BH26" s="671"/>
      <c r="BI26" s="671"/>
      <c r="BJ26" s="671"/>
      <c r="BK26" s="671"/>
      <c r="BL26" s="671"/>
    </row>
    <row r="27" s="651" customFormat="1" ht="15" customHeight="1" spans="1:64">
      <c r="A27" s="700" t="s">
        <v>102</v>
      </c>
      <c r="B27" s="701" t="s">
        <v>103</v>
      </c>
      <c r="C27" s="702">
        <f>SUM('[1]FIN. DETALHADO'!D85:D89)</f>
        <v>6636.99</v>
      </c>
      <c r="D27" s="680"/>
      <c r="E27" s="705"/>
      <c r="F27" s="670"/>
      <c r="G27" s="670"/>
      <c r="H27" s="670"/>
      <c r="I27" s="670"/>
      <c r="J27" s="670"/>
      <c r="K27" s="671"/>
      <c r="L27" s="671"/>
      <c r="M27" s="671"/>
      <c r="N27" s="671"/>
      <c r="O27" s="671"/>
      <c r="P27" s="671"/>
      <c r="Q27" s="671"/>
      <c r="R27" s="671"/>
      <c r="S27" s="671"/>
      <c r="T27" s="671"/>
      <c r="U27" s="671"/>
      <c r="V27" s="671"/>
      <c r="W27" s="671"/>
      <c r="X27" s="671"/>
      <c r="Y27" s="671"/>
      <c r="Z27" s="671"/>
      <c r="AA27" s="671"/>
      <c r="AB27" s="671"/>
      <c r="AC27" s="671"/>
      <c r="AD27" s="671"/>
      <c r="AE27" s="671"/>
      <c r="AF27" s="671"/>
      <c r="AG27" s="671"/>
      <c r="AH27" s="671"/>
      <c r="AI27" s="671"/>
      <c r="AJ27" s="671"/>
      <c r="AK27" s="671"/>
      <c r="AL27" s="671"/>
      <c r="AM27" s="671"/>
      <c r="AN27" s="671"/>
      <c r="AO27" s="671"/>
      <c r="AP27" s="671"/>
      <c r="AQ27" s="671"/>
      <c r="AR27" s="671"/>
      <c r="AS27" s="671"/>
      <c r="AT27" s="671"/>
      <c r="AU27" s="671"/>
      <c r="AV27" s="671"/>
      <c r="AW27" s="671"/>
      <c r="AX27" s="671"/>
      <c r="AY27" s="671"/>
      <c r="AZ27" s="671"/>
      <c r="BA27" s="671"/>
      <c r="BB27" s="671"/>
      <c r="BC27" s="671"/>
      <c r="BD27" s="671"/>
      <c r="BE27" s="671"/>
      <c r="BF27" s="671"/>
      <c r="BG27" s="671"/>
      <c r="BH27" s="671"/>
      <c r="BI27" s="671"/>
      <c r="BJ27" s="671"/>
      <c r="BK27" s="671"/>
      <c r="BL27" s="671"/>
    </row>
    <row r="28" s="651" customFormat="1" ht="15" customHeight="1" spans="1:64">
      <c r="A28" s="700" t="s">
        <v>104</v>
      </c>
      <c r="B28" s="701" t="s">
        <v>105</v>
      </c>
      <c r="C28" s="702">
        <f>SUM('[1]FIN. DETALHADO'!D90:D91)</f>
        <v>15657</v>
      </c>
      <c r="D28" s="680"/>
      <c r="E28" s="670"/>
      <c r="F28" s="670"/>
      <c r="G28" s="670"/>
      <c r="H28" s="670"/>
      <c r="I28" s="670"/>
      <c r="J28" s="670"/>
      <c r="K28" s="671"/>
      <c r="L28" s="671"/>
      <c r="M28" s="671"/>
      <c r="N28" s="671"/>
      <c r="O28" s="671"/>
      <c r="P28" s="671"/>
      <c r="Q28" s="671"/>
      <c r="R28" s="671"/>
      <c r="S28" s="671"/>
      <c r="T28" s="671"/>
      <c r="U28" s="671"/>
      <c r="V28" s="671"/>
      <c r="W28" s="671"/>
      <c r="X28" s="671"/>
      <c r="Y28" s="671"/>
      <c r="Z28" s="671"/>
      <c r="AA28" s="671"/>
      <c r="AB28" s="671"/>
      <c r="AC28" s="671"/>
      <c r="AD28" s="671"/>
      <c r="AE28" s="671"/>
      <c r="AF28" s="671"/>
      <c r="AG28" s="671"/>
      <c r="AH28" s="671"/>
      <c r="AI28" s="671"/>
      <c r="AJ28" s="671"/>
      <c r="AK28" s="671"/>
      <c r="AL28" s="671"/>
      <c r="AM28" s="671"/>
      <c r="AN28" s="671"/>
      <c r="AO28" s="671"/>
      <c r="AP28" s="671"/>
      <c r="AQ28" s="671"/>
      <c r="AR28" s="671"/>
      <c r="AS28" s="671"/>
      <c r="AT28" s="671"/>
      <c r="AU28" s="671"/>
      <c r="AV28" s="671"/>
      <c r="AW28" s="671"/>
      <c r="AX28" s="671"/>
      <c r="AY28" s="671"/>
      <c r="AZ28" s="671"/>
      <c r="BA28" s="671"/>
      <c r="BB28" s="671"/>
      <c r="BC28" s="671"/>
      <c r="BD28" s="671"/>
      <c r="BE28" s="671"/>
      <c r="BF28" s="671"/>
      <c r="BG28" s="671"/>
      <c r="BH28" s="671"/>
      <c r="BI28" s="671"/>
      <c r="BJ28" s="671"/>
      <c r="BK28" s="671"/>
      <c r="BL28" s="671"/>
    </row>
    <row r="29" s="651" customFormat="1" ht="15" customHeight="1" spans="1:64">
      <c r="A29" s="700" t="s">
        <v>106</v>
      </c>
      <c r="B29" s="701" t="s">
        <v>107</v>
      </c>
      <c r="C29" s="702">
        <f>SUM('[1]FIN. DETALHADO'!D92:D100)</f>
        <v>54385.16</v>
      </c>
      <c r="D29" s="670"/>
      <c r="E29" s="670"/>
      <c r="F29" s="670"/>
      <c r="G29" s="670"/>
      <c r="H29" s="670"/>
      <c r="I29" s="670"/>
      <c r="J29" s="670"/>
      <c r="K29" s="671"/>
      <c r="L29" s="671"/>
      <c r="M29" s="671"/>
      <c r="N29" s="671"/>
      <c r="O29" s="671"/>
      <c r="P29" s="671"/>
      <c r="Q29" s="671"/>
      <c r="R29" s="671"/>
      <c r="S29" s="671"/>
      <c r="T29" s="671"/>
      <c r="U29" s="671"/>
      <c r="V29" s="671"/>
      <c r="W29" s="671"/>
      <c r="X29" s="671"/>
      <c r="Y29" s="671"/>
      <c r="Z29" s="671"/>
      <c r="AA29" s="671"/>
      <c r="AB29" s="671"/>
      <c r="AC29" s="671"/>
      <c r="AD29" s="671"/>
      <c r="AE29" s="671"/>
      <c r="AF29" s="671"/>
      <c r="AG29" s="671"/>
      <c r="AH29" s="671"/>
      <c r="AI29" s="671"/>
      <c r="AJ29" s="671"/>
      <c r="AK29" s="671"/>
      <c r="AL29" s="671"/>
      <c r="AM29" s="671"/>
      <c r="AN29" s="671"/>
      <c r="AO29" s="671"/>
      <c r="AP29" s="671"/>
      <c r="AQ29" s="671"/>
      <c r="AR29" s="671"/>
      <c r="AS29" s="671"/>
      <c r="AT29" s="671"/>
      <c r="AU29" s="671"/>
      <c r="AV29" s="671"/>
      <c r="AW29" s="671"/>
      <c r="AX29" s="671"/>
      <c r="AY29" s="671"/>
      <c r="AZ29" s="671"/>
      <c r="BA29" s="671"/>
      <c r="BB29" s="671"/>
      <c r="BC29" s="671"/>
      <c r="BD29" s="671"/>
      <c r="BE29" s="671"/>
      <c r="BF29" s="671"/>
      <c r="BG29" s="671"/>
      <c r="BH29" s="671"/>
      <c r="BI29" s="671"/>
      <c r="BJ29" s="671"/>
      <c r="BK29" s="671"/>
      <c r="BL29" s="671"/>
    </row>
    <row r="30" s="651" customFormat="1" ht="15" customHeight="1" spans="1:64">
      <c r="A30" s="700" t="s">
        <v>108</v>
      </c>
      <c r="B30" s="701" t="s">
        <v>109</v>
      </c>
      <c r="C30" s="702">
        <f>SUM('[1]FIN. DETALHADO'!D101:D105)</f>
        <v>0</v>
      </c>
      <c r="D30" s="670"/>
      <c r="E30" s="670"/>
      <c r="F30" s="670"/>
      <c r="G30" s="670"/>
      <c r="H30" s="670"/>
      <c r="I30" s="670"/>
      <c r="J30" s="670"/>
      <c r="K30" s="671"/>
      <c r="L30" s="671"/>
      <c r="M30" s="671"/>
      <c r="N30" s="671"/>
      <c r="O30" s="671"/>
      <c r="P30" s="671"/>
      <c r="Q30" s="671"/>
      <c r="R30" s="671"/>
      <c r="S30" s="671"/>
      <c r="T30" s="671"/>
      <c r="U30" s="671"/>
      <c r="V30" s="671"/>
      <c r="W30" s="671"/>
      <c r="X30" s="671"/>
      <c r="Y30" s="671"/>
      <c r="Z30" s="671"/>
      <c r="AA30" s="671"/>
      <c r="AB30" s="671"/>
      <c r="AC30" s="671"/>
      <c r="AD30" s="671"/>
      <c r="AE30" s="671"/>
      <c r="AF30" s="671"/>
      <c r="AG30" s="671"/>
      <c r="AH30" s="671"/>
      <c r="AI30" s="671"/>
      <c r="AJ30" s="671"/>
      <c r="AK30" s="671"/>
      <c r="AL30" s="671"/>
      <c r="AM30" s="671"/>
      <c r="AN30" s="671"/>
      <c r="AO30" s="671"/>
      <c r="AP30" s="671"/>
      <c r="AQ30" s="671"/>
      <c r="AR30" s="671"/>
      <c r="AS30" s="671"/>
      <c r="AT30" s="671"/>
      <c r="AU30" s="671"/>
      <c r="AV30" s="671"/>
      <c r="AW30" s="671"/>
      <c r="AX30" s="671"/>
      <c r="AY30" s="671"/>
      <c r="AZ30" s="671"/>
      <c r="BA30" s="671"/>
      <c r="BB30" s="671"/>
      <c r="BC30" s="671"/>
      <c r="BD30" s="671"/>
      <c r="BE30" s="671"/>
      <c r="BF30" s="671"/>
      <c r="BG30" s="671"/>
      <c r="BH30" s="671"/>
      <c r="BI30" s="671"/>
      <c r="BJ30" s="671"/>
      <c r="BK30" s="671"/>
      <c r="BL30" s="671"/>
    </row>
    <row r="31" s="651" customFormat="1" ht="15" customHeight="1" spans="1:64">
      <c r="A31" s="700" t="s">
        <v>110</v>
      </c>
      <c r="B31" s="701" t="s">
        <v>111</v>
      </c>
      <c r="C31" s="702">
        <f>SUM('[1]FIN. DETALHADO'!D106:D107)</f>
        <v>8213.8</v>
      </c>
      <c r="D31" s="670"/>
      <c r="E31" s="670"/>
      <c r="F31" s="670"/>
      <c r="G31" s="670"/>
      <c r="H31" s="670"/>
      <c r="I31" s="670"/>
      <c r="J31" s="670"/>
      <c r="K31" s="671"/>
      <c r="L31" s="671"/>
      <c r="M31" s="671"/>
      <c r="N31" s="671"/>
      <c r="O31" s="671"/>
      <c r="P31" s="671"/>
      <c r="Q31" s="671"/>
      <c r="R31" s="671"/>
      <c r="S31" s="671"/>
      <c r="T31" s="671"/>
      <c r="U31" s="671"/>
      <c r="V31" s="671"/>
      <c r="W31" s="671"/>
      <c r="X31" s="671"/>
      <c r="Y31" s="671"/>
      <c r="Z31" s="671"/>
      <c r="AA31" s="671"/>
      <c r="AB31" s="671"/>
      <c r="AC31" s="671"/>
      <c r="AD31" s="671"/>
      <c r="AE31" s="671"/>
      <c r="AF31" s="671"/>
      <c r="AG31" s="671"/>
      <c r="AH31" s="671"/>
      <c r="AI31" s="671"/>
      <c r="AJ31" s="671"/>
      <c r="AK31" s="671"/>
      <c r="AL31" s="671"/>
      <c r="AM31" s="671"/>
      <c r="AN31" s="671"/>
      <c r="AO31" s="671"/>
      <c r="AP31" s="671"/>
      <c r="AQ31" s="671"/>
      <c r="AR31" s="671"/>
      <c r="AS31" s="671"/>
      <c r="AT31" s="671"/>
      <c r="AU31" s="671"/>
      <c r="AV31" s="671"/>
      <c r="AW31" s="671"/>
      <c r="AX31" s="671"/>
      <c r="AY31" s="671"/>
      <c r="AZ31" s="671"/>
      <c r="BA31" s="671"/>
      <c r="BB31" s="671"/>
      <c r="BC31" s="671"/>
      <c r="BD31" s="671"/>
      <c r="BE31" s="671"/>
      <c r="BF31" s="671"/>
      <c r="BG31" s="671"/>
      <c r="BH31" s="671"/>
      <c r="BI31" s="671"/>
      <c r="BJ31" s="671"/>
      <c r="BK31" s="671"/>
      <c r="BL31" s="671"/>
    </row>
    <row r="32" s="651" customFormat="1" ht="15" customHeight="1" spans="1:64">
      <c r="A32" s="700" t="s">
        <v>112</v>
      </c>
      <c r="B32" s="701" t="s">
        <v>113</v>
      </c>
      <c r="C32" s="702">
        <f>SUM('[1]FIN. DETALHADO'!D108:D110)</f>
        <v>12370</v>
      </c>
      <c r="D32" s="670"/>
      <c r="E32" s="670"/>
      <c r="F32" s="670"/>
      <c r="G32" s="670"/>
      <c r="H32" s="670"/>
      <c r="I32" s="670"/>
      <c r="J32" s="670"/>
      <c r="K32" s="671"/>
      <c r="L32" s="671"/>
      <c r="M32" s="671"/>
      <c r="N32" s="671"/>
      <c r="O32" s="671"/>
      <c r="P32" s="671"/>
      <c r="Q32" s="671"/>
      <c r="R32" s="671"/>
      <c r="S32" s="671"/>
      <c r="T32" s="671"/>
      <c r="U32" s="671"/>
      <c r="V32" s="671"/>
      <c r="W32" s="671"/>
      <c r="X32" s="671"/>
      <c r="Y32" s="671"/>
      <c r="Z32" s="671"/>
      <c r="AA32" s="671"/>
      <c r="AB32" s="671"/>
      <c r="AC32" s="671"/>
      <c r="AD32" s="671"/>
      <c r="AE32" s="671"/>
      <c r="AF32" s="671"/>
      <c r="AG32" s="671"/>
      <c r="AH32" s="671"/>
      <c r="AI32" s="671"/>
      <c r="AJ32" s="671"/>
      <c r="AK32" s="671"/>
      <c r="AL32" s="671"/>
      <c r="AM32" s="671"/>
      <c r="AN32" s="671"/>
      <c r="AO32" s="671"/>
      <c r="AP32" s="671"/>
      <c r="AQ32" s="671"/>
      <c r="AR32" s="671"/>
      <c r="AS32" s="671"/>
      <c r="AT32" s="671"/>
      <c r="AU32" s="671"/>
      <c r="AV32" s="671"/>
      <c r="AW32" s="671"/>
      <c r="AX32" s="671"/>
      <c r="AY32" s="671"/>
      <c r="AZ32" s="671"/>
      <c r="BA32" s="671"/>
      <c r="BB32" s="671"/>
      <c r="BC32" s="671"/>
      <c r="BD32" s="671"/>
      <c r="BE32" s="671"/>
      <c r="BF32" s="671"/>
      <c r="BG32" s="671"/>
      <c r="BH32" s="671"/>
      <c r="BI32" s="671"/>
      <c r="BJ32" s="671"/>
      <c r="BK32" s="671"/>
      <c r="BL32" s="671"/>
    </row>
    <row r="33" s="651" customFormat="1" ht="15" customHeight="1" spans="1:64">
      <c r="A33" s="700" t="s">
        <v>114</v>
      </c>
      <c r="B33" s="701" t="s">
        <v>115</v>
      </c>
      <c r="C33" s="702">
        <f>SUM('[1]FIN. DETALHADO'!D111:D117)</f>
        <v>29127.04</v>
      </c>
      <c r="D33" s="670"/>
      <c r="E33" s="670"/>
      <c r="F33" s="670"/>
      <c r="G33" s="670"/>
      <c r="H33" s="670"/>
      <c r="I33" s="670"/>
      <c r="J33" s="670"/>
      <c r="K33" s="671"/>
      <c r="L33" s="671"/>
      <c r="M33" s="671"/>
      <c r="N33" s="671"/>
      <c r="O33" s="671"/>
      <c r="P33" s="671"/>
      <c r="Q33" s="671"/>
      <c r="R33" s="671"/>
      <c r="S33" s="671"/>
      <c r="T33" s="671"/>
      <c r="U33" s="671"/>
      <c r="V33" s="671"/>
      <c r="W33" s="671"/>
      <c r="X33" s="671"/>
      <c r="Y33" s="671"/>
      <c r="Z33" s="671"/>
      <c r="AA33" s="671"/>
      <c r="AB33" s="671"/>
      <c r="AC33" s="671"/>
      <c r="AD33" s="671"/>
      <c r="AE33" s="671"/>
      <c r="AF33" s="671"/>
      <c r="AG33" s="671"/>
      <c r="AH33" s="671"/>
      <c r="AI33" s="671"/>
      <c r="AJ33" s="671"/>
      <c r="AK33" s="671"/>
      <c r="AL33" s="671"/>
      <c r="AM33" s="671"/>
      <c r="AN33" s="671"/>
      <c r="AO33" s="671"/>
      <c r="AP33" s="671"/>
      <c r="AQ33" s="671"/>
      <c r="AR33" s="671"/>
      <c r="AS33" s="671"/>
      <c r="AT33" s="671"/>
      <c r="AU33" s="671"/>
      <c r="AV33" s="671"/>
      <c r="AW33" s="671"/>
      <c r="AX33" s="671"/>
      <c r="AY33" s="671"/>
      <c r="AZ33" s="671"/>
      <c r="BA33" s="671"/>
      <c r="BB33" s="671"/>
      <c r="BC33" s="671"/>
      <c r="BD33" s="671"/>
      <c r="BE33" s="671"/>
      <c r="BF33" s="671"/>
      <c r="BG33" s="671"/>
      <c r="BH33" s="671"/>
      <c r="BI33" s="671"/>
      <c r="BJ33" s="671"/>
      <c r="BK33" s="671"/>
      <c r="BL33" s="671"/>
    </row>
    <row r="34" s="651" customFormat="1" ht="15" customHeight="1" spans="1:64">
      <c r="A34" s="700" t="s">
        <v>116</v>
      </c>
      <c r="B34" s="701" t="s">
        <v>117</v>
      </c>
      <c r="C34" s="702">
        <f>SUM('[1]FIN. DETALHADO'!D118:D125)</f>
        <v>6250</v>
      </c>
      <c r="D34" s="670"/>
      <c r="E34" s="670"/>
      <c r="F34" s="670"/>
      <c r="G34" s="670"/>
      <c r="H34" s="670"/>
      <c r="I34" s="670"/>
      <c r="J34" s="670"/>
      <c r="K34" s="671"/>
      <c r="L34" s="671"/>
      <c r="M34" s="671"/>
      <c r="N34" s="671"/>
      <c r="O34" s="671"/>
      <c r="P34" s="671"/>
      <c r="Q34" s="671"/>
      <c r="R34" s="671"/>
      <c r="S34" s="671"/>
      <c r="T34" s="671"/>
      <c r="U34" s="671"/>
      <c r="V34" s="671"/>
      <c r="W34" s="671"/>
      <c r="X34" s="671"/>
      <c r="Y34" s="671"/>
      <c r="Z34" s="671"/>
      <c r="AA34" s="671"/>
      <c r="AB34" s="671"/>
      <c r="AC34" s="671"/>
      <c r="AD34" s="671"/>
      <c r="AE34" s="671"/>
      <c r="AF34" s="671"/>
      <c r="AG34" s="671"/>
      <c r="AH34" s="671"/>
      <c r="AI34" s="671"/>
      <c r="AJ34" s="671"/>
      <c r="AK34" s="671"/>
      <c r="AL34" s="671"/>
      <c r="AM34" s="671"/>
      <c r="AN34" s="671"/>
      <c r="AO34" s="671"/>
      <c r="AP34" s="671"/>
      <c r="AQ34" s="671"/>
      <c r="AR34" s="671"/>
      <c r="AS34" s="671"/>
      <c r="AT34" s="671"/>
      <c r="AU34" s="671"/>
      <c r="AV34" s="671"/>
      <c r="AW34" s="671"/>
      <c r="AX34" s="671"/>
      <c r="AY34" s="671"/>
      <c r="AZ34" s="671"/>
      <c r="BA34" s="671"/>
      <c r="BB34" s="671"/>
      <c r="BC34" s="671"/>
      <c r="BD34" s="671"/>
      <c r="BE34" s="671"/>
      <c r="BF34" s="671"/>
      <c r="BG34" s="671"/>
      <c r="BH34" s="671"/>
      <c r="BI34" s="671"/>
      <c r="BJ34" s="671"/>
      <c r="BK34" s="671"/>
      <c r="BL34" s="671"/>
    </row>
    <row r="35" s="651" customFormat="1" ht="15" customHeight="1" spans="1:64">
      <c r="A35" s="700" t="s">
        <v>118</v>
      </c>
      <c r="B35" s="701" t="s">
        <v>119</v>
      </c>
      <c r="C35" s="702">
        <f>SUM('[1]FIN. DETALHADO'!D126:D128)</f>
        <v>9494.25</v>
      </c>
      <c r="D35" s="670"/>
      <c r="E35" s="670"/>
      <c r="F35" s="670"/>
      <c r="G35" s="670"/>
      <c r="H35" s="670"/>
      <c r="I35" s="670"/>
      <c r="J35" s="670"/>
      <c r="K35" s="671"/>
      <c r="L35" s="671"/>
      <c r="M35" s="671"/>
      <c r="N35" s="671"/>
      <c r="O35" s="671"/>
      <c r="P35" s="671"/>
      <c r="Q35" s="671"/>
      <c r="R35" s="671"/>
      <c r="S35" s="671"/>
      <c r="T35" s="671"/>
      <c r="U35" s="671"/>
      <c r="V35" s="671"/>
      <c r="W35" s="671"/>
      <c r="X35" s="671"/>
      <c r="Y35" s="671"/>
      <c r="Z35" s="671"/>
      <c r="AA35" s="671"/>
      <c r="AB35" s="671"/>
      <c r="AC35" s="671"/>
      <c r="AD35" s="671"/>
      <c r="AE35" s="671"/>
      <c r="AF35" s="671"/>
      <c r="AG35" s="671"/>
      <c r="AH35" s="671"/>
      <c r="AI35" s="671"/>
      <c r="AJ35" s="671"/>
      <c r="AK35" s="671"/>
      <c r="AL35" s="671"/>
      <c r="AM35" s="671"/>
      <c r="AN35" s="671"/>
      <c r="AO35" s="671"/>
      <c r="AP35" s="671"/>
      <c r="AQ35" s="671"/>
      <c r="AR35" s="671"/>
      <c r="AS35" s="671"/>
      <c r="AT35" s="671"/>
      <c r="AU35" s="671"/>
      <c r="AV35" s="671"/>
      <c r="AW35" s="671"/>
      <c r="AX35" s="671"/>
      <c r="AY35" s="671"/>
      <c r="AZ35" s="671"/>
      <c r="BA35" s="671"/>
      <c r="BB35" s="671"/>
      <c r="BC35" s="671"/>
      <c r="BD35" s="671"/>
      <c r="BE35" s="671"/>
      <c r="BF35" s="671"/>
      <c r="BG35" s="671"/>
      <c r="BH35" s="671"/>
      <c r="BI35" s="671"/>
      <c r="BJ35" s="671"/>
      <c r="BK35" s="671"/>
      <c r="BL35" s="671"/>
    </row>
    <row r="36" s="651" customFormat="1" ht="15" customHeight="1" spans="1:64">
      <c r="A36" s="700" t="s">
        <v>120</v>
      </c>
      <c r="B36" s="701" t="s">
        <v>121</v>
      </c>
      <c r="C36" s="702">
        <f>SUM('[1]FIN. DETALHADO'!D129:D131)</f>
        <v>0</v>
      </c>
      <c r="D36" s="670"/>
      <c r="E36" s="670"/>
      <c r="F36" s="670"/>
      <c r="G36" s="670"/>
      <c r="H36" s="670"/>
      <c r="I36" s="670"/>
      <c r="J36" s="670"/>
      <c r="K36" s="671"/>
      <c r="L36" s="671"/>
      <c r="M36" s="671"/>
      <c r="N36" s="671"/>
      <c r="O36" s="671"/>
      <c r="P36" s="671"/>
      <c r="Q36" s="671"/>
      <c r="R36" s="671"/>
      <c r="S36" s="671"/>
      <c r="T36" s="671"/>
      <c r="U36" s="671"/>
      <c r="V36" s="671"/>
      <c r="W36" s="671"/>
      <c r="X36" s="671"/>
      <c r="Y36" s="671"/>
      <c r="Z36" s="671"/>
      <c r="AA36" s="671"/>
      <c r="AB36" s="671"/>
      <c r="AC36" s="671"/>
      <c r="AD36" s="671"/>
      <c r="AE36" s="671"/>
      <c r="AF36" s="671"/>
      <c r="AG36" s="671"/>
      <c r="AH36" s="671"/>
      <c r="AI36" s="671"/>
      <c r="AJ36" s="671"/>
      <c r="AK36" s="671"/>
      <c r="AL36" s="671"/>
      <c r="AM36" s="671"/>
      <c r="AN36" s="671"/>
      <c r="AO36" s="671"/>
      <c r="AP36" s="671"/>
      <c r="AQ36" s="671"/>
      <c r="AR36" s="671"/>
      <c r="AS36" s="671"/>
      <c r="AT36" s="671"/>
      <c r="AU36" s="671"/>
      <c r="AV36" s="671"/>
      <c r="AW36" s="671"/>
      <c r="AX36" s="671"/>
      <c r="AY36" s="671"/>
      <c r="AZ36" s="671"/>
      <c r="BA36" s="671"/>
      <c r="BB36" s="671"/>
      <c r="BC36" s="671"/>
      <c r="BD36" s="671"/>
      <c r="BE36" s="671"/>
      <c r="BF36" s="671"/>
      <c r="BG36" s="671"/>
      <c r="BH36" s="671"/>
      <c r="BI36" s="671"/>
      <c r="BJ36" s="671"/>
      <c r="BK36" s="671"/>
      <c r="BL36" s="671"/>
    </row>
    <row r="37" s="651" customFormat="1" ht="15" customHeight="1" spans="1:64">
      <c r="A37" s="700" t="s">
        <v>122</v>
      </c>
      <c r="B37" s="701" t="s">
        <v>123</v>
      </c>
      <c r="C37" s="702">
        <f>SUM('[1]FIN. DETALHADO'!D132:D136)</f>
        <v>121181.67</v>
      </c>
      <c r="D37" s="670"/>
      <c r="E37" s="670"/>
      <c r="F37" s="670"/>
      <c r="G37" s="670"/>
      <c r="H37" s="670"/>
      <c r="I37" s="670"/>
      <c r="J37" s="670"/>
      <c r="K37" s="671"/>
      <c r="L37" s="671"/>
      <c r="M37" s="671"/>
      <c r="N37" s="671"/>
      <c r="O37" s="671"/>
      <c r="P37" s="671"/>
      <c r="Q37" s="671"/>
      <c r="R37" s="671"/>
      <c r="S37" s="671"/>
      <c r="T37" s="671"/>
      <c r="U37" s="671"/>
      <c r="V37" s="671"/>
      <c r="W37" s="671"/>
      <c r="X37" s="671"/>
      <c r="Y37" s="671"/>
      <c r="Z37" s="671"/>
      <c r="AA37" s="671"/>
      <c r="AB37" s="671"/>
      <c r="AC37" s="671"/>
      <c r="AD37" s="671"/>
      <c r="AE37" s="671"/>
      <c r="AF37" s="671"/>
      <c r="AG37" s="671"/>
      <c r="AH37" s="671"/>
      <c r="AI37" s="671"/>
      <c r="AJ37" s="671"/>
      <c r="AK37" s="671"/>
      <c r="AL37" s="671"/>
      <c r="AM37" s="671"/>
      <c r="AN37" s="671"/>
      <c r="AO37" s="671"/>
      <c r="AP37" s="671"/>
      <c r="AQ37" s="671"/>
      <c r="AR37" s="671"/>
      <c r="AS37" s="671"/>
      <c r="AT37" s="671"/>
      <c r="AU37" s="671"/>
      <c r="AV37" s="671"/>
      <c r="AW37" s="671"/>
      <c r="AX37" s="671"/>
      <c r="AY37" s="671"/>
      <c r="AZ37" s="671"/>
      <c r="BA37" s="671"/>
      <c r="BB37" s="671"/>
      <c r="BC37" s="671"/>
      <c r="BD37" s="671"/>
      <c r="BE37" s="671"/>
      <c r="BF37" s="671"/>
      <c r="BG37" s="671"/>
      <c r="BH37" s="671"/>
      <c r="BI37" s="671"/>
      <c r="BJ37" s="671"/>
      <c r="BK37" s="671"/>
      <c r="BL37" s="671"/>
    </row>
    <row r="38" s="651" customFormat="1" ht="15" customHeight="1" spans="1:64">
      <c r="A38" s="700" t="s">
        <v>124</v>
      </c>
      <c r="B38" s="701" t="s">
        <v>125</v>
      </c>
      <c r="C38" s="702">
        <f>SUM('[1]FIN. DETALHADO'!D137:D141)</f>
        <v>2348.95</v>
      </c>
      <c r="D38" s="670"/>
      <c r="E38" s="670"/>
      <c r="F38" s="670"/>
      <c r="G38" s="670"/>
      <c r="H38" s="670"/>
      <c r="I38" s="670"/>
      <c r="J38" s="670"/>
      <c r="K38" s="671"/>
      <c r="L38" s="671"/>
      <c r="M38" s="671"/>
      <c r="N38" s="671"/>
      <c r="O38" s="671"/>
      <c r="P38" s="671"/>
      <c r="Q38" s="671"/>
      <c r="R38" s="671"/>
      <c r="S38" s="671"/>
      <c r="T38" s="671"/>
      <c r="U38" s="671"/>
      <c r="V38" s="671"/>
      <c r="W38" s="671"/>
      <c r="X38" s="671"/>
      <c r="Y38" s="671"/>
      <c r="Z38" s="671"/>
      <c r="AA38" s="671"/>
      <c r="AB38" s="671"/>
      <c r="AC38" s="671"/>
      <c r="AD38" s="671"/>
      <c r="AE38" s="671"/>
      <c r="AF38" s="671"/>
      <c r="AG38" s="671"/>
      <c r="AH38" s="671"/>
      <c r="AI38" s="671"/>
      <c r="AJ38" s="671"/>
      <c r="AK38" s="671"/>
      <c r="AL38" s="671"/>
      <c r="AM38" s="671"/>
      <c r="AN38" s="671"/>
      <c r="AO38" s="671"/>
      <c r="AP38" s="671"/>
      <c r="AQ38" s="671"/>
      <c r="AR38" s="671"/>
      <c r="AS38" s="671"/>
      <c r="AT38" s="671"/>
      <c r="AU38" s="671"/>
      <c r="AV38" s="671"/>
      <c r="AW38" s="671"/>
      <c r="AX38" s="671"/>
      <c r="AY38" s="671"/>
      <c r="AZ38" s="671"/>
      <c r="BA38" s="671"/>
      <c r="BB38" s="671"/>
      <c r="BC38" s="671"/>
      <c r="BD38" s="671"/>
      <c r="BE38" s="671"/>
      <c r="BF38" s="671"/>
      <c r="BG38" s="671"/>
      <c r="BH38" s="671"/>
      <c r="BI38" s="671"/>
      <c r="BJ38" s="671"/>
      <c r="BK38" s="671"/>
      <c r="BL38" s="671"/>
    </row>
    <row r="39" s="651" customFormat="1" ht="15" customHeight="1" spans="1:64">
      <c r="A39" s="700" t="s">
        <v>126</v>
      </c>
      <c r="B39" s="706" t="s">
        <v>127</v>
      </c>
      <c r="C39" s="707">
        <f>SUM('[1]FIN. DETALHADO'!D146:D152)</f>
        <v>25054.6</v>
      </c>
      <c r="D39" s="670"/>
      <c r="E39" s="670"/>
      <c r="F39" s="670"/>
      <c r="G39" s="670"/>
      <c r="H39" s="670"/>
      <c r="I39" s="670"/>
      <c r="J39" s="670"/>
      <c r="K39" s="671"/>
      <c r="L39" s="671"/>
      <c r="M39" s="671"/>
      <c r="N39" s="671"/>
      <c r="O39" s="671"/>
      <c r="P39" s="671"/>
      <c r="Q39" s="671"/>
      <c r="R39" s="671"/>
      <c r="S39" s="671"/>
      <c r="T39" s="671"/>
      <c r="U39" s="671"/>
      <c r="V39" s="671"/>
      <c r="W39" s="671"/>
      <c r="X39" s="671"/>
      <c r="Y39" s="671"/>
      <c r="Z39" s="671"/>
      <c r="AA39" s="671"/>
      <c r="AB39" s="671"/>
      <c r="AC39" s="671"/>
      <c r="AD39" s="671"/>
      <c r="AE39" s="671"/>
      <c r="AF39" s="671"/>
      <c r="AG39" s="671"/>
      <c r="AH39" s="671"/>
      <c r="AI39" s="671"/>
      <c r="AJ39" s="671"/>
      <c r="AK39" s="671"/>
      <c r="AL39" s="671"/>
      <c r="AM39" s="671"/>
      <c r="AN39" s="671"/>
      <c r="AO39" s="671"/>
      <c r="AP39" s="671"/>
      <c r="AQ39" s="671"/>
      <c r="AR39" s="671"/>
      <c r="AS39" s="671"/>
      <c r="AT39" s="671"/>
      <c r="AU39" s="671"/>
      <c r="AV39" s="671"/>
      <c r="AW39" s="671"/>
      <c r="AX39" s="671"/>
      <c r="AY39" s="671"/>
      <c r="AZ39" s="671"/>
      <c r="BA39" s="671"/>
      <c r="BB39" s="671"/>
      <c r="BC39" s="671"/>
      <c r="BD39" s="671"/>
      <c r="BE39" s="671"/>
      <c r="BF39" s="671"/>
      <c r="BG39" s="671"/>
      <c r="BH39" s="671"/>
      <c r="BI39" s="671"/>
      <c r="BJ39" s="671"/>
      <c r="BK39" s="671"/>
      <c r="BL39" s="671"/>
    </row>
    <row r="40" s="651" customFormat="1" ht="15" customHeight="1" spans="1:64">
      <c r="A40" s="700" t="s">
        <v>128</v>
      </c>
      <c r="B40" s="706" t="s">
        <v>129</v>
      </c>
      <c r="C40" s="707">
        <f>SUM('[1]FIN. DETALHADO'!D153:D155)</f>
        <v>23.65</v>
      </c>
      <c r="D40" s="670"/>
      <c r="E40" s="670"/>
      <c r="F40" s="670"/>
      <c r="G40" s="670"/>
      <c r="H40" s="670"/>
      <c r="I40" s="670"/>
      <c r="J40" s="670"/>
      <c r="K40" s="671"/>
      <c r="L40" s="671"/>
      <c r="M40" s="671"/>
      <c r="N40" s="671"/>
      <c r="O40" s="671"/>
      <c r="P40" s="671"/>
      <c r="Q40" s="671"/>
      <c r="R40" s="671"/>
      <c r="S40" s="671"/>
      <c r="T40" s="671"/>
      <c r="U40" s="671"/>
      <c r="V40" s="671"/>
      <c r="W40" s="671"/>
      <c r="X40" s="671"/>
      <c r="Y40" s="671"/>
      <c r="Z40" s="671"/>
      <c r="AA40" s="671"/>
      <c r="AB40" s="671"/>
      <c r="AC40" s="671"/>
      <c r="AD40" s="671"/>
      <c r="AE40" s="671"/>
      <c r="AF40" s="671"/>
      <c r="AG40" s="671"/>
      <c r="AH40" s="671"/>
      <c r="AI40" s="671"/>
      <c r="AJ40" s="671"/>
      <c r="AK40" s="671"/>
      <c r="AL40" s="671"/>
      <c r="AM40" s="671"/>
      <c r="AN40" s="671"/>
      <c r="AO40" s="671"/>
      <c r="AP40" s="671"/>
      <c r="AQ40" s="671"/>
      <c r="AR40" s="671"/>
      <c r="AS40" s="671"/>
      <c r="AT40" s="671"/>
      <c r="AU40" s="671"/>
      <c r="AV40" s="671"/>
      <c r="AW40" s="671"/>
      <c r="AX40" s="671"/>
      <c r="AY40" s="671"/>
      <c r="AZ40" s="671"/>
      <c r="BA40" s="671"/>
      <c r="BB40" s="671"/>
      <c r="BC40" s="671"/>
      <c r="BD40" s="671"/>
      <c r="BE40" s="671"/>
      <c r="BF40" s="671"/>
      <c r="BG40" s="671"/>
      <c r="BH40" s="671"/>
      <c r="BI40" s="671"/>
      <c r="BJ40" s="671"/>
      <c r="BK40" s="671"/>
      <c r="BL40" s="671"/>
    </row>
    <row r="41" s="651" customFormat="1" ht="15" customHeight="1" spans="1:64">
      <c r="A41" s="700" t="s">
        <v>128</v>
      </c>
      <c r="B41" s="701" t="s">
        <v>130</v>
      </c>
      <c r="C41" s="707">
        <f>SUM('[1]FIN. DETALHADO'!D142:D145)</f>
        <v>5200</v>
      </c>
      <c r="D41" s="670"/>
      <c r="E41" s="670"/>
      <c r="F41" s="670"/>
      <c r="G41" s="670"/>
      <c r="H41" s="670"/>
      <c r="I41" s="670"/>
      <c r="J41" s="670"/>
      <c r="K41" s="671"/>
      <c r="L41" s="671"/>
      <c r="M41" s="671"/>
      <c r="N41" s="671"/>
      <c r="O41" s="671"/>
      <c r="P41" s="671"/>
      <c r="Q41" s="671"/>
      <c r="R41" s="671"/>
      <c r="S41" s="671"/>
      <c r="T41" s="671"/>
      <c r="U41" s="671"/>
      <c r="V41" s="671"/>
      <c r="W41" s="671"/>
      <c r="X41" s="671"/>
      <c r="Y41" s="671"/>
      <c r="Z41" s="671"/>
      <c r="AA41" s="671"/>
      <c r="AB41" s="671"/>
      <c r="AC41" s="671"/>
      <c r="AD41" s="671"/>
      <c r="AE41" s="671"/>
      <c r="AF41" s="671"/>
      <c r="AG41" s="671"/>
      <c r="AH41" s="671"/>
      <c r="AI41" s="671"/>
      <c r="AJ41" s="671"/>
      <c r="AK41" s="671"/>
      <c r="AL41" s="671"/>
      <c r="AM41" s="671"/>
      <c r="AN41" s="671"/>
      <c r="AO41" s="671"/>
      <c r="AP41" s="671"/>
      <c r="AQ41" s="671"/>
      <c r="AR41" s="671"/>
      <c r="AS41" s="671"/>
      <c r="AT41" s="671"/>
      <c r="AU41" s="671"/>
      <c r="AV41" s="671"/>
      <c r="AW41" s="671"/>
      <c r="AX41" s="671"/>
      <c r="AY41" s="671"/>
      <c r="AZ41" s="671"/>
      <c r="BA41" s="671"/>
      <c r="BB41" s="671"/>
      <c r="BC41" s="671"/>
      <c r="BD41" s="671"/>
      <c r="BE41" s="671"/>
      <c r="BF41" s="671"/>
      <c r="BG41" s="671"/>
      <c r="BH41" s="671"/>
      <c r="BI41" s="671"/>
      <c r="BJ41" s="671"/>
      <c r="BK41" s="671"/>
      <c r="BL41" s="671"/>
    </row>
    <row r="42" s="651" customFormat="1" ht="15" customHeight="1" spans="1:64">
      <c r="A42" s="700" t="s">
        <v>131</v>
      </c>
      <c r="B42" s="701" t="s">
        <v>132</v>
      </c>
      <c r="C42" s="707">
        <f>SUM('[1]FIN. DETALHADO'!D156:D156)</f>
        <v>0</v>
      </c>
      <c r="D42" s="670"/>
      <c r="E42" s="670"/>
      <c r="F42" s="670"/>
      <c r="G42" s="670"/>
      <c r="H42" s="670"/>
      <c r="I42" s="670"/>
      <c r="J42" s="670"/>
      <c r="K42" s="671"/>
      <c r="L42" s="671"/>
      <c r="M42" s="671"/>
      <c r="N42" s="671"/>
      <c r="O42" s="671"/>
      <c r="P42" s="671"/>
      <c r="Q42" s="671"/>
      <c r="R42" s="671"/>
      <c r="S42" s="671"/>
      <c r="T42" s="671"/>
      <c r="U42" s="671"/>
      <c r="V42" s="671"/>
      <c r="W42" s="671"/>
      <c r="X42" s="671"/>
      <c r="Y42" s="671"/>
      <c r="Z42" s="671"/>
      <c r="AA42" s="671"/>
      <c r="AB42" s="671"/>
      <c r="AC42" s="671"/>
      <c r="AD42" s="671"/>
      <c r="AE42" s="671"/>
      <c r="AF42" s="671"/>
      <c r="AG42" s="671"/>
      <c r="AH42" s="671"/>
      <c r="AI42" s="671"/>
      <c r="AJ42" s="671"/>
      <c r="AK42" s="671"/>
      <c r="AL42" s="671"/>
      <c r="AM42" s="671"/>
      <c r="AN42" s="671"/>
      <c r="AO42" s="671"/>
      <c r="AP42" s="671"/>
      <c r="AQ42" s="671"/>
      <c r="AR42" s="671"/>
      <c r="AS42" s="671"/>
      <c r="AT42" s="671"/>
      <c r="AU42" s="671"/>
      <c r="AV42" s="671"/>
      <c r="AW42" s="671"/>
      <c r="AX42" s="671"/>
      <c r="AY42" s="671"/>
      <c r="AZ42" s="671"/>
      <c r="BA42" s="671"/>
      <c r="BB42" s="671"/>
      <c r="BC42" s="671"/>
      <c r="BD42" s="671"/>
      <c r="BE42" s="671"/>
      <c r="BF42" s="671"/>
      <c r="BG42" s="671"/>
      <c r="BH42" s="671"/>
      <c r="BI42" s="671"/>
      <c r="BJ42" s="671"/>
      <c r="BK42" s="671"/>
      <c r="BL42" s="671"/>
    </row>
    <row r="43" s="651" customFormat="1" ht="15" customHeight="1" spans="1:64">
      <c r="A43" s="700" t="s">
        <v>133</v>
      </c>
      <c r="B43" s="701" t="s">
        <v>134</v>
      </c>
      <c r="C43" s="707">
        <f>SUM('[1]FIN. DETALHADO'!D157:D159)</f>
        <v>3871.87</v>
      </c>
      <c r="D43" s="670"/>
      <c r="E43" s="670"/>
      <c r="F43" s="670"/>
      <c r="G43" s="670"/>
      <c r="H43" s="670"/>
      <c r="I43" s="670"/>
      <c r="J43" s="670"/>
      <c r="K43" s="671"/>
      <c r="L43" s="671"/>
      <c r="M43" s="671"/>
      <c r="N43" s="671"/>
      <c r="O43" s="671"/>
      <c r="P43" s="671"/>
      <c r="Q43" s="671"/>
      <c r="R43" s="671"/>
      <c r="S43" s="671"/>
      <c r="T43" s="671"/>
      <c r="U43" s="671"/>
      <c r="V43" s="671"/>
      <c r="W43" s="671"/>
      <c r="X43" s="671"/>
      <c r="Y43" s="671"/>
      <c r="Z43" s="671"/>
      <c r="AA43" s="671"/>
      <c r="AB43" s="671"/>
      <c r="AC43" s="671"/>
      <c r="AD43" s="671"/>
      <c r="AE43" s="671"/>
      <c r="AF43" s="671"/>
      <c r="AG43" s="671"/>
      <c r="AH43" s="671"/>
      <c r="AI43" s="671"/>
      <c r="AJ43" s="671"/>
      <c r="AK43" s="671"/>
      <c r="AL43" s="671"/>
      <c r="AM43" s="671"/>
      <c r="AN43" s="671"/>
      <c r="AO43" s="671"/>
      <c r="AP43" s="671"/>
      <c r="AQ43" s="671"/>
      <c r="AR43" s="671"/>
      <c r="AS43" s="671"/>
      <c r="AT43" s="671"/>
      <c r="AU43" s="671"/>
      <c r="AV43" s="671"/>
      <c r="AW43" s="671"/>
      <c r="AX43" s="671"/>
      <c r="AY43" s="671"/>
      <c r="AZ43" s="671"/>
      <c r="BA43" s="671"/>
      <c r="BB43" s="671"/>
      <c r="BC43" s="671"/>
      <c r="BD43" s="671"/>
      <c r="BE43" s="671"/>
      <c r="BF43" s="671"/>
      <c r="BG43" s="671"/>
      <c r="BH43" s="671"/>
      <c r="BI43" s="671"/>
      <c r="BJ43" s="671"/>
      <c r="BK43" s="671"/>
      <c r="BL43" s="671"/>
    </row>
    <row r="44" s="651" customFormat="1" ht="15" customHeight="1" spans="1:64">
      <c r="A44" s="700" t="s">
        <v>135</v>
      </c>
      <c r="B44" s="701" t="s">
        <v>136</v>
      </c>
      <c r="C44" s="707">
        <f>SUM('[1]FIN. DETALHADO'!D160:D160)</f>
        <v>4736.48</v>
      </c>
      <c r="D44" s="670"/>
      <c r="E44" s="670"/>
      <c r="F44" s="670"/>
      <c r="G44" s="670"/>
      <c r="H44" s="670"/>
      <c r="I44" s="670"/>
      <c r="J44" s="670"/>
      <c r="K44" s="671"/>
      <c r="L44" s="671"/>
      <c r="M44" s="671"/>
      <c r="N44" s="671"/>
      <c r="O44" s="671"/>
      <c r="P44" s="671"/>
      <c r="Q44" s="671"/>
      <c r="R44" s="671"/>
      <c r="S44" s="671"/>
      <c r="T44" s="671"/>
      <c r="U44" s="671"/>
      <c r="V44" s="671"/>
      <c r="W44" s="671"/>
      <c r="X44" s="671"/>
      <c r="Y44" s="671"/>
      <c r="Z44" s="671"/>
      <c r="AA44" s="671"/>
      <c r="AB44" s="671"/>
      <c r="AC44" s="671"/>
      <c r="AD44" s="671"/>
      <c r="AE44" s="671"/>
      <c r="AF44" s="671"/>
      <c r="AG44" s="671"/>
      <c r="AH44" s="671"/>
      <c r="AI44" s="671"/>
      <c r="AJ44" s="671"/>
      <c r="AK44" s="671"/>
      <c r="AL44" s="671"/>
      <c r="AM44" s="671"/>
      <c r="AN44" s="671"/>
      <c r="AO44" s="671"/>
      <c r="AP44" s="671"/>
      <c r="AQ44" s="671"/>
      <c r="AR44" s="671"/>
      <c r="AS44" s="671"/>
      <c r="AT44" s="671"/>
      <c r="AU44" s="671"/>
      <c r="AV44" s="671"/>
      <c r="AW44" s="671"/>
      <c r="AX44" s="671"/>
      <c r="AY44" s="671"/>
      <c r="AZ44" s="671"/>
      <c r="BA44" s="671"/>
      <c r="BB44" s="671"/>
      <c r="BC44" s="671"/>
      <c r="BD44" s="671"/>
      <c r="BE44" s="671"/>
      <c r="BF44" s="671"/>
      <c r="BG44" s="671"/>
      <c r="BH44" s="671"/>
      <c r="BI44" s="671"/>
      <c r="BJ44" s="671"/>
      <c r="BK44" s="671"/>
      <c r="BL44" s="671"/>
    </row>
    <row r="45" s="651" customFormat="1" ht="12" customHeight="1" spans="1:64">
      <c r="A45" s="708"/>
      <c r="B45" s="709"/>
      <c r="C45" s="710"/>
      <c r="D45" s="670"/>
      <c r="E45" s="670"/>
      <c r="F45" s="670"/>
      <c r="G45" s="670"/>
      <c r="H45" s="670"/>
      <c r="I45" s="670"/>
      <c r="J45" s="670"/>
      <c r="K45" s="671"/>
      <c r="L45" s="671"/>
      <c r="M45" s="671"/>
      <c r="N45" s="671"/>
      <c r="O45" s="671"/>
      <c r="P45" s="671"/>
      <c r="Q45" s="671"/>
      <c r="R45" s="671"/>
      <c r="S45" s="671"/>
      <c r="T45" s="671"/>
      <c r="U45" s="671"/>
      <c r="V45" s="671"/>
      <c r="W45" s="671"/>
      <c r="X45" s="671"/>
      <c r="Y45" s="671"/>
      <c r="Z45" s="671"/>
      <c r="AA45" s="671"/>
      <c r="AB45" s="671"/>
      <c r="AC45" s="671"/>
      <c r="AD45" s="671"/>
      <c r="AE45" s="671"/>
      <c r="AF45" s="671"/>
      <c r="AG45" s="671"/>
      <c r="AH45" s="671"/>
      <c r="AI45" s="671"/>
      <c r="AJ45" s="671"/>
      <c r="AK45" s="671"/>
      <c r="AL45" s="671"/>
      <c r="AM45" s="671"/>
      <c r="AN45" s="671"/>
      <c r="AO45" s="671"/>
      <c r="AP45" s="671"/>
      <c r="AQ45" s="671"/>
      <c r="AR45" s="671"/>
      <c r="AS45" s="671"/>
      <c r="AT45" s="671"/>
      <c r="AU45" s="671"/>
      <c r="AV45" s="671"/>
      <c r="AW45" s="671"/>
      <c r="AX45" s="671"/>
      <c r="AY45" s="671"/>
      <c r="AZ45" s="671"/>
      <c r="BA45" s="671"/>
      <c r="BB45" s="671"/>
      <c r="BC45" s="671"/>
      <c r="BD45" s="671"/>
      <c r="BE45" s="671"/>
      <c r="BF45" s="671"/>
      <c r="BG45" s="671"/>
      <c r="BH45" s="671"/>
      <c r="BI45" s="671"/>
      <c r="BJ45" s="671"/>
      <c r="BK45" s="671"/>
      <c r="BL45" s="671"/>
    </row>
    <row r="46" s="651" customFormat="1" ht="15" customHeight="1" spans="1:64">
      <c r="A46" s="711"/>
      <c r="B46" s="701" t="s">
        <v>137</v>
      </c>
      <c r="C46" s="712">
        <f>C12+C14-C19</f>
        <v>1</v>
      </c>
      <c r="D46" s="670"/>
      <c r="E46" s="670"/>
      <c r="F46" s="670"/>
      <c r="G46" s="670"/>
      <c r="H46" s="670"/>
      <c r="I46" s="670"/>
      <c r="J46" s="670"/>
      <c r="K46" s="671"/>
      <c r="L46" s="671"/>
      <c r="M46" s="671"/>
      <c r="N46" s="671"/>
      <c r="O46" s="671"/>
      <c r="P46" s="671"/>
      <c r="Q46" s="671"/>
      <c r="R46" s="671"/>
      <c r="S46" s="671"/>
      <c r="T46" s="671"/>
      <c r="U46" s="671"/>
      <c r="V46" s="671"/>
      <c r="W46" s="671"/>
      <c r="X46" s="671"/>
      <c r="Y46" s="671"/>
      <c r="Z46" s="671"/>
      <c r="AA46" s="671"/>
      <c r="AB46" s="671"/>
      <c r="AC46" s="671"/>
      <c r="AD46" s="671"/>
      <c r="AE46" s="671"/>
      <c r="AF46" s="671"/>
      <c r="AG46" s="671"/>
      <c r="AH46" s="671"/>
      <c r="AI46" s="671"/>
      <c r="AJ46" s="671"/>
      <c r="AK46" s="671"/>
      <c r="AL46" s="671"/>
      <c r="AM46" s="671"/>
      <c r="AN46" s="671"/>
      <c r="AO46" s="671"/>
      <c r="AP46" s="671"/>
      <c r="AQ46" s="671"/>
      <c r="AR46" s="671"/>
      <c r="AS46" s="671"/>
      <c r="AT46" s="671"/>
      <c r="AU46" s="671"/>
      <c r="AV46" s="671"/>
      <c r="AW46" s="671"/>
      <c r="AX46" s="671"/>
      <c r="AY46" s="671"/>
      <c r="AZ46" s="671"/>
      <c r="BA46" s="671"/>
      <c r="BB46" s="671"/>
      <c r="BC46" s="671"/>
      <c r="BD46" s="671"/>
      <c r="BE46" s="671"/>
      <c r="BF46" s="671"/>
      <c r="BG46" s="671"/>
      <c r="BH46" s="671"/>
      <c r="BI46" s="671"/>
      <c r="BJ46" s="671"/>
      <c r="BK46" s="671"/>
      <c r="BL46" s="671"/>
    </row>
    <row r="47" s="651" customFormat="1" ht="6" customHeight="1" spans="1:64">
      <c r="A47" s="690"/>
      <c r="B47" s="713"/>
      <c r="C47" s="714"/>
      <c r="D47" s="670"/>
      <c r="E47" s="670"/>
      <c r="F47" s="670"/>
      <c r="G47" s="670"/>
      <c r="H47" s="670"/>
      <c r="I47" s="670"/>
      <c r="J47" s="670"/>
      <c r="K47" s="671"/>
      <c r="L47" s="671"/>
      <c r="M47" s="671"/>
      <c r="N47" s="671"/>
      <c r="O47" s="671"/>
      <c r="P47" s="671"/>
      <c r="Q47" s="671"/>
      <c r="R47" s="671"/>
      <c r="S47" s="671"/>
      <c r="T47" s="671"/>
      <c r="U47" s="671"/>
      <c r="V47" s="671"/>
      <c r="W47" s="671"/>
      <c r="X47" s="671"/>
      <c r="Y47" s="671"/>
      <c r="Z47" s="671"/>
      <c r="AA47" s="671"/>
      <c r="AB47" s="671"/>
      <c r="AC47" s="671"/>
      <c r="AD47" s="671"/>
      <c r="AE47" s="671"/>
      <c r="AF47" s="671"/>
      <c r="AG47" s="671"/>
      <c r="AH47" s="671"/>
      <c r="AI47" s="671"/>
      <c r="AJ47" s="671"/>
      <c r="AK47" s="671"/>
      <c r="AL47" s="671"/>
      <c r="AM47" s="671"/>
      <c r="AN47" s="671"/>
      <c r="AO47" s="671"/>
      <c r="AP47" s="671"/>
      <c r="AQ47" s="671"/>
      <c r="AR47" s="671"/>
      <c r="AS47" s="671"/>
      <c r="AT47" s="671"/>
      <c r="AU47" s="671"/>
      <c r="AV47" s="671"/>
      <c r="AW47" s="671"/>
      <c r="AX47" s="671"/>
      <c r="AY47" s="671"/>
      <c r="AZ47" s="671"/>
      <c r="BA47" s="671"/>
      <c r="BB47" s="671"/>
      <c r="BC47" s="671"/>
      <c r="BD47" s="671"/>
      <c r="BE47" s="671"/>
      <c r="BF47" s="671"/>
      <c r="BG47" s="671"/>
      <c r="BH47" s="671"/>
      <c r="BI47" s="671"/>
      <c r="BJ47" s="671"/>
      <c r="BK47" s="671"/>
      <c r="BL47" s="671"/>
    </row>
    <row r="48" s="651" customFormat="1" ht="12" customHeight="1" spans="1:64">
      <c r="A48" s="690"/>
      <c r="B48" s="713"/>
      <c r="C48" s="714"/>
      <c r="D48" s="670"/>
      <c r="E48" s="670"/>
      <c r="F48" s="670"/>
      <c r="G48" s="670"/>
      <c r="H48" s="670"/>
      <c r="I48" s="670"/>
      <c r="J48" s="670"/>
      <c r="K48" s="671"/>
      <c r="L48" s="671"/>
      <c r="M48" s="671"/>
      <c r="N48" s="671"/>
      <c r="O48" s="671"/>
      <c r="P48" s="671"/>
      <c r="Q48" s="671"/>
      <c r="R48" s="671"/>
      <c r="S48" s="671"/>
      <c r="T48" s="671"/>
      <c r="U48" s="671"/>
      <c r="V48" s="671"/>
      <c r="W48" s="671"/>
      <c r="X48" s="671"/>
      <c r="Y48" s="671"/>
      <c r="Z48" s="671"/>
      <c r="AA48" s="671"/>
      <c r="AB48" s="671"/>
      <c r="AC48" s="671"/>
      <c r="AD48" s="671"/>
      <c r="AE48" s="671"/>
      <c r="AF48" s="671"/>
      <c r="AG48" s="671"/>
      <c r="AH48" s="671"/>
      <c r="AI48" s="671"/>
      <c r="AJ48" s="671"/>
      <c r="AK48" s="671"/>
      <c r="AL48" s="671"/>
      <c r="AM48" s="671"/>
      <c r="AN48" s="671"/>
      <c r="AO48" s="671"/>
      <c r="AP48" s="671"/>
      <c r="AQ48" s="671"/>
      <c r="AR48" s="671"/>
      <c r="AS48" s="671"/>
      <c r="AT48" s="671"/>
      <c r="AU48" s="671"/>
      <c r="AV48" s="671"/>
      <c r="AW48" s="671"/>
      <c r="AX48" s="671"/>
      <c r="AY48" s="671"/>
      <c r="AZ48" s="671"/>
      <c r="BA48" s="671"/>
      <c r="BB48" s="671"/>
      <c r="BC48" s="671"/>
      <c r="BD48" s="671"/>
      <c r="BE48" s="671"/>
      <c r="BF48" s="671"/>
      <c r="BG48" s="671"/>
      <c r="BH48" s="671"/>
      <c r="BI48" s="671"/>
      <c r="BJ48" s="671"/>
      <c r="BK48" s="671"/>
      <c r="BL48" s="671"/>
    </row>
    <row r="49" s="651" customFormat="1" ht="15" customHeight="1" spans="1:64">
      <c r="A49" s="715" t="s">
        <v>138</v>
      </c>
      <c r="B49" s="716" t="s">
        <v>139</v>
      </c>
      <c r="C49" s="717">
        <f>C50+C51</f>
        <v>6396407.46</v>
      </c>
      <c r="D49" s="670"/>
      <c r="E49" s="670"/>
      <c r="F49" s="670"/>
      <c r="G49" s="670"/>
      <c r="H49" s="670"/>
      <c r="I49" s="670"/>
      <c r="J49" s="670"/>
      <c r="K49" s="671"/>
      <c r="L49" s="671"/>
      <c r="M49" s="671"/>
      <c r="N49" s="671"/>
      <c r="O49" s="671"/>
      <c r="P49" s="671"/>
      <c r="Q49" s="671"/>
      <c r="R49" s="671"/>
      <c r="S49" s="671"/>
      <c r="T49" s="671"/>
      <c r="U49" s="671"/>
      <c r="V49" s="671"/>
      <c r="W49" s="671"/>
      <c r="X49" s="671"/>
      <c r="Y49" s="671"/>
      <c r="Z49" s="671"/>
      <c r="AA49" s="671"/>
      <c r="AB49" s="671"/>
      <c r="AC49" s="671"/>
      <c r="AD49" s="671"/>
      <c r="AE49" s="671"/>
      <c r="AF49" s="671"/>
      <c r="AG49" s="671"/>
      <c r="AH49" s="671"/>
      <c r="AI49" s="671"/>
      <c r="AJ49" s="671"/>
      <c r="AK49" s="671"/>
      <c r="AL49" s="671"/>
      <c r="AM49" s="671"/>
      <c r="AN49" s="671"/>
      <c r="AO49" s="671"/>
      <c r="AP49" s="671"/>
      <c r="AQ49" s="671"/>
      <c r="AR49" s="671"/>
      <c r="AS49" s="671"/>
      <c r="AT49" s="671"/>
      <c r="AU49" s="671"/>
      <c r="AV49" s="671"/>
      <c r="AW49" s="671"/>
      <c r="AX49" s="671"/>
      <c r="AY49" s="671"/>
      <c r="AZ49" s="671"/>
      <c r="BA49" s="671"/>
      <c r="BB49" s="671"/>
      <c r="BC49" s="671"/>
      <c r="BD49" s="671"/>
      <c r="BE49" s="671"/>
      <c r="BF49" s="671"/>
      <c r="BG49" s="671"/>
      <c r="BH49" s="671"/>
      <c r="BI49" s="671"/>
      <c r="BJ49" s="671"/>
      <c r="BK49" s="671"/>
      <c r="BL49" s="671"/>
    </row>
    <row r="50" s="651" customFormat="1" ht="15" customHeight="1" spans="1:64">
      <c r="A50" s="700" t="s">
        <v>140</v>
      </c>
      <c r="B50" s="706" t="s">
        <v>141</v>
      </c>
      <c r="C50" s="718">
        <v>6247557.79</v>
      </c>
      <c r="D50" s="670"/>
      <c r="E50" s="670"/>
      <c r="F50" s="670"/>
      <c r="G50" s="670"/>
      <c r="H50" s="670"/>
      <c r="I50" s="670"/>
      <c r="J50" s="670"/>
      <c r="K50" s="671"/>
      <c r="L50" s="671"/>
      <c r="M50" s="671"/>
      <c r="N50" s="671"/>
      <c r="O50" s="671"/>
      <c r="P50" s="671"/>
      <c r="Q50" s="671"/>
      <c r="R50" s="671"/>
      <c r="S50" s="671"/>
      <c r="T50" s="671"/>
      <c r="U50" s="671"/>
      <c r="V50" s="671"/>
      <c r="W50" s="671"/>
      <c r="X50" s="671"/>
      <c r="Y50" s="671"/>
      <c r="Z50" s="671"/>
      <c r="AA50" s="671"/>
      <c r="AB50" s="671"/>
      <c r="AC50" s="671"/>
      <c r="AD50" s="671"/>
      <c r="AE50" s="671"/>
      <c r="AF50" s="671"/>
      <c r="AG50" s="671"/>
      <c r="AH50" s="671"/>
      <c r="AI50" s="671"/>
      <c r="AJ50" s="671"/>
      <c r="AK50" s="671"/>
      <c r="AL50" s="671"/>
      <c r="AM50" s="671"/>
      <c r="AN50" s="671"/>
      <c r="AO50" s="671"/>
      <c r="AP50" s="671"/>
      <c r="AQ50" s="671"/>
      <c r="AR50" s="671"/>
      <c r="AS50" s="671"/>
      <c r="AT50" s="671"/>
      <c r="AU50" s="671"/>
      <c r="AV50" s="671"/>
      <c r="AW50" s="671"/>
      <c r="AX50" s="671"/>
      <c r="AY50" s="671"/>
      <c r="AZ50" s="671"/>
      <c r="BA50" s="671"/>
      <c r="BB50" s="671"/>
      <c r="BC50" s="671"/>
      <c r="BD50" s="671"/>
      <c r="BE50" s="671"/>
      <c r="BF50" s="671"/>
      <c r="BG50" s="671"/>
      <c r="BH50" s="671"/>
      <c r="BI50" s="671"/>
      <c r="BJ50" s="671"/>
      <c r="BK50" s="671"/>
      <c r="BL50" s="671"/>
    </row>
    <row r="51" s="651" customFormat="1" ht="15" customHeight="1" spans="1:64">
      <c r="A51" s="700" t="s">
        <v>142</v>
      </c>
      <c r="B51" s="706" t="s">
        <v>143</v>
      </c>
      <c r="C51" s="719">
        <v>148849.67</v>
      </c>
      <c r="D51" s="670"/>
      <c r="E51" s="670"/>
      <c r="F51" s="670"/>
      <c r="G51" s="670"/>
      <c r="H51" s="670"/>
      <c r="I51" s="670"/>
      <c r="J51" s="670"/>
      <c r="K51" s="671"/>
      <c r="L51" s="671"/>
      <c r="M51" s="671"/>
      <c r="N51" s="671"/>
      <c r="O51" s="671"/>
      <c r="P51" s="671"/>
      <c r="Q51" s="671"/>
      <c r="R51" s="671"/>
      <c r="S51" s="671"/>
      <c r="T51" s="671"/>
      <c r="U51" s="671"/>
      <c r="V51" s="671"/>
      <c r="W51" s="671"/>
      <c r="X51" s="671"/>
      <c r="Y51" s="671"/>
      <c r="Z51" s="671"/>
      <c r="AA51" s="671"/>
      <c r="AB51" s="671"/>
      <c r="AC51" s="671"/>
      <c r="AD51" s="671"/>
      <c r="AE51" s="671"/>
      <c r="AF51" s="671"/>
      <c r="AG51" s="671"/>
      <c r="AH51" s="671"/>
      <c r="AI51" s="671"/>
      <c r="AJ51" s="671"/>
      <c r="AK51" s="671"/>
      <c r="AL51" s="671"/>
      <c r="AM51" s="671"/>
      <c r="AN51" s="671"/>
      <c r="AO51" s="671"/>
      <c r="AP51" s="671"/>
      <c r="AQ51" s="671"/>
      <c r="AR51" s="671"/>
      <c r="AS51" s="671"/>
      <c r="AT51" s="671"/>
      <c r="AU51" s="671"/>
      <c r="AV51" s="671"/>
      <c r="AW51" s="671"/>
      <c r="AX51" s="671"/>
      <c r="AY51" s="671"/>
      <c r="AZ51" s="671"/>
      <c r="BA51" s="671"/>
      <c r="BB51" s="671"/>
      <c r="BC51" s="671"/>
      <c r="BD51" s="671"/>
      <c r="BE51" s="671"/>
      <c r="BF51" s="671"/>
      <c r="BG51" s="671"/>
      <c r="BH51" s="671"/>
      <c r="BI51" s="671"/>
      <c r="BJ51" s="671"/>
      <c r="BK51" s="671"/>
      <c r="BL51" s="671"/>
    </row>
    <row r="52" s="651" customFormat="1" ht="12" customHeight="1" spans="1:64">
      <c r="A52" s="690"/>
      <c r="B52" s="713"/>
      <c r="C52" s="714"/>
      <c r="D52" s="670"/>
      <c r="E52" s="670"/>
      <c r="F52" s="670"/>
      <c r="G52" s="670"/>
      <c r="H52" s="670"/>
      <c r="I52" s="670"/>
      <c r="J52" s="670"/>
      <c r="K52" s="671"/>
      <c r="L52" s="671"/>
      <c r="M52" s="671"/>
      <c r="N52" s="671"/>
      <c r="O52" s="671"/>
      <c r="P52" s="671"/>
      <c r="Q52" s="671"/>
      <c r="R52" s="671"/>
      <c r="S52" s="671"/>
      <c r="T52" s="671"/>
      <c r="U52" s="671"/>
      <c r="V52" s="671"/>
      <c r="W52" s="671"/>
      <c r="X52" s="671"/>
      <c r="Y52" s="671"/>
      <c r="Z52" s="671"/>
      <c r="AA52" s="671"/>
      <c r="AB52" s="671"/>
      <c r="AC52" s="671"/>
      <c r="AD52" s="671"/>
      <c r="AE52" s="671"/>
      <c r="AF52" s="671"/>
      <c r="AG52" s="671"/>
      <c r="AH52" s="671"/>
      <c r="AI52" s="671"/>
      <c r="AJ52" s="671"/>
      <c r="AK52" s="671"/>
      <c r="AL52" s="671"/>
      <c r="AM52" s="671"/>
      <c r="AN52" s="671"/>
      <c r="AO52" s="671"/>
      <c r="AP52" s="671"/>
      <c r="AQ52" s="671"/>
      <c r="AR52" s="671"/>
      <c r="AS52" s="671"/>
      <c r="AT52" s="671"/>
      <c r="AU52" s="671"/>
      <c r="AV52" s="671"/>
      <c r="AW52" s="671"/>
      <c r="AX52" s="671"/>
      <c r="AY52" s="671"/>
      <c r="AZ52" s="671"/>
      <c r="BA52" s="671"/>
      <c r="BB52" s="671"/>
      <c r="BC52" s="671"/>
      <c r="BD52" s="671"/>
      <c r="BE52" s="671"/>
      <c r="BF52" s="671"/>
      <c r="BG52" s="671"/>
      <c r="BH52" s="671"/>
      <c r="BI52" s="671"/>
      <c r="BJ52" s="671"/>
      <c r="BK52" s="671"/>
      <c r="BL52" s="671"/>
    </row>
    <row r="53" s="651" customFormat="1" ht="12" customHeight="1" spans="1:64">
      <c r="A53" s="690"/>
      <c r="B53" s="713"/>
      <c r="C53" s="714"/>
      <c r="D53" s="670"/>
      <c r="E53" s="670"/>
      <c r="F53" s="670"/>
      <c r="G53" s="670"/>
      <c r="H53" s="670"/>
      <c r="I53" s="670"/>
      <c r="J53" s="670"/>
      <c r="K53" s="671"/>
      <c r="L53" s="671"/>
      <c r="M53" s="671"/>
      <c r="N53" s="671"/>
      <c r="O53" s="671"/>
      <c r="P53" s="671"/>
      <c r="Q53" s="671"/>
      <c r="R53" s="671"/>
      <c r="S53" s="671"/>
      <c r="T53" s="671"/>
      <c r="U53" s="671"/>
      <c r="V53" s="671"/>
      <c r="W53" s="671"/>
      <c r="X53" s="671"/>
      <c r="Y53" s="671"/>
      <c r="Z53" s="671"/>
      <c r="AA53" s="671"/>
      <c r="AB53" s="671"/>
      <c r="AC53" s="671"/>
      <c r="AD53" s="671"/>
      <c r="AE53" s="671"/>
      <c r="AF53" s="671"/>
      <c r="AG53" s="671"/>
      <c r="AH53" s="671"/>
      <c r="AI53" s="671"/>
      <c r="AJ53" s="671"/>
      <c r="AK53" s="671"/>
      <c r="AL53" s="671"/>
      <c r="AM53" s="671"/>
      <c r="AN53" s="671"/>
      <c r="AO53" s="671"/>
      <c r="AP53" s="671"/>
      <c r="AQ53" s="671"/>
      <c r="AR53" s="671"/>
      <c r="AS53" s="671"/>
      <c r="AT53" s="671"/>
      <c r="AU53" s="671"/>
      <c r="AV53" s="671"/>
      <c r="AW53" s="671"/>
      <c r="AX53" s="671"/>
      <c r="AY53" s="671"/>
      <c r="AZ53" s="671"/>
      <c r="BA53" s="671"/>
      <c r="BB53" s="671"/>
      <c r="BC53" s="671"/>
      <c r="BD53" s="671"/>
      <c r="BE53" s="671"/>
      <c r="BF53" s="671"/>
      <c r="BG53" s="671"/>
      <c r="BH53" s="671"/>
      <c r="BI53" s="671"/>
      <c r="BJ53" s="671"/>
      <c r="BK53" s="671"/>
      <c r="BL53" s="671"/>
    </row>
    <row r="54" s="651" customFormat="1" ht="12" customHeight="1" spans="1:64">
      <c r="A54" s="645" t="s">
        <v>144</v>
      </c>
      <c r="B54" s="645"/>
      <c r="C54" s="645"/>
      <c r="D54" s="670"/>
      <c r="E54" s="670"/>
      <c r="F54" s="670"/>
      <c r="G54" s="670"/>
      <c r="H54" s="670"/>
      <c r="I54" s="670"/>
      <c r="J54" s="670"/>
      <c r="K54" s="671"/>
      <c r="L54" s="671"/>
      <c r="M54" s="671"/>
      <c r="N54" s="671"/>
      <c r="O54" s="671"/>
      <c r="P54" s="671"/>
      <c r="Q54" s="671"/>
      <c r="R54" s="671"/>
      <c r="S54" s="671"/>
      <c r="T54" s="671"/>
      <c r="U54" s="671"/>
      <c r="V54" s="671"/>
      <c r="W54" s="671"/>
      <c r="X54" s="671"/>
      <c r="Y54" s="671"/>
      <c r="Z54" s="671"/>
      <c r="AA54" s="671"/>
      <c r="AB54" s="671"/>
      <c r="AC54" s="671"/>
      <c r="AD54" s="671"/>
      <c r="AE54" s="671"/>
      <c r="AF54" s="671"/>
      <c r="AG54" s="671"/>
      <c r="AH54" s="671"/>
      <c r="AI54" s="671"/>
      <c r="AJ54" s="671"/>
      <c r="AK54" s="671"/>
      <c r="AL54" s="671"/>
      <c r="AM54" s="671"/>
      <c r="AN54" s="671"/>
      <c r="AO54" s="671"/>
      <c r="AP54" s="671"/>
      <c r="AQ54" s="671"/>
      <c r="AR54" s="671"/>
      <c r="AS54" s="671"/>
      <c r="AT54" s="671"/>
      <c r="AU54" s="671"/>
      <c r="AV54" s="671"/>
      <c r="AW54" s="671"/>
      <c r="AX54" s="671"/>
      <c r="AY54" s="671"/>
      <c r="AZ54" s="671"/>
      <c r="BA54" s="671"/>
      <c r="BB54" s="671"/>
      <c r="BC54" s="671"/>
      <c r="BD54" s="671"/>
      <c r="BE54" s="671"/>
      <c r="BF54" s="671"/>
      <c r="BG54" s="671"/>
      <c r="BH54" s="671"/>
      <c r="BI54" s="671"/>
      <c r="BJ54" s="671"/>
      <c r="BK54" s="671"/>
      <c r="BL54" s="671"/>
    </row>
    <row r="55" s="651" customFormat="1" ht="12" customHeight="1" spans="1:64">
      <c r="A55" s="720"/>
      <c r="B55" s="720"/>
      <c r="C55" s="714"/>
      <c r="D55" s="670"/>
      <c r="E55" s="670"/>
      <c r="F55" s="670"/>
      <c r="G55" s="670"/>
      <c r="H55" s="670"/>
      <c r="I55" s="670"/>
      <c r="J55" s="670"/>
      <c r="K55" s="671"/>
      <c r="L55" s="671"/>
      <c r="M55" s="671"/>
      <c r="N55" s="671"/>
      <c r="O55" s="671"/>
      <c r="P55" s="671"/>
      <c r="Q55" s="671"/>
      <c r="R55" s="671"/>
      <c r="S55" s="671"/>
      <c r="T55" s="671"/>
      <c r="U55" s="671"/>
      <c r="V55" s="671"/>
      <c r="W55" s="671"/>
      <c r="X55" s="671"/>
      <c r="Y55" s="671"/>
      <c r="Z55" s="671"/>
      <c r="AA55" s="671"/>
      <c r="AB55" s="671"/>
      <c r="AC55" s="671"/>
      <c r="AD55" s="671"/>
      <c r="AE55" s="671"/>
      <c r="AF55" s="671"/>
      <c r="AG55" s="671"/>
      <c r="AH55" s="671"/>
      <c r="AI55" s="671"/>
      <c r="AJ55" s="671"/>
      <c r="AK55" s="671"/>
      <c r="AL55" s="671"/>
      <c r="AM55" s="671"/>
      <c r="AN55" s="671"/>
      <c r="AO55" s="671"/>
      <c r="AP55" s="671"/>
      <c r="AQ55" s="671"/>
      <c r="AR55" s="671"/>
      <c r="AS55" s="671"/>
      <c r="AT55" s="671"/>
      <c r="AU55" s="671"/>
      <c r="AV55" s="671"/>
      <c r="AW55" s="671"/>
      <c r="AX55" s="671"/>
      <c r="AY55" s="671"/>
      <c r="AZ55" s="671"/>
      <c r="BA55" s="671"/>
      <c r="BB55" s="671"/>
      <c r="BC55" s="671"/>
      <c r="BD55" s="671"/>
      <c r="BE55" s="671"/>
      <c r="BF55" s="671"/>
      <c r="BG55" s="671"/>
      <c r="BH55" s="671"/>
      <c r="BI55" s="671"/>
      <c r="BJ55" s="671"/>
      <c r="BK55" s="671"/>
      <c r="BL55" s="671"/>
    </row>
    <row r="56" s="651" customFormat="1" ht="15" customHeight="1" spans="1:64">
      <c r="A56" s="657" t="s">
        <v>145</v>
      </c>
      <c r="B56" s="648" t="s">
        <v>146</v>
      </c>
      <c r="C56" s="648"/>
      <c r="D56" s="670"/>
      <c r="E56" s="670"/>
      <c r="F56" s="670"/>
      <c r="G56" s="670"/>
      <c r="H56" s="670"/>
      <c r="I56" s="670"/>
      <c r="J56" s="671"/>
      <c r="K56" s="671"/>
      <c r="L56" s="671"/>
      <c r="M56" s="671"/>
      <c r="N56" s="671"/>
      <c r="O56" s="671"/>
      <c r="P56" s="671"/>
      <c r="Q56" s="671"/>
      <c r="R56" s="671"/>
      <c r="S56" s="671"/>
      <c r="T56" s="671"/>
      <c r="U56" s="671"/>
      <c r="V56" s="671"/>
      <c r="W56" s="671"/>
      <c r="X56" s="671"/>
      <c r="Y56" s="671"/>
      <c r="Z56" s="671"/>
      <c r="AA56" s="671"/>
      <c r="AB56" s="671"/>
      <c r="AC56" s="671"/>
      <c r="AD56" s="671"/>
      <c r="AE56" s="671"/>
      <c r="AF56" s="671"/>
      <c r="AG56" s="671"/>
      <c r="AH56" s="671"/>
      <c r="AI56" s="671"/>
      <c r="AJ56" s="671"/>
      <c r="AK56" s="671"/>
      <c r="AL56" s="671"/>
      <c r="AM56" s="671"/>
      <c r="AN56" s="671"/>
      <c r="AO56" s="671"/>
      <c r="AP56" s="671"/>
      <c r="AQ56" s="671"/>
      <c r="AR56" s="671"/>
      <c r="AS56" s="671"/>
      <c r="AT56" s="671"/>
      <c r="AU56" s="671"/>
      <c r="AV56" s="671"/>
      <c r="AW56" s="671"/>
      <c r="AX56" s="671"/>
      <c r="AY56" s="671"/>
      <c r="AZ56" s="671"/>
      <c r="BA56" s="671"/>
      <c r="BB56" s="671"/>
      <c r="BC56" s="671"/>
      <c r="BD56" s="671"/>
      <c r="BE56" s="671"/>
      <c r="BF56" s="671"/>
      <c r="BG56" s="671"/>
      <c r="BH56" s="671"/>
      <c r="BI56" s="671"/>
      <c r="BJ56" s="671"/>
      <c r="BK56" s="671"/>
      <c r="BL56" s="671"/>
    </row>
    <row r="57" s="651" customFormat="1" ht="15" customHeight="1" spans="1:64">
      <c r="A57" s="657" t="s">
        <v>22</v>
      </c>
      <c r="B57" s="648" t="s">
        <v>147</v>
      </c>
      <c r="C57" s="648"/>
      <c r="D57" s="670"/>
      <c r="E57" s="670"/>
      <c r="F57" s="670"/>
      <c r="G57" s="670"/>
      <c r="H57" s="670"/>
      <c r="I57" s="670"/>
      <c r="J57" s="671"/>
      <c r="K57" s="671"/>
      <c r="L57" s="671"/>
      <c r="M57" s="671"/>
      <c r="N57" s="671"/>
      <c r="O57" s="671"/>
      <c r="P57" s="671"/>
      <c r="Q57" s="671"/>
      <c r="R57" s="671"/>
      <c r="S57" s="671"/>
      <c r="T57" s="671"/>
      <c r="U57" s="671"/>
      <c r="V57" s="671"/>
      <c r="W57" s="671"/>
      <c r="X57" s="671"/>
      <c r="Y57" s="671"/>
      <c r="Z57" s="671"/>
      <c r="AA57" s="671"/>
      <c r="AB57" s="671"/>
      <c r="AC57" s="671"/>
      <c r="AD57" s="671"/>
      <c r="AE57" s="671"/>
      <c r="AF57" s="671"/>
      <c r="AG57" s="671"/>
      <c r="AH57" s="671"/>
      <c r="AI57" s="671"/>
      <c r="AJ57" s="671"/>
      <c r="AK57" s="671"/>
      <c r="AL57" s="671"/>
      <c r="AM57" s="671"/>
      <c r="AN57" s="671"/>
      <c r="AO57" s="671"/>
      <c r="AP57" s="671"/>
      <c r="AQ57" s="671"/>
      <c r="AR57" s="671"/>
      <c r="AS57" s="671"/>
      <c r="AT57" s="671"/>
      <c r="AU57" s="671"/>
      <c r="AV57" s="671"/>
      <c r="AW57" s="671"/>
      <c r="AX57" s="671"/>
      <c r="AY57" s="671"/>
      <c r="AZ57" s="671"/>
      <c r="BA57" s="671"/>
      <c r="BB57" s="671"/>
      <c r="BC57" s="671"/>
      <c r="BD57" s="671"/>
      <c r="BE57" s="671"/>
      <c r="BF57" s="671"/>
      <c r="BG57" s="671"/>
      <c r="BH57" s="671"/>
      <c r="BI57" s="671"/>
      <c r="BJ57" s="671"/>
      <c r="BK57" s="671"/>
      <c r="BL57" s="671"/>
    </row>
    <row r="58" s="651" customFormat="1" ht="15" customHeight="1" spans="1:64">
      <c r="A58" s="657" t="s">
        <v>24</v>
      </c>
      <c r="B58" s="648" t="s">
        <v>148</v>
      </c>
      <c r="C58" s="648"/>
      <c r="D58" s="670"/>
      <c r="E58" s="670"/>
      <c r="F58" s="670"/>
      <c r="G58" s="670"/>
      <c r="H58" s="670"/>
      <c r="I58" s="670"/>
      <c r="J58" s="671"/>
      <c r="K58" s="671"/>
      <c r="L58" s="671"/>
      <c r="M58" s="671"/>
      <c r="N58" s="671"/>
      <c r="O58" s="671"/>
      <c r="P58" s="671"/>
      <c r="Q58" s="671"/>
      <c r="R58" s="671"/>
      <c r="S58" s="671"/>
      <c r="T58" s="671"/>
      <c r="U58" s="671"/>
      <c r="V58" s="671"/>
      <c r="W58" s="671"/>
      <c r="X58" s="671"/>
      <c r="Y58" s="671"/>
      <c r="Z58" s="671"/>
      <c r="AA58" s="671"/>
      <c r="AB58" s="671"/>
      <c r="AC58" s="671"/>
      <c r="AD58" s="671"/>
      <c r="AE58" s="671"/>
      <c r="AF58" s="671"/>
      <c r="AG58" s="671"/>
      <c r="AH58" s="671"/>
      <c r="AI58" s="671"/>
      <c r="AJ58" s="671"/>
      <c r="AK58" s="671"/>
      <c r="AL58" s="671"/>
      <c r="AM58" s="671"/>
      <c r="AN58" s="671"/>
      <c r="AO58" s="671"/>
      <c r="AP58" s="671"/>
      <c r="AQ58" s="671"/>
      <c r="AR58" s="671"/>
      <c r="AS58" s="671"/>
      <c r="AT58" s="671"/>
      <c r="AU58" s="671"/>
      <c r="AV58" s="671"/>
      <c r="AW58" s="671"/>
      <c r="AX58" s="671"/>
      <c r="AY58" s="671"/>
      <c r="AZ58" s="671"/>
      <c r="BA58" s="671"/>
      <c r="BB58" s="671"/>
      <c r="BC58" s="671"/>
      <c r="BD58" s="671"/>
      <c r="BE58" s="671"/>
      <c r="BF58" s="671"/>
      <c r="BG58" s="671"/>
      <c r="BH58" s="671"/>
      <c r="BI58" s="671"/>
      <c r="BJ58" s="671"/>
      <c r="BK58" s="671"/>
      <c r="BL58" s="671"/>
    </row>
    <row r="59" s="651" customFormat="1" ht="16.5" customHeight="1" spans="1:64">
      <c r="A59" s="657" t="s">
        <v>26</v>
      </c>
      <c r="B59" s="650" t="s">
        <v>149</v>
      </c>
      <c r="C59" s="650"/>
      <c r="D59" s="670"/>
      <c r="E59" s="670"/>
      <c r="F59" s="670"/>
      <c r="G59" s="670"/>
      <c r="H59" s="670"/>
      <c r="I59" s="670"/>
      <c r="J59" s="670"/>
      <c r="K59" s="671"/>
      <c r="L59" s="671"/>
      <c r="M59" s="671"/>
      <c r="N59" s="671"/>
      <c r="O59" s="671"/>
      <c r="P59" s="671"/>
      <c r="Q59" s="671"/>
      <c r="R59" s="671"/>
      <c r="S59" s="671"/>
      <c r="T59" s="671"/>
      <c r="U59" s="671"/>
      <c r="V59" s="671"/>
      <c r="W59" s="671"/>
      <c r="X59" s="671"/>
      <c r="Y59" s="671"/>
      <c r="Z59" s="671"/>
      <c r="AA59" s="671"/>
      <c r="AB59" s="671"/>
      <c r="AC59" s="671"/>
      <c r="AD59" s="671"/>
      <c r="AE59" s="671"/>
      <c r="AF59" s="671"/>
      <c r="AG59" s="671"/>
      <c r="AH59" s="671"/>
      <c r="AI59" s="671"/>
      <c r="AJ59" s="671"/>
      <c r="AK59" s="671"/>
      <c r="AL59" s="671"/>
      <c r="AM59" s="671"/>
      <c r="AN59" s="671"/>
      <c r="AO59" s="671"/>
      <c r="AP59" s="671"/>
      <c r="AQ59" s="671"/>
      <c r="AR59" s="671"/>
      <c r="AS59" s="671"/>
      <c r="AT59" s="671"/>
      <c r="AU59" s="671"/>
      <c r="AV59" s="671"/>
      <c r="AW59" s="671"/>
      <c r="AX59" s="671"/>
      <c r="AY59" s="671"/>
      <c r="AZ59" s="671"/>
      <c r="BA59" s="671"/>
      <c r="BB59" s="671"/>
      <c r="BC59" s="671"/>
      <c r="BD59" s="671"/>
      <c r="BE59" s="671"/>
      <c r="BF59" s="671"/>
      <c r="BG59" s="671"/>
      <c r="BH59" s="671"/>
      <c r="BI59" s="671"/>
      <c r="BJ59" s="671"/>
      <c r="BK59" s="671"/>
      <c r="BL59" s="671"/>
    </row>
    <row r="60" s="651" customFormat="1" ht="16.5" customHeight="1" spans="1:64">
      <c r="A60" s="690"/>
      <c r="B60" s="713"/>
      <c r="C60" s="714"/>
      <c r="D60" s="670"/>
      <c r="E60" s="670"/>
      <c r="F60" s="670"/>
      <c r="G60" s="670"/>
      <c r="H60" s="670"/>
      <c r="I60" s="670"/>
      <c r="J60" s="670"/>
      <c r="K60" s="671"/>
      <c r="L60" s="671"/>
      <c r="M60" s="671"/>
      <c r="N60" s="671"/>
      <c r="O60" s="671"/>
      <c r="P60" s="671"/>
      <c r="Q60" s="671"/>
      <c r="R60" s="671"/>
      <c r="S60" s="671"/>
      <c r="T60" s="671"/>
      <c r="U60" s="671"/>
      <c r="V60" s="671"/>
      <c r="W60" s="671"/>
      <c r="X60" s="671"/>
      <c r="Y60" s="671"/>
      <c r="Z60" s="671"/>
      <c r="AA60" s="671"/>
      <c r="AB60" s="671"/>
      <c r="AC60" s="671"/>
      <c r="AD60" s="671"/>
      <c r="AE60" s="671"/>
      <c r="AF60" s="671"/>
      <c r="AG60" s="671"/>
      <c r="AH60" s="671"/>
      <c r="AI60" s="671"/>
      <c r="AJ60" s="671"/>
      <c r="AK60" s="671"/>
      <c r="AL60" s="671"/>
      <c r="AM60" s="671"/>
      <c r="AN60" s="671"/>
      <c r="AO60" s="671"/>
      <c r="AP60" s="671"/>
      <c r="AQ60" s="671"/>
      <c r="AR60" s="671"/>
      <c r="AS60" s="671"/>
      <c r="AT60" s="671"/>
      <c r="AU60" s="671"/>
      <c r="AV60" s="671"/>
      <c r="AW60" s="671"/>
      <c r="AX60" s="671"/>
      <c r="AY60" s="671"/>
      <c r="AZ60" s="671"/>
      <c r="BA60" s="671"/>
      <c r="BB60" s="671"/>
      <c r="BC60" s="671"/>
      <c r="BD60" s="671"/>
      <c r="BE60" s="671"/>
      <c r="BF60" s="671"/>
      <c r="BG60" s="671"/>
      <c r="BH60" s="671"/>
      <c r="BI60" s="671"/>
      <c r="BJ60" s="671"/>
      <c r="BK60" s="671"/>
      <c r="BL60" s="671"/>
    </row>
    <row r="61" s="651" customFormat="1" ht="16.5" customHeight="1" spans="1:64">
      <c r="A61" s="690"/>
      <c r="B61" s="713"/>
      <c r="C61" s="714"/>
      <c r="D61" s="670"/>
      <c r="E61" s="670"/>
      <c r="F61" s="670"/>
      <c r="G61" s="670"/>
      <c r="H61" s="670"/>
      <c r="I61" s="670"/>
      <c r="J61" s="670"/>
      <c r="K61" s="671"/>
      <c r="L61" s="671"/>
      <c r="M61" s="671"/>
      <c r="N61" s="671"/>
      <c r="O61" s="671"/>
      <c r="P61" s="671"/>
      <c r="Q61" s="671"/>
      <c r="R61" s="671"/>
      <c r="S61" s="671"/>
      <c r="T61" s="671"/>
      <c r="U61" s="671"/>
      <c r="V61" s="671"/>
      <c r="W61" s="671"/>
      <c r="X61" s="671"/>
      <c r="Y61" s="671"/>
      <c r="Z61" s="671"/>
      <c r="AA61" s="671"/>
      <c r="AB61" s="671"/>
      <c r="AC61" s="671"/>
      <c r="AD61" s="671"/>
      <c r="AE61" s="671"/>
      <c r="AF61" s="671"/>
      <c r="AG61" s="671"/>
      <c r="AH61" s="671"/>
      <c r="AI61" s="671"/>
      <c r="AJ61" s="671"/>
      <c r="AK61" s="671"/>
      <c r="AL61" s="671"/>
      <c r="AM61" s="671"/>
      <c r="AN61" s="671"/>
      <c r="AO61" s="671"/>
      <c r="AP61" s="671"/>
      <c r="AQ61" s="671"/>
      <c r="AR61" s="671"/>
      <c r="AS61" s="671"/>
      <c r="AT61" s="671"/>
      <c r="AU61" s="671"/>
      <c r="AV61" s="671"/>
      <c r="AW61" s="671"/>
      <c r="AX61" s="671"/>
      <c r="AY61" s="671"/>
      <c r="AZ61" s="671"/>
      <c r="BA61" s="671"/>
      <c r="BB61" s="671"/>
      <c r="BC61" s="671"/>
      <c r="BD61" s="671"/>
      <c r="BE61" s="671"/>
      <c r="BF61" s="671"/>
      <c r="BG61" s="671"/>
      <c r="BH61" s="671"/>
      <c r="BI61" s="671"/>
      <c r="BJ61" s="671"/>
      <c r="BK61" s="671"/>
      <c r="BL61" s="671"/>
    </row>
    <row r="62" s="651" customFormat="1" ht="16.5" customHeight="1" spans="1:64">
      <c r="A62" s="690"/>
      <c r="B62" s="713"/>
      <c r="C62" s="714"/>
      <c r="D62" s="670"/>
      <c r="E62" s="670"/>
      <c r="F62" s="670"/>
      <c r="G62" s="670"/>
      <c r="H62" s="670"/>
      <c r="I62" s="670"/>
      <c r="J62" s="670"/>
      <c r="K62" s="671"/>
      <c r="L62" s="671"/>
      <c r="M62" s="671"/>
      <c r="N62" s="671"/>
      <c r="O62" s="671"/>
      <c r="P62" s="671"/>
      <c r="Q62" s="671"/>
      <c r="R62" s="671"/>
      <c r="S62" s="671"/>
      <c r="T62" s="671"/>
      <c r="U62" s="671"/>
      <c r="V62" s="671"/>
      <c r="W62" s="671"/>
      <c r="X62" s="671"/>
      <c r="Y62" s="671"/>
      <c r="Z62" s="671"/>
      <c r="AA62" s="671"/>
      <c r="AB62" s="671"/>
      <c r="AC62" s="671"/>
      <c r="AD62" s="671"/>
      <c r="AE62" s="671"/>
      <c r="AF62" s="671"/>
      <c r="AG62" s="671"/>
      <c r="AH62" s="671"/>
      <c r="AI62" s="671"/>
      <c r="AJ62" s="671"/>
      <c r="AK62" s="671"/>
      <c r="AL62" s="671"/>
      <c r="AM62" s="671"/>
      <c r="AN62" s="671"/>
      <c r="AO62" s="671"/>
      <c r="AP62" s="671"/>
      <c r="AQ62" s="671"/>
      <c r="AR62" s="671"/>
      <c r="AS62" s="671"/>
      <c r="AT62" s="671"/>
      <c r="AU62" s="671"/>
      <c r="AV62" s="671"/>
      <c r="AW62" s="671"/>
      <c r="AX62" s="671"/>
      <c r="AY62" s="671"/>
      <c r="AZ62" s="671"/>
      <c r="BA62" s="671"/>
      <c r="BB62" s="671"/>
      <c r="BC62" s="671"/>
      <c r="BD62" s="671"/>
      <c r="BE62" s="671"/>
      <c r="BF62" s="671"/>
      <c r="BG62" s="671"/>
      <c r="BH62" s="671"/>
      <c r="BI62" s="671"/>
      <c r="BJ62" s="671"/>
      <c r="BK62" s="671"/>
      <c r="BL62" s="671"/>
    </row>
    <row r="63" s="651" customFormat="1" ht="16.5" customHeight="1" spans="1:64">
      <c r="A63" s="690"/>
      <c r="B63" s="713"/>
      <c r="C63" s="714"/>
      <c r="D63" s="670"/>
      <c r="E63" s="670"/>
      <c r="F63" s="670"/>
      <c r="G63" s="670"/>
      <c r="H63" s="670"/>
      <c r="I63" s="670"/>
      <c r="J63" s="670"/>
      <c r="K63" s="671"/>
      <c r="L63" s="671"/>
      <c r="M63" s="671"/>
      <c r="N63" s="671"/>
      <c r="O63" s="671"/>
      <c r="P63" s="671"/>
      <c r="Q63" s="671"/>
      <c r="R63" s="671"/>
      <c r="S63" s="671"/>
      <c r="T63" s="671"/>
      <c r="U63" s="671"/>
      <c r="V63" s="671"/>
      <c r="W63" s="671"/>
      <c r="X63" s="671"/>
      <c r="Y63" s="671"/>
      <c r="Z63" s="671"/>
      <c r="AA63" s="671"/>
      <c r="AB63" s="671"/>
      <c r="AC63" s="671"/>
      <c r="AD63" s="671"/>
      <c r="AE63" s="671"/>
      <c r="AF63" s="671"/>
      <c r="AG63" s="671"/>
      <c r="AH63" s="671"/>
      <c r="AI63" s="671"/>
      <c r="AJ63" s="671"/>
      <c r="AK63" s="671"/>
      <c r="AL63" s="671"/>
      <c r="AM63" s="671"/>
      <c r="AN63" s="671"/>
      <c r="AO63" s="671"/>
      <c r="AP63" s="671"/>
      <c r="AQ63" s="671"/>
      <c r="AR63" s="671"/>
      <c r="AS63" s="671"/>
      <c r="AT63" s="671"/>
      <c r="AU63" s="671"/>
      <c r="AV63" s="671"/>
      <c r="AW63" s="671"/>
      <c r="AX63" s="671"/>
      <c r="AY63" s="671"/>
      <c r="AZ63" s="671"/>
      <c r="BA63" s="671"/>
      <c r="BB63" s="671"/>
      <c r="BC63" s="671"/>
      <c r="BD63" s="671"/>
      <c r="BE63" s="671"/>
      <c r="BF63" s="671"/>
      <c r="BG63" s="671"/>
      <c r="BH63" s="671"/>
      <c r="BI63" s="671"/>
      <c r="BJ63" s="671"/>
      <c r="BK63" s="671"/>
      <c r="BL63" s="671"/>
    </row>
    <row r="64" s="651" customFormat="1" ht="16.5" customHeight="1" spans="1:64">
      <c r="A64" s="690"/>
      <c r="B64" s="713"/>
      <c r="C64" s="714"/>
      <c r="D64" s="670"/>
      <c r="E64" s="670"/>
      <c r="F64" s="670"/>
      <c r="G64" s="670"/>
      <c r="H64" s="670"/>
      <c r="I64" s="670"/>
      <c r="J64" s="670"/>
      <c r="K64" s="671"/>
      <c r="L64" s="671"/>
      <c r="M64" s="671"/>
      <c r="N64" s="671"/>
      <c r="O64" s="671"/>
      <c r="P64" s="671"/>
      <c r="Q64" s="671"/>
      <c r="R64" s="671"/>
      <c r="S64" s="671"/>
      <c r="T64" s="671"/>
      <c r="U64" s="671"/>
      <c r="V64" s="671"/>
      <c r="W64" s="671"/>
      <c r="X64" s="671"/>
      <c r="Y64" s="671"/>
      <c r="Z64" s="671"/>
      <c r="AA64" s="671"/>
      <c r="AB64" s="671"/>
      <c r="AC64" s="671"/>
      <c r="AD64" s="671"/>
      <c r="AE64" s="671"/>
      <c r="AF64" s="671"/>
      <c r="AG64" s="671"/>
      <c r="AH64" s="671"/>
      <c r="AI64" s="671"/>
      <c r="AJ64" s="671"/>
      <c r="AK64" s="671"/>
      <c r="AL64" s="671"/>
      <c r="AM64" s="671"/>
      <c r="AN64" s="671"/>
      <c r="AO64" s="671"/>
      <c r="AP64" s="671"/>
      <c r="AQ64" s="671"/>
      <c r="AR64" s="671"/>
      <c r="AS64" s="671"/>
      <c r="AT64" s="671"/>
      <c r="AU64" s="671"/>
      <c r="AV64" s="671"/>
      <c r="AW64" s="671"/>
      <c r="AX64" s="671"/>
      <c r="AY64" s="671"/>
      <c r="AZ64" s="671"/>
      <c r="BA64" s="671"/>
      <c r="BB64" s="671"/>
      <c r="BC64" s="671"/>
      <c r="BD64" s="671"/>
      <c r="BE64" s="671"/>
      <c r="BF64" s="671"/>
      <c r="BG64" s="671"/>
      <c r="BH64" s="671"/>
      <c r="BI64" s="671"/>
      <c r="BJ64" s="671"/>
      <c r="BK64" s="671"/>
      <c r="BL64" s="671"/>
    </row>
    <row r="65" s="651" customFormat="1" ht="16.5" customHeight="1" spans="1:64">
      <c r="A65" s="690"/>
      <c r="B65" s="713"/>
      <c r="C65" s="714"/>
      <c r="D65" s="670"/>
      <c r="E65" s="670"/>
      <c r="F65" s="670"/>
      <c r="G65" s="670"/>
      <c r="H65" s="670"/>
      <c r="I65" s="670"/>
      <c r="J65" s="670"/>
      <c r="K65" s="671"/>
      <c r="L65" s="671"/>
      <c r="M65" s="671"/>
      <c r="N65" s="671"/>
      <c r="O65" s="671"/>
      <c r="P65" s="671"/>
      <c r="Q65" s="671"/>
      <c r="R65" s="671"/>
      <c r="S65" s="671"/>
      <c r="T65" s="671"/>
      <c r="U65" s="671"/>
      <c r="V65" s="671"/>
      <c r="W65" s="671"/>
      <c r="X65" s="671"/>
      <c r="Y65" s="671"/>
      <c r="Z65" s="671"/>
      <c r="AA65" s="671"/>
      <c r="AB65" s="671"/>
      <c r="AC65" s="671"/>
      <c r="AD65" s="671"/>
      <c r="AE65" s="671"/>
      <c r="AF65" s="671"/>
      <c r="AG65" s="671"/>
      <c r="AH65" s="671"/>
      <c r="AI65" s="671"/>
      <c r="AJ65" s="671"/>
      <c r="AK65" s="671"/>
      <c r="AL65" s="671"/>
      <c r="AM65" s="671"/>
      <c r="AN65" s="671"/>
      <c r="AO65" s="671"/>
      <c r="AP65" s="671"/>
      <c r="AQ65" s="671"/>
      <c r="AR65" s="671"/>
      <c r="AS65" s="671"/>
      <c r="AT65" s="671"/>
      <c r="AU65" s="671"/>
      <c r="AV65" s="671"/>
      <c r="AW65" s="671"/>
      <c r="AX65" s="671"/>
      <c r="AY65" s="671"/>
      <c r="AZ65" s="671"/>
      <c r="BA65" s="671"/>
      <c r="BB65" s="671"/>
      <c r="BC65" s="671"/>
      <c r="BD65" s="671"/>
      <c r="BE65" s="671"/>
      <c r="BF65" s="671"/>
      <c r="BG65" s="671"/>
      <c r="BH65" s="671"/>
      <c r="BI65" s="671"/>
      <c r="BJ65" s="671"/>
      <c r="BK65" s="671"/>
      <c r="BL65" s="671"/>
    </row>
    <row r="66" s="651" customFormat="1" ht="16.5" customHeight="1" spans="1:64">
      <c r="A66" s="690"/>
      <c r="B66" s="713"/>
      <c r="C66" s="714"/>
      <c r="D66" s="670"/>
      <c r="E66" s="670"/>
      <c r="F66" s="670"/>
      <c r="G66" s="670"/>
      <c r="H66" s="670"/>
      <c r="I66" s="670"/>
      <c r="J66" s="670"/>
      <c r="K66" s="671"/>
      <c r="L66" s="671"/>
      <c r="M66" s="671"/>
      <c r="N66" s="671"/>
      <c r="O66" s="671"/>
      <c r="P66" s="671"/>
      <c r="Q66" s="671"/>
      <c r="R66" s="671"/>
      <c r="S66" s="671"/>
      <c r="T66" s="671"/>
      <c r="U66" s="671"/>
      <c r="V66" s="671"/>
      <c r="W66" s="671"/>
      <c r="X66" s="671"/>
      <c r="Y66" s="671"/>
      <c r="Z66" s="671"/>
      <c r="AA66" s="671"/>
      <c r="AB66" s="671"/>
      <c r="AC66" s="671"/>
      <c r="AD66" s="671"/>
      <c r="AE66" s="671"/>
      <c r="AF66" s="671"/>
      <c r="AG66" s="671"/>
      <c r="AH66" s="671"/>
      <c r="AI66" s="671"/>
      <c r="AJ66" s="671"/>
      <c r="AK66" s="671"/>
      <c r="AL66" s="671"/>
      <c r="AM66" s="671"/>
      <c r="AN66" s="671"/>
      <c r="AO66" s="671"/>
      <c r="AP66" s="671"/>
      <c r="AQ66" s="671"/>
      <c r="AR66" s="671"/>
      <c r="AS66" s="671"/>
      <c r="AT66" s="671"/>
      <c r="AU66" s="671"/>
      <c r="AV66" s="671"/>
      <c r="AW66" s="671"/>
      <c r="AX66" s="671"/>
      <c r="AY66" s="671"/>
      <c r="AZ66" s="671"/>
      <c r="BA66" s="671"/>
      <c r="BB66" s="671"/>
      <c r="BC66" s="671"/>
      <c r="BD66" s="671"/>
      <c r="BE66" s="671"/>
      <c r="BF66" s="671"/>
      <c r="BG66" s="671"/>
      <c r="BH66" s="671"/>
      <c r="BI66" s="671"/>
      <c r="BJ66" s="671"/>
      <c r="BK66" s="671"/>
      <c r="BL66" s="671"/>
    </row>
    <row r="67" s="651" customFormat="1" ht="16.5" customHeight="1" spans="1:64">
      <c r="A67" s="690"/>
      <c r="B67" s="713"/>
      <c r="C67" s="714"/>
      <c r="D67" s="670"/>
      <c r="E67" s="670"/>
      <c r="F67" s="670"/>
      <c r="G67" s="670"/>
      <c r="H67" s="670"/>
      <c r="I67" s="670"/>
      <c r="J67" s="670"/>
      <c r="K67" s="671"/>
      <c r="L67" s="671"/>
      <c r="M67" s="671"/>
      <c r="N67" s="671"/>
      <c r="O67" s="671"/>
      <c r="P67" s="671"/>
      <c r="Q67" s="671"/>
      <c r="R67" s="671"/>
      <c r="S67" s="671"/>
      <c r="T67" s="671"/>
      <c r="U67" s="671"/>
      <c r="V67" s="671"/>
      <c r="W67" s="671"/>
      <c r="X67" s="671"/>
      <c r="Y67" s="671"/>
      <c r="Z67" s="671"/>
      <c r="AA67" s="671"/>
      <c r="AB67" s="671"/>
      <c r="AC67" s="671"/>
      <c r="AD67" s="671"/>
      <c r="AE67" s="671"/>
      <c r="AF67" s="671"/>
      <c r="AG67" s="671"/>
      <c r="AH67" s="671"/>
      <c r="AI67" s="671"/>
      <c r="AJ67" s="671"/>
      <c r="AK67" s="671"/>
      <c r="AL67" s="671"/>
      <c r="AM67" s="671"/>
      <c r="AN67" s="671"/>
      <c r="AO67" s="671"/>
      <c r="AP67" s="671"/>
      <c r="AQ67" s="671"/>
      <c r="AR67" s="671"/>
      <c r="AS67" s="671"/>
      <c r="AT67" s="671"/>
      <c r="AU67" s="671"/>
      <c r="AV67" s="671"/>
      <c r="AW67" s="671"/>
      <c r="AX67" s="671"/>
      <c r="AY67" s="671"/>
      <c r="AZ67" s="671"/>
      <c r="BA67" s="671"/>
      <c r="BB67" s="671"/>
      <c r="BC67" s="671"/>
      <c r="BD67" s="671"/>
      <c r="BE67" s="671"/>
      <c r="BF67" s="671"/>
      <c r="BG67" s="671"/>
      <c r="BH67" s="671"/>
      <c r="BI67" s="671"/>
      <c r="BJ67" s="671"/>
      <c r="BK67" s="671"/>
      <c r="BL67" s="671"/>
    </row>
    <row r="68" s="651" customFormat="1" ht="16.5" customHeight="1" spans="1:64">
      <c r="A68" s="690"/>
      <c r="B68" s="713"/>
      <c r="C68" s="714"/>
      <c r="D68" s="670"/>
      <c r="E68" s="670"/>
      <c r="F68" s="670"/>
      <c r="G68" s="670"/>
      <c r="H68" s="670"/>
      <c r="I68" s="670"/>
      <c r="J68" s="670"/>
      <c r="K68" s="671"/>
      <c r="L68" s="671"/>
      <c r="M68" s="671"/>
      <c r="N68" s="671"/>
      <c r="O68" s="671"/>
      <c r="P68" s="671"/>
      <c r="Q68" s="671"/>
      <c r="R68" s="671"/>
      <c r="S68" s="671"/>
      <c r="T68" s="671"/>
      <c r="U68" s="671"/>
      <c r="V68" s="671"/>
      <c r="W68" s="671"/>
      <c r="X68" s="671"/>
      <c r="Y68" s="671"/>
      <c r="Z68" s="671"/>
      <c r="AA68" s="671"/>
      <c r="AB68" s="671"/>
      <c r="AC68" s="671"/>
      <c r="AD68" s="671"/>
      <c r="AE68" s="671"/>
      <c r="AF68" s="671"/>
      <c r="AG68" s="671"/>
      <c r="AH68" s="671"/>
      <c r="AI68" s="671"/>
      <c r="AJ68" s="671"/>
      <c r="AK68" s="671"/>
      <c r="AL68" s="671"/>
      <c r="AM68" s="671"/>
      <c r="AN68" s="671"/>
      <c r="AO68" s="671"/>
      <c r="AP68" s="671"/>
      <c r="AQ68" s="671"/>
      <c r="AR68" s="671"/>
      <c r="AS68" s="671"/>
      <c r="AT68" s="671"/>
      <c r="AU68" s="671"/>
      <c r="AV68" s="671"/>
      <c r="AW68" s="671"/>
      <c r="AX68" s="671"/>
      <c r="AY68" s="671"/>
      <c r="AZ68" s="671"/>
      <c r="BA68" s="671"/>
      <c r="BB68" s="671"/>
      <c r="BC68" s="671"/>
      <c r="BD68" s="671"/>
      <c r="BE68" s="671"/>
      <c r="BF68" s="671"/>
      <c r="BG68" s="671"/>
      <c r="BH68" s="671"/>
      <c r="BI68" s="671"/>
      <c r="BJ68" s="671"/>
      <c r="BK68" s="671"/>
      <c r="BL68" s="671"/>
    </row>
    <row r="69" s="651" customFormat="1" ht="16.5" customHeight="1" spans="1:64">
      <c r="A69" s="690"/>
      <c r="B69" s="713"/>
      <c r="C69" s="714"/>
      <c r="D69" s="670"/>
      <c r="E69" s="670"/>
      <c r="F69" s="670"/>
      <c r="G69" s="670"/>
      <c r="H69" s="670"/>
      <c r="I69" s="670"/>
      <c r="J69" s="670"/>
      <c r="K69" s="671"/>
      <c r="L69" s="671"/>
      <c r="M69" s="671"/>
      <c r="N69" s="671"/>
      <c r="O69" s="671"/>
      <c r="P69" s="671"/>
      <c r="Q69" s="671"/>
      <c r="R69" s="671"/>
      <c r="S69" s="671"/>
      <c r="T69" s="671"/>
      <c r="U69" s="671"/>
      <c r="V69" s="671"/>
      <c r="W69" s="671"/>
      <c r="X69" s="671"/>
      <c r="Y69" s="671"/>
      <c r="Z69" s="671"/>
      <c r="AA69" s="671"/>
      <c r="AB69" s="671"/>
      <c r="AC69" s="671"/>
      <c r="AD69" s="671"/>
      <c r="AE69" s="671"/>
      <c r="AF69" s="671"/>
      <c r="AG69" s="671"/>
      <c r="AH69" s="671"/>
      <c r="AI69" s="671"/>
      <c r="AJ69" s="671"/>
      <c r="AK69" s="671"/>
      <c r="AL69" s="671"/>
      <c r="AM69" s="671"/>
      <c r="AN69" s="671"/>
      <c r="AO69" s="671"/>
      <c r="AP69" s="671"/>
      <c r="AQ69" s="671"/>
      <c r="AR69" s="671"/>
      <c r="AS69" s="671"/>
      <c r="AT69" s="671"/>
      <c r="AU69" s="671"/>
      <c r="AV69" s="671"/>
      <c r="AW69" s="671"/>
      <c r="AX69" s="671"/>
      <c r="AY69" s="671"/>
      <c r="AZ69" s="671"/>
      <c r="BA69" s="671"/>
      <c r="BB69" s="671"/>
      <c r="BC69" s="671"/>
      <c r="BD69" s="671"/>
      <c r="BE69" s="671"/>
      <c r="BF69" s="671"/>
      <c r="BG69" s="671"/>
      <c r="BH69" s="671"/>
      <c r="BI69" s="671"/>
      <c r="BJ69" s="671"/>
      <c r="BK69" s="671"/>
      <c r="BL69" s="671"/>
    </row>
    <row r="70" s="651" customFormat="1" ht="16.5" customHeight="1" spans="1:64">
      <c r="A70" s="690"/>
      <c r="B70" s="713"/>
      <c r="C70" s="714"/>
      <c r="D70" s="670"/>
      <c r="E70" s="670"/>
      <c r="F70" s="670"/>
      <c r="G70" s="670"/>
      <c r="H70" s="670"/>
      <c r="I70" s="670"/>
      <c r="J70" s="670"/>
      <c r="K70" s="671"/>
      <c r="L70" s="671"/>
      <c r="M70" s="671"/>
      <c r="N70" s="671"/>
      <c r="O70" s="671"/>
      <c r="P70" s="671"/>
      <c r="Q70" s="671"/>
      <c r="R70" s="671"/>
      <c r="S70" s="671"/>
      <c r="T70" s="671"/>
      <c r="U70" s="671"/>
      <c r="V70" s="671"/>
      <c r="W70" s="671"/>
      <c r="X70" s="671"/>
      <c r="Y70" s="671"/>
      <c r="Z70" s="671"/>
      <c r="AA70" s="671"/>
      <c r="AB70" s="671"/>
      <c r="AC70" s="671"/>
      <c r="AD70" s="671"/>
      <c r="AE70" s="671"/>
      <c r="AF70" s="671"/>
      <c r="AG70" s="671"/>
      <c r="AH70" s="671"/>
      <c r="AI70" s="671"/>
      <c r="AJ70" s="671"/>
      <c r="AK70" s="671"/>
      <c r="AL70" s="671"/>
      <c r="AM70" s="671"/>
      <c r="AN70" s="671"/>
      <c r="AO70" s="671"/>
      <c r="AP70" s="671"/>
      <c r="AQ70" s="671"/>
      <c r="AR70" s="671"/>
      <c r="AS70" s="671"/>
      <c r="AT70" s="671"/>
      <c r="AU70" s="671"/>
      <c r="AV70" s="671"/>
      <c r="AW70" s="671"/>
      <c r="AX70" s="671"/>
      <c r="AY70" s="671"/>
      <c r="AZ70" s="671"/>
      <c r="BA70" s="671"/>
      <c r="BB70" s="671"/>
      <c r="BC70" s="671"/>
      <c r="BD70" s="671"/>
      <c r="BE70" s="671"/>
      <c r="BF70" s="671"/>
      <c r="BG70" s="671"/>
      <c r="BH70" s="671"/>
      <c r="BI70" s="671"/>
      <c r="BJ70" s="671"/>
      <c r="BK70" s="671"/>
      <c r="BL70" s="671"/>
    </row>
    <row r="71" s="651" customFormat="1" ht="16.5" customHeight="1" spans="1:64">
      <c r="A71" s="690"/>
      <c r="B71" s="713"/>
      <c r="C71" s="714"/>
      <c r="D71" s="670"/>
      <c r="E71" s="670"/>
      <c r="F71" s="670"/>
      <c r="G71" s="670"/>
      <c r="H71" s="670"/>
      <c r="I71" s="670"/>
      <c r="J71" s="670"/>
      <c r="K71" s="671"/>
      <c r="L71" s="671"/>
      <c r="M71" s="671"/>
      <c r="N71" s="671"/>
      <c r="O71" s="671"/>
      <c r="P71" s="671"/>
      <c r="Q71" s="671"/>
      <c r="R71" s="671"/>
      <c r="S71" s="671"/>
      <c r="T71" s="671"/>
      <c r="U71" s="671"/>
      <c r="V71" s="671"/>
      <c r="W71" s="671"/>
      <c r="X71" s="671"/>
      <c r="Y71" s="671"/>
      <c r="Z71" s="671"/>
      <c r="AA71" s="671"/>
      <c r="AB71" s="671"/>
      <c r="AC71" s="671"/>
      <c r="AD71" s="671"/>
      <c r="AE71" s="671"/>
      <c r="AF71" s="671"/>
      <c r="AG71" s="671"/>
      <c r="AH71" s="671"/>
      <c r="AI71" s="671"/>
      <c r="AJ71" s="671"/>
      <c r="AK71" s="671"/>
      <c r="AL71" s="671"/>
      <c r="AM71" s="671"/>
      <c r="AN71" s="671"/>
      <c r="AO71" s="671"/>
      <c r="AP71" s="671"/>
      <c r="AQ71" s="671"/>
      <c r="AR71" s="671"/>
      <c r="AS71" s="671"/>
      <c r="AT71" s="671"/>
      <c r="AU71" s="671"/>
      <c r="AV71" s="671"/>
      <c r="AW71" s="671"/>
      <c r="AX71" s="671"/>
      <c r="AY71" s="671"/>
      <c r="AZ71" s="671"/>
      <c r="BA71" s="671"/>
      <c r="BB71" s="671"/>
      <c r="BC71" s="671"/>
      <c r="BD71" s="671"/>
      <c r="BE71" s="671"/>
      <c r="BF71" s="671"/>
      <c r="BG71" s="671"/>
      <c r="BH71" s="671"/>
      <c r="BI71" s="671"/>
      <c r="BJ71" s="671"/>
      <c r="BK71" s="671"/>
      <c r="BL71" s="671"/>
    </row>
    <row r="72" s="651" customFormat="1" ht="16.5" customHeight="1" spans="1:64">
      <c r="A72" s="690"/>
      <c r="B72" s="713"/>
      <c r="C72" s="714"/>
      <c r="D72" s="670"/>
      <c r="E72" s="670"/>
      <c r="F72" s="670"/>
      <c r="G72" s="670"/>
      <c r="H72" s="670"/>
      <c r="I72" s="670"/>
      <c r="J72" s="670"/>
      <c r="K72" s="671"/>
      <c r="L72" s="671"/>
      <c r="M72" s="671"/>
      <c r="N72" s="671"/>
      <c r="O72" s="671"/>
      <c r="P72" s="671"/>
      <c r="Q72" s="671"/>
      <c r="R72" s="671"/>
      <c r="S72" s="671"/>
      <c r="T72" s="671"/>
      <c r="U72" s="671"/>
      <c r="V72" s="671"/>
      <c r="W72" s="671"/>
      <c r="X72" s="671"/>
      <c r="Y72" s="671"/>
      <c r="Z72" s="671"/>
      <c r="AA72" s="671"/>
      <c r="AB72" s="671"/>
      <c r="AC72" s="671"/>
      <c r="AD72" s="671"/>
      <c r="AE72" s="671"/>
      <c r="AF72" s="671"/>
      <c r="AG72" s="671"/>
      <c r="AH72" s="671"/>
      <c r="AI72" s="671"/>
      <c r="AJ72" s="671"/>
      <c r="AK72" s="671"/>
      <c r="AL72" s="671"/>
      <c r="AM72" s="671"/>
      <c r="AN72" s="671"/>
      <c r="AO72" s="671"/>
      <c r="AP72" s="671"/>
      <c r="AQ72" s="671"/>
      <c r="AR72" s="671"/>
      <c r="AS72" s="671"/>
      <c r="AT72" s="671"/>
      <c r="AU72" s="671"/>
      <c r="AV72" s="671"/>
      <c r="AW72" s="671"/>
      <c r="AX72" s="671"/>
      <c r="AY72" s="671"/>
      <c r="AZ72" s="671"/>
      <c r="BA72" s="671"/>
      <c r="BB72" s="671"/>
      <c r="BC72" s="671"/>
      <c r="BD72" s="671"/>
      <c r="BE72" s="671"/>
      <c r="BF72" s="671"/>
      <c r="BG72" s="671"/>
      <c r="BH72" s="671"/>
      <c r="BI72" s="671"/>
      <c r="BJ72" s="671"/>
      <c r="BK72" s="671"/>
      <c r="BL72" s="671"/>
    </row>
    <row r="73" s="651" customFormat="1" ht="16.5" customHeight="1" spans="1:64">
      <c r="A73" s="690"/>
      <c r="B73" s="713"/>
      <c r="C73" s="714"/>
      <c r="D73" s="670"/>
      <c r="E73" s="670"/>
      <c r="F73" s="670"/>
      <c r="G73" s="670"/>
      <c r="H73" s="670"/>
      <c r="I73" s="670"/>
      <c r="J73" s="670"/>
      <c r="K73" s="671"/>
      <c r="L73" s="671"/>
      <c r="M73" s="671"/>
      <c r="N73" s="671"/>
      <c r="O73" s="671"/>
      <c r="P73" s="671"/>
      <c r="Q73" s="671"/>
      <c r="R73" s="671"/>
      <c r="S73" s="671"/>
      <c r="T73" s="671"/>
      <c r="U73" s="671"/>
      <c r="V73" s="671"/>
      <c r="W73" s="671"/>
      <c r="X73" s="671"/>
      <c r="Y73" s="671"/>
      <c r="Z73" s="671"/>
      <c r="AA73" s="671"/>
      <c r="AB73" s="671"/>
      <c r="AC73" s="671"/>
      <c r="AD73" s="671"/>
      <c r="AE73" s="671"/>
      <c r="AF73" s="671"/>
      <c r="AG73" s="671"/>
      <c r="AH73" s="671"/>
      <c r="AI73" s="671"/>
      <c r="AJ73" s="671"/>
      <c r="AK73" s="671"/>
      <c r="AL73" s="671"/>
      <c r="AM73" s="671"/>
      <c r="AN73" s="671"/>
      <c r="AO73" s="671"/>
      <c r="AP73" s="671"/>
      <c r="AQ73" s="671"/>
      <c r="AR73" s="671"/>
      <c r="AS73" s="671"/>
      <c r="AT73" s="671"/>
      <c r="AU73" s="671"/>
      <c r="AV73" s="671"/>
      <c r="AW73" s="671"/>
      <c r="AX73" s="671"/>
      <c r="AY73" s="671"/>
      <c r="AZ73" s="671"/>
      <c r="BA73" s="671"/>
      <c r="BB73" s="671"/>
      <c r="BC73" s="671"/>
      <c r="BD73" s="671"/>
      <c r="BE73" s="671"/>
      <c r="BF73" s="671"/>
      <c r="BG73" s="671"/>
      <c r="BH73" s="671"/>
      <c r="BI73" s="671"/>
      <c r="BJ73" s="671"/>
      <c r="BK73" s="671"/>
      <c r="BL73" s="671"/>
    </row>
    <row r="74" s="651" customFormat="1" ht="16.5" customHeight="1" spans="1:64">
      <c r="A74" s="690"/>
      <c r="B74" s="713"/>
      <c r="C74" s="714"/>
      <c r="D74" s="670"/>
      <c r="E74" s="670"/>
      <c r="F74" s="670"/>
      <c r="G74" s="670"/>
      <c r="H74" s="670"/>
      <c r="I74" s="670"/>
      <c r="J74" s="670"/>
      <c r="K74" s="671"/>
      <c r="L74" s="671"/>
      <c r="M74" s="671"/>
      <c r="N74" s="671"/>
      <c r="O74" s="671"/>
      <c r="P74" s="671"/>
      <c r="Q74" s="671"/>
      <c r="R74" s="671"/>
      <c r="S74" s="671"/>
      <c r="T74" s="671"/>
      <c r="U74" s="671"/>
      <c r="V74" s="671"/>
      <c r="W74" s="671"/>
      <c r="X74" s="671"/>
      <c r="Y74" s="671"/>
      <c r="Z74" s="671"/>
      <c r="AA74" s="671"/>
      <c r="AB74" s="671"/>
      <c r="AC74" s="671"/>
      <c r="AD74" s="671"/>
      <c r="AE74" s="671"/>
      <c r="AF74" s="671"/>
      <c r="AG74" s="671"/>
      <c r="AH74" s="671"/>
      <c r="AI74" s="671"/>
      <c r="AJ74" s="671"/>
      <c r="AK74" s="671"/>
      <c r="AL74" s="671"/>
      <c r="AM74" s="671"/>
      <c r="AN74" s="671"/>
      <c r="AO74" s="671"/>
      <c r="AP74" s="671"/>
      <c r="AQ74" s="671"/>
      <c r="AR74" s="671"/>
      <c r="AS74" s="671"/>
      <c r="AT74" s="671"/>
      <c r="AU74" s="671"/>
      <c r="AV74" s="671"/>
      <c r="AW74" s="671"/>
      <c r="AX74" s="671"/>
      <c r="AY74" s="671"/>
      <c r="AZ74" s="671"/>
      <c r="BA74" s="671"/>
      <c r="BB74" s="671"/>
      <c r="BC74" s="671"/>
      <c r="BD74" s="671"/>
      <c r="BE74" s="671"/>
      <c r="BF74" s="671"/>
      <c r="BG74" s="671"/>
      <c r="BH74" s="671"/>
      <c r="BI74" s="671"/>
      <c r="BJ74" s="671"/>
      <c r="BK74" s="671"/>
      <c r="BL74" s="671"/>
    </row>
    <row r="75" s="651" customFormat="1" ht="16.5" customHeight="1" spans="1:64">
      <c r="A75" s="690"/>
      <c r="B75" s="713"/>
      <c r="C75" s="714"/>
      <c r="D75" s="670"/>
      <c r="E75" s="670"/>
      <c r="F75" s="670"/>
      <c r="G75" s="670"/>
      <c r="H75" s="670"/>
      <c r="I75" s="670"/>
      <c r="J75" s="670"/>
      <c r="K75" s="671"/>
      <c r="L75" s="671"/>
      <c r="M75" s="671"/>
      <c r="N75" s="671"/>
      <c r="O75" s="671"/>
      <c r="P75" s="671"/>
      <c r="Q75" s="671"/>
      <c r="R75" s="671"/>
      <c r="S75" s="671"/>
      <c r="T75" s="671"/>
      <c r="U75" s="671"/>
      <c r="V75" s="671"/>
      <c r="W75" s="671"/>
      <c r="X75" s="671"/>
      <c r="Y75" s="671"/>
      <c r="Z75" s="671"/>
      <c r="AA75" s="671"/>
      <c r="AB75" s="671"/>
      <c r="AC75" s="671"/>
      <c r="AD75" s="671"/>
      <c r="AE75" s="671"/>
      <c r="AF75" s="671"/>
      <c r="AG75" s="671"/>
      <c r="AH75" s="671"/>
      <c r="AI75" s="671"/>
      <c r="AJ75" s="671"/>
      <c r="AK75" s="671"/>
      <c r="AL75" s="671"/>
      <c r="AM75" s="671"/>
      <c r="AN75" s="671"/>
      <c r="AO75" s="671"/>
      <c r="AP75" s="671"/>
      <c r="AQ75" s="671"/>
      <c r="AR75" s="671"/>
      <c r="AS75" s="671"/>
      <c r="AT75" s="671"/>
      <c r="AU75" s="671"/>
      <c r="AV75" s="671"/>
      <c r="AW75" s="671"/>
      <c r="AX75" s="671"/>
      <c r="AY75" s="671"/>
      <c r="AZ75" s="671"/>
      <c r="BA75" s="671"/>
      <c r="BB75" s="671"/>
      <c r="BC75" s="671"/>
      <c r="BD75" s="671"/>
      <c r="BE75" s="671"/>
      <c r="BF75" s="671"/>
      <c r="BG75" s="671"/>
      <c r="BH75" s="671"/>
      <c r="BI75" s="671"/>
      <c r="BJ75" s="671"/>
      <c r="BK75" s="671"/>
      <c r="BL75" s="671"/>
    </row>
    <row r="76" s="651" customFormat="1" ht="16.5" customHeight="1" spans="1:64">
      <c r="A76" s="690"/>
      <c r="B76" s="713"/>
      <c r="C76" s="714"/>
      <c r="D76" s="670"/>
      <c r="E76" s="670"/>
      <c r="F76" s="670"/>
      <c r="G76" s="670"/>
      <c r="H76" s="670"/>
      <c r="I76" s="670"/>
      <c r="J76" s="670"/>
      <c r="K76" s="671"/>
      <c r="L76" s="671"/>
      <c r="M76" s="671"/>
      <c r="N76" s="671"/>
      <c r="O76" s="671"/>
      <c r="P76" s="671"/>
      <c r="Q76" s="671"/>
      <c r="R76" s="671"/>
      <c r="S76" s="671"/>
      <c r="T76" s="671"/>
      <c r="U76" s="671"/>
      <c r="V76" s="671"/>
      <c r="W76" s="671"/>
      <c r="X76" s="671"/>
      <c r="Y76" s="671"/>
      <c r="Z76" s="671"/>
      <c r="AA76" s="671"/>
      <c r="AB76" s="671"/>
      <c r="AC76" s="671"/>
      <c r="AD76" s="671"/>
      <c r="AE76" s="671"/>
      <c r="AF76" s="671"/>
      <c r="AG76" s="671"/>
      <c r="AH76" s="671"/>
      <c r="AI76" s="671"/>
      <c r="AJ76" s="671"/>
      <c r="AK76" s="671"/>
      <c r="AL76" s="671"/>
      <c r="AM76" s="671"/>
      <c r="AN76" s="671"/>
      <c r="AO76" s="671"/>
      <c r="AP76" s="671"/>
      <c r="AQ76" s="671"/>
      <c r="AR76" s="671"/>
      <c r="AS76" s="671"/>
      <c r="AT76" s="671"/>
      <c r="AU76" s="671"/>
      <c r="AV76" s="671"/>
      <c r="AW76" s="671"/>
      <c r="AX76" s="671"/>
      <c r="AY76" s="671"/>
      <c r="AZ76" s="671"/>
      <c r="BA76" s="671"/>
      <c r="BB76" s="671"/>
      <c r="BC76" s="671"/>
      <c r="BD76" s="671"/>
      <c r="BE76" s="671"/>
      <c r="BF76" s="671"/>
      <c r="BG76" s="671"/>
      <c r="BH76" s="671"/>
      <c r="BI76" s="671"/>
      <c r="BJ76" s="671"/>
      <c r="BK76" s="671"/>
      <c r="BL76" s="671"/>
    </row>
    <row r="77" s="651" customFormat="1" ht="16.5" customHeight="1" spans="1:64">
      <c r="A77" s="690"/>
      <c r="B77" s="713"/>
      <c r="C77" s="714"/>
      <c r="D77" s="670"/>
      <c r="E77" s="670"/>
      <c r="F77" s="670"/>
      <c r="G77" s="670"/>
      <c r="H77" s="670"/>
      <c r="I77" s="670"/>
      <c r="J77" s="670"/>
      <c r="K77" s="671"/>
      <c r="L77" s="671"/>
      <c r="M77" s="671"/>
      <c r="N77" s="671"/>
      <c r="O77" s="671"/>
      <c r="P77" s="671"/>
      <c r="Q77" s="671"/>
      <c r="R77" s="671"/>
      <c r="S77" s="671"/>
      <c r="T77" s="671"/>
      <c r="U77" s="671"/>
      <c r="V77" s="671"/>
      <c r="W77" s="671"/>
      <c r="X77" s="671"/>
      <c r="Y77" s="671"/>
      <c r="Z77" s="671"/>
      <c r="AA77" s="671"/>
      <c r="AB77" s="671"/>
      <c r="AC77" s="671"/>
      <c r="AD77" s="671"/>
      <c r="AE77" s="671"/>
      <c r="AF77" s="671"/>
      <c r="AG77" s="671"/>
      <c r="AH77" s="671"/>
      <c r="AI77" s="671"/>
      <c r="AJ77" s="671"/>
      <c r="AK77" s="671"/>
      <c r="AL77" s="671"/>
      <c r="AM77" s="671"/>
      <c r="AN77" s="671"/>
      <c r="AO77" s="671"/>
      <c r="AP77" s="671"/>
      <c r="AQ77" s="671"/>
      <c r="AR77" s="671"/>
      <c r="AS77" s="671"/>
      <c r="AT77" s="671"/>
      <c r="AU77" s="671"/>
      <c r="AV77" s="671"/>
      <c r="AW77" s="671"/>
      <c r="AX77" s="671"/>
      <c r="AY77" s="671"/>
      <c r="AZ77" s="671"/>
      <c r="BA77" s="671"/>
      <c r="BB77" s="671"/>
      <c r="BC77" s="671"/>
      <c r="BD77" s="671"/>
      <c r="BE77" s="671"/>
      <c r="BF77" s="671"/>
      <c r="BG77" s="671"/>
      <c r="BH77" s="671"/>
      <c r="BI77" s="671"/>
      <c r="BJ77" s="671"/>
      <c r="BK77" s="671"/>
      <c r="BL77" s="671"/>
    </row>
    <row r="78" s="651" customFormat="1" ht="16.5" customHeight="1" spans="1:64">
      <c r="A78" s="690"/>
      <c r="B78" s="713"/>
      <c r="C78" s="714"/>
      <c r="D78" s="670"/>
      <c r="E78" s="670"/>
      <c r="F78" s="670"/>
      <c r="G78" s="670"/>
      <c r="H78" s="670"/>
      <c r="I78" s="670"/>
      <c r="J78" s="670"/>
      <c r="K78" s="671"/>
      <c r="L78" s="671"/>
      <c r="M78" s="671"/>
      <c r="N78" s="671"/>
      <c r="O78" s="671"/>
      <c r="P78" s="671"/>
      <c r="Q78" s="671"/>
      <c r="R78" s="671"/>
      <c r="S78" s="671"/>
      <c r="T78" s="671"/>
      <c r="U78" s="671"/>
      <c r="V78" s="671"/>
      <c r="W78" s="671"/>
      <c r="X78" s="671"/>
      <c r="Y78" s="671"/>
      <c r="Z78" s="671"/>
      <c r="AA78" s="671"/>
      <c r="AB78" s="671"/>
      <c r="AC78" s="671"/>
      <c r="AD78" s="671"/>
      <c r="AE78" s="671"/>
      <c r="AF78" s="671"/>
      <c r="AG78" s="671"/>
      <c r="AH78" s="671"/>
      <c r="AI78" s="671"/>
      <c r="AJ78" s="671"/>
      <c r="AK78" s="671"/>
      <c r="AL78" s="671"/>
      <c r="AM78" s="671"/>
      <c r="AN78" s="671"/>
      <c r="AO78" s="671"/>
      <c r="AP78" s="671"/>
      <c r="AQ78" s="671"/>
      <c r="AR78" s="671"/>
      <c r="AS78" s="671"/>
      <c r="AT78" s="671"/>
      <c r="AU78" s="671"/>
      <c r="AV78" s="671"/>
      <c r="AW78" s="671"/>
      <c r="AX78" s="671"/>
      <c r="AY78" s="671"/>
      <c r="AZ78" s="671"/>
      <c r="BA78" s="671"/>
      <c r="BB78" s="671"/>
      <c r="BC78" s="671"/>
      <c r="BD78" s="671"/>
      <c r="BE78" s="671"/>
      <c r="BF78" s="671"/>
      <c r="BG78" s="671"/>
      <c r="BH78" s="671"/>
      <c r="BI78" s="671"/>
      <c r="BJ78" s="671"/>
      <c r="BK78" s="671"/>
      <c r="BL78" s="671"/>
    </row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</sheetData>
  <sheetProtection sheet="1" objects="1" scenarios="1"/>
  <mergeCells count="5">
    <mergeCell ref="A54:C54"/>
    <mergeCell ref="B56:C56"/>
    <mergeCell ref="B57:C57"/>
    <mergeCell ref="B58:C58"/>
    <mergeCell ref="B59:C59"/>
  </mergeCells>
  <conditionalFormatting sqref="C46">
    <cfRule type="cellIs" dxfId="0" priority="3" operator="equal">
      <formula>0</formula>
    </cfRule>
    <cfRule type="cellIs" dxfId="1" priority="2" operator="lessThan">
      <formula>0</formula>
    </cfRule>
    <cfRule type="cellIs" dxfId="2" priority="1" operator="greaterThan">
      <formula>0</formula>
    </cfRule>
  </conditionalFormatting>
  <printOptions horizontalCentered="1"/>
  <pageMargins left="0.315277777777778" right="0.118055555555556" top="1.15" bottom="0" header="0.511805555555555" footer="0.511805555555555"/>
  <pageSetup paperSize="9" scale="73" firstPageNumber="0" orientation="portrait" useFirstPageNumber="1" horizontalDpi="300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J1022"/>
  <sheetViews>
    <sheetView showGridLines="0" zoomScale="130" zoomScaleNormal="130" workbookViewId="0">
      <selection activeCell="D7" sqref="D7"/>
    </sheetView>
  </sheetViews>
  <sheetFormatPr defaultColWidth="9" defaultRowHeight="12.75"/>
  <cols>
    <col min="1" max="1" width="7.14285714285714" style="606" customWidth="1"/>
    <col min="2" max="2" width="60" style="607" customWidth="1"/>
    <col min="3" max="3" width="46.7142857142857" style="605" customWidth="1"/>
    <col min="4" max="4" width="17.1428571428571" style="605" customWidth="1"/>
    <col min="5" max="5" width="15.2857142857143" style="605" customWidth="1"/>
    <col min="6" max="6" width="11.4285714285714" style="605" customWidth="1"/>
    <col min="7" max="7" width="34.1428571428571" style="605" customWidth="1"/>
    <col min="8" max="8" width="39.4285714285714" style="605" customWidth="1"/>
    <col min="9" max="9" width="11.4285714285714" style="605" customWidth="1"/>
    <col min="10" max="10" width="83.8571428571429" style="608" customWidth="1"/>
    <col min="11" max="15" width="11.4285714285714" style="605" customWidth="1"/>
    <col min="16" max="16" width="12.2857142857143" style="605" customWidth="1"/>
    <col min="17" max="1025" width="11.4285714285714" style="605" customWidth="1"/>
    <col min="1026" max="16384" width="9" style="609"/>
  </cols>
  <sheetData>
    <row r="4" ht="13.5"/>
    <row r="5" ht="16.5" customHeight="1" spans="1:10">
      <c r="B5" s="610" t="s">
        <v>150</v>
      </c>
      <c r="C5" s="610"/>
      <c r="D5" s="611" t="s">
        <v>30</v>
      </c>
    </row>
    <row r="6" ht="16.5" customHeight="1" spans="1:10">
      <c r="B6" s="612" t="s">
        <v>151</v>
      </c>
      <c r="C6" s="612"/>
      <c r="D6" s="611">
        <v>2026</v>
      </c>
    </row>
    <row r="7" ht="16.5" customHeight="1" spans="1:10">
      <c r="C7" s="613" t="s">
        <v>33</v>
      </c>
      <c r="D7" s="614" t="s">
        <v>4</v>
      </c>
    </row>
    <row r="11" s="603" customFormat="1" ht="15" spans="1:10">
      <c r="A11" s="615"/>
      <c r="B11" s="616" t="s">
        <v>152</v>
      </c>
      <c r="C11" s="617" t="s">
        <v>153</v>
      </c>
      <c r="D11" s="618"/>
      <c r="E11" s="619"/>
      <c r="F11" s="620"/>
      <c r="G11" s="620"/>
      <c r="H11" s="620"/>
      <c r="I11" s="620"/>
      <c r="J11" s="621"/>
    </row>
    <row r="12" s="603" customFormat="1" ht="10.5" customHeight="1" spans="1:10">
      <c r="A12" s="615"/>
      <c r="B12" s="622"/>
      <c r="C12" s="617"/>
      <c r="D12" s="618"/>
      <c r="E12" s="619"/>
      <c r="F12" s="620"/>
      <c r="G12" s="620"/>
      <c r="H12" s="620"/>
      <c r="I12" s="620"/>
      <c r="J12" s="621"/>
    </row>
    <row r="13" s="604" customFormat="1" ht="22.5" customHeight="1" spans="1:10">
      <c r="A13" s="623" t="s">
        <v>73</v>
      </c>
      <c r="B13" s="624" t="s">
        <v>154</v>
      </c>
      <c r="C13" s="624" t="s">
        <v>155</v>
      </c>
      <c r="D13" s="625" t="s">
        <v>156</v>
      </c>
      <c r="E13" s="626"/>
      <c r="F13" s="626"/>
      <c r="G13" s="626"/>
      <c r="H13" s="627"/>
      <c r="I13" s="626"/>
    </row>
    <row r="14" s="605" customFormat="1" ht="15" customHeight="1" spans="1:10">
      <c r="A14" s="628">
        <v>1</v>
      </c>
      <c r="B14" s="629" t="s">
        <v>157</v>
      </c>
      <c r="C14" s="630"/>
      <c r="D14" s="631">
        <v>607492.48</v>
      </c>
      <c r="E14" s="632"/>
      <c r="F14" s="632"/>
      <c r="G14" s="621"/>
      <c r="H14" s="621"/>
      <c r="I14" s="632"/>
    </row>
    <row r="15" s="605" customFormat="1" ht="15" customHeight="1" spans="1:10">
      <c r="A15" s="628">
        <v>2</v>
      </c>
      <c r="B15" s="629" t="s">
        <v>158</v>
      </c>
      <c r="C15" s="630"/>
      <c r="D15" s="631"/>
      <c r="E15" s="632"/>
      <c r="F15" s="632"/>
      <c r="G15" s="621"/>
      <c r="H15" s="621"/>
      <c r="I15" s="632"/>
    </row>
    <row r="16" s="605" customFormat="1" ht="15" customHeight="1" spans="1:10">
      <c r="A16" s="628">
        <v>3</v>
      </c>
      <c r="B16" s="629" t="s">
        <v>159</v>
      </c>
      <c r="C16" s="630"/>
      <c r="D16" s="631">
        <v>78370.22</v>
      </c>
      <c r="E16" s="632"/>
      <c r="F16" s="632"/>
      <c r="G16" s="621"/>
      <c r="H16" s="621"/>
      <c r="I16" s="632"/>
    </row>
    <row r="17" s="605" customFormat="1" ht="15" customHeight="1" spans="1:9">
      <c r="A17" s="628">
        <v>4</v>
      </c>
      <c r="B17" s="629" t="s">
        <v>160</v>
      </c>
      <c r="C17" s="633"/>
      <c r="D17" s="631"/>
      <c r="E17" s="632"/>
      <c r="F17" s="632"/>
      <c r="G17" s="621"/>
      <c r="H17" s="621"/>
      <c r="I17" s="632"/>
    </row>
    <row r="18" s="605" customFormat="1" ht="15" customHeight="1" spans="1:9">
      <c r="A18" s="628">
        <v>5</v>
      </c>
      <c r="B18" s="629" t="s">
        <v>161</v>
      </c>
      <c r="C18" s="633"/>
      <c r="D18" s="631"/>
      <c r="E18" s="632"/>
      <c r="F18" s="632"/>
      <c r="G18" s="621"/>
      <c r="H18" s="621"/>
      <c r="I18" s="632"/>
    </row>
    <row r="19" s="605" customFormat="1" ht="15" customHeight="1" spans="1:9">
      <c r="A19" s="628">
        <v>6</v>
      </c>
      <c r="B19" s="629" t="s">
        <v>162</v>
      </c>
      <c r="C19" s="633"/>
      <c r="D19" s="631">
        <v>83587.59</v>
      </c>
      <c r="E19" s="632"/>
      <c r="F19" s="632"/>
      <c r="G19" s="621"/>
      <c r="H19" s="621"/>
      <c r="I19" s="632"/>
    </row>
    <row r="20" s="605" customFormat="1" ht="15" customHeight="1" spans="1:9">
      <c r="A20" s="628">
        <v>7</v>
      </c>
      <c r="B20" s="629" t="s">
        <v>163</v>
      </c>
      <c r="C20" s="633"/>
      <c r="D20" s="631">
        <v>1044.9</v>
      </c>
      <c r="E20" s="632"/>
      <c r="F20" s="632"/>
      <c r="G20" s="621"/>
      <c r="H20" s="621"/>
      <c r="I20" s="632"/>
    </row>
    <row r="21" s="605" customFormat="1" ht="15" customHeight="1" spans="1:9">
      <c r="A21" s="628">
        <v>8</v>
      </c>
      <c r="B21" s="629" t="s">
        <v>164</v>
      </c>
      <c r="C21" s="633"/>
      <c r="D21" s="631"/>
      <c r="E21" s="632"/>
      <c r="F21" s="632"/>
      <c r="G21" s="634"/>
      <c r="H21" s="621"/>
      <c r="I21" s="632"/>
    </row>
    <row r="22" s="605" customFormat="1" ht="15" customHeight="1" spans="1:9">
      <c r="A22" s="628">
        <v>9</v>
      </c>
      <c r="B22" s="629" t="s">
        <v>165</v>
      </c>
      <c r="C22" s="633"/>
      <c r="D22" s="631">
        <v>22249.55</v>
      </c>
      <c r="E22" s="632"/>
      <c r="F22" s="632"/>
      <c r="G22" s="634"/>
      <c r="H22" s="621"/>
      <c r="I22" s="632"/>
    </row>
    <row r="23" s="605" customFormat="1" ht="15" customHeight="1" spans="1:9">
      <c r="A23" s="628">
        <v>10</v>
      </c>
      <c r="B23" s="629" t="s">
        <v>166</v>
      </c>
      <c r="C23" s="633"/>
      <c r="D23" s="631"/>
      <c r="E23" s="632"/>
      <c r="F23" s="632"/>
      <c r="G23" s="634"/>
      <c r="H23" s="621"/>
      <c r="I23" s="632"/>
    </row>
    <row r="24" s="605" customFormat="1" ht="15" customHeight="1" spans="1:9">
      <c r="A24" s="628">
        <v>11</v>
      </c>
      <c r="B24" s="629" t="s">
        <v>167</v>
      </c>
      <c r="C24" s="633"/>
      <c r="D24" s="631"/>
      <c r="E24" s="632"/>
      <c r="F24" s="632"/>
      <c r="G24" s="634"/>
      <c r="H24" s="621"/>
      <c r="I24" s="632"/>
    </row>
    <row r="25" s="605" customFormat="1" ht="15" customHeight="1" spans="1:9">
      <c r="A25" s="628">
        <v>12</v>
      </c>
      <c r="B25" s="629" t="s">
        <v>168</v>
      </c>
      <c r="C25" s="633"/>
      <c r="D25" s="631"/>
      <c r="E25" s="632"/>
      <c r="F25" s="632"/>
      <c r="G25" s="634"/>
      <c r="H25" s="621"/>
      <c r="I25" s="632"/>
    </row>
    <row r="26" s="605" customFormat="1" ht="15" customHeight="1" spans="1:9">
      <c r="A26" s="628">
        <v>13</v>
      </c>
      <c r="B26" s="629" t="s">
        <v>169</v>
      </c>
      <c r="C26" s="633"/>
      <c r="D26" s="631"/>
      <c r="E26" s="632"/>
      <c r="F26" s="632"/>
      <c r="G26" s="635"/>
      <c r="H26" s="621"/>
      <c r="I26" s="632"/>
    </row>
    <row r="27" s="605" customFormat="1" ht="15" customHeight="1" spans="1:9">
      <c r="A27" s="628">
        <v>14</v>
      </c>
      <c r="B27" s="629" t="s">
        <v>170</v>
      </c>
      <c r="C27" s="633"/>
      <c r="D27" s="631"/>
      <c r="E27" s="632"/>
      <c r="F27" s="632"/>
      <c r="G27" s="635"/>
      <c r="H27" s="621"/>
      <c r="I27" s="632"/>
    </row>
    <row r="28" s="605" customFormat="1" ht="15" customHeight="1" spans="1:9">
      <c r="A28" s="628">
        <v>15</v>
      </c>
      <c r="B28" s="629" t="s">
        <v>171</v>
      </c>
      <c r="C28" s="633"/>
      <c r="D28" s="631">
        <v>18920.8</v>
      </c>
      <c r="E28" s="632"/>
      <c r="F28" s="632"/>
      <c r="G28" s="635"/>
      <c r="H28" s="621"/>
      <c r="I28" s="632"/>
    </row>
    <row r="29" s="605" customFormat="1" ht="15" customHeight="1" spans="1:9">
      <c r="A29" s="628">
        <v>16</v>
      </c>
      <c r="B29" s="629" t="s">
        <v>172</v>
      </c>
      <c r="C29" s="633"/>
      <c r="D29" s="631"/>
      <c r="E29" s="632"/>
      <c r="F29" s="632"/>
      <c r="G29" s="635"/>
      <c r="H29" s="621"/>
      <c r="I29" s="632"/>
    </row>
    <row r="30" s="605" customFormat="1" ht="15" customHeight="1" spans="1:9">
      <c r="A30" s="628">
        <v>17</v>
      </c>
      <c r="B30" s="629" t="s">
        <v>173</v>
      </c>
      <c r="C30" s="633"/>
      <c r="D30" s="631">
        <v>59338.19</v>
      </c>
      <c r="E30" s="632"/>
      <c r="F30" s="632"/>
      <c r="G30" s="635"/>
      <c r="H30" s="621"/>
      <c r="I30" s="632"/>
    </row>
    <row r="31" s="605" customFormat="1" ht="15" customHeight="1" spans="1:9">
      <c r="A31" s="628">
        <v>18</v>
      </c>
      <c r="B31" s="629" t="s">
        <v>174</v>
      </c>
      <c r="C31" s="633"/>
      <c r="D31" s="631"/>
      <c r="E31" s="632"/>
      <c r="F31" s="632"/>
      <c r="G31" s="635"/>
      <c r="H31" s="621"/>
      <c r="I31" s="632"/>
    </row>
    <row r="32" s="605" customFormat="1" ht="15" customHeight="1" spans="1:9">
      <c r="A32" s="628">
        <v>19</v>
      </c>
      <c r="B32" s="629" t="s">
        <v>175</v>
      </c>
      <c r="C32" s="633"/>
      <c r="D32" s="631"/>
      <c r="E32" s="632"/>
      <c r="F32" s="632"/>
      <c r="G32" s="634"/>
      <c r="H32" s="621"/>
      <c r="I32" s="632"/>
    </row>
    <row r="33" s="605" customFormat="1" ht="15" customHeight="1" spans="1:9">
      <c r="A33" s="628">
        <v>20</v>
      </c>
      <c r="B33" s="629" t="s">
        <v>176</v>
      </c>
      <c r="C33" s="633"/>
      <c r="D33" s="631">
        <v>234095.1</v>
      </c>
      <c r="E33" s="632"/>
      <c r="F33" s="632"/>
      <c r="G33" s="634"/>
      <c r="H33" s="621"/>
      <c r="I33" s="632"/>
    </row>
    <row r="34" s="605" customFormat="1" ht="15" customHeight="1" spans="1:9">
      <c r="A34" s="628">
        <v>21</v>
      </c>
      <c r="B34" s="629" t="s">
        <v>177</v>
      </c>
      <c r="C34" s="633"/>
      <c r="D34" s="631"/>
      <c r="E34" s="632"/>
      <c r="F34" s="632"/>
      <c r="G34" s="634"/>
      <c r="H34" s="621"/>
      <c r="I34" s="632"/>
    </row>
    <row r="35" s="605" customFormat="1" ht="15" customHeight="1" spans="1:9">
      <c r="A35" s="628">
        <v>22</v>
      </c>
      <c r="B35" s="629" t="s">
        <v>178</v>
      </c>
      <c r="C35" s="633"/>
      <c r="D35" s="631">
        <v>18001.62</v>
      </c>
      <c r="E35" s="632"/>
      <c r="F35" s="632"/>
      <c r="G35" s="634"/>
      <c r="H35" s="621"/>
      <c r="I35" s="632"/>
    </row>
    <row r="36" s="605" customFormat="1" ht="15" customHeight="1" spans="1:9">
      <c r="A36" s="628">
        <v>23</v>
      </c>
      <c r="B36" s="629" t="s">
        <v>179</v>
      </c>
      <c r="C36" s="633"/>
      <c r="D36" s="631">
        <v>36600</v>
      </c>
      <c r="E36" s="632"/>
      <c r="F36" s="632"/>
      <c r="G36" s="634"/>
      <c r="H36" s="621"/>
      <c r="I36" s="632"/>
    </row>
    <row r="37" s="605" customFormat="1" ht="15" customHeight="1" spans="1:9">
      <c r="A37" s="628">
        <v>24</v>
      </c>
      <c r="B37" s="629" t="s">
        <v>180</v>
      </c>
      <c r="C37" s="633"/>
      <c r="D37" s="631">
        <v>54758.1</v>
      </c>
      <c r="E37" s="632"/>
      <c r="F37" s="632"/>
      <c r="G37" s="634"/>
      <c r="H37" s="621"/>
      <c r="I37" s="632"/>
    </row>
    <row r="38" s="605" customFormat="1" ht="15" customHeight="1" spans="1:9">
      <c r="A38" s="628">
        <v>25</v>
      </c>
      <c r="B38" s="629" t="s">
        <v>181</v>
      </c>
      <c r="C38" s="633"/>
      <c r="D38" s="631"/>
      <c r="E38" s="632"/>
      <c r="F38" s="632"/>
      <c r="G38" s="634"/>
      <c r="H38" s="621"/>
      <c r="I38" s="632"/>
    </row>
    <row r="39" s="605" customFormat="1" ht="15" customHeight="1" spans="1:9">
      <c r="A39" s="628">
        <v>26</v>
      </c>
      <c r="B39" s="629" t="s">
        <v>182</v>
      </c>
      <c r="C39" s="633"/>
      <c r="D39" s="631"/>
      <c r="E39" s="632"/>
      <c r="F39" s="632"/>
      <c r="G39" s="634"/>
      <c r="H39" s="621"/>
      <c r="I39" s="632"/>
    </row>
    <row r="40" s="605" customFormat="1" ht="15" customHeight="1" spans="1:9">
      <c r="A40" s="628">
        <v>27</v>
      </c>
      <c r="B40" s="629" t="s">
        <v>183</v>
      </c>
      <c r="C40" s="633"/>
      <c r="D40" s="631">
        <v>880</v>
      </c>
      <c r="E40" s="632"/>
      <c r="F40" s="632"/>
      <c r="G40" s="634"/>
      <c r="H40" s="621"/>
      <c r="I40" s="632"/>
    </row>
    <row r="41" s="605" customFormat="1" ht="15" customHeight="1" spans="1:9">
      <c r="A41" s="628">
        <v>28</v>
      </c>
      <c r="B41" s="629" t="s">
        <v>184</v>
      </c>
      <c r="C41" s="633"/>
      <c r="D41" s="631"/>
      <c r="E41" s="632"/>
      <c r="F41" s="632"/>
      <c r="G41" s="634"/>
      <c r="H41" s="621"/>
      <c r="I41" s="632"/>
    </row>
    <row r="42" s="605" customFormat="1" ht="15" customHeight="1" spans="1:9">
      <c r="A42" s="628">
        <v>29</v>
      </c>
      <c r="B42" s="629" t="s">
        <v>185</v>
      </c>
      <c r="C42" s="633"/>
      <c r="D42" s="631"/>
      <c r="E42" s="632"/>
      <c r="F42" s="632"/>
      <c r="G42" s="634"/>
      <c r="H42" s="621"/>
      <c r="I42" s="632"/>
    </row>
    <row r="43" s="605" customFormat="1" ht="15" customHeight="1" spans="1:9">
      <c r="A43" s="628">
        <v>30</v>
      </c>
      <c r="B43" s="629" t="s">
        <v>186</v>
      </c>
      <c r="C43" s="633"/>
      <c r="D43" s="631"/>
      <c r="E43" s="632"/>
      <c r="F43" s="632"/>
      <c r="G43" s="634"/>
      <c r="H43" s="621"/>
      <c r="I43" s="632"/>
    </row>
    <row r="44" s="605" customFormat="1" ht="15" customHeight="1" spans="1:9">
      <c r="A44" s="628">
        <v>31</v>
      </c>
      <c r="B44" s="629" t="s">
        <v>187</v>
      </c>
      <c r="C44" s="633"/>
      <c r="D44" s="631"/>
      <c r="E44" s="632"/>
      <c r="F44" s="632"/>
      <c r="G44" s="634"/>
      <c r="H44" s="621"/>
      <c r="I44" s="632"/>
    </row>
    <row r="45" s="605" customFormat="1" ht="15" customHeight="1" spans="1:9">
      <c r="A45" s="628">
        <v>32</v>
      </c>
      <c r="B45" s="629" t="s">
        <v>188</v>
      </c>
      <c r="C45" s="633"/>
      <c r="D45" s="631">
        <v>2352</v>
      </c>
      <c r="E45" s="632"/>
      <c r="F45" s="632"/>
      <c r="G45" s="634"/>
      <c r="H45" s="621"/>
      <c r="I45" s="632"/>
    </row>
    <row r="46" s="605" customFormat="1" ht="15" customHeight="1" spans="1:9">
      <c r="A46" s="628">
        <v>33</v>
      </c>
      <c r="B46" s="629" t="s">
        <v>189</v>
      </c>
      <c r="C46" s="633"/>
      <c r="D46" s="631"/>
      <c r="E46" s="632"/>
      <c r="F46" s="632"/>
      <c r="G46" s="634"/>
      <c r="H46" s="621"/>
      <c r="I46" s="632"/>
    </row>
    <row r="47" s="605" customFormat="1" ht="15" customHeight="1" spans="1:9">
      <c r="A47" s="628">
        <v>34</v>
      </c>
      <c r="B47" s="629" t="s">
        <v>190</v>
      </c>
      <c r="C47" s="633"/>
      <c r="D47" s="631"/>
      <c r="E47" s="632"/>
      <c r="F47" s="632"/>
      <c r="G47" s="634"/>
      <c r="H47" s="621"/>
      <c r="I47" s="632"/>
    </row>
    <row r="48" s="605" customFormat="1" ht="15" customHeight="1" spans="1:9">
      <c r="A48" s="628">
        <v>35</v>
      </c>
      <c r="B48" s="629" t="s">
        <v>191</v>
      </c>
      <c r="C48" s="633"/>
      <c r="D48" s="631"/>
      <c r="E48" s="632"/>
      <c r="F48" s="632"/>
      <c r="G48" s="634"/>
      <c r="H48" s="621"/>
      <c r="I48" s="632"/>
    </row>
    <row r="49" s="605" customFormat="1" ht="15" customHeight="1" spans="1:9">
      <c r="A49" s="628">
        <v>36</v>
      </c>
      <c r="B49" s="629" t="s">
        <v>192</v>
      </c>
      <c r="C49" s="633"/>
      <c r="D49" s="631"/>
      <c r="E49" s="632"/>
      <c r="F49" s="632"/>
      <c r="G49" s="634"/>
      <c r="H49" s="621"/>
      <c r="I49" s="632"/>
    </row>
    <row r="50" s="605" customFormat="1" ht="15" customHeight="1" spans="1:9">
      <c r="A50" s="628">
        <v>37</v>
      </c>
      <c r="B50" s="629" t="s">
        <v>193</v>
      </c>
      <c r="C50" s="633"/>
      <c r="D50" s="631"/>
      <c r="E50" s="632"/>
      <c r="F50" s="632"/>
      <c r="G50" s="634"/>
      <c r="H50" s="621"/>
      <c r="I50" s="632"/>
    </row>
    <row r="51" s="605" customFormat="1" ht="15" customHeight="1" spans="1:9">
      <c r="A51" s="628">
        <v>38</v>
      </c>
      <c r="B51" s="629" t="s">
        <v>194</v>
      </c>
      <c r="C51" s="633"/>
      <c r="D51" s="631"/>
      <c r="E51" s="632"/>
      <c r="F51" s="632"/>
      <c r="G51" s="634"/>
      <c r="H51" s="621"/>
      <c r="I51" s="632"/>
    </row>
    <row r="52" s="605" customFormat="1" ht="15" customHeight="1" spans="1:9">
      <c r="A52" s="628">
        <v>39</v>
      </c>
      <c r="B52" s="629" t="s">
        <v>195</v>
      </c>
      <c r="C52" s="633"/>
      <c r="D52" s="631"/>
      <c r="E52" s="632"/>
      <c r="F52" s="632"/>
      <c r="G52" s="634"/>
      <c r="H52" s="621"/>
      <c r="I52" s="632"/>
    </row>
    <row r="53" s="605" customFormat="1" ht="15" customHeight="1" spans="1:9">
      <c r="A53" s="628">
        <v>40</v>
      </c>
      <c r="B53" s="629" t="s">
        <v>196</v>
      </c>
      <c r="C53" s="633"/>
      <c r="D53" s="631"/>
      <c r="E53" s="632"/>
      <c r="F53" s="632"/>
      <c r="G53" s="634"/>
      <c r="H53" s="621"/>
      <c r="I53" s="632"/>
    </row>
    <row r="54" s="605" customFormat="1" ht="15" customHeight="1" spans="1:9">
      <c r="A54" s="628">
        <v>41</v>
      </c>
      <c r="B54" s="629" t="s">
        <v>197</v>
      </c>
      <c r="C54" s="633"/>
      <c r="D54" s="631"/>
      <c r="E54" s="632"/>
      <c r="F54" s="632"/>
      <c r="G54" s="634"/>
      <c r="H54" s="621"/>
      <c r="I54" s="632"/>
    </row>
    <row r="55" s="605" customFormat="1" ht="15" customHeight="1" spans="1:9">
      <c r="A55" s="628">
        <v>42</v>
      </c>
      <c r="B55" s="629" t="s">
        <v>198</v>
      </c>
      <c r="C55" s="633"/>
      <c r="D55" s="631"/>
      <c r="E55" s="632"/>
      <c r="F55" s="632"/>
      <c r="G55" s="634"/>
      <c r="H55" s="621"/>
      <c r="I55" s="632"/>
    </row>
    <row r="56" s="605" customFormat="1" ht="15" customHeight="1" spans="1:9">
      <c r="A56" s="628">
        <v>43</v>
      </c>
      <c r="B56" s="629" t="s">
        <v>199</v>
      </c>
      <c r="C56" s="633"/>
      <c r="D56" s="631"/>
      <c r="E56" s="632"/>
      <c r="F56" s="632"/>
      <c r="G56" s="634"/>
      <c r="H56" s="621"/>
      <c r="I56" s="632"/>
    </row>
    <row r="57" s="605" customFormat="1" ht="15" customHeight="1" spans="1:9">
      <c r="A57" s="628">
        <v>44</v>
      </c>
      <c r="B57" s="629" t="s">
        <v>200</v>
      </c>
      <c r="C57" s="633"/>
      <c r="D57" s="631"/>
      <c r="E57" s="632"/>
      <c r="F57" s="632"/>
      <c r="G57" s="634"/>
      <c r="H57" s="621"/>
      <c r="I57" s="632"/>
    </row>
    <row r="58" s="605" customFormat="1" ht="15" customHeight="1" spans="1:9">
      <c r="A58" s="628">
        <v>45</v>
      </c>
      <c r="B58" s="629" t="s">
        <v>201</v>
      </c>
      <c r="C58" s="633"/>
      <c r="D58" s="631"/>
      <c r="E58" s="632"/>
      <c r="F58" s="632"/>
      <c r="G58" s="634"/>
      <c r="H58" s="621"/>
      <c r="I58" s="632"/>
    </row>
    <row r="59" s="605" customFormat="1" ht="15" customHeight="1" spans="1:9">
      <c r="A59" s="628">
        <v>46</v>
      </c>
      <c r="B59" s="629" t="s">
        <v>202</v>
      </c>
      <c r="C59" s="633"/>
      <c r="D59" s="631">
        <v>88557.5</v>
      </c>
      <c r="E59" s="632"/>
      <c r="F59" s="632"/>
      <c r="G59" s="634"/>
      <c r="H59" s="621"/>
      <c r="I59" s="632"/>
    </row>
    <row r="60" s="605" customFormat="1" ht="15" customHeight="1" spans="1:9">
      <c r="A60" s="628">
        <v>47</v>
      </c>
      <c r="B60" s="629" t="s">
        <v>203</v>
      </c>
      <c r="C60" s="633"/>
      <c r="D60" s="631"/>
      <c r="E60" s="632"/>
      <c r="F60" s="632"/>
      <c r="G60" s="634"/>
      <c r="H60" s="621"/>
      <c r="I60" s="632"/>
    </row>
    <row r="61" s="605" customFormat="1" ht="15" customHeight="1" spans="1:9">
      <c r="A61" s="628">
        <v>48</v>
      </c>
      <c r="B61" s="629" t="s">
        <v>204</v>
      </c>
      <c r="C61" s="633"/>
      <c r="D61" s="631"/>
      <c r="E61" s="632"/>
      <c r="F61" s="632"/>
      <c r="G61" s="621"/>
      <c r="H61" s="621"/>
      <c r="I61" s="632"/>
    </row>
    <row r="62" s="605" customFormat="1" ht="15" customHeight="1" spans="1:9">
      <c r="A62" s="628">
        <v>49</v>
      </c>
      <c r="B62" s="629" t="s">
        <v>205</v>
      </c>
      <c r="C62" s="633"/>
      <c r="D62" s="631"/>
      <c r="E62" s="632"/>
      <c r="F62" s="632"/>
      <c r="G62" s="634"/>
      <c r="H62" s="621"/>
      <c r="I62" s="632"/>
    </row>
    <row r="63" s="605" customFormat="1" ht="15" customHeight="1" spans="1:9">
      <c r="A63" s="628">
        <v>50</v>
      </c>
      <c r="B63" s="629" t="s">
        <v>206</v>
      </c>
      <c r="C63" s="633"/>
      <c r="D63" s="631"/>
      <c r="E63" s="632"/>
      <c r="F63" s="632"/>
      <c r="G63" s="634"/>
      <c r="H63" s="621"/>
      <c r="I63" s="632"/>
    </row>
    <row r="64" s="605" customFormat="1" ht="15" customHeight="1" spans="1:9">
      <c r="A64" s="628">
        <v>51</v>
      </c>
      <c r="B64" s="629" t="s">
        <v>207</v>
      </c>
      <c r="C64" s="633"/>
      <c r="D64" s="631"/>
      <c r="E64" s="632"/>
      <c r="F64" s="632"/>
      <c r="G64" s="621"/>
      <c r="H64" s="621"/>
      <c r="I64" s="632"/>
    </row>
    <row r="65" s="605" customFormat="1" ht="15" customHeight="1" spans="1:9">
      <c r="A65" s="628">
        <v>52</v>
      </c>
      <c r="B65" s="629" t="s">
        <v>208</v>
      </c>
      <c r="C65" s="633"/>
      <c r="D65" s="631">
        <v>12780</v>
      </c>
      <c r="E65" s="632"/>
      <c r="F65" s="632"/>
      <c r="G65" s="621"/>
      <c r="H65" s="621"/>
      <c r="I65" s="632"/>
    </row>
    <row r="66" s="605" customFormat="1" ht="15" customHeight="1" spans="1:9">
      <c r="A66" s="628">
        <v>53</v>
      </c>
      <c r="B66" s="629" t="s">
        <v>209</v>
      </c>
      <c r="C66" s="633"/>
      <c r="D66" s="631"/>
      <c r="E66" s="632"/>
      <c r="F66" s="632"/>
      <c r="G66" s="621"/>
      <c r="H66" s="621"/>
      <c r="I66" s="632"/>
    </row>
    <row r="67" s="605" customFormat="1" ht="15" customHeight="1" spans="1:9">
      <c r="A67" s="628">
        <v>54</v>
      </c>
      <c r="B67" s="629" t="s">
        <v>210</v>
      </c>
      <c r="C67" s="633"/>
      <c r="D67" s="631">
        <v>64553.8</v>
      </c>
      <c r="E67" s="632"/>
      <c r="F67" s="632"/>
      <c r="G67" s="621"/>
      <c r="H67" s="621"/>
      <c r="I67" s="632"/>
    </row>
    <row r="68" s="605" customFormat="1" ht="15" customHeight="1" spans="1:9">
      <c r="A68" s="628">
        <v>55</v>
      </c>
      <c r="B68" s="629" t="s">
        <v>211</v>
      </c>
      <c r="C68" s="633"/>
      <c r="D68" s="631">
        <v>4838.4</v>
      </c>
      <c r="E68" s="632"/>
      <c r="F68" s="632"/>
      <c r="G68" s="621"/>
      <c r="H68" s="621"/>
      <c r="I68" s="632"/>
    </row>
    <row r="69" s="605" customFormat="1" ht="15" customHeight="1" spans="1:9">
      <c r="A69" s="628">
        <v>56</v>
      </c>
      <c r="B69" s="629" t="s">
        <v>212</v>
      </c>
      <c r="C69" s="633"/>
      <c r="D69" s="631">
        <v>94885.27</v>
      </c>
      <c r="E69" s="632"/>
      <c r="F69" s="632"/>
      <c r="G69" s="621"/>
      <c r="H69" s="621"/>
      <c r="I69" s="632"/>
    </row>
    <row r="70" s="605" customFormat="1" ht="15" customHeight="1" spans="1:9">
      <c r="A70" s="628">
        <v>57</v>
      </c>
      <c r="B70" s="629" t="s">
        <v>213</v>
      </c>
      <c r="C70" s="633"/>
      <c r="D70" s="631"/>
      <c r="E70" s="632"/>
      <c r="F70" s="632"/>
      <c r="G70" s="621"/>
      <c r="H70" s="621"/>
      <c r="I70" s="632"/>
    </row>
    <row r="71" s="605" customFormat="1" ht="15" customHeight="1" spans="1:9">
      <c r="A71" s="628">
        <v>58</v>
      </c>
      <c r="B71" s="629" t="s">
        <v>214</v>
      </c>
      <c r="C71" s="633"/>
      <c r="D71" s="631"/>
      <c r="E71" s="632"/>
      <c r="F71" s="632"/>
      <c r="G71" s="621"/>
      <c r="H71" s="621"/>
      <c r="I71" s="632"/>
    </row>
    <row r="72" s="605" customFormat="1" ht="15" customHeight="1" spans="1:9">
      <c r="A72" s="628">
        <v>59</v>
      </c>
      <c r="B72" s="629" t="s">
        <v>215</v>
      </c>
      <c r="C72" s="633"/>
      <c r="D72" s="631"/>
      <c r="E72" s="632"/>
      <c r="F72" s="632"/>
      <c r="G72" s="621"/>
      <c r="H72" s="621"/>
      <c r="I72" s="632"/>
    </row>
    <row r="73" s="605" customFormat="1" ht="15" customHeight="1" spans="1:9">
      <c r="A73" s="628">
        <v>60</v>
      </c>
      <c r="B73" s="629" t="s">
        <v>216</v>
      </c>
      <c r="C73" s="633"/>
      <c r="D73" s="631"/>
      <c r="E73" s="632"/>
      <c r="F73" s="632"/>
      <c r="G73" s="621"/>
      <c r="H73" s="621"/>
      <c r="I73" s="632"/>
    </row>
    <row r="74" s="605" customFormat="1" ht="15" customHeight="1" spans="1:9">
      <c r="A74" s="628">
        <v>61</v>
      </c>
      <c r="B74" s="629" t="s">
        <v>217</v>
      </c>
      <c r="C74" s="633"/>
      <c r="D74" s="631"/>
      <c r="E74" s="632"/>
      <c r="F74" s="632"/>
      <c r="G74" s="635"/>
      <c r="H74" s="621"/>
      <c r="I74" s="632"/>
    </row>
    <row r="75" s="605" customFormat="1" ht="15" customHeight="1" spans="1:9">
      <c r="A75" s="628">
        <v>62</v>
      </c>
      <c r="B75" s="629" t="s">
        <v>218</v>
      </c>
      <c r="C75" s="633"/>
      <c r="D75" s="631">
        <v>66035.61</v>
      </c>
      <c r="E75" s="632"/>
      <c r="F75" s="632"/>
      <c r="G75" s="635"/>
      <c r="H75" s="621"/>
      <c r="I75" s="632"/>
    </row>
    <row r="76" s="605" customFormat="1" ht="15" customHeight="1" spans="1:9">
      <c r="A76" s="628">
        <v>63</v>
      </c>
      <c r="B76" s="629" t="s">
        <v>219</v>
      </c>
      <c r="C76" s="633"/>
      <c r="D76" s="631">
        <v>410.94</v>
      </c>
      <c r="E76" s="632"/>
      <c r="F76" s="632"/>
      <c r="G76" s="635"/>
      <c r="H76" s="621"/>
      <c r="I76" s="632"/>
    </row>
    <row r="77" s="605" customFormat="1" ht="15" customHeight="1" spans="1:9">
      <c r="A77" s="628">
        <v>64</v>
      </c>
      <c r="B77" s="629" t="s">
        <v>220</v>
      </c>
      <c r="C77" s="633"/>
      <c r="D77" s="631"/>
      <c r="E77" s="632"/>
      <c r="F77" s="632"/>
      <c r="G77" s="635"/>
      <c r="H77" s="621"/>
      <c r="I77" s="632"/>
    </row>
    <row r="78" s="605" customFormat="1" ht="15" customHeight="1" spans="1:9">
      <c r="A78" s="628">
        <v>65</v>
      </c>
      <c r="B78" s="629" t="s">
        <v>221</v>
      </c>
      <c r="C78" s="633"/>
      <c r="D78" s="631"/>
      <c r="E78" s="632"/>
      <c r="F78" s="632"/>
      <c r="G78" s="621"/>
      <c r="H78" s="621"/>
      <c r="I78" s="632"/>
    </row>
    <row r="79" s="605" customFormat="1" ht="15" customHeight="1" spans="1:9">
      <c r="A79" s="628">
        <v>66</v>
      </c>
      <c r="B79" s="629" t="s">
        <v>222</v>
      </c>
      <c r="C79" s="633"/>
      <c r="D79" s="631">
        <v>134749.35</v>
      </c>
      <c r="E79" s="632"/>
      <c r="F79" s="632"/>
      <c r="G79" s="621"/>
      <c r="H79" s="621"/>
      <c r="I79" s="632"/>
    </row>
    <row r="80" s="605" customFormat="1" ht="15" customHeight="1" spans="1:9">
      <c r="A80" s="628">
        <v>67</v>
      </c>
      <c r="B80" s="629" t="s">
        <v>223</v>
      </c>
      <c r="C80" s="633"/>
      <c r="D80" s="631"/>
      <c r="E80" s="632"/>
      <c r="F80" s="632"/>
      <c r="G80" s="621"/>
      <c r="H80" s="621"/>
      <c r="I80" s="632"/>
    </row>
    <row r="81" s="605" customFormat="1" ht="15" customHeight="1" spans="1:9">
      <c r="A81" s="628">
        <v>68</v>
      </c>
      <c r="B81" s="629" t="s">
        <v>224</v>
      </c>
      <c r="C81" s="633"/>
      <c r="D81" s="631"/>
      <c r="E81" s="632"/>
      <c r="F81" s="632"/>
      <c r="G81" s="621"/>
      <c r="H81" s="621"/>
      <c r="I81" s="632"/>
    </row>
    <row r="82" s="605" customFormat="1" ht="15" customHeight="1" spans="1:9">
      <c r="A82" s="628">
        <v>69</v>
      </c>
      <c r="B82" s="629" t="s">
        <v>225</v>
      </c>
      <c r="C82" s="633"/>
      <c r="D82" s="631"/>
      <c r="E82" s="632"/>
      <c r="F82" s="632"/>
      <c r="G82" s="621"/>
      <c r="H82" s="621"/>
      <c r="I82" s="632"/>
    </row>
    <row r="83" s="605" customFormat="1" ht="15" customHeight="1" spans="1:9">
      <c r="A83" s="628">
        <v>70</v>
      </c>
      <c r="B83" s="629" t="s">
        <v>226</v>
      </c>
      <c r="C83" s="633"/>
      <c r="D83" s="631"/>
      <c r="E83" s="632"/>
      <c r="F83" s="632"/>
      <c r="G83" s="621"/>
      <c r="H83" s="621"/>
      <c r="I83" s="632"/>
    </row>
    <row r="84" s="605" customFormat="1" ht="15" customHeight="1" spans="1:9">
      <c r="A84" s="628">
        <v>71</v>
      </c>
      <c r="B84" s="629" t="s">
        <v>227</v>
      </c>
      <c r="C84" s="633"/>
      <c r="D84" s="631"/>
      <c r="E84" s="632"/>
      <c r="F84" s="632"/>
      <c r="G84" s="621"/>
      <c r="H84" s="621"/>
      <c r="I84" s="632"/>
    </row>
    <row r="85" s="605" customFormat="1" ht="15" customHeight="1" spans="1:9">
      <c r="A85" s="628">
        <v>72</v>
      </c>
      <c r="B85" s="629" t="s">
        <v>228</v>
      </c>
      <c r="C85" s="633"/>
      <c r="D85" s="631">
        <v>6507.09</v>
      </c>
      <c r="E85" s="632"/>
      <c r="F85" s="632"/>
      <c r="G85" s="634"/>
      <c r="H85" s="621"/>
      <c r="I85" s="632"/>
    </row>
    <row r="86" s="605" customFormat="1" ht="15" customHeight="1" spans="1:9">
      <c r="A86" s="628">
        <v>73</v>
      </c>
      <c r="B86" s="629" t="s">
        <v>229</v>
      </c>
      <c r="C86" s="633"/>
      <c r="D86" s="631"/>
      <c r="E86" s="632"/>
      <c r="F86" s="632"/>
      <c r="G86" s="634"/>
      <c r="H86" s="621"/>
      <c r="I86" s="632"/>
    </row>
    <row r="87" s="605" customFormat="1" ht="15" customHeight="1" spans="1:9">
      <c r="A87" s="628">
        <v>74</v>
      </c>
      <c r="B87" s="629" t="s">
        <v>230</v>
      </c>
      <c r="C87" s="633"/>
      <c r="D87" s="631">
        <v>129.9</v>
      </c>
      <c r="E87" s="632"/>
      <c r="F87" s="632"/>
      <c r="G87" s="634"/>
      <c r="H87" s="621"/>
      <c r="I87" s="632"/>
    </row>
    <row r="88" s="605" customFormat="1" ht="15" customHeight="1" spans="1:9">
      <c r="A88" s="628">
        <v>75</v>
      </c>
      <c r="B88" s="629" t="s">
        <v>231</v>
      </c>
      <c r="C88" s="633"/>
      <c r="D88" s="631"/>
      <c r="E88" s="632"/>
      <c r="F88" s="632"/>
      <c r="G88" s="634"/>
      <c r="H88" s="621"/>
      <c r="I88" s="632"/>
    </row>
    <row r="89" s="605" customFormat="1" ht="15" customHeight="1" spans="1:9">
      <c r="A89" s="628">
        <v>76</v>
      </c>
      <c r="B89" s="629" t="s">
        <v>232</v>
      </c>
      <c r="C89" s="633"/>
      <c r="D89" s="631"/>
      <c r="E89" s="632"/>
      <c r="F89" s="632"/>
      <c r="G89" s="634"/>
      <c r="H89" s="621"/>
      <c r="I89" s="632"/>
    </row>
    <row r="90" s="605" customFormat="1" ht="15" customHeight="1" spans="1:9">
      <c r="A90" s="628">
        <v>77</v>
      </c>
      <c r="B90" s="629" t="s">
        <v>233</v>
      </c>
      <c r="C90" s="633"/>
      <c r="D90" s="631"/>
      <c r="E90" s="632"/>
      <c r="F90" s="632"/>
      <c r="G90" s="634"/>
      <c r="H90" s="621"/>
      <c r="I90" s="632"/>
    </row>
    <row r="91" s="605" customFormat="1" ht="15" customHeight="1" spans="1:9">
      <c r="A91" s="628">
        <v>78</v>
      </c>
      <c r="B91" s="629" t="s">
        <v>234</v>
      </c>
      <c r="C91" s="633"/>
      <c r="D91" s="631">
        <v>15657</v>
      </c>
      <c r="E91" s="632"/>
      <c r="F91" s="632"/>
      <c r="G91" s="634"/>
      <c r="H91" s="621"/>
      <c r="I91" s="632"/>
    </row>
    <row r="92" s="605" customFormat="1" ht="15" customHeight="1" spans="1:9">
      <c r="A92" s="628">
        <v>79</v>
      </c>
      <c r="B92" s="629" t="s">
        <v>235</v>
      </c>
      <c r="C92" s="633"/>
      <c r="D92" s="631">
        <v>34772.66</v>
      </c>
      <c r="E92" s="632"/>
      <c r="F92" s="632"/>
      <c r="G92" s="634"/>
      <c r="H92" s="621"/>
      <c r="I92" s="632"/>
    </row>
    <row r="93" s="605" customFormat="1" ht="15" customHeight="1" spans="1:9">
      <c r="A93" s="628">
        <v>80</v>
      </c>
      <c r="B93" s="629" t="s">
        <v>236</v>
      </c>
      <c r="C93" s="633"/>
      <c r="D93" s="631"/>
      <c r="E93" s="632"/>
      <c r="F93" s="632"/>
      <c r="G93" s="635"/>
      <c r="H93" s="621"/>
      <c r="I93" s="632"/>
    </row>
    <row r="94" s="605" customFormat="1" ht="15" customHeight="1" spans="1:9">
      <c r="A94" s="628">
        <v>81</v>
      </c>
      <c r="B94" s="629" t="s">
        <v>237</v>
      </c>
      <c r="C94" s="633"/>
      <c r="D94" s="631">
        <v>1500</v>
      </c>
      <c r="E94" s="632"/>
      <c r="F94" s="632"/>
      <c r="G94" s="635"/>
      <c r="H94" s="621"/>
      <c r="I94" s="632"/>
    </row>
    <row r="95" s="605" customFormat="1" ht="15" customHeight="1" spans="1:9">
      <c r="A95" s="628">
        <v>82</v>
      </c>
      <c r="B95" s="629" t="s">
        <v>238</v>
      </c>
      <c r="C95" s="633"/>
      <c r="D95" s="631"/>
      <c r="E95" s="632"/>
      <c r="F95" s="632"/>
      <c r="G95" s="635"/>
      <c r="H95" s="621"/>
      <c r="I95" s="632"/>
    </row>
    <row r="96" s="605" customFormat="1" ht="15" customHeight="1" spans="1:9">
      <c r="A96" s="628">
        <v>83</v>
      </c>
      <c r="B96" s="629" t="s">
        <v>239</v>
      </c>
      <c r="C96" s="633"/>
      <c r="D96" s="631"/>
      <c r="E96" s="632"/>
      <c r="F96" s="632"/>
      <c r="G96" s="635"/>
      <c r="H96" s="621"/>
      <c r="I96" s="632"/>
    </row>
    <row r="97" s="605" customFormat="1" ht="15" customHeight="1" spans="1:9">
      <c r="A97" s="628">
        <v>84</v>
      </c>
      <c r="B97" s="629" t="s">
        <v>240</v>
      </c>
      <c r="C97" s="633"/>
      <c r="D97" s="631"/>
      <c r="E97" s="632"/>
      <c r="F97" s="632"/>
      <c r="G97" s="635"/>
      <c r="H97" s="621"/>
      <c r="I97" s="632"/>
    </row>
    <row r="98" s="605" customFormat="1" ht="15" customHeight="1" spans="1:9">
      <c r="A98" s="628">
        <v>85</v>
      </c>
      <c r="B98" s="629" t="s">
        <v>241</v>
      </c>
      <c r="C98" s="633"/>
      <c r="D98" s="631"/>
      <c r="E98" s="632"/>
      <c r="F98" s="632"/>
      <c r="G98" s="634"/>
      <c r="H98" s="621"/>
      <c r="I98" s="632"/>
    </row>
    <row r="99" s="605" customFormat="1" ht="15" customHeight="1" spans="1:9">
      <c r="A99" s="628">
        <v>86</v>
      </c>
      <c r="B99" s="629" t="s">
        <v>242</v>
      </c>
      <c r="C99" s="633"/>
      <c r="D99" s="631"/>
      <c r="E99" s="632"/>
      <c r="F99" s="632"/>
      <c r="G99" s="634"/>
      <c r="H99" s="621"/>
      <c r="I99" s="632"/>
    </row>
    <row r="100" s="605" customFormat="1" ht="15" customHeight="1" spans="1:9">
      <c r="A100" s="628">
        <v>87</v>
      </c>
      <c r="B100" s="629" t="s">
        <v>243</v>
      </c>
      <c r="C100" s="633"/>
      <c r="D100" s="631">
        <v>18112.5</v>
      </c>
      <c r="E100" s="632"/>
      <c r="F100" s="632"/>
      <c r="G100" s="634"/>
      <c r="H100" s="621"/>
      <c r="I100" s="632"/>
    </row>
    <row r="101" s="605" customFormat="1" ht="15" customHeight="1" spans="1:9">
      <c r="A101" s="628">
        <v>88</v>
      </c>
      <c r="B101" s="629" t="s">
        <v>244</v>
      </c>
      <c r="C101" s="633"/>
      <c r="D101" s="631"/>
      <c r="E101" s="632"/>
      <c r="F101" s="632"/>
      <c r="G101" s="634"/>
      <c r="H101" s="621"/>
      <c r="I101" s="632"/>
    </row>
    <row r="102" s="605" customFormat="1" ht="15" customHeight="1" spans="1:9">
      <c r="A102" s="628">
        <v>89</v>
      </c>
      <c r="B102" s="629" t="s">
        <v>245</v>
      </c>
      <c r="C102" s="633"/>
      <c r="D102" s="631"/>
      <c r="E102" s="632"/>
      <c r="F102" s="632"/>
      <c r="G102" s="634"/>
      <c r="H102" s="621"/>
      <c r="I102" s="632"/>
    </row>
    <row r="103" s="605" customFormat="1" ht="15" customHeight="1" spans="1:9">
      <c r="A103" s="628">
        <v>90</v>
      </c>
      <c r="B103" s="629" t="s">
        <v>246</v>
      </c>
      <c r="C103" s="633"/>
      <c r="D103" s="631"/>
      <c r="E103" s="632"/>
      <c r="F103" s="632"/>
      <c r="G103" s="634"/>
      <c r="H103" s="621"/>
      <c r="I103" s="632"/>
    </row>
    <row r="104" s="605" customFormat="1" ht="15" customHeight="1" spans="1:9">
      <c r="A104" s="628">
        <v>91</v>
      </c>
      <c r="B104" s="629" t="s">
        <v>247</v>
      </c>
      <c r="C104" s="633"/>
      <c r="D104" s="631"/>
      <c r="E104" s="632"/>
      <c r="F104" s="632"/>
      <c r="G104" s="621"/>
      <c r="H104" s="621"/>
      <c r="I104" s="632"/>
    </row>
    <row r="105" s="605" customFormat="1" ht="15" customHeight="1" spans="1:9">
      <c r="A105" s="628">
        <v>92</v>
      </c>
      <c r="B105" s="629" t="s">
        <v>248</v>
      </c>
      <c r="C105" s="633"/>
      <c r="D105" s="631"/>
      <c r="E105" s="632"/>
      <c r="F105" s="632"/>
      <c r="G105" s="635"/>
      <c r="H105" s="621"/>
      <c r="I105" s="632"/>
    </row>
    <row r="106" s="605" customFormat="1" ht="15" customHeight="1" spans="1:9">
      <c r="A106" s="628">
        <v>93</v>
      </c>
      <c r="B106" s="629" t="s">
        <v>249</v>
      </c>
      <c r="C106" s="633"/>
      <c r="D106" s="631">
        <v>632</v>
      </c>
      <c r="E106" s="632"/>
      <c r="F106" s="632"/>
      <c r="G106" s="635"/>
      <c r="H106" s="621"/>
      <c r="I106" s="632"/>
    </row>
    <row r="107" s="605" customFormat="1" ht="15" customHeight="1" spans="1:9">
      <c r="A107" s="628">
        <v>94</v>
      </c>
      <c r="B107" s="629" t="s">
        <v>250</v>
      </c>
      <c r="C107" s="633"/>
      <c r="D107" s="631">
        <v>7581.8</v>
      </c>
      <c r="E107" s="632"/>
      <c r="F107" s="632"/>
      <c r="G107" s="635"/>
      <c r="H107" s="621"/>
      <c r="I107" s="632"/>
    </row>
    <row r="108" s="605" customFormat="1" ht="15" customHeight="1" spans="1:9">
      <c r="A108" s="628">
        <v>95</v>
      </c>
      <c r="B108" s="629" t="s">
        <v>251</v>
      </c>
      <c r="C108" s="633"/>
      <c r="D108" s="631"/>
      <c r="E108" s="632"/>
      <c r="F108" s="632"/>
      <c r="G108" s="635"/>
      <c r="H108" s="621"/>
      <c r="I108" s="632"/>
    </row>
    <row r="109" s="605" customFormat="1" ht="15" customHeight="1" spans="1:9">
      <c r="A109" s="628">
        <v>96</v>
      </c>
      <c r="B109" s="629" t="s">
        <v>252</v>
      </c>
      <c r="C109" s="633"/>
      <c r="D109" s="631">
        <v>12370</v>
      </c>
      <c r="E109" s="632"/>
      <c r="F109" s="632"/>
      <c r="G109" s="635"/>
      <c r="H109" s="621"/>
      <c r="I109" s="632"/>
    </row>
    <row r="110" s="605" customFormat="1" ht="15" customHeight="1" spans="1:9">
      <c r="A110" s="628">
        <v>97</v>
      </c>
      <c r="B110" s="629" t="s">
        <v>253</v>
      </c>
      <c r="C110" s="633"/>
      <c r="D110" s="631"/>
      <c r="E110" s="632"/>
      <c r="F110" s="632"/>
      <c r="G110" s="635"/>
      <c r="H110" s="621"/>
      <c r="I110" s="632"/>
    </row>
    <row r="111" s="605" customFormat="1" ht="15" customHeight="1" spans="1:9">
      <c r="A111" s="628">
        <v>98</v>
      </c>
      <c r="B111" s="629" t="s">
        <v>254</v>
      </c>
      <c r="C111" s="633"/>
      <c r="D111" s="631">
        <v>10011.04</v>
      </c>
      <c r="E111" s="632"/>
      <c r="F111" s="632"/>
      <c r="G111" s="621"/>
      <c r="H111" s="621"/>
      <c r="I111" s="632"/>
    </row>
    <row r="112" s="605" customFormat="1" ht="15" customHeight="1" spans="1:9">
      <c r="A112" s="628">
        <v>99</v>
      </c>
      <c r="B112" s="629" t="s">
        <v>255</v>
      </c>
      <c r="C112" s="633"/>
      <c r="D112" s="631"/>
      <c r="E112" s="632"/>
      <c r="F112" s="632"/>
      <c r="G112" s="621"/>
      <c r="H112" s="621"/>
      <c r="I112" s="632"/>
    </row>
    <row r="113" s="605" customFormat="1" ht="15" customHeight="1" spans="1:9">
      <c r="A113" s="628">
        <v>100</v>
      </c>
      <c r="B113" s="629" t="s">
        <v>256</v>
      </c>
      <c r="C113" s="633"/>
      <c r="D113" s="631">
        <v>19116</v>
      </c>
      <c r="E113" s="632"/>
      <c r="F113" s="632"/>
      <c r="G113" s="621"/>
      <c r="H113" s="621"/>
      <c r="I113" s="632"/>
    </row>
    <row r="114" s="605" customFormat="1" ht="15" customHeight="1" spans="1:9">
      <c r="A114" s="628">
        <v>101</v>
      </c>
      <c r="B114" s="629" t="s">
        <v>257</v>
      </c>
      <c r="C114" s="633"/>
      <c r="D114" s="631"/>
      <c r="E114" s="632"/>
      <c r="F114" s="632"/>
      <c r="G114" s="621"/>
      <c r="H114" s="621"/>
      <c r="I114" s="632"/>
    </row>
    <row r="115" s="605" customFormat="1" ht="15" customHeight="1" spans="1:9">
      <c r="A115" s="628">
        <v>102</v>
      </c>
      <c r="B115" s="629" t="s">
        <v>258</v>
      </c>
      <c r="C115" s="633"/>
      <c r="D115" s="631"/>
      <c r="E115" s="632"/>
      <c r="F115" s="632"/>
      <c r="G115" s="621"/>
      <c r="H115" s="621"/>
      <c r="I115" s="632"/>
    </row>
    <row r="116" s="605" customFormat="1" ht="15" customHeight="1" spans="1:9">
      <c r="A116" s="628">
        <v>103</v>
      </c>
      <c r="B116" s="629" t="s">
        <v>259</v>
      </c>
      <c r="C116" s="633"/>
      <c r="D116" s="631"/>
      <c r="E116" s="632"/>
      <c r="F116" s="632"/>
      <c r="G116" s="621"/>
      <c r="H116" s="621"/>
      <c r="I116" s="632"/>
    </row>
    <row r="117" s="605" customFormat="1" ht="15" customHeight="1" spans="1:9">
      <c r="A117" s="628">
        <v>104</v>
      </c>
      <c r="B117" s="629" t="s">
        <v>260</v>
      </c>
      <c r="C117" s="633"/>
      <c r="D117" s="631"/>
      <c r="E117" s="632"/>
      <c r="F117" s="632"/>
      <c r="G117" s="621"/>
      <c r="H117" s="621"/>
      <c r="I117" s="632"/>
    </row>
    <row r="118" s="605" customFormat="1" ht="15" customHeight="1" spans="1:9">
      <c r="A118" s="628">
        <v>105</v>
      </c>
      <c r="B118" s="629" t="s">
        <v>261</v>
      </c>
      <c r="C118" s="633"/>
      <c r="D118" s="631">
        <v>6250</v>
      </c>
      <c r="E118" s="632"/>
      <c r="F118" s="632"/>
      <c r="G118" s="621"/>
      <c r="H118" s="621"/>
      <c r="I118" s="632"/>
    </row>
    <row r="119" s="605" customFormat="1" ht="15" customHeight="1" spans="1:9">
      <c r="A119" s="628">
        <v>106</v>
      </c>
      <c r="B119" s="629" t="s">
        <v>262</v>
      </c>
      <c r="C119" s="633"/>
      <c r="D119" s="631"/>
      <c r="E119" s="632"/>
      <c r="F119" s="632"/>
      <c r="G119" s="621"/>
      <c r="H119" s="621"/>
      <c r="I119" s="632"/>
    </row>
    <row r="120" s="605" customFormat="1" ht="15" customHeight="1" spans="1:9">
      <c r="A120" s="628">
        <v>107</v>
      </c>
      <c r="B120" s="629" t="s">
        <v>263</v>
      </c>
      <c r="C120" s="633"/>
      <c r="D120" s="631"/>
      <c r="E120" s="632"/>
      <c r="F120" s="632"/>
      <c r="G120" s="621"/>
      <c r="H120" s="621"/>
      <c r="I120" s="632"/>
    </row>
    <row r="121" s="605" customFormat="1" ht="15" customHeight="1" spans="1:9">
      <c r="A121" s="628">
        <v>108</v>
      </c>
      <c r="B121" s="629" t="s">
        <v>264</v>
      </c>
      <c r="C121" s="633"/>
      <c r="D121" s="631"/>
      <c r="E121" s="632"/>
      <c r="F121" s="632"/>
      <c r="G121" s="632"/>
      <c r="H121" s="621"/>
      <c r="I121" s="632"/>
    </row>
    <row r="122" s="605" customFormat="1" ht="15" customHeight="1" spans="1:9">
      <c r="A122" s="628">
        <v>109</v>
      </c>
      <c r="B122" s="629" t="s">
        <v>265</v>
      </c>
      <c r="C122" s="633"/>
      <c r="D122" s="631"/>
      <c r="E122" s="632"/>
      <c r="F122" s="632"/>
      <c r="G122" s="632"/>
      <c r="H122" s="621"/>
      <c r="I122" s="632"/>
    </row>
    <row r="123" s="605" customFormat="1" ht="15" customHeight="1" spans="1:9">
      <c r="A123" s="628">
        <v>110</v>
      </c>
      <c r="B123" s="629" t="s">
        <v>266</v>
      </c>
      <c r="C123" s="633"/>
      <c r="D123" s="631"/>
      <c r="E123" s="632"/>
      <c r="F123" s="632"/>
      <c r="G123" s="632"/>
      <c r="H123" s="621"/>
      <c r="I123" s="632"/>
    </row>
    <row r="124" s="605" customFormat="1" ht="15" customHeight="1" spans="1:9">
      <c r="A124" s="628">
        <v>111</v>
      </c>
      <c r="B124" s="629" t="s">
        <v>267</v>
      </c>
      <c r="C124" s="633"/>
      <c r="D124" s="631"/>
      <c r="E124" s="632"/>
      <c r="F124" s="632"/>
      <c r="G124" s="632"/>
      <c r="H124" s="621"/>
      <c r="I124" s="632"/>
    </row>
    <row r="125" s="605" customFormat="1" ht="15" customHeight="1" spans="1:9">
      <c r="A125" s="628">
        <v>112</v>
      </c>
      <c r="B125" s="629" t="s">
        <v>268</v>
      </c>
      <c r="C125" s="633"/>
      <c r="D125" s="631"/>
      <c r="E125" s="632"/>
      <c r="F125" s="632"/>
      <c r="G125" s="632"/>
      <c r="H125" s="621"/>
      <c r="I125" s="632"/>
    </row>
    <row r="126" s="605" customFormat="1" ht="15" customHeight="1" spans="1:9">
      <c r="A126" s="628">
        <v>113</v>
      </c>
      <c r="B126" s="629" t="s">
        <v>269</v>
      </c>
      <c r="C126" s="633"/>
      <c r="D126" s="631"/>
      <c r="E126" s="632"/>
      <c r="F126" s="632"/>
      <c r="G126" s="632"/>
      <c r="H126" s="621"/>
      <c r="I126" s="632"/>
    </row>
    <row r="127" s="605" customFormat="1" ht="15" customHeight="1" spans="1:9">
      <c r="A127" s="628">
        <v>114</v>
      </c>
      <c r="B127" s="629" t="s">
        <v>270</v>
      </c>
      <c r="C127" s="633"/>
      <c r="D127" s="631">
        <v>6768.75</v>
      </c>
      <c r="E127" s="632"/>
      <c r="F127" s="632"/>
      <c r="G127" s="632"/>
      <c r="H127" s="621"/>
      <c r="I127" s="632"/>
    </row>
    <row r="128" s="605" customFormat="1" ht="15" customHeight="1" spans="1:9">
      <c r="A128" s="628">
        <v>115</v>
      </c>
      <c r="B128" s="629" t="s">
        <v>271</v>
      </c>
      <c r="C128" s="633"/>
      <c r="D128" s="631">
        <v>2725.5</v>
      </c>
      <c r="E128" s="632"/>
      <c r="F128" s="632"/>
      <c r="G128" s="632"/>
      <c r="H128" s="621"/>
      <c r="I128" s="632"/>
    </row>
    <row r="129" s="605" customFormat="1" ht="15" customHeight="1" spans="1:9">
      <c r="A129" s="628">
        <v>116</v>
      </c>
      <c r="B129" s="629" t="s">
        <v>272</v>
      </c>
      <c r="C129" s="633"/>
      <c r="D129" s="631"/>
      <c r="E129" s="632"/>
      <c r="F129" s="632"/>
      <c r="G129" s="632"/>
      <c r="H129" s="621"/>
      <c r="I129" s="632"/>
    </row>
    <row r="130" s="605" customFormat="1" ht="15" customHeight="1" spans="1:9">
      <c r="A130" s="628">
        <v>117</v>
      </c>
      <c r="B130" s="629" t="s">
        <v>273</v>
      </c>
      <c r="C130" s="633"/>
      <c r="D130" s="631"/>
      <c r="E130" s="632"/>
      <c r="F130" s="632"/>
      <c r="G130" s="632"/>
      <c r="H130" s="621"/>
      <c r="I130" s="632"/>
    </row>
    <row r="131" s="605" customFormat="1" ht="15" customHeight="1" spans="1:9">
      <c r="A131" s="628">
        <v>118</v>
      </c>
      <c r="B131" s="629" t="s">
        <v>274</v>
      </c>
      <c r="C131" s="633"/>
      <c r="D131" s="631"/>
      <c r="E131" s="632"/>
      <c r="F131" s="632"/>
      <c r="G131" s="632"/>
      <c r="H131" s="621"/>
      <c r="I131" s="632"/>
    </row>
    <row r="132" s="605" customFormat="1" ht="15" customHeight="1" spans="1:9">
      <c r="A132" s="628">
        <v>119</v>
      </c>
      <c r="B132" s="629" t="s">
        <v>275</v>
      </c>
      <c r="C132" s="633"/>
      <c r="D132" s="631">
        <v>14492.5</v>
      </c>
      <c r="E132" s="632"/>
      <c r="F132" s="632"/>
      <c r="G132" s="632"/>
      <c r="H132" s="621"/>
      <c r="I132" s="632"/>
    </row>
    <row r="133" s="605" customFormat="1" ht="15" customHeight="1" spans="1:9">
      <c r="A133" s="628">
        <v>120</v>
      </c>
      <c r="B133" s="629" t="s">
        <v>276</v>
      </c>
      <c r="C133" s="633"/>
      <c r="D133" s="631">
        <v>2722.68</v>
      </c>
      <c r="E133" s="632"/>
      <c r="F133" s="632"/>
      <c r="G133" s="632"/>
      <c r="H133" s="621"/>
      <c r="I133" s="632"/>
    </row>
    <row r="134" s="605" customFormat="1" ht="15" customHeight="1" spans="1:9">
      <c r="A134" s="628">
        <v>121</v>
      </c>
      <c r="B134" s="629" t="s">
        <v>277</v>
      </c>
      <c r="C134" s="633"/>
      <c r="D134" s="631">
        <v>99966.49</v>
      </c>
      <c r="E134" s="632"/>
      <c r="F134" s="632"/>
      <c r="G134" s="632"/>
      <c r="H134" s="621"/>
      <c r="I134" s="632"/>
    </row>
    <row r="135" s="605" customFormat="1" ht="15" customHeight="1" spans="1:9">
      <c r="A135" s="628">
        <v>122</v>
      </c>
      <c r="B135" s="629" t="s">
        <v>278</v>
      </c>
      <c r="C135" s="633"/>
      <c r="D135" s="631">
        <v>4000</v>
      </c>
      <c r="E135" s="632"/>
      <c r="F135" s="632"/>
      <c r="G135" s="632"/>
      <c r="H135" s="621"/>
      <c r="I135" s="632"/>
    </row>
    <row r="136" s="605" customFormat="1" ht="15" customHeight="1" spans="1:9">
      <c r="A136" s="628">
        <v>123</v>
      </c>
      <c r="B136" s="629" t="s">
        <v>279</v>
      </c>
      <c r="C136" s="633"/>
      <c r="D136" s="631"/>
      <c r="E136" s="632"/>
      <c r="F136" s="632"/>
      <c r="G136" s="632"/>
      <c r="H136" s="621"/>
      <c r="I136" s="632"/>
    </row>
    <row r="137" s="605" customFormat="1" ht="15" customHeight="1" spans="1:9">
      <c r="A137" s="628">
        <v>124</v>
      </c>
      <c r="B137" s="629" t="s">
        <v>280</v>
      </c>
      <c r="C137" s="633"/>
      <c r="D137" s="631">
        <v>2348.95</v>
      </c>
      <c r="E137" s="632"/>
      <c r="F137" s="632"/>
      <c r="G137" s="632"/>
      <c r="H137" s="621"/>
      <c r="I137" s="632"/>
    </row>
    <row r="138" s="605" customFormat="1" ht="15" customHeight="1" spans="1:9">
      <c r="A138" s="628">
        <v>125</v>
      </c>
      <c r="B138" s="629" t="s">
        <v>281</v>
      </c>
      <c r="C138" s="633"/>
      <c r="D138" s="631"/>
      <c r="E138" s="632"/>
      <c r="F138" s="632"/>
      <c r="G138" s="632"/>
      <c r="H138" s="621"/>
      <c r="I138" s="632"/>
    </row>
    <row r="139" s="605" customFormat="1" ht="15" customHeight="1" spans="1:9">
      <c r="A139" s="628">
        <v>126</v>
      </c>
      <c r="B139" s="629" t="s">
        <v>282</v>
      </c>
      <c r="C139" s="633"/>
      <c r="D139" s="631"/>
      <c r="E139" s="632"/>
      <c r="F139" s="632"/>
      <c r="G139" s="632"/>
      <c r="H139" s="621"/>
      <c r="I139" s="632"/>
    </row>
    <row r="140" s="605" customFormat="1" ht="15" customHeight="1" spans="1:9">
      <c r="A140" s="628">
        <v>127</v>
      </c>
      <c r="B140" s="629" t="s">
        <v>283</v>
      </c>
      <c r="C140" s="633"/>
      <c r="D140" s="631"/>
      <c r="E140" s="632"/>
      <c r="F140" s="632"/>
      <c r="G140" s="632"/>
      <c r="H140" s="621"/>
      <c r="I140" s="632"/>
    </row>
    <row r="141" s="605" customFormat="1" ht="15" customHeight="1" spans="1:9">
      <c r="A141" s="628">
        <v>128</v>
      </c>
      <c r="B141" s="629" t="s">
        <v>284</v>
      </c>
      <c r="C141" s="633"/>
      <c r="D141" s="631"/>
      <c r="E141" s="632"/>
      <c r="F141" s="632"/>
      <c r="G141" s="632"/>
      <c r="H141" s="621"/>
      <c r="I141" s="632"/>
    </row>
    <row r="142" s="605" customFormat="1" ht="15" customHeight="1" spans="1:9">
      <c r="A142" s="628">
        <v>129</v>
      </c>
      <c r="B142" s="629" t="s">
        <v>285</v>
      </c>
      <c r="C142" s="633"/>
      <c r="D142" s="631"/>
      <c r="E142" s="632"/>
      <c r="F142" s="632"/>
      <c r="G142" s="632"/>
      <c r="H142" s="621"/>
      <c r="I142" s="632"/>
    </row>
    <row r="143" s="605" customFormat="1" ht="15" customHeight="1" spans="1:9">
      <c r="A143" s="628">
        <v>130</v>
      </c>
      <c r="B143" s="629" t="s">
        <v>286</v>
      </c>
      <c r="C143" s="633"/>
      <c r="D143" s="631">
        <v>5200</v>
      </c>
      <c r="E143" s="632"/>
      <c r="F143" s="632"/>
      <c r="G143" s="632"/>
      <c r="H143" s="621"/>
      <c r="I143" s="632"/>
    </row>
    <row r="144" s="605" customFormat="1" ht="15" customHeight="1" spans="1:9">
      <c r="A144" s="628">
        <v>131</v>
      </c>
      <c r="B144" s="629" t="s">
        <v>287</v>
      </c>
      <c r="C144" s="636"/>
      <c r="D144" s="631"/>
      <c r="E144" s="632"/>
      <c r="F144" s="632"/>
      <c r="G144" s="632"/>
      <c r="H144" s="621"/>
      <c r="I144" s="632"/>
    </row>
    <row r="145" s="605" customFormat="1" ht="15" customHeight="1" spans="1:9">
      <c r="A145" s="628">
        <v>132</v>
      </c>
      <c r="B145" s="629" t="s">
        <v>288</v>
      </c>
      <c r="C145" s="637"/>
      <c r="D145" s="631"/>
      <c r="E145" s="632"/>
      <c r="F145" s="632"/>
      <c r="G145" s="632"/>
      <c r="H145" s="621"/>
      <c r="I145" s="632"/>
    </row>
    <row r="146" s="605" customFormat="1" ht="15" customHeight="1" spans="1:9">
      <c r="A146" s="628">
        <v>133</v>
      </c>
      <c r="B146" s="629" t="s">
        <v>289</v>
      </c>
      <c r="C146" s="637"/>
      <c r="D146" s="631"/>
      <c r="E146" s="632"/>
      <c r="F146" s="632"/>
      <c r="G146" s="632"/>
      <c r="H146" s="621"/>
      <c r="I146" s="632"/>
    </row>
    <row r="147" s="605" customFormat="1" ht="15" customHeight="1" spans="1:9">
      <c r="A147" s="628">
        <v>134</v>
      </c>
      <c r="B147" s="629" t="s">
        <v>290</v>
      </c>
      <c r="C147" s="637"/>
      <c r="D147" s="631">
        <v>18554.6</v>
      </c>
      <c r="E147" s="632"/>
      <c r="F147" s="632"/>
      <c r="G147" s="632"/>
      <c r="H147" s="621"/>
      <c r="I147" s="632"/>
    </row>
    <row r="148" s="605" customFormat="1" ht="15" customHeight="1" spans="1:9">
      <c r="A148" s="628">
        <v>135</v>
      </c>
      <c r="B148" s="638" t="s">
        <v>291</v>
      </c>
      <c r="C148" s="637"/>
      <c r="D148" s="631"/>
      <c r="E148" s="632"/>
      <c r="F148" s="632"/>
      <c r="G148" s="632"/>
      <c r="H148" s="621"/>
      <c r="I148" s="632"/>
    </row>
    <row r="149" s="605" customFormat="1" ht="15" customHeight="1" spans="1:9">
      <c r="A149" s="628">
        <v>136</v>
      </c>
      <c r="B149" s="638" t="s">
        <v>292</v>
      </c>
      <c r="C149" s="637"/>
      <c r="D149" s="631"/>
      <c r="E149" s="632"/>
      <c r="F149" s="632"/>
      <c r="G149" s="632"/>
      <c r="H149" s="621"/>
      <c r="I149" s="632"/>
    </row>
    <row r="150" s="605" customFormat="1" ht="15" customHeight="1" spans="1:9">
      <c r="A150" s="628">
        <v>137</v>
      </c>
      <c r="B150" s="638" t="s">
        <v>293</v>
      </c>
      <c r="C150" s="637"/>
      <c r="D150" s="631"/>
      <c r="E150" s="632"/>
      <c r="F150" s="632"/>
      <c r="G150" s="632"/>
      <c r="H150" s="621"/>
      <c r="I150" s="632"/>
    </row>
    <row r="151" s="605" customFormat="1" ht="15" customHeight="1" spans="1:9">
      <c r="A151" s="628">
        <v>138</v>
      </c>
      <c r="B151" s="638" t="s">
        <v>294</v>
      </c>
      <c r="C151" s="637"/>
      <c r="D151" s="631">
        <v>6500</v>
      </c>
      <c r="E151" s="632"/>
      <c r="F151" s="632"/>
      <c r="G151" s="632"/>
      <c r="H151" s="621"/>
      <c r="I151" s="632"/>
    </row>
    <row r="152" s="605" customFormat="1" ht="15" customHeight="1" spans="1:9">
      <c r="A152" s="628">
        <v>139</v>
      </c>
      <c r="B152" s="638" t="s">
        <v>295</v>
      </c>
      <c r="C152" s="637"/>
      <c r="D152" s="631"/>
      <c r="E152" s="632"/>
      <c r="F152" s="632"/>
      <c r="G152" s="632"/>
      <c r="H152" s="621"/>
      <c r="I152" s="632"/>
    </row>
    <row r="153" s="605" customFormat="1" ht="15" customHeight="1" spans="1:9">
      <c r="A153" s="628">
        <v>140</v>
      </c>
      <c r="B153" s="629" t="s">
        <v>296</v>
      </c>
      <c r="C153" s="637"/>
      <c r="D153" s="631">
        <v>23.65</v>
      </c>
      <c r="E153" s="632"/>
      <c r="F153" s="632"/>
      <c r="G153" s="632"/>
      <c r="H153" s="621"/>
      <c r="I153" s="632"/>
    </row>
    <row r="154" s="605" customFormat="1" ht="15" customHeight="1" spans="1:9">
      <c r="A154" s="628">
        <v>141</v>
      </c>
      <c r="B154" s="638" t="s">
        <v>297</v>
      </c>
      <c r="C154" s="639"/>
      <c r="D154" s="631"/>
      <c r="E154" s="632"/>
      <c r="F154" s="632"/>
      <c r="G154" s="632"/>
      <c r="H154" s="621"/>
      <c r="I154" s="632"/>
    </row>
    <row r="155" s="605" customFormat="1" ht="15" customHeight="1" spans="1:9">
      <c r="A155" s="640">
        <v>142</v>
      </c>
      <c r="B155" s="638" t="s">
        <v>298</v>
      </c>
      <c r="C155" s="639"/>
      <c r="D155" s="631"/>
      <c r="E155" s="632"/>
      <c r="F155" s="632"/>
      <c r="G155" s="632"/>
      <c r="H155" s="621"/>
      <c r="I155" s="632"/>
    </row>
    <row r="156" s="605" customFormat="1" ht="15" customHeight="1" spans="1:9">
      <c r="A156" s="628">
        <v>143</v>
      </c>
      <c r="B156" s="629" t="s">
        <v>299</v>
      </c>
      <c r="C156" s="637"/>
      <c r="D156" s="631"/>
      <c r="E156" s="632"/>
      <c r="F156" s="632"/>
      <c r="G156" s="632"/>
      <c r="H156" s="621"/>
      <c r="I156" s="632"/>
    </row>
    <row r="157" s="605" customFormat="1" ht="15" customHeight="1" spans="1:9">
      <c r="A157" s="640">
        <v>144</v>
      </c>
      <c r="B157" s="629" t="s">
        <v>300</v>
      </c>
      <c r="C157" s="637"/>
      <c r="D157" s="631">
        <v>3871.87</v>
      </c>
      <c r="E157" s="632"/>
      <c r="F157" s="632"/>
      <c r="G157" s="632"/>
      <c r="H157" s="621"/>
      <c r="I157" s="632"/>
    </row>
    <row r="158" s="605" customFormat="1" ht="15" customHeight="1" spans="1:9">
      <c r="A158" s="628">
        <v>145</v>
      </c>
      <c r="B158" s="629" t="s">
        <v>301</v>
      </c>
      <c r="C158" s="637"/>
      <c r="D158" s="631"/>
      <c r="E158" s="632"/>
      <c r="F158" s="632"/>
      <c r="G158" s="632"/>
      <c r="H158" s="621"/>
      <c r="I158" s="632"/>
    </row>
    <row r="159" s="605" customFormat="1" ht="15" customHeight="1" spans="1:9">
      <c r="A159" s="640">
        <v>146</v>
      </c>
      <c r="B159" s="629" t="s">
        <v>302</v>
      </c>
      <c r="C159" s="637"/>
      <c r="D159" s="631"/>
      <c r="E159" s="632"/>
      <c r="F159" s="632"/>
      <c r="G159" s="632"/>
      <c r="H159" s="621"/>
      <c r="I159" s="632"/>
    </row>
    <row r="160" s="605" customFormat="1" ht="15" customHeight="1" spans="1:9">
      <c r="A160" s="628">
        <v>147</v>
      </c>
      <c r="B160" s="629" t="s">
        <v>303</v>
      </c>
      <c r="C160" s="637"/>
      <c r="D160" s="631">
        <v>4736.48</v>
      </c>
      <c r="E160" s="632"/>
      <c r="F160" s="632"/>
      <c r="G160" s="632"/>
      <c r="H160" s="621"/>
      <c r="I160" s="632"/>
    </row>
    <row r="161" ht="7.5" customHeight="1" spans="1:10">
      <c r="A161" s="641"/>
      <c r="B161" s="642"/>
      <c r="C161" s="632"/>
      <c r="D161" s="632"/>
      <c r="E161" s="632"/>
      <c r="F161" s="632"/>
      <c r="G161" s="632"/>
      <c r="H161" s="632"/>
      <c r="I161" s="632"/>
      <c r="J161" s="621"/>
    </row>
    <row r="162" ht="15" customHeight="1" spans="1:10">
      <c r="A162" s="643" t="s">
        <v>304</v>
      </c>
      <c r="B162" s="643"/>
      <c r="C162" s="643"/>
      <c r="D162" s="644">
        <f>SUM(D14:D160)</f>
        <v>1989052.88</v>
      </c>
      <c r="E162" s="632"/>
      <c r="F162" s="632"/>
      <c r="G162" s="632"/>
      <c r="H162" s="632"/>
      <c r="I162" s="632"/>
      <c r="J162" s="621"/>
    </row>
    <row r="163" ht="15" customHeight="1" spans="1:10">
      <c r="A163" s="641"/>
      <c r="B163" s="642"/>
      <c r="C163" s="632"/>
      <c r="D163" s="632"/>
      <c r="E163" s="632"/>
      <c r="F163" s="632"/>
      <c r="G163" s="632"/>
      <c r="H163" s="632"/>
      <c r="I163" s="632"/>
      <c r="J163" s="621"/>
    </row>
    <row r="164" ht="15" customHeight="1" spans="1:10">
      <c r="A164" s="641"/>
      <c r="B164" s="642"/>
      <c r="C164" s="632"/>
      <c r="D164" s="632"/>
      <c r="E164" s="632"/>
      <c r="F164" s="632"/>
      <c r="G164" s="632"/>
      <c r="H164" s="632"/>
      <c r="I164" s="632"/>
      <c r="J164" s="621"/>
    </row>
    <row r="165" ht="15" customHeight="1" spans="1:10">
      <c r="A165" s="641"/>
      <c r="B165" s="642"/>
      <c r="C165" s="632"/>
      <c r="D165" s="632"/>
      <c r="E165" s="632"/>
      <c r="F165" s="632"/>
      <c r="G165" s="632"/>
      <c r="H165" s="632"/>
      <c r="I165" s="632"/>
      <c r="J165" s="621"/>
    </row>
    <row r="166" ht="15" customHeight="1" spans="1:10">
      <c r="A166" s="641"/>
      <c r="B166" s="642"/>
      <c r="C166" s="645" t="s">
        <v>144</v>
      </c>
      <c r="D166" s="645"/>
      <c r="E166" s="646"/>
      <c r="F166" s="632"/>
      <c r="G166" s="632"/>
      <c r="H166" s="632"/>
      <c r="I166" s="632"/>
      <c r="J166" s="621"/>
    </row>
    <row r="167" ht="15" customHeight="1" spans="1:10">
      <c r="A167" s="641"/>
      <c r="B167" s="642"/>
      <c r="C167" s="632"/>
      <c r="D167" s="632"/>
      <c r="E167" s="632"/>
      <c r="F167" s="632"/>
      <c r="G167" s="632"/>
      <c r="H167" s="632"/>
      <c r="I167" s="632"/>
      <c r="J167" s="621"/>
    </row>
    <row r="168" ht="16.5" customHeight="1" spans="1:10">
      <c r="A168" s="647" t="s">
        <v>145</v>
      </c>
      <c r="B168" s="647"/>
      <c r="C168" s="648" t="s">
        <v>146</v>
      </c>
      <c r="D168" s="648"/>
      <c r="E168" s="632"/>
      <c r="F168" s="632"/>
      <c r="G168" s="632"/>
      <c r="H168" s="632"/>
      <c r="I168" s="632"/>
      <c r="J168" s="621"/>
    </row>
    <row r="169" ht="16.5" customHeight="1" spans="1:10">
      <c r="A169" s="649" t="s">
        <v>22</v>
      </c>
      <c r="B169" s="649"/>
      <c r="C169" s="648" t="s">
        <v>147</v>
      </c>
      <c r="D169" s="648"/>
      <c r="E169" s="632"/>
      <c r="F169" s="632"/>
      <c r="G169" s="632"/>
      <c r="H169" s="632"/>
      <c r="I169" s="632"/>
      <c r="J169" s="621"/>
    </row>
    <row r="170" ht="16.5" customHeight="1" spans="1:10">
      <c r="A170" s="649" t="s">
        <v>24</v>
      </c>
      <c r="B170" s="649"/>
      <c r="C170" s="648" t="s">
        <v>148</v>
      </c>
      <c r="D170" s="648"/>
      <c r="E170" s="632"/>
      <c r="F170" s="632"/>
      <c r="G170" s="632"/>
      <c r="H170" s="632"/>
      <c r="I170" s="632"/>
      <c r="J170" s="621"/>
    </row>
    <row r="171" ht="16.5" customHeight="1" spans="1:10">
      <c r="A171" s="649" t="s">
        <v>26</v>
      </c>
      <c r="B171" s="649"/>
      <c r="C171" s="650" t="s">
        <v>149</v>
      </c>
      <c r="D171" s="650"/>
      <c r="E171" s="632"/>
      <c r="F171" s="632"/>
      <c r="G171" s="632"/>
      <c r="H171" s="621"/>
      <c r="I171" s="621"/>
      <c r="J171" s="632"/>
    </row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</sheetData>
  <mergeCells count="12">
    <mergeCell ref="B5:C5"/>
    <mergeCell ref="B6:C6"/>
    <mergeCell ref="A162:C162"/>
    <mergeCell ref="C166:D166"/>
    <mergeCell ref="A168:B168"/>
    <mergeCell ref="C168:D168"/>
    <mergeCell ref="A169:B169"/>
    <mergeCell ref="C169:D169"/>
    <mergeCell ref="A170:B170"/>
    <mergeCell ref="C170:D170"/>
    <mergeCell ref="A171:B171"/>
    <mergeCell ref="C171:D171"/>
  </mergeCells>
  <printOptions horizontalCentered="1"/>
  <pageMargins left="0.590277777777778" right="0.590277777777778" top="0.39375" bottom="0.39375" header="0.511805555555555" footer="0.511805555555555"/>
  <pageSetup paperSize="9" scale="70" firstPageNumber="0" orientation="portrait" useFirstPageNumber="1" horizontalDpi="300" verticalDpi="300"/>
  <headerFooter/>
  <rowBreaks count="1" manualBreakCount="1">
    <brk id="100" max="16383" man="1"/>
  </rowBreaks>
  <colBreaks count="1" manualBreakCount="1">
    <brk id="4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9"/>
  <sheetViews>
    <sheetView showGridLines="0" zoomScale="85" zoomScaleNormal="85" workbookViewId="0">
      <selection activeCell="I6" sqref="I6"/>
    </sheetView>
  </sheetViews>
  <sheetFormatPr defaultColWidth="11.4285714285714" defaultRowHeight="12.75"/>
  <cols>
    <col min="1" max="1" width="8.42857142857143" style="1" customWidth="1"/>
    <col min="2" max="2" width="7.71428571428571" style="6" customWidth="1"/>
    <col min="3" max="3" width="41.8571428571429" style="1" customWidth="1"/>
    <col min="4" max="4" width="8.28571428571429" style="7" customWidth="1"/>
    <col min="5" max="5" width="37.2857142857143" style="1" customWidth="1"/>
    <col min="6" max="6" width="13" style="7" customWidth="1"/>
    <col min="7" max="7" width="15.2857142857143" style="1" customWidth="1"/>
    <col min="8" max="8" width="11.4285714285714" style="1" customWidth="1"/>
    <col min="9" max="9" width="34.1428571428571" style="1" customWidth="1"/>
    <col min="10" max="10" width="39.4285714285714" style="1" customWidth="1"/>
    <col min="11" max="11" width="11.4285714285714" style="1" customWidth="1"/>
    <col min="12" max="12" width="83.8571428571429" style="8" customWidth="1"/>
    <col min="13" max="17" width="11.4285714285714" style="1" customWidth="1"/>
    <col min="18" max="18" width="12.2857142857143" style="1" customWidth="1"/>
    <col min="19" max="16384" width="11.4285714285714" style="1"/>
  </cols>
  <sheetData>
    <row r="1" ht="13.5"/>
    <row r="2" ht="16.5" customHeight="1" spans="1:12">
      <c r="C2" s="403" t="s">
        <v>28</v>
      </c>
      <c r="D2" s="403"/>
      <c r="E2" s="403"/>
      <c r="F2" s="336" t="s">
        <v>29</v>
      </c>
      <c r="G2" s="11" t="s">
        <v>30</v>
      </c>
    </row>
    <row r="3" ht="16.5" customHeight="1" spans="1:12">
      <c r="C3" s="404" t="s">
        <v>31</v>
      </c>
      <c r="D3" s="404"/>
      <c r="E3" s="404"/>
      <c r="F3" s="336" t="s">
        <v>32</v>
      </c>
      <c r="G3" s="11">
        <v>2026</v>
      </c>
    </row>
    <row r="4" ht="16.5" customHeight="1" spans="1:12">
      <c r="F4" s="338" t="s">
        <v>33</v>
      </c>
      <c r="G4" s="14" t="s">
        <v>4</v>
      </c>
    </row>
    <row r="5" ht="16.5" customHeight="1" spans="1:12">
      <c r="F5" s="338"/>
      <c r="G5" s="579"/>
    </row>
    <row r="6" ht="16.5" customHeight="1" spans="1:12">
      <c r="F6" s="338"/>
      <c r="G6" s="579"/>
    </row>
    <row r="7" ht="16.5" customHeight="1" spans="1:12">
      <c r="F7" s="338"/>
      <c r="G7" s="579"/>
    </row>
    <row r="10" s="533" customFormat="1" ht="15.75" customHeight="1" spans="1:12">
      <c r="A10" s="535" t="s">
        <v>305</v>
      </c>
      <c r="B10" s="535"/>
      <c r="C10" s="536" t="s">
        <v>306</v>
      </c>
      <c r="D10" s="536"/>
      <c r="E10" s="536"/>
      <c r="F10" s="537"/>
      <c r="G10" s="538"/>
      <c r="H10" s="539"/>
      <c r="I10" s="539"/>
      <c r="J10" s="539"/>
      <c r="K10" s="539"/>
      <c r="L10" s="540"/>
    </row>
    <row r="11" s="533" customFormat="1" ht="7.5" customHeight="1" spans="1:12">
      <c r="A11" s="535"/>
      <c r="B11" s="535"/>
      <c r="C11" s="536"/>
      <c r="D11" s="536"/>
      <c r="E11" s="536"/>
      <c r="F11" s="537"/>
      <c r="G11" s="538"/>
      <c r="H11" s="539"/>
      <c r="I11" s="539"/>
      <c r="J11" s="539"/>
      <c r="K11" s="539"/>
      <c r="L11" s="540"/>
    </row>
    <row r="12" s="534" customFormat="1" ht="18" customHeight="1" spans="1:12">
      <c r="B12" s="580" t="s">
        <v>307</v>
      </c>
      <c r="C12" s="581" t="s">
        <v>308</v>
      </c>
      <c r="D12" s="582" t="s">
        <v>309</v>
      </c>
      <c r="E12" s="582" t="s">
        <v>310</v>
      </c>
      <c r="F12" s="547" t="s">
        <v>311</v>
      </c>
      <c r="G12" s="583" t="s">
        <v>312</v>
      </c>
      <c r="H12" s="549"/>
      <c r="I12" s="549"/>
      <c r="J12" s="549"/>
      <c r="K12" s="550"/>
      <c r="L12" s="549"/>
    </row>
    <row r="13" s="8" customFormat="1" ht="16.5" customHeight="1" spans="1:12">
      <c r="B13" s="551">
        <v>1</v>
      </c>
      <c r="C13" s="552" t="s">
        <v>313</v>
      </c>
      <c r="D13" s="553" t="s">
        <v>314</v>
      </c>
      <c r="E13" s="422"/>
      <c r="F13" s="584"/>
      <c r="G13" s="585"/>
      <c r="H13" s="540"/>
      <c r="I13" s="540"/>
      <c r="J13" s="540"/>
      <c r="K13" s="540"/>
      <c r="L13" s="540"/>
    </row>
    <row r="14" s="8" customFormat="1" ht="16.5" customHeight="1" spans="1:12">
      <c r="B14" s="551">
        <v>2</v>
      </c>
      <c r="C14" s="552" t="s">
        <v>315</v>
      </c>
      <c r="D14" s="553" t="s">
        <v>314</v>
      </c>
      <c r="E14" s="422"/>
      <c r="F14" s="584"/>
      <c r="G14" s="585"/>
      <c r="H14" s="540"/>
      <c r="I14" s="540"/>
      <c r="J14" s="540"/>
      <c r="K14" s="540"/>
      <c r="L14" s="540"/>
    </row>
    <row r="15" s="8" customFormat="1" ht="16.5" customHeight="1" spans="1:12">
      <c r="B15" s="551">
        <v>3</v>
      </c>
      <c r="C15" s="552" t="s">
        <v>316</v>
      </c>
      <c r="D15" s="553" t="s">
        <v>314</v>
      </c>
      <c r="E15" s="422"/>
      <c r="F15" s="584"/>
      <c r="G15" s="585"/>
      <c r="H15" s="540"/>
      <c r="I15" s="540"/>
      <c r="J15" s="540"/>
      <c r="K15" s="540"/>
      <c r="L15" s="540"/>
    </row>
    <row r="16" s="8" customFormat="1" ht="16.5" customHeight="1" spans="1:12">
      <c r="B16" s="551">
        <v>4</v>
      </c>
      <c r="C16" s="552" t="s">
        <v>317</v>
      </c>
      <c r="D16" s="553" t="s">
        <v>314</v>
      </c>
      <c r="E16" s="422"/>
      <c r="F16" s="584"/>
      <c r="G16" s="585"/>
      <c r="H16" s="540"/>
      <c r="I16" s="540"/>
      <c r="J16" s="540"/>
      <c r="K16" s="540"/>
      <c r="L16" s="540"/>
    </row>
    <row r="17" s="8" customFormat="1" ht="16.5" customHeight="1" spans="2:12">
      <c r="B17" s="551">
        <v>5</v>
      </c>
      <c r="C17" s="552" t="s">
        <v>318</v>
      </c>
      <c r="D17" s="553" t="s">
        <v>314</v>
      </c>
      <c r="E17" s="422"/>
      <c r="F17" s="584"/>
      <c r="G17" s="585"/>
      <c r="H17" s="540"/>
      <c r="I17" s="540"/>
      <c r="J17" s="540"/>
      <c r="K17" s="540"/>
      <c r="L17" s="540"/>
    </row>
    <row r="18" s="8" customFormat="1" ht="16.5" customHeight="1" spans="2:12">
      <c r="B18" s="551">
        <v>6</v>
      </c>
      <c r="C18" s="552" t="s">
        <v>319</v>
      </c>
      <c r="D18" s="553" t="s">
        <v>314</v>
      </c>
      <c r="E18" s="422"/>
      <c r="F18" s="584"/>
      <c r="G18" s="585"/>
      <c r="H18" s="540"/>
      <c r="I18" s="540"/>
      <c r="J18" s="558"/>
      <c r="K18" s="540"/>
      <c r="L18" s="540"/>
    </row>
    <row r="19" s="8" customFormat="1" ht="16.5" customHeight="1" spans="2:12">
      <c r="B19" s="551">
        <v>7</v>
      </c>
      <c r="C19" s="552" t="s">
        <v>320</v>
      </c>
      <c r="D19" s="553" t="s">
        <v>314</v>
      </c>
      <c r="E19" s="422"/>
      <c r="F19" s="584"/>
      <c r="G19" s="585"/>
      <c r="H19" s="540"/>
      <c r="I19" s="540"/>
      <c r="J19" s="558"/>
      <c r="K19" s="540"/>
      <c r="L19" s="540"/>
    </row>
    <row r="20" ht="16.5" customHeight="1" spans="2:12">
      <c r="B20" s="551">
        <v>8</v>
      </c>
      <c r="C20" s="552" t="s">
        <v>321</v>
      </c>
      <c r="D20" s="553" t="s">
        <v>314</v>
      </c>
      <c r="E20" s="422"/>
      <c r="F20" s="584"/>
      <c r="G20" s="585"/>
      <c r="H20" s="566"/>
      <c r="I20" s="566"/>
      <c r="J20" s="566"/>
      <c r="K20" s="566"/>
      <c r="L20" s="540"/>
    </row>
    <row r="21" ht="16.5" customHeight="1" spans="2:12">
      <c r="B21" s="551">
        <v>9</v>
      </c>
      <c r="C21" s="552" t="s">
        <v>322</v>
      </c>
      <c r="D21" s="553" t="s">
        <v>314</v>
      </c>
      <c r="E21" s="422"/>
      <c r="F21" s="584"/>
      <c r="G21" s="585"/>
      <c r="H21" s="566"/>
      <c r="I21" s="566"/>
      <c r="J21" s="566"/>
      <c r="K21" s="566"/>
      <c r="L21" s="540"/>
    </row>
    <row r="22" ht="16.5" customHeight="1" spans="2:12">
      <c r="B22" s="551">
        <v>10</v>
      </c>
      <c r="C22" s="552" t="s">
        <v>323</v>
      </c>
      <c r="D22" s="553" t="s">
        <v>314</v>
      </c>
      <c r="E22" s="422"/>
      <c r="F22" s="584"/>
      <c r="G22" s="585"/>
      <c r="H22" s="566"/>
      <c r="I22" s="566"/>
      <c r="J22" s="566"/>
      <c r="K22" s="566"/>
      <c r="L22" s="540"/>
    </row>
    <row r="23" ht="16.5" customHeight="1" spans="2:12">
      <c r="B23" s="551">
        <v>11</v>
      </c>
      <c r="C23" s="552" t="s">
        <v>324</v>
      </c>
      <c r="D23" s="553" t="s">
        <v>314</v>
      </c>
      <c r="E23" s="422"/>
      <c r="F23" s="584"/>
      <c r="G23" s="585"/>
      <c r="H23" s="566"/>
      <c r="I23" s="566"/>
      <c r="J23" s="566"/>
      <c r="K23" s="566"/>
      <c r="L23" s="540"/>
    </row>
    <row r="24" ht="16.5" customHeight="1" spans="2:12">
      <c r="B24" s="551">
        <v>12</v>
      </c>
      <c r="C24" s="552" t="s">
        <v>325</v>
      </c>
      <c r="D24" s="553" t="s">
        <v>314</v>
      </c>
      <c r="E24" s="422"/>
      <c r="F24" s="584"/>
      <c r="G24" s="585"/>
      <c r="H24" s="566"/>
      <c r="I24" s="566"/>
      <c r="J24" s="566"/>
      <c r="K24" s="566"/>
      <c r="L24" s="540"/>
    </row>
    <row r="25" ht="16.5" customHeight="1" spans="2:12">
      <c r="B25" s="551">
        <v>13</v>
      </c>
      <c r="C25" s="552" t="s">
        <v>326</v>
      </c>
      <c r="D25" s="553" t="s">
        <v>314</v>
      </c>
      <c r="E25" s="422"/>
      <c r="F25" s="584"/>
      <c r="G25" s="585"/>
      <c r="H25" s="566"/>
      <c r="I25" s="566"/>
      <c r="J25" s="566"/>
      <c r="K25" s="566"/>
      <c r="L25" s="540"/>
    </row>
    <row r="26" ht="16.5" customHeight="1" spans="2:12">
      <c r="B26" s="551">
        <v>14</v>
      </c>
      <c r="C26" s="552" t="s">
        <v>327</v>
      </c>
      <c r="D26" s="553" t="s">
        <v>314</v>
      </c>
      <c r="E26" s="422"/>
      <c r="F26" s="584"/>
      <c r="G26" s="585"/>
      <c r="H26" s="566"/>
      <c r="I26" s="566"/>
      <c r="J26" s="566"/>
      <c r="K26" s="566"/>
      <c r="L26" s="540"/>
    </row>
    <row r="27" ht="16.5" customHeight="1" spans="2:12">
      <c r="B27" s="551">
        <v>15</v>
      </c>
      <c r="C27" s="552" t="s">
        <v>328</v>
      </c>
      <c r="D27" s="553" t="s">
        <v>314</v>
      </c>
      <c r="E27" s="422"/>
      <c r="F27" s="584"/>
      <c r="G27" s="585"/>
      <c r="H27" s="566"/>
      <c r="I27" s="566"/>
      <c r="J27" s="566"/>
      <c r="K27" s="566"/>
      <c r="L27" s="540"/>
    </row>
    <row r="28" ht="16.5" customHeight="1" spans="2:12">
      <c r="B28" s="551">
        <v>16</v>
      </c>
      <c r="C28" s="552" t="s">
        <v>329</v>
      </c>
      <c r="D28" s="553" t="s">
        <v>314</v>
      </c>
      <c r="E28" s="422"/>
      <c r="F28" s="584"/>
      <c r="G28" s="585"/>
      <c r="H28" s="566"/>
      <c r="I28" s="566"/>
      <c r="J28" s="566"/>
      <c r="K28" s="566"/>
      <c r="L28" s="540"/>
    </row>
    <row r="29" ht="16.5" customHeight="1" spans="2:12">
      <c r="B29" s="551">
        <v>17</v>
      </c>
      <c r="C29" s="552" t="s">
        <v>330</v>
      </c>
      <c r="D29" s="553" t="s">
        <v>314</v>
      </c>
      <c r="E29" s="422"/>
      <c r="F29" s="586"/>
      <c r="G29" s="585"/>
      <c r="H29" s="566"/>
      <c r="I29" s="566"/>
      <c r="J29" s="566"/>
      <c r="K29" s="566"/>
      <c r="L29" s="540"/>
    </row>
    <row r="30" ht="16.5" customHeight="1" spans="2:12">
      <c r="B30" s="551">
        <v>18</v>
      </c>
      <c r="C30" s="552" t="s">
        <v>331</v>
      </c>
      <c r="D30" s="553" t="s">
        <v>314</v>
      </c>
      <c r="E30" s="422"/>
      <c r="F30" s="584"/>
      <c r="G30" s="585"/>
      <c r="H30" s="566"/>
      <c r="I30" s="566"/>
      <c r="J30" s="566"/>
      <c r="K30" s="566"/>
      <c r="L30" s="540"/>
    </row>
    <row r="31" ht="16.5" customHeight="1" spans="2:12">
      <c r="B31" s="551">
        <v>19</v>
      </c>
      <c r="C31" s="552" t="s">
        <v>332</v>
      </c>
      <c r="D31" s="553" t="s">
        <v>314</v>
      </c>
      <c r="E31" s="422"/>
      <c r="F31" s="584"/>
      <c r="G31" s="585"/>
      <c r="H31" s="566"/>
      <c r="I31" s="566"/>
      <c r="J31" s="566"/>
      <c r="K31" s="566"/>
      <c r="L31" s="540"/>
    </row>
    <row r="32" ht="16.5" customHeight="1" spans="2:12">
      <c r="B32" s="551">
        <v>20</v>
      </c>
      <c r="C32" s="552" t="s">
        <v>333</v>
      </c>
      <c r="D32" s="553" t="s">
        <v>314</v>
      </c>
      <c r="E32" s="422"/>
      <c r="F32" s="587"/>
      <c r="G32" s="585"/>
      <c r="H32" s="566"/>
      <c r="I32" s="566"/>
      <c r="J32" s="566"/>
      <c r="K32" s="566"/>
      <c r="L32" s="540"/>
    </row>
    <row r="33" ht="16.5" customHeight="1" spans="2:12">
      <c r="B33" s="551">
        <v>21</v>
      </c>
      <c r="C33" s="552" t="s">
        <v>334</v>
      </c>
      <c r="D33" s="553" t="s">
        <v>314</v>
      </c>
      <c r="E33" s="422"/>
      <c r="F33" s="588"/>
      <c r="G33" s="585"/>
      <c r="H33" s="566"/>
      <c r="I33" s="566"/>
      <c r="J33" s="566"/>
      <c r="K33" s="566"/>
      <c r="L33" s="540"/>
    </row>
    <row r="34" ht="16.5" customHeight="1" spans="2:12">
      <c r="B34" s="551">
        <v>22</v>
      </c>
      <c r="C34" s="552" t="s">
        <v>335</v>
      </c>
      <c r="D34" s="553" t="s">
        <v>314</v>
      </c>
      <c r="E34" s="422"/>
      <c r="F34" s="588"/>
      <c r="G34" s="585"/>
      <c r="H34" s="566"/>
      <c r="I34" s="566"/>
      <c r="J34" s="566"/>
      <c r="K34" s="566"/>
      <c r="L34" s="540"/>
    </row>
    <row r="35" ht="16.5" customHeight="1" spans="2:12">
      <c r="B35" s="551">
        <v>23</v>
      </c>
      <c r="C35" s="552" t="s">
        <v>336</v>
      </c>
      <c r="D35" s="553" t="s">
        <v>314</v>
      </c>
      <c r="E35" s="422"/>
      <c r="F35" s="588"/>
      <c r="G35" s="585"/>
      <c r="H35" s="566"/>
      <c r="I35" s="566"/>
      <c r="J35" s="566"/>
      <c r="K35" s="566"/>
      <c r="L35" s="540"/>
    </row>
    <row r="36" ht="16.5" customHeight="1" spans="2:12">
      <c r="B36" s="551">
        <v>24</v>
      </c>
      <c r="C36" s="552" t="s">
        <v>337</v>
      </c>
      <c r="D36" s="553" t="s">
        <v>314</v>
      </c>
      <c r="E36" s="422"/>
      <c r="F36" s="588"/>
      <c r="G36" s="589"/>
      <c r="H36" s="566"/>
      <c r="I36" s="566"/>
      <c r="J36" s="566"/>
      <c r="K36" s="566"/>
      <c r="L36" s="540"/>
    </row>
    <row r="37" ht="16.5" customHeight="1" spans="2:12">
      <c r="B37" s="568">
        <v>25</v>
      </c>
      <c r="C37" s="559" t="s">
        <v>338</v>
      </c>
      <c r="D37" s="560" t="s">
        <v>314</v>
      </c>
      <c r="E37" s="590"/>
      <c r="F37" s="591"/>
      <c r="G37" s="589"/>
      <c r="H37" s="566"/>
      <c r="I37" s="566"/>
      <c r="J37" s="566"/>
      <c r="K37" s="566"/>
      <c r="L37" s="540"/>
    </row>
    <row r="38" s="566" customFormat="1" ht="16.5" customHeight="1" spans="2:12">
      <c r="B38" s="562" t="s">
        <v>339</v>
      </c>
      <c r="C38" s="562"/>
      <c r="D38" s="562"/>
      <c r="E38" s="562"/>
      <c r="F38" s="562">
        <f>SUM(F13:F37)</f>
        <v>0</v>
      </c>
      <c r="G38" s="563">
        <f>SUM(G13:G37)</f>
        <v>0</v>
      </c>
      <c r="L38" s="540"/>
    </row>
    <row r="39" s="566" customFormat="1" ht="8.25" customHeight="1" spans="2:12">
      <c r="B39" s="592"/>
      <c r="C39" s="540"/>
      <c r="D39" s="593"/>
      <c r="E39" s="594"/>
      <c r="F39" s="595"/>
      <c r="G39" s="596"/>
      <c r="L39" s="540"/>
    </row>
    <row r="40" ht="18" customHeight="1" spans="2:12">
      <c r="B40" s="580" t="s">
        <v>307</v>
      </c>
      <c r="C40" s="581" t="s">
        <v>308</v>
      </c>
      <c r="D40" s="582" t="s">
        <v>309</v>
      </c>
      <c r="E40" s="582" t="s">
        <v>310</v>
      </c>
      <c r="F40" s="547" t="s">
        <v>311</v>
      </c>
      <c r="G40" s="583" t="s">
        <v>312</v>
      </c>
      <c r="H40" s="566"/>
      <c r="I40" s="566"/>
      <c r="J40" s="566"/>
      <c r="K40" s="566"/>
      <c r="L40" s="540"/>
    </row>
    <row r="41" ht="16.5" customHeight="1" spans="2:12">
      <c r="B41" s="551">
        <v>26</v>
      </c>
      <c r="C41" s="552" t="s">
        <v>340</v>
      </c>
      <c r="D41" s="553" t="s">
        <v>314</v>
      </c>
      <c r="E41" s="422"/>
      <c r="F41" s="584"/>
      <c r="G41" s="585"/>
      <c r="H41" s="566"/>
      <c r="I41" s="566"/>
      <c r="J41" s="566"/>
      <c r="K41" s="566"/>
      <c r="L41" s="540"/>
    </row>
    <row r="42" ht="16.5" customHeight="1" spans="2:12">
      <c r="B42" s="551">
        <v>27</v>
      </c>
      <c r="C42" s="552" t="s">
        <v>341</v>
      </c>
      <c r="D42" s="553" t="s">
        <v>314</v>
      </c>
      <c r="E42" s="422"/>
      <c r="F42" s="597"/>
      <c r="G42" s="585"/>
      <c r="H42" s="566"/>
      <c r="I42" s="566"/>
      <c r="J42" s="566"/>
      <c r="K42" s="566"/>
      <c r="L42" s="540"/>
    </row>
    <row r="43" ht="16.5" customHeight="1" spans="2:12">
      <c r="B43" s="551">
        <v>28</v>
      </c>
      <c r="C43" s="552" t="s">
        <v>342</v>
      </c>
      <c r="D43" s="553" t="s">
        <v>314</v>
      </c>
      <c r="E43" s="422"/>
      <c r="F43" s="597"/>
      <c r="G43" s="585"/>
      <c r="H43" s="566"/>
      <c r="I43" s="566"/>
      <c r="J43" s="566"/>
      <c r="K43" s="566"/>
      <c r="L43" s="540"/>
    </row>
    <row r="44" ht="16.5" customHeight="1" spans="2:12">
      <c r="B44" s="551">
        <v>29</v>
      </c>
      <c r="C44" s="552" t="s">
        <v>343</v>
      </c>
      <c r="D44" s="553" t="s">
        <v>314</v>
      </c>
      <c r="E44" s="422"/>
      <c r="F44" s="597"/>
      <c r="G44" s="585"/>
      <c r="H44" s="566"/>
      <c r="I44" s="566"/>
      <c r="J44" s="566"/>
      <c r="K44" s="566"/>
      <c r="L44" s="540"/>
    </row>
    <row r="45" ht="16.5" customHeight="1" spans="2:12">
      <c r="B45" s="551">
        <v>30</v>
      </c>
      <c r="C45" s="552" t="s">
        <v>344</v>
      </c>
      <c r="D45" s="553" t="s">
        <v>314</v>
      </c>
      <c r="E45" s="422"/>
      <c r="F45" s="597"/>
      <c r="G45" s="585"/>
      <c r="H45" s="566"/>
      <c r="I45" s="566"/>
      <c r="J45" s="566"/>
      <c r="K45" s="566"/>
      <c r="L45" s="540"/>
    </row>
    <row r="46" ht="16.5" customHeight="1" spans="2:12">
      <c r="B46" s="551">
        <v>31</v>
      </c>
      <c r="C46" s="552" t="s">
        <v>345</v>
      </c>
      <c r="D46" s="553" t="s">
        <v>314</v>
      </c>
      <c r="E46" s="422"/>
      <c r="F46" s="584"/>
      <c r="G46" s="585"/>
      <c r="H46" s="566"/>
      <c r="I46" s="566"/>
      <c r="J46" s="566"/>
      <c r="K46" s="566"/>
      <c r="L46" s="540"/>
    </row>
    <row r="47" ht="16.5" customHeight="1" spans="2:12">
      <c r="B47" s="598" t="s">
        <v>346</v>
      </c>
      <c r="C47" s="598"/>
      <c r="D47" s="598"/>
      <c r="E47" s="598"/>
      <c r="F47" s="562">
        <f>SUM(F41:F46)</f>
        <v>0</v>
      </c>
      <c r="G47" s="563">
        <f>SUM(G41:G46)</f>
        <v>0</v>
      </c>
      <c r="H47" s="566"/>
      <c r="I47" s="566"/>
      <c r="J47" s="566"/>
      <c r="K47" s="566"/>
      <c r="L47" s="540"/>
    </row>
    <row r="48" ht="7.5" customHeight="1" spans="2:12">
      <c r="B48" s="565"/>
      <c r="C48" s="566"/>
      <c r="D48" s="567"/>
      <c r="E48" s="566"/>
      <c r="F48" s="567"/>
      <c r="G48" s="566"/>
      <c r="H48" s="566"/>
      <c r="I48" s="566"/>
      <c r="J48" s="566"/>
      <c r="K48" s="566"/>
      <c r="L48" s="540"/>
    </row>
    <row r="49" ht="16.5" customHeight="1" spans="2:12">
      <c r="B49" s="562" t="s">
        <v>347</v>
      </c>
      <c r="C49" s="562"/>
      <c r="D49" s="562"/>
      <c r="E49" s="562"/>
      <c r="F49" s="562">
        <f>F38+F47</f>
        <v>0</v>
      </c>
      <c r="G49" s="599">
        <f>G38+G47</f>
        <v>0</v>
      </c>
      <c r="H49" s="566"/>
      <c r="I49" s="566"/>
      <c r="J49" s="566"/>
      <c r="K49" s="566"/>
      <c r="L49" s="540"/>
    </row>
    <row r="50" ht="15" customHeight="1" spans="2:12">
      <c r="B50" s="565"/>
      <c r="C50" s="566"/>
      <c r="D50" s="567"/>
      <c r="E50" s="566"/>
      <c r="F50" s="567"/>
      <c r="G50" s="566"/>
      <c r="H50" s="566"/>
      <c r="I50" s="566"/>
      <c r="J50" s="566"/>
      <c r="K50" s="566"/>
      <c r="L50" s="540"/>
    </row>
    <row r="51" ht="15" customHeight="1" spans="2:12">
      <c r="B51" s="565"/>
      <c r="C51" s="566"/>
      <c r="D51" s="567"/>
      <c r="E51" s="566"/>
      <c r="F51" s="567"/>
      <c r="G51" s="566"/>
      <c r="H51" s="566"/>
      <c r="I51" s="566"/>
      <c r="J51" s="566"/>
      <c r="K51" s="566"/>
      <c r="L51" s="540"/>
    </row>
    <row r="52" ht="15" customHeight="1" spans="2:12">
      <c r="B52" s="565"/>
      <c r="C52" s="566"/>
      <c r="D52" s="567"/>
      <c r="E52" s="566"/>
      <c r="F52" s="567"/>
      <c r="G52" s="566"/>
      <c r="H52" s="566"/>
      <c r="I52" s="566"/>
      <c r="J52" s="566"/>
      <c r="K52" s="566"/>
      <c r="L52" s="540"/>
    </row>
    <row r="53" ht="15" customHeight="1" spans="2:12">
      <c r="B53" s="565"/>
      <c r="C53" s="600" t="s">
        <v>144</v>
      </c>
      <c r="D53" s="600"/>
      <c r="E53" s="566"/>
      <c r="F53" s="567"/>
      <c r="G53" s="566"/>
      <c r="H53" s="566"/>
      <c r="I53" s="566"/>
      <c r="J53" s="566"/>
      <c r="K53" s="566"/>
      <c r="L53" s="540"/>
    </row>
    <row r="54" ht="15" customHeight="1" spans="2:12">
      <c r="B54" s="565"/>
      <c r="C54" s="566"/>
      <c r="D54" s="567"/>
      <c r="E54" s="566"/>
      <c r="F54" s="567"/>
      <c r="G54" s="566"/>
      <c r="H54" s="566"/>
      <c r="I54" s="566"/>
      <c r="J54" s="566"/>
      <c r="K54" s="566"/>
      <c r="L54" s="540"/>
    </row>
    <row r="55" ht="15.75" customHeight="1" spans="2:12">
      <c r="B55" s="574" t="s">
        <v>145</v>
      </c>
      <c r="C55" s="601"/>
      <c r="D55" s="601"/>
      <c r="E55" s="566"/>
      <c r="F55" s="566"/>
      <c r="G55" s="566"/>
      <c r="H55" s="566"/>
      <c r="I55" s="566"/>
      <c r="J55" s="540"/>
      <c r="L55" s="1"/>
    </row>
    <row r="56" ht="15.75" customHeight="1" spans="2:12">
      <c r="B56" s="576" t="s">
        <v>22</v>
      </c>
      <c r="C56" s="601"/>
      <c r="D56" s="601"/>
      <c r="E56" s="566"/>
      <c r="F56" s="566"/>
      <c r="G56" s="566"/>
      <c r="H56" s="566"/>
      <c r="I56" s="566"/>
      <c r="J56" s="540"/>
      <c r="L56" s="1"/>
    </row>
    <row r="57" ht="15.75" customHeight="1" spans="2:12">
      <c r="B57" s="576" t="s">
        <v>24</v>
      </c>
      <c r="C57" s="601"/>
      <c r="D57" s="601"/>
      <c r="E57" s="566"/>
      <c r="F57" s="566"/>
      <c r="G57" s="566"/>
      <c r="H57" s="566"/>
      <c r="I57" s="566"/>
      <c r="J57" s="540"/>
      <c r="L57" s="1"/>
    </row>
    <row r="58" ht="15.75" customHeight="1" spans="2:12">
      <c r="B58" s="576" t="s">
        <v>26</v>
      </c>
      <c r="C58" s="602"/>
      <c r="D58" s="602"/>
      <c r="E58" s="566"/>
      <c r="F58" s="566"/>
      <c r="G58" s="566"/>
      <c r="H58" s="540"/>
      <c r="I58" s="540"/>
      <c r="J58" s="566"/>
      <c r="L58" s="1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</sheetData>
  <sheetProtection sheet="1" objects="1" scenarios="1"/>
  <mergeCells count="12">
    <mergeCell ref="C2:E2"/>
    <mergeCell ref="C3:E3"/>
    <mergeCell ref="A10:B10"/>
    <mergeCell ref="C10:E10"/>
    <mergeCell ref="B38:E38"/>
    <mergeCell ref="B47:E47"/>
    <mergeCell ref="B49:E49"/>
    <mergeCell ref="C53:D53"/>
    <mergeCell ref="C55:D55"/>
    <mergeCell ref="C56:D56"/>
    <mergeCell ref="C57:D57"/>
    <mergeCell ref="C58:D58"/>
  </mergeCells>
  <pageMargins left="0.540277777777778" right="0.429861111111111" top="0.870138888888889" bottom="0.620138888888889" header="0.511811023622047" footer="0.511811023622047"/>
  <pageSetup paperSize="9" scale="72" orientation="portrait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7"/>
  <sheetViews>
    <sheetView showGridLines="0" zoomScale="86" zoomScaleNormal="86" workbookViewId="0">
      <selection activeCell="G16" sqref="G16"/>
    </sheetView>
  </sheetViews>
  <sheetFormatPr defaultColWidth="11.4285714285714" defaultRowHeight="12.75"/>
  <cols>
    <col min="1" max="1" width="8.42857142857143" style="1" customWidth="1"/>
    <col min="2" max="2" width="7.42857142857143" style="6" customWidth="1"/>
    <col min="3" max="3" width="39.7142857142857" style="1" customWidth="1"/>
    <col min="4" max="4" width="8.42857142857143" style="7" customWidth="1"/>
    <col min="5" max="5" width="37.2857142857143" style="1" customWidth="1"/>
    <col min="6" max="6" width="13" style="7" customWidth="1"/>
    <col min="7" max="7" width="15.2857142857143" style="1" customWidth="1"/>
    <col min="8" max="8" width="11.4285714285714" style="1" customWidth="1"/>
    <col min="9" max="9" width="34.1428571428571" style="1" customWidth="1"/>
    <col min="10" max="10" width="39.4285714285714" style="1" customWidth="1"/>
    <col min="11" max="11" width="11.4285714285714" style="1" customWidth="1"/>
    <col min="12" max="12" width="83.8571428571429" style="8" customWidth="1"/>
    <col min="13" max="17" width="11.4285714285714" style="1" customWidth="1"/>
    <col min="18" max="18" width="12.2857142857143" style="1" customWidth="1"/>
    <col min="19" max="16384" width="11.4285714285714" style="1"/>
  </cols>
  <sheetData>
    <row r="1" ht="13.5"/>
    <row r="2" ht="16.5" customHeight="1" spans="1:12">
      <c r="C2" s="403" t="s">
        <v>28</v>
      </c>
      <c r="D2" s="403"/>
      <c r="E2" s="403"/>
      <c r="F2" s="336" t="s">
        <v>29</v>
      </c>
      <c r="G2" s="11" t="s">
        <v>30</v>
      </c>
    </row>
    <row r="3" ht="16.5" customHeight="1" spans="1:12">
      <c r="C3" s="404" t="s">
        <v>31</v>
      </c>
      <c r="D3" s="404"/>
      <c r="E3" s="404"/>
      <c r="F3" s="336" t="s">
        <v>32</v>
      </c>
      <c r="G3" s="11">
        <v>2026</v>
      </c>
    </row>
    <row r="4" ht="16.5" customHeight="1" spans="1:12">
      <c r="F4" s="338" t="s">
        <v>33</v>
      </c>
      <c r="G4" s="14" t="s">
        <v>4</v>
      </c>
    </row>
    <row r="8" s="533" customFormat="1" ht="15.75" customHeight="1" spans="1:12">
      <c r="A8" s="535" t="s">
        <v>348</v>
      </c>
      <c r="B8" s="535"/>
      <c r="C8" s="536" t="s">
        <v>349</v>
      </c>
      <c r="D8" s="536"/>
      <c r="E8" s="536"/>
      <c r="F8" s="537"/>
      <c r="G8" s="538"/>
      <c r="H8" s="539"/>
      <c r="I8" s="539"/>
      <c r="J8" s="539"/>
      <c r="K8" s="539"/>
      <c r="L8" s="540"/>
    </row>
    <row r="9" s="533" customFormat="1" ht="8.25" customHeight="1" spans="1:12">
      <c r="B9" s="541"/>
      <c r="C9" s="536"/>
      <c r="D9" s="542"/>
      <c r="E9" s="542"/>
      <c r="F9" s="537"/>
      <c r="G9" s="538"/>
      <c r="H9" s="539"/>
      <c r="I9" s="539"/>
      <c r="J9" s="539"/>
      <c r="K9" s="539"/>
      <c r="L9" s="540"/>
    </row>
    <row r="10" s="534" customFormat="1" ht="18.75" customHeight="1" spans="1:12">
      <c r="B10" s="543" t="s">
        <v>307</v>
      </c>
      <c r="C10" s="544" t="s">
        <v>308</v>
      </c>
      <c r="D10" s="545" t="s">
        <v>309</v>
      </c>
      <c r="E10" s="546" t="s">
        <v>310</v>
      </c>
      <c r="F10" s="547" t="s">
        <v>311</v>
      </c>
      <c r="G10" s="548" t="s">
        <v>312</v>
      </c>
      <c r="H10" s="549"/>
      <c r="I10" s="549"/>
      <c r="J10" s="549"/>
      <c r="K10" s="550"/>
      <c r="L10" s="549"/>
    </row>
    <row r="11" s="8" customFormat="1" ht="15" customHeight="1" spans="1:12">
      <c r="B11" s="551">
        <v>1</v>
      </c>
      <c r="C11" s="552" t="s">
        <v>350</v>
      </c>
      <c r="D11" s="553" t="s">
        <v>314</v>
      </c>
      <c r="E11" s="554" t="s">
        <v>351</v>
      </c>
      <c r="F11" s="555"/>
      <c r="G11" s="556">
        <v>1313.16</v>
      </c>
      <c r="H11" s="540"/>
      <c r="I11" s="540"/>
      <c r="J11" s="540"/>
      <c r="K11" s="540"/>
      <c r="L11" s="540"/>
    </row>
    <row r="12" s="8" customFormat="1" ht="15" customHeight="1" spans="1:12">
      <c r="B12" s="551">
        <v>2</v>
      </c>
      <c r="C12" s="552" t="s">
        <v>352</v>
      </c>
      <c r="D12" s="553" t="s">
        <v>314</v>
      </c>
      <c r="E12" s="554"/>
      <c r="F12" s="555"/>
      <c r="G12" s="556"/>
      <c r="H12" s="540"/>
      <c r="I12" s="540"/>
      <c r="J12" s="540"/>
      <c r="K12" s="540"/>
      <c r="L12" s="540"/>
    </row>
    <row r="13" s="8" customFormat="1" ht="15" customHeight="1" spans="1:12">
      <c r="B13" s="551">
        <v>3</v>
      </c>
      <c r="C13" s="552" t="s">
        <v>353</v>
      </c>
      <c r="D13" s="553" t="s">
        <v>354</v>
      </c>
      <c r="E13" s="554" t="s">
        <v>351</v>
      </c>
      <c r="F13" s="555"/>
      <c r="G13" s="556">
        <v>4150.06</v>
      </c>
      <c r="H13" s="540"/>
      <c r="I13" s="540"/>
      <c r="J13" s="540"/>
      <c r="K13" s="540"/>
      <c r="L13" s="540"/>
    </row>
    <row r="14" s="8" customFormat="1" ht="15" customHeight="1" spans="1:12">
      <c r="B14" s="551">
        <v>4</v>
      </c>
      <c r="C14" s="552" t="s">
        <v>355</v>
      </c>
      <c r="D14" s="553" t="s">
        <v>354</v>
      </c>
      <c r="E14" s="554" t="s">
        <v>356</v>
      </c>
      <c r="F14" s="555"/>
      <c r="G14" s="556">
        <v>8088.21</v>
      </c>
      <c r="H14" s="540"/>
      <c r="I14" s="540"/>
      <c r="J14" s="540"/>
      <c r="K14" s="540"/>
      <c r="L14" s="540"/>
    </row>
    <row r="15" s="8" customFormat="1" ht="15" customHeight="1" spans="1:12">
      <c r="B15" s="551">
        <v>5</v>
      </c>
      <c r="C15" s="552" t="s">
        <v>357</v>
      </c>
      <c r="D15" s="553" t="s">
        <v>354</v>
      </c>
      <c r="E15" s="554"/>
      <c r="F15" s="555"/>
      <c r="G15" s="556"/>
      <c r="H15" s="540"/>
      <c r="I15" s="540"/>
      <c r="J15" s="540"/>
      <c r="K15" s="540"/>
      <c r="L15" s="540"/>
    </row>
    <row r="16" s="8" customFormat="1" ht="15" customHeight="1" spans="1:12">
      <c r="B16" s="551">
        <v>6</v>
      </c>
      <c r="C16" s="552" t="s">
        <v>358</v>
      </c>
      <c r="D16" s="553" t="s">
        <v>359</v>
      </c>
      <c r="E16" s="557"/>
      <c r="F16" s="555"/>
      <c r="G16" s="556"/>
      <c r="H16" s="540"/>
      <c r="I16" s="540"/>
      <c r="J16" s="558"/>
      <c r="K16" s="540"/>
      <c r="L16" s="540"/>
    </row>
    <row r="17" s="8" customFormat="1" ht="15" customHeight="1" spans="2:12">
      <c r="B17" s="551">
        <v>7</v>
      </c>
      <c r="C17" s="552" t="s">
        <v>360</v>
      </c>
      <c r="D17" s="553" t="s">
        <v>354</v>
      </c>
      <c r="E17" s="554"/>
      <c r="F17" s="555"/>
      <c r="G17" s="556"/>
      <c r="H17" s="540"/>
      <c r="I17" s="540"/>
      <c r="J17" s="558"/>
      <c r="K17" s="540"/>
      <c r="L17" s="540"/>
    </row>
    <row r="18" s="8" customFormat="1" ht="15" customHeight="1" spans="2:12">
      <c r="B18" s="551">
        <v>8</v>
      </c>
      <c r="C18" s="552" t="s">
        <v>361</v>
      </c>
      <c r="D18" s="553" t="s">
        <v>354</v>
      </c>
      <c r="E18" s="557"/>
      <c r="F18" s="555"/>
      <c r="G18" s="556"/>
      <c r="H18" s="540"/>
      <c r="I18" s="540"/>
      <c r="J18" s="558"/>
      <c r="K18" s="540"/>
      <c r="L18" s="540"/>
    </row>
    <row r="19" s="8" customFormat="1" ht="15" customHeight="1" spans="2:12">
      <c r="B19" s="551">
        <v>9</v>
      </c>
      <c r="C19" s="552" t="s">
        <v>362</v>
      </c>
      <c r="D19" s="553" t="s">
        <v>354</v>
      </c>
      <c r="E19" s="557"/>
      <c r="F19" s="555"/>
      <c r="G19" s="556"/>
      <c r="H19" s="540"/>
      <c r="I19" s="540"/>
      <c r="J19" s="558"/>
      <c r="K19" s="540"/>
      <c r="L19" s="540"/>
    </row>
    <row r="20" s="8" customFormat="1" ht="15" customHeight="1" spans="2:12">
      <c r="B20" s="551">
        <v>10</v>
      </c>
      <c r="C20" s="559" t="s">
        <v>363</v>
      </c>
      <c r="D20" s="560" t="s">
        <v>359</v>
      </c>
      <c r="E20" s="561"/>
      <c r="F20" s="555"/>
      <c r="G20" s="556"/>
      <c r="H20" s="540"/>
      <c r="I20" s="540"/>
      <c r="J20" s="558"/>
      <c r="K20" s="540"/>
      <c r="L20" s="540"/>
    </row>
    <row r="21" s="8" customFormat="1" ht="15" customHeight="1" spans="2:12">
      <c r="B21" s="562" t="s">
        <v>347</v>
      </c>
      <c r="C21" s="562"/>
      <c r="D21" s="562"/>
      <c r="E21" s="562"/>
      <c r="F21" s="562"/>
      <c r="G21" s="563">
        <f>SUM(G11:G20)</f>
        <v>13551.43</v>
      </c>
      <c r="H21" s="540"/>
      <c r="I21" s="540"/>
      <c r="J21" s="564"/>
      <c r="K21" s="540"/>
      <c r="L21" s="540"/>
    </row>
    <row r="22" ht="15" customHeight="1" spans="2:12">
      <c r="B22" s="565"/>
      <c r="C22" s="566"/>
      <c r="D22" s="567"/>
      <c r="E22" s="566"/>
      <c r="F22" s="567"/>
      <c r="G22" s="566"/>
      <c r="H22" s="566"/>
      <c r="I22" s="566"/>
      <c r="J22" s="566"/>
      <c r="K22" s="566"/>
      <c r="L22" s="540"/>
    </row>
    <row r="23" ht="15" customHeight="1" spans="2:12">
      <c r="B23" s="565"/>
      <c r="C23" s="566"/>
      <c r="D23" s="567"/>
      <c r="E23" s="566"/>
      <c r="F23" s="567"/>
      <c r="G23" s="566"/>
      <c r="H23" s="566"/>
      <c r="I23" s="566"/>
      <c r="J23" s="566"/>
      <c r="K23" s="566"/>
      <c r="L23" s="540"/>
    </row>
    <row r="24" ht="15" customHeight="1" spans="2:12">
      <c r="B24" s="565"/>
      <c r="C24" s="536" t="s">
        <v>364</v>
      </c>
      <c r="D24" s="536"/>
      <c r="E24" s="536"/>
      <c r="F24" s="567"/>
      <c r="G24" s="566"/>
      <c r="H24" s="566"/>
      <c r="I24" s="566"/>
      <c r="J24" s="566"/>
      <c r="K24" s="566"/>
      <c r="L24" s="540"/>
    </row>
    <row r="25" ht="6.75" customHeight="1" spans="2:12">
      <c r="B25" s="565"/>
      <c r="C25" s="566"/>
      <c r="D25" s="567"/>
      <c r="E25" s="566"/>
      <c r="F25" s="567"/>
      <c r="G25" s="566"/>
      <c r="H25" s="566"/>
      <c r="I25" s="566"/>
      <c r="J25" s="566"/>
      <c r="K25" s="566"/>
      <c r="L25" s="540"/>
    </row>
    <row r="26" ht="18.75" customHeight="1" spans="2:12">
      <c r="B26" s="543" t="s">
        <v>307</v>
      </c>
      <c r="C26" s="544" t="s">
        <v>308</v>
      </c>
      <c r="D26" s="545" t="s">
        <v>309</v>
      </c>
      <c r="E26" s="546" t="s">
        <v>310</v>
      </c>
      <c r="F26" s="547" t="s">
        <v>311</v>
      </c>
      <c r="G26" s="548" t="s">
        <v>312</v>
      </c>
      <c r="H26" s="566"/>
      <c r="I26" s="566"/>
      <c r="J26" s="566"/>
      <c r="K26" s="566"/>
      <c r="L26" s="540"/>
    </row>
    <row r="27" ht="15" customHeight="1" spans="2:12">
      <c r="B27" s="568">
        <v>1</v>
      </c>
      <c r="C27" s="559" t="s">
        <v>365</v>
      </c>
      <c r="D27" s="560" t="s">
        <v>359</v>
      </c>
      <c r="E27" s="557" t="s">
        <v>366</v>
      </c>
      <c r="F27" s="569">
        <v>11748</v>
      </c>
      <c r="G27" s="570">
        <v>0</v>
      </c>
      <c r="H27" s="566"/>
      <c r="I27" s="566"/>
      <c r="J27" s="566"/>
      <c r="K27" s="566"/>
      <c r="L27" s="540"/>
    </row>
    <row r="28" ht="15" customHeight="1" spans="2:12">
      <c r="B28" s="568">
        <v>2</v>
      </c>
      <c r="C28" s="559" t="s">
        <v>365</v>
      </c>
      <c r="D28" s="560" t="s">
        <v>359</v>
      </c>
      <c r="E28" s="557"/>
      <c r="F28" s="569"/>
      <c r="G28" s="570"/>
      <c r="H28" s="566"/>
      <c r="I28" s="566"/>
      <c r="J28" s="566"/>
      <c r="K28" s="566"/>
      <c r="L28" s="540"/>
    </row>
    <row r="29" ht="15" customHeight="1" spans="2:12">
      <c r="B29" s="571" t="s">
        <v>347</v>
      </c>
      <c r="C29" s="571"/>
      <c r="D29" s="571"/>
      <c r="E29" s="571"/>
      <c r="F29" s="562">
        <f>SUM(F27:F28)</f>
        <v>11748</v>
      </c>
      <c r="G29" s="563">
        <f>SUM(G27:G28)</f>
        <v>0</v>
      </c>
      <c r="H29" s="566"/>
      <c r="I29" s="566"/>
      <c r="J29" s="566"/>
      <c r="K29" s="566"/>
      <c r="L29" s="540"/>
    </row>
    <row r="30" ht="15" customHeight="1" spans="2:12">
      <c r="B30" s="565"/>
      <c r="C30" s="566"/>
      <c r="D30" s="567"/>
      <c r="E30" s="566"/>
      <c r="F30" s="567"/>
      <c r="G30" s="566"/>
      <c r="H30" s="566"/>
      <c r="I30" s="566"/>
      <c r="J30" s="566"/>
      <c r="K30" s="566"/>
      <c r="L30" s="540"/>
    </row>
    <row r="31" ht="15" customHeight="1" spans="2:12">
      <c r="B31" s="565"/>
      <c r="C31" s="566"/>
      <c r="D31" s="567"/>
      <c r="E31" s="566"/>
      <c r="F31" s="567"/>
      <c r="G31" s="566"/>
      <c r="H31" s="566"/>
      <c r="I31" s="566"/>
      <c r="J31" s="566"/>
      <c r="K31" s="566"/>
      <c r="L31" s="540"/>
    </row>
    <row r="32" ht="15" customHeight="1" spans="2:12">
      <c r="B32" s="565"/>
      <c r="C32" s="536" t="s">
        <v>367</v>
      </c>
      <c r="D32" s="536"/>
      <c r="E32" s="536"/>
      <c r="F32" s="567"/>
      <c r="G32" s="566"/>
      <c r="H32" s="566"/>
      <c r="I32" s="566"/>
      <c r="J32" s="566"/>
      <c r="K32" s="566"/>
      <c r="L32" s="540"/>
    </row>
    <row r="33" ht="6.75" customHeight="1" spans="2:12">
      <c r="B33" s="565"/>
      <c r="C33" s="566"/>
      <c r="D33" s="567"/>
      <c r="E33" s="566"/>
      <c r="F33" s="567"/>
      <c r="G33" s="566"/>
      <c r="H33" s="566"/>
      <c r="I33" s="566"/>
      <c r="J33" s="566"/>
      <c r="K33" s="566"/>
      <c r="L33" s="540"/>
    </row>
    <row r="34" ht="18.75" customHeight="1" spans="2:12">
      <c r="B34" s="543" t="s">
        <v>307</v>
      </c>
      <c r="C34" s="544" t="s">
        <v>308</v>
      </c>
      <c r="D34" s="545" t="s">
        <v>309</v>
      </c>
      <c r="E34" s="546" t="s">
        <v>310</v>
      </c>
      <c r="F34" s="547" t="s">
        <v>311</v>
      </c>
      <c r="G34" s="548" t="s">
        <v>312</v>
      </c>
      <c r="H34" s="566"/>
      <c r="I34" s="566"/>
      <c r="J34" s="566"/>
      <c r="K34" s="566"/>
      <c r="L34" s="540"/>
    </row>
    <row r="35" ht="15" customHeight="1" spans="2:12">
      <c r="B35" s="551">
        <v>1</v>
      </c>
      <c r="C35" s="552" t="s">
        <v>368</v>
      </c>
      <c r="D35" s="553" t="s">
        <v>359</v>
      </c>
      <c r="E35" s="572" t="s">
        <v>369</v>
      </c>
      <c r="F35" s="569">
        <v>4</v>
      </c>
      <c r="G35" s="570">
        <v>4841.2</v>
      </c>
      <c r="H35" s="566"/>
      <c r="I35" s="566"/>
      <c r="J35" s="566"/>
      <c r="K35" s="566"/>
      <c r="L35" s="540"/>
    </row>
    <row r="36" ht="15" customHeight="1" spans="2:12">
      <c r="B36" s="551">
        <v>2</v>
      </c>
      <c r="C36" s="552" t="s">
        <v>368</v>
      </c>
      <c r="D36" s="553" t="s">
        <v>359</v>
      </c>
      <c r="E36" s="557"/>
      <c r="F36" s="569"/>
      <c r="G36" s="570" t="s">
        <v>370</v>
      </c>
      <c r="H36" s="566"/>
      <c r="I36" s="566"/>
      <c r="J36" s="566"/>
      <c r="K36" s="566"/>
      <c r="L36" s="540"/>
    </row>
    <row r="37" ht="15" customHeight="1" spans="2:12">
      <c r="B37" s="571" t="s">
        <v>347</v>
      </c>
      <c r="C37" s="571"/>
      <c r="D37" s="571"/>
      <c r="E37" s="571"/>
      <c r="F37" s="562">
        <f>SUM(F35:F36)</f>
        <v>4</v>
      </c>
      <c r="G37" s="563">
        <f>SUM(G35:G36)</f>
        <v>4841.2</v>
      </c>
      <c r="H37" s="566"/>
      <c r="I37" s="566"/>
      <c r="J37" s="566"/>
      <c r="K37" s="566"/>
      <c r="L37" s="540"/>
    </row>
    <row r="38" ht="15" customHeight="1" spans="2:12">
      <c r="B38" s="565"/>
      <c r="C38" s="566"/>
      <c r="D38" s="567"/>
      <c r="E38" s="566"/>
      <c r="F38" s="567"/>
      <c r="G38" s="566"/>
      <c r="H38" s="566"/>
      <c r="I38" s="566"/>
      <c r="J38" s="566"/>
      <c r="K38" s="566"/>
      <c r="L38" s="540"/>
    </row>
    <row r="39" ht="15" customHeight="1" spans="2:12">
      <c r="B39" s="565"/>
      <c r="C39" s="566"/>
      <c r="D39" s="567"/>
      <c r="E39" s="566"/>
      <c r="F39" s="567"/>
      <c r="G39" s="566"/>
      <c r="H39" s="566"/>
      <c r="I39" s="566"/>
      <c r="J39" s="566"/>
      <c r="K39" s="566"/>
      <c r="L39" s="540"/>
    </row>
    <row r="40" ht="15" customHeight="1" spans="2:12">
      <c r="B40" s="565"/>
      <c r="C40" s="566"/>
      <c r="D40" s="567"/>
      <c r="E40" s="566"/>
      <c r="F40" s="567"/>
      <c r="G40" s="566"/>
      <c r="H40" s="566"/>
      <c r="I40" s="566"/>
      <c r="J40" s="566"/>
      <c r="K40" s="566"/>
      <c r="L40" s="540"/>
    </row>
    <row r="41" ht="15" customHeight="1" spans="2:12">
      <c r="B41" s="565"/>
      <c r="C41" s="573" t="s">
        <v>144</v>
      </c>
      <c r="D41" s="573"/>
      <c r="E41" s="566"/>
      <c r="F41" s="567"/>
      <c r="G41" s="566"/>
      <c r="H41" s="566"/>
      <c r="I41" s="566"/>
      <c r="J41" s="566"/>
      <c r="K41" s="566"/>
      <c r="L41" s="540"/>
    </row>
    <row r="42" ht="15" customHeight="1" spans="2:12">
      <c r="B42" s="565"/>
      <c r="C42" s="566"/>
      <c r="D42" s="567"/>
      <c r="E42" s="566"/>
      <c r="F42" s="567"/>
      <c r="G42" s="566"/>
      <c r="H42" s="566"/>
      <c r="I42" s="566"/>
      <c r="J42" s="566"/>
      <c r="K42" s="566"/>
      <c r="L42" s="540"/>
    </row>
    <row r="43" ht="15.75" customHeight="1" spans="2:12">
      <c r="B43" s="574" t="s">
        <v>145</v>
      </c>
      <c r="C43" s="575" t="s">
        <v>371</v>
      </c>
      <c r="D43" s="575"/>
      <c r="E43" s="566"/>
      <c r="F43" s="566"/>
      <c r="G43" s="566"/>
      <c r="H43" s="566"/>
      <c r="I43" s="566"/>
      <c r="J43" s="540"/>
      <c r="L43" s="1"/>
    </row>
    <row r="44" ht="15.75" customHeight="1" spans="2:12">
      <c r="B44" s="576" t="s">
        <v>22</v>
      </c>
      <c r="C44" s="575" t="s">
        <v>372</v>
      </c>
      <c r="D44" s="575"/>
      <c r="E44" s="566"/>
      <c r="F44" s="566"/>
      <c r="G44" s="566"/>
      <c r="H44" s="566"/>
      <c r="I44" s="566"/>
      <c r="J44" s="540"/>
      <c r="L44" s="1"/>
    </row>
    <row r="45" ht="15.75" customHeight="1" spans="2:12">
      <c r="B45" s="576" t="s">
        <v>24</v>
      </c>
      <c r="C45" s="577" t="s">
        <v>373</v>
      </c>
      <c r="D45" s="577"/>
      <c r="E45" s="566"/>
      <c r="F45" s="566"/>
      <c r="G45" s="566"/>
      <c r="H45" s="566"/>
      <c r="I45" s="566"/>
      <c r="J45" s="540"/>
      <c r="L45" s="1"/>
    </row>
    <row r="46" ht="15.75" customHeight="1" spans="2:12">
      <c r="B46" s="576" t="s">
        <v>26</v>
      </c>
      <c r="C46" s="578" t="s">
        <v>374</v>
      </c>
      <c r="D46" s="578"/>
      <c r="E46" s="566"/>
      <c r="F46" s="566"/>
      <c r="G46" s="566"/>
      <c r="H46" s="540"/>
      <c r="I46" s="540"/>
      <c r="J46" s="566"/>
      <c r="L46" s="1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sheet="1" objects="1" scenarios="1"/>
  <mergeCells count="14">
    <mergeCell ref="C2:E2"/>
    <mergeCell ref="C3:E3"/>
    <mergeCell ref="A8:B8"/>
    <mergeCell ref="C8:E8"/>
    <mergeCell ref="B21:F21"/>
    <mergeCell ref="C24:E24"/>
    <mergeCell ref="B29:E29"/>
    <mergeCell ref="C32:E32"/>
    <mergeCell ref="B37:E37"/>
    <mergeCell ref="C41:D41"/>
    <mergeCell ref="C43:D43"/>
    <mergeCell ref="C44:D44"/>
    <mergeCell ref="C45:D45"/>
    <mergeCell ref="C46:D46"/>
  </mergeCells>
  <pageMargins left="0.7875" right="0.7875" top="0.984027777777778" bottom="0.984027777777778" header="0.511811023622047" footer="0.511811023622047"/>
  <pageSetup paperSize="9" orientation="landscape" horizontalDpi="300" verticalDpi="300"/>
  <headerFooter/>
  <rowBreaks count="1" manualBreakCount="1">
    <brk id="2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85"/>
  <sheetViews>
    <sheetView showGridLines="0" zoomScale="71" zoomScaleNormal="71" workbookViewId="0">
      <selection activeCell="F10" sqref="F10"/>
    </sheetView>
  </sheetViews>
  <sheetFormatPr defaultColWidth="9.42857142857143" defaultRowHeight="14.25"/>
  <cols>
    <col min="1" max="1" width="8" style="452" customWidth="1"/>
    <col min="2" max="2" width="55.4285714285714" style="451" customWidth="1"/>
    <col min="3" max="3" width="25.8571428571429" style="453" customWidth="1"/>
    <col min="4" max="4" width="44" style="452" customWidth="1"/>
    <col min="5" max="5" width="24.4285714285714" style="451" customWidth="1"/>
    <col min="6" max="6" width="19.4285714285714" style="452" customWidth="1"/>
    <col min="7" max="7" width="13.5714285714286" style="452" customWidth="1"/>
    <col min="8" max="8" width="13.5714285714286" style="454" customWidth="1"/>
    <col min="9" max="9" width="39.8571428571429" style="451" customWidth="1"/>
    <col min="10" max="10" width="19.1428571428571" style="451" customWidth="1"/>
    <col min="11" max="11" width="13.5714285714286" style="451" customWidth="1"/>
    <col min="12" max="12" width="12.5714285714286" style="451" customWidth="1"/>
    <col min="13" max="13" width="18.8571428571429" style="455" customWidth="1"/>
    <col min="14" max="14" width="17.4285714285714" style="455" customWidth="1"/>
    <col min="15" max="15" width="19.1428571428571" style="455" customWidth="1"/>
    <col min="16" max="16" width="42.2857142857143" style="455" customWidth="1"/>
    <col min="17" max="17" width="9.28571428571429" style="455" customWidth="1"/>
    <col min="18" max="18" width="23.1428571428571" style="451" customWidth="1"/>
    <col min="19" max="61" width="9.42857142857143" style="456" customWidth="1"/>
    <col min="62" max="72" width="9.42857142857143" style="457" customWidth="1"/>
    <col min="73" max="16384" width="9.42857142857143" style="458"/>
  </cols>
  <sheetData>
    <row r="1" ht="13.5" spans="1:7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customHeight="1" spans="1:72">
      <c r="A2"/>
      <c r="B2"/>
      <c r="C2"/>
      <c r="D2"/>
      <c r="E2" s="459" t="s">
        <v>375</v>
      </c>
      <c r="F2"/>
      <c r="G2"/>
      <c r="H2"/>
      <c r="I2"/>
      <c r="J2" s="336" t="s">
        <v>29</v>
      </c>
      <c r="K2" s="11" t="s">
        <v>30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customHeight="1" spans="1:72">
      <c r="A3"/>
      <c r="B3"/>
      <c r="C3"/>
      <c r="D3"/>
      <c r="E3" s="404" t="s">
        <v>376</v>
      </c>
      <c r="F3"/>
      <c r="G3"/>
      <c r="H3"/>
      <c r="I3"/>
      <c r="J3" s="336" t="s">
        <v>32</v>
      </c>
      <c r="K3" s="11">
        <v>2026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customHeight="1" spans="1:72">
      <c r="A4"/>
      <c r="B4"/>
      <c r="C4"/>
      <c r="D4"/>
      <c r="E4"/>
      <c r="F4"/>
      <c r="G4"/>
      <c r="H4"/>
      <c r="I4"/>
      <c r="J4" s="336" t="s">
        <v>33</v>
      </c>
      <c r="K4" s="14" t="s">
        <v>4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customHeight="1" spans="1:72">
      <c r="A5"/>
      <c r="B5"/>
      <c r="C5"/>
      <c r="D5"/>
      <c r="E5"/>
      <c r="F5"/>
      <c r="G5"/>
      <c r="H5"/>
      <c r="I5"/>
      <c r="J5" s="336"/>
      <c r="K5" s="46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customHeight="1" spans="1:72">
      <c r="A6"/>
      <c r="B6"/>
      <c r="C6"/>
      <c r="D6"/>
      <c r="E6"/>
      <c r="F6"/>
      <c r="G6"/>
      <c r="H6"/>
      <c r="I6"/>
      <c r="J6" s="336"/>
      <c r="K6" s="46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customHeight="1" spans="1:72">
      <c r="A7"/>
      <c r="B7"/>
      <c r="C7"/>
      <c r="D7"/>
      <c r="E7"/>
      <c r="F7"/>
      <c r="G7"/>
      <c r="H7"/>
      <c r="I7"/>
      <c r="J7" s="336"/>
      <c r="K7" s="460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customHeight="1" spans="1:72">
      <c r="A8"/>
      <c r="B8"/>
      <c r="C8"/>
      <c r="D8"/>
      <c r="E8"/>
      <c r="F8"/>
      <c r="G8"/>
      <c r="H8"/>
      <c r="I8"/>
      <c r="J8" s="336"/>
      <c r="K8" s="460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12" s="449" customFormat="1" ht="15" spans="1:72">
      <c r="B12" s="461" t="s">
        <v>377</v>
      </c>
      <c r="C12" s="462"/>
      <c r="D12" s="463" t="s">
        <v>378</v>
      </c>
      <c r="E12" s="463"/>
      <c r="F12" s="463"/>
      <c r="G12" s="463"/>
      <c r="H12" s="463"/>
      <c r="I12" s="463"/>
      <c r="J12" s="463"/>
      <c r="K12" s="463"/>
      <c r="L12" s="463"/>
      <c r="M12" s="464"/>
      <c r="N12" s="464"/>
      <c r="O12" s="464"/>
      <c r="P12" s="464"/>
      <c r="Q12" s="464"/>
      <c r="S12" s="465"/>
      <c r="T12" s="465"/>
      <c r="U12" s="465"/>
      <c r="V12" s="465"/>
      <c r="W12" s="465"/>
      <c r="X12" s="465"/>
      <c r="Y12" s="465"/>
      <c r="Z12" s="465"/>
      <c r="AA12" s="465"/>
      <c r="AB12" s="465"/>
      <c r="AC12" s="465"/>
      <c r="AD12" s="465"/>
      <c r="AE12" s="465"/>
      <c r="AF12" s="465"/>
      <c r="AG12" s="465"/>
      <c r="AH12" s="465"/>
      <c r="AI12" s="465"/>
      <c r="AJ12" s="465"/>
      <c r="AK12" s="465"/>
      <c r="AL12" s="465"/>
      <c r="AM12" s="465"/>
      <c r="AN12" s="465"/>
      <c r="AO12" s="465"/>
      <c r="AP12" s="465"/>
      <c r="AQ12" s="465"/>
      <c r="AR12" s="465"/>
      <c r="AS12" s="465"/>
      <c r="AT12" s="465"/>
      <c r="AU12" s="465"/>
      <c r="AV12" s="465"/>
      <c r="AW12" s="465"/>
      <c r="AX12" s="465"/>
      <c r="AY12" s="465"/>
      <c r="AZ12" s="465"/>
      <c r="BA12" s="465"/>
      <c r="BB12" s="465"/>
      <c r="BC12" s="465"/>
      <c r="BD12" s="465"/>
      <c r="BE12" s="465"/>
      <c r="BF12" s="465"/>
      <c r="BG12" s="465"/>
      <c r="BH12" s="465"/>
      <c r="BI12" s="465"/>
      <c r="BJ12" s="465"/>
      <c r="BK12" s="465"/>
      <c r="BL12" s="465"/>
      <c r="BM12" s="465"/>
      <c r="BN12" s="465"/>
      <c r="BO12" s="465"/>
      <c r="BP12" s="465"/>
      <c r="BQ12" s="465"/>
      <c r="BR12" s="465"/>
      <c r="BS12" s="465"/>
      <c r="BT12" s="465"/>
    </row>
    <row r="13" s="449" customFormat="1" ht="15" spans="1:72">
      <c r="B13" s="466"/>
      <c r="C13" s="462"/>
      <c r="D13" s="467"/>
      <c r="E13" s="463"/>
      <c r="F13" s="467"/>
      <c r="G13" s="467"/>
      <c r="H13" s="463"/>
      <c r="I13" s="463"/>
      <c r="J13" s="463"/>
      <c r="K13" s="463"/>
      <c r="L13" s="463"/>
      <c r="M13" s="464"/>
      <c r="N13" s="464"/>
      <c r="O13" s="464"/>
      <c r="P13" s="464"/>
      <c r="Q13" s="464"/>
      <c r="S13" s="465"/>
      <c r="T13" s="465"/>
      <c r="U13" s="465"/>
      <c r="V13" s="465"/>
      <c r="W13" s="465"/>
      <c r="X13" s="465"/>
      <c r="Y13" s="465"/>
      <c r="Z13" s="465"/>
      <c r="AA13" s="465"/>
      <c r="AB13" s="465"/>
      <c r="AC13" s="465"/>
      <c r="AD13" s="465"/>
      <c r="AE13" s="465"/>
      <c r="AF13" s="465"/>
      <c r="AG13" s="465"/>
      <c r="AH13" s="465"/>
      <c r="AI13" s="465"/>
      <c r="AJ13" s="465"/>
      <c r="AK13" s="465"/>
      <c r="AL13" s="465"/>
      <c r="AM13" s="465"/>
      <c r="AN13" s="465"/>
      <c r="AO13" s="465"/>
      <c r="AP13" s="465"/>
      <c r="AQ13" s="465"/>
      <c r="AR13" s="465"/>
      <c r="AS13" s="465"/>
      <c r="AT13" s="465"/>
      <c r="AU13" s="465"/>
      <c r="AV13" s="465"/>
      <c r="AW13" s="465"/>
      <c r="AX13" s="465"/>
      <c r="AY13" s="465"/>
      <c r="AZ13" s="465"/>
      <c r="BA13" s="465"/>
      <c r="BB13" s="465"/>
      <c r="BC13" s="465"/>
      <c r="BD13" s="465"/>
      <c r="BE13" s="465"/>
      <c r="BF13" s="465"/>
      <c r="BG13" s="465"/>
      <c r="BH13" s="465"/>
      <c r="BI13" s="465"/>
      <c r="BJ13" s="465"/>
      <c r="BK13" s="465"/>
      <c r="BL13" s="465"/>
      <c r="BM13" s="465"/>
      <c r="BN13" s="465"/>
      <c r="BO13" s="465"/>
      <c r="BP13" s="465"/>
      <c r="BQ13" s="465"/>
      <c r="BR13" s="465"/>
      <c r="BS13" s="465"/>
      <c r="BT13" s="465"/>
    </row>
    <row r="14" s="450" customFormat="1" ht="75" spans="1:72">
      <c r="A14" s="468" t="s">
        <v>73</v>
      </c>
      <c r="B14" s="468" t="s">
        <v>379</v>
      </c>
      <c r="C14" s="469" t="s">
        <v>380</v>
      </c>
      <c r="D14" s="470" t="s">
        <v>381</v>
      </c>
      <c r="E14" s="471" t="s">
        <v>382</v>
      </c>
      <c r="F14" s="471" t="s">
        <v>383</v>
      </c>
      <c r="G14" s="471" t="s">
        <v>384</v>
      </c>
      <c r="H14" s="471" t="s">
        <v>385</v>
      </c>
      <c r="I14" s="471" t="s">
        <v>386</v>
      </c>
      <c r="J14" s="471" t="s">
        <v>387</v>
      </c>
      <c r="K14" s="471" t="s">
        <v>388</v>
      </c>
      <c r="L14" s="468" t="s">
        <v>389</v>
      </c>
      <c r="M14" s="469" t="s">
        <v>390</v>
      </c>
      <c r="N14" s="469" t="s">
        <v>391</v>
      </c>
      <c r="O14" s="469" t="s">
        <v>392</v>
      </c>
      <c r="P14" s="469" t="s">
        <v>393</v>
      </c>
      <c r="Q14" s="472" t="s">
        <v>394</v>
      </c>
      <c r="R14" s="473" t="s">
        <v>395</v>
      </c>
      <c r="S14" s="474"/>
      <c r="T14" s="474"/>
      <c r="U14" s="474"/>
      <c r="V14" s="474"/>
      <c r="W14" s="474"/>
      <c r="X14" s="474"/>
      <c r="Y14" s="474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  <c r="AO14" s="474"/>
      <c r="AP14" s="474"/>
      <c r="AQ14" s="474"/>
      <c r="AR14" s="474"/>
      <c r="AS14" s="474"/>
      <c r="AT14" s="474"/>
      <c r="AU14" s="474"/>
      <c r="AV14" s="474"/>
      <c r="AW14" s="474"/>
      <c r="AX14" s="474"/>
      <c r="AY14" s="474"/>
      <c r="AZ14" s="474"/>
      <c r="BA14" s="474"/>
      <c r="BB14" s="474"/>
      <c r="BC14" s="474"/>
      <c r="BD14" s="474"/>
      <c r="BE14" s="474"/>
      <c r="BF14" s="474"/>
      <c r="BG14" s="474"/>
      <c r="BH14" s="474"/>
      <c r="BI14" s="474"/>
      <c r="BJ14" s="474"/>
      <c r="BK14" s="474"/>
      <c r="BL14" s="474"/>
      <c r="BM14" s="474"/>
      <c r="BN14" s="474"/>
      <c r="BO14" s="474"/>
      <c r="BP14" s="474"/>
      <c r="BQ14" s="474"/>
      <c r="BR14" s="474"/>
      <c r="BS14" s="474"/>
      <c r="BT14" s="474"/>
    </row>
    <row r="15" s="451" customFormat="1" ht="342" spans="1:72">
      <c r="A15" s="475">
        <v>1</v>
      </c>
      <c r="B15" s="476" t="s">
        <v>396</v>
      </c>
      <c r="C15" s="477">
        <v>43573</v>
      </c>
      <c r="D15" s="478" t="s">
        <v>397</v>
      </c>
      <c r="E15" s="479" t="s">
        <v>398</v>
      </c>
      <c r="F15" s="480"/>
      <c r="G15" s="480">
        <v>422877</v>
      </c>
      <c r="H15" s="481" t="s">
        <v>399</v>
      </c>
      <c r="I15" s="482" t="s">
        <v>400</v>
      </c>
      <c r="J15" s="483"/>
      <c r="K15" s="481" t="s">
        <v>401</v>
      </c>
      <c r="L15" s="481"/>
      <c r="M15" s="483"/>
      <c r="N15" s="484"/>
      <c r="O15" s="485"/>
      <c r="P15" s="485"/>
      <c r="Q15" s="486"/>
      <c r="R15" s="48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  <c r="AC15" s="456"/>
      <c r="AD15" s="456"/>
      <c r="AE15" s="456"/>
      <c r="AF15" s="456"/>
      <c r="AG15" s="456"/>
      <c r="AH15" s="456"/>
      <c r="AI15" s="456"/>
      <c r="AJ15" s="456"/>
      <c r="AK15" s="456"/>
      <c r="AL15" s="456"/>
      <c r="AM15" s="456"/>
      <c r="AN15" s="456"/>
      <c r="AO15" s="456"/>
      <c r="AP15" s="456"/>
      <c r="AQ15" s="456"/>
      <c r="AR15" s="456"/>
      <c r="AS15" s="456"/>
      <c r="AT15" s="456"/>
      <c r="AU15" s="456"/>
      <c r="AV15" s="456"/>
      <c r="AW15" s="456"/>
      <c r="AX15" s="456"/>
      <c r="AY15" s="456"/>
      <c r="AZ15" s="456"/>
      <c r="BA15" s="456"/>
      <c r="BB15" s="456"/>
      <c r="BC15" s="456"/>
      <c r="BD15" s="456"/>
      <c r="BE15" s="456"/>
      <c r="BF15" s="456"/>
      <c r="BG15" s="456"/>
      <c r="BH15" s="456"/>
      <c r="BI15" s="456"/>
      <c r="BJ15" s="456"/>
      <c r="BK15" s="456"/>
      <c r="BL15" s="456"/>
      <c r="BM15" s="456"/>
      <c r="BN15" s="456"/>
      <c r="BO15" s="456"/>
      <c r="BP15" s="456"/>
      <c r="BQ15" s="456"/>
      <c r="BR15" s="456"/>
      <c r="BS15" s="456"/>
      <c r="BT15" s="456"/>
    </row>
    <row r="16" s="451" customFormat="1" ht="342" spans="1:72">
      <c r="A16" s="475">
        <v>2</v>
      </c>
      <c r="B16" s="476" t="s">
        <v>396</v>
      </c>
      <c r="C16" s="477">
        <v>43609</v>
      </c>
      <c r="D16" s="478" t="s">
        <v>397</v>
      </c>
      <c r="E16" s="479" t="s">
        <v>398</v>
      </c>
      <c r="F16" s="480" t="s">
        <v>402</v>
      </c>
      <c r="G16" s="487">
        <v>425233</v>
      </c>
      <c r="H16" s="481" t="s">
        <v>399</v>
      </c>
      <c r="I16" s="488" t="s">
        <v>403</v>
      </c>
      <c r="J16" s="489">
        <v>45962</v>
      </c>
      <c r="K16" s="481" t="s">
        <v>401</v>
      </c>
      <c r="L16" s="481"/>
      <c r="M16" s="489">
        <v>45962</v>
      </c>
      <c r="N16" s="484"/>
      <c r="O16" s="485"/>
      <c r="P16" s="485"/>
      <c r="Q16" s="486"/>
      <c r="R16" s="486"/>
      <c r="S16" s="456"/>
      <c r="T16" s="456"/>
      <c r="U16" s="456"/>
      <c r="V16" s="456"/>
      <c r="W16" s="456"/>
      <c r="X16" s="456"/>
      <c r="Y16" s="456"/>
      <c r="Z16" s="456"/>
      <c r="AA16" s="456"/>
      <c r="AB16" s="456"/>
      <c r="AC16" s="456"/>
      <c r="AD16" s="456"/>
      <c r="AE16" s="456"/>
      <c r="AF16" s="456"/>
      <c r="AG16" s="456"/>
      <c r="AH16" s="456"/>
      <c r="AI16" s="456"/>
      <c r="AJ16" s="456"/>
      <c r="AK16" s="456"/>
      <c r="AL16" s="456"/>
      <c r="AM16" s="456"/>
      <c r="AN16" s="456"/>
      <c r="AO16" s="456"/>
      <c r="AP16" s="456"/>
      <c r="AQ16" s="456"/>
      <c r="AR16" s="456"/>
      <c r="AS16" s="456"/>
      <c r="AT16" s="456"/>
      <c r="AU16" s="456"/>
      <c r="AV16" s="456"/>
      <c r="AW16" s="456"/>
      <c r="AX16" s="456"/>
      <c r="AY16" s="456"/>
      <c r="AZ16" s="456"/>
      <c r="BA16" s="456"/>
      <c r="BB16" s="456"/>
      <c r="BC16" s="456"/>
      <c r="BD16" s="456"/>
      <c r="BE16" s="456"/>
      <c r="BF16" s="456"/>
      <c r="BG16" s="456"/>
      <c r="BH16" s="456"/>
      <c r="BI16" s="456"/>
      <c r="BJ16" s="456"/>
      <c r="BK16" s="456"/>
      <c r="BL16" s="456"/>
      <c r="BM16" s="456"/>
      <c r="BN16" s="456"/>
      <c r="BO16" s="456"/>
      <c r="BP16" s="456"/>
      <c r="BQ16" s="456"/>
      <c r="BR16" s="456"/>
      <c r="BS16" s="456"/>
      <c r="BT16" s="456"/>
    </row>
    <row r="17" s="451" customFormat="1" ht="342" spans="1:72">
      <c r="A17" s="475">
        <v>3</v>
      </c>
      <c r="B17" s="476" t="s">
        <v>396</v>
      </c>
      <c r="C17" s="477">
        <v>43609</v>
      </c>
      <c r="D17" s="478" t="s">
        <v>397</v>
      </c>
      <c r="E17" s="479" t="s">
        <v>398</v>
      </c>
      <c r="F17" s="480"/>
      <c r="G17" s="487">
        <v>425234</v>
      </c>
      <c r="H17" s="481" t="s">
        <v>399</v>
      </c>
      <c r="I17" s="482" t="s">
        <v>404</v>
      </c>
      <c r="J17" s="481"/>
      <c r="K17" s="481" t="s">
        <v>401</v>
      </c>
      <c r="L17" s="490"/>
      <c r="M17" s="485"/>
      <c r="N17" s="484"/>
      <c r="O17" s="485"/>
      <c r="P17" s="485"/>
      <c r="Q17" s="486"/>
      <c r="R17" s="486"/>
      <c r="S17" s="456"/>
      <c r="T17" s="456"/>
      <c r="U17" s="456"/>
      <c r="V17" s="456"/>
      <c r="W17" s="456"/>
      <c r="X17" s="456"/>
      <c r="Y17" s="456"/>
      <c r="Z17" s="456"/>
      <c r="AA17" s="456"/>
      <c r="AB17" s="456"/>
      <c r="AC17" s="456"/>
      <c r="AD17" s="456"/>
      <c r="AE17" s="456"/>
      <c r="AF17" s="456"/>
      <c r="AG17" s="456"/>
      <c r="AH17" s="456"/>
      <c r="AI17" s="456"/>
      <c r="AJ17" s="456"/>
      <c r="AK17" s="456"/>
      <c r="AL17" s="456"/>
      <c r="AM17" s="456"/>
      <c r="AN17" s="456"/>
      <c r="AO17" s="456"/>
      <c r="AP17" s="456"/>
      <c r="AQ17" s="456"/>
      <c r="AR17" s="456"/>
      <c r="AS17" s="456"/>
      <c r="AT17" s="456"/>
      <c r="AU17" s="456"/>
      <c r="AV17" s="456"/>
      <c r="AW17" s="456"/>
      <c r="AX17" s="456"/>
      <c r="AY17" s="456"/>
      <c r="AZ17" s="456"/>
      <c r="BA17" s="456"/>
      <c r="BB17" s="456"/>
      <c r="BC17" s="456"/>
      <c r="BD17" s="456"/>
      <c r="BE17" s="456"/>
      <c r="BF17" s="456"/>
      <c r="BG17" s="456"/>
      <c r="BH17" s="456"/>
      <c r="BI17" s="456"/>
      <c r="BJ17" s="456"/>
      <c r="BK17" s="456"/>
      <c r="BL17" s="456"/>
      <c r="BM17" s="456"/>
      <c r="BN17" s="456"/>
      <c r="BO17" s="456"/>
      <c r="BP17" s="456"/>
      <c r="BQ17" s="456"/>
      <c r="BR17" s="456"/>
      <c r="BS17" s="456"/>
      <c r="BT17" s="456"/>
    </row>
    <row r="18" s="451" customFormat="1" ht="342" spans="1:72">
      <c r="A18" s="475">
        <v>4</v>
      </c>
      <c r="B18" s="476" t="s">
        <v>396</v>
      </c>
      <c r="C18" s="477">
        <v>43609</v>
      </c>
      <c r="D18" s="478" t="s">
        <v>397</v>
      </c>
      <c r="E18" s="479" t="s">
        <v>398</v>
      </c>
      <c r="F18" s="480" t="s">
        <v>405</v>
      </c>
      <c r="G18" s="487">
        <v>425237</v>
      </c>
      <c r="H18" s="481" t="s">
        <v>399</v>
      </c>
      <c r="I18" s="488" t="s">
        <v>406</v>
      </c>
      <c r="J18" s="491">
        <v>45962</v>
      </c>
      <c r="K18" s="481" t="s">
        <v>401</v>
      </c>
      <c r="L18" s="490"/>
      <c r="M18" s="492">
        <v>45962</v>
      </c>
      <c r="N18" s="484"/>
      <c r="O18" s="485"/>
      <c r="P18" s="485"/>
      <c r="Q18" s="486"/>
      <c r="R18" s="486"/>
      <c r="S18" s="456"/>
      <c r="T18" s="456"/>
      <c r="U18" s="456"/>
      <c r="V18" s="456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6"/>
      <c r="AH18" s="456"/>
      <c r="AI18" s="456"/>
      <c r="AJ18" s="456"/>
      <c r="AK18" s="456"/>
      <c r="AL18" s="456"/>
      <c r="AM18" s="456"/>
      <c r="AN18" s="456"/>
      <c r="AO18" s="456"/>
      <c r="AP18" s="456"/>
      <c r="AQ18" s="456"/>
      <c r="AR18" s="456"/>
      <c r="AS18" s="456"/>
      <c r="AT18" s="456"/>
      <c r="AU18" s="456"/>
      <c r="AV18" s="456"/>
      <c r="AW18" s="456"/>
      <c r="AX18" s="456"/>
      <c r="AY18" s="456"/>
      <c r="AZ18" s="456"/>
      <c r="BA18" s="456"/>
      <c r="BB18" s="456"/>
      <c r="BC18" s="456"/>
      <c r="BD18" s="456"/>
      <c r="BE18" s="456"/>
      <c r="BF18" s="456"/>
      <c r="BG18" s="456"/>
      <c r="BH18" s="456"/>
      <c r="BI18" s="456"/>
      <c r="BJ18" s="456"/>
      <c r="BK18" s="456"/>
      <c r="BL18" s="456"/>
      <c r="BM18" s="456"/>
      <c r="BN18" s="456"/>
      <c r="BO18" s="456"/>
      <c r="BP18" s="456"/>
      <c r="BQ18" s="456"/>
      <c r="BR18" s="456"/>
      <c r="BS18" s="456"/>
      <c r="BT18" s="456"/>
    </row>
    <row r="19" s="451" customFormat="1" ht="367.5" customHeight="1" spans="1:72">
      <c r="A19" s="475">
        <v>5</v>
      </c>
      <c r="B19" s="476" t="s">
        <v>396</v>
      </c>
      <c r="C19" s="477">
        <v>43609</v>
      </c>
      <c r="D19" s="478" t="s">
        <v>397</v>
      </c>
      <c r="E19" s="479" t="s">
        <v>398</v>
      </c>
      <c r="F19" s="480" t="s">
        <v>407</v>
      </c>
      <c r="G19" s="487">
        <v>425240</v>
      </c>
      <c r="H19" s="481" t="s">
        <v>399</v>
      </c>
      <c r="I19" s="482" t="s">
        <v>408</v>
      </c>
      <c r="J19" s="491">
        <v>45962</v>
      </c>
      <c r="K19" s="481" t="s">
        <v>401</v>
      </c>
      <c r="L19" s="490"/>
      <c r="M19" s="492">
        <v>45962</v>
      </c>
      <c r="N19" s="484"/>
      <c r="O19" s="485"/>
      <c r="P19" s="485"/>
      <c r="Q19" s="486"/>
      <c r="R19" s="48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D19" s="456"/>
      <c r="AE19" s="456"/>
      <c r="AF19" s="456"/>
      <c r="AG19" s="456"/>
      <c r="AH19" s="456"/>
      <c r="AI19" s="456"/>
      <c r="AJ19" s="456"/>
      <c r="AK19" s="456"/>
      <c r="AL19" s="456"/>
      <c r="AM19" s="456"/>
      <c r="AN19" s="456"/>
      <c r="AO19" s="456"/>
      <c r="AP19" s="456"/>
      <c r="AQ19" s="456"/>
      <c r="AR19" s="456"/>
      <c r="AS19" s="456"/>
      <c r="AT19" s="456"/>
      <c r="AU19" s="456"/>
      <c r="AV19" s="456"/>
      <c r="AW19" s="456"/>
      <c r="AX19" s="456"/>
      <c r="AY19" s="456"/>
      <c r="AZ19" s="456"/>
      <c r="BA19" s="456"/>
      <c r="BB19" s="456"/>
      <c r="BC19" s="456"/>
      <c r="BD19" s="456"/>
      <c r="BE19" s="456"/>
      <c r="BF19" s="456"/>
      <c r="BG19" s="456"/>
      <c r="BH19" s="456"/>
      <c r="BI19" s="456"/>
      <c r="BJ19" s="456"/>
      <c r="BK19" s="456"/>
      <c r="BL19" s="456"/>
      <c r="BM19" s="456"/>
      <c r="BN19" s="456"/>
      <c r="BO19" s="456"/>
      <c r="BP19" s="456"/>
      <c r="BQ19" s="456"/>
      <c r="BR19" s="456"/>
      <c r="BS19" s="456"/>
      <c r="BT19" s="456"/>
    </row>
    <row r="20" s="451" customFormat="1" ht="342" spans="1:72">
      <c r="A20" s="475">
        <v>6</v>
      </c>
      <c r="B20" s="476" t="s">
        <v>396</v>
      </c>
      <c r="C20" s="477">
        <v>43769</v>
      </c>
      <c r="D20" s="478" t="s">
        <v>397</v>
      </c>
      <c r="E20" s="479" t="s">
        <v>398</v>
      </c>
      <c r="F20" s="480" t="s">
        <v>409</v>
      </c>
      <c r="G20" s="487">
        <v>440274</v>
      </c>
      <c r="H20" s="481" t="s">
        <v>399</v>
      </c>
      <c r="I20" s="482" t="s">
        <v>410</v>
      </c>
      <c r="J20" s="481"/>
      <c r="K20" s="481" t="s">
        <v>401</v>
      </c>
      <c r="L20" s="490"/>
      <c r="M20" s="485"/>
      <c r="N20" s="484"/>
      <c r="O20" s="485"/>
      <c r="P20" s="485"/>
      <c r="Q20" s="486"/>
      <c r="R20" s="486"/>
      <c r="S20" s="456"/>
      <c r="T20" s="456"/>
      <c r="U20" s="456"/>
      <c r="V20" s="456"/>
      <c r="W20" s="456"/>
      <c r="X20" s="456"/>
      <c r="Y20" s="456"/>
      <c r="Z20" s="456"/>
      <c r="AA20" s="456"/>
      <c r="AB20" s="456"/>
      <c r="AC20" s="456"/>
      <c r="AD20" s="456"/>
      <c r="AE20" s="456"/>
      <c r="AF20" s="456"/>
      <c r="AG20" s="456"/>
      <c r="AH20" s="456"/>
      <c r="AI20" s="456"/>
      <c r="AJ20" s="456"/>
      <c r="AK20" s="456"/>
      <c r="AL20" s="456"/>
      <c r="AM20" s="456"/>
      <c r="AN20" s="456"/>
      <c r="AO20" s="456"/>
      <c r="AP20" s="456"/>
      <c r="AQ20" s="456"/>
      <c r="AR20" s="456"/>
      <c r="AS20" s="456"/>
      <c r="AT20" s="456"/>
      <c r="AU20" s="456"/>
      <c r="AV20" s="456"/>
      <c r="AW20" s="456"/>
      <c r="AX20" s="456"/>
      <c r="AY20" s="456"/>
      <c r="AZ20" s="456"/>
      <c r="BA20" s="456"/>
      <c r="BB20" s="456"/>
      <c r="BC20" s="456"/>
      <c r="BD20" s="456"/>
      <c r="BE20" s="456"/>
      <c r="BF20" s="456"/>
      <c r="BG20" s="456"/>
      <c r="BH20" s="456"/>
      <c r="BI20" s="456"/>
      <c r="BJ20" s="456"/>
      <c r="BK20" s="456"/>
      <c r="BL20" s="456"/>
      <c r="BM20" s="456"/>
      <c r="BN20" s="456"/>
      <c r="BO20" s="456"/>
      <c r="BP20" s="456"/>
      <c r="BQ20" s="456"/>
      <c r="BR20" s="456"/>
      <c r="BS20" s="456"/>
      <c r="BT20" s="456"/>
    </row>
    <row r="21" s="451" customFormat="1" ht="256.5" spans="1:72">
      <c r="A21" s="475">
        <v>7</v>
      </c>
      <c r="B21" s="476" t="s">
        <v>396</v>
      </c>
      <c r="C21" s="477">
        <v>43769</v>
      </c>
      <c r="D21" s="478" t="s">
        <v>397</v>
      </c>
      <c r="E21" s="479" t="s">
        <v>411</v>
      </c>
      <c r="F21" s="480" t="s">
        <v>412</v>
      </c>
      <c r="G21" s="480">
        <v>440278</v>
      </c>
      <c r="H21" s="481" t="s">
        <v>399</v>
      </c>
      <c r="I21" s="482" t="s">
        <v>410</v>
      </c>
      <c r="J21" s="481"/>
      <c r="K21" s="481" t="s">
        <v>401</v>
      </c>
      <c r="L21" s="490"/>
      <c r="M21" s="485"/>
      <c r="N21" s="484"/>
      <c r="O21" s="485"/>
      <c r="P21" s="485"/>
      <c r="Q21" s="486"/>
      <c r="R21" s="486"/>
      <c r="S21" s="456"/>
      <c r="T21" s="456"/>
      <c r="U21" s="456"/>
      <c r="V21" s="456"/>
      <c r="W21" s="456"/>
      <c r="X21" s="456"/>
      <c r="Y21" s="456"/>
      <c r="Z21" s="456"/>
      <c r="AA21" s="456"/>
      <c r="AB21" s="456"/>
      <c r="AC21" s="456"/>
      <c r="AD21" s="456"/>
      <c r="AE21" s="456"/>
      <c r="AF21" s="456"/>
      <c r="AG21" s="456"/>
      <c r="AH21" s="456"/>
      <c r="AI21" s="456"/>
      <c r="AJ21" s="456"/>
      <c r="AK21" s="456"/>
      <c r="AL21" s="456"/>
      <c r="AM21" s="456"/>
      <c r="AN21" s="456"/>
      <c r="AO21" s="456"/>
      <c r="AP21" s="456"/>
      <c r="AQ21" s="456"/>
      <c r="AR21" s="456"/>
      <c r="AS21" s="456"/>
      <c r="AT21" s="456"/>
      <c r="AU21" s="456"/>
      <c r="AV21" s="456"/>
      <c r="AW21" s="456"/>
      <c r="AX21" s="456"/>
      <c r="AY21" s="456"/>
      <c r="AZ21" s="456"/>
      <c r="BA21" s="456"/>
      <c r="BB21" s="456"/>
      <c r="BC21" s="456"/>
      <c r="BD21" s="456"/>
      <c r="BE21" s="456"/>
      <c r="BF21" s="456"/>
      <c r="BG21" s="456"/>
      <c r="BH21" s="456"/>
      <c r="BI21" s="456"/>
      <c r="BJ21" s="456"/>
      <c r="BK21" s="456"/>
      <c r="BL21" s="456"/>
      <c r="BM21" s="456"/>
      <c r="BN21" s="456"/>
      <c r="BO21" s="456"/>
      <c r="BP21" s="456"/>
      <c r="BQ21" s="456"/>
      <c r="BR21" s="456"/>
      <c r="BS21" s="456"/>
      <c r="BT21" s="456"/>
    </row>
    <row r="22" s="451" customFormat="1" ht="99.75" spans="1:72">
      <c r="A22" s="475">
        <v>8</v>
      </c>
      <c r="B22" s="476" t="s">
        <v>413</v>
      </c>
      <c r="C22" s="493">
        <v>44035</v>
      </c>
      <c r="D22" s="488" t="s">
        <v>414</v>
      </c>
      <c r="E22" s="488" t="s">
        <v>415</v>
      </c>
      <c r="F22" s="482"/>
      <c r="G22" s="482">
        <v>465758</v>
      </c>
      <c r="H22" s="481" t="s">
        <v>399</v>
      </c>
      <c r="I22" s="482" t="s">
        <v>404</v>
      </c>
      <c r="J22" s="481"/>
      <c r="K22" s="481" t="s">
        <v>401</v>
      </c>
      <c r="L22" s="490"/>
      <c r="M22" s="485"/>
      <c r="N22" s="484"/>
      <c r="O22" s="485"/>
      <c r="P22" s="485"/>
      <c r="Q22" s="486"/>
      <c r="R22" s="486"/>
      <c r="S22" s="456"/>
      <c r="T22" s="456"/>
      <c r="U22" s="456"/>
      <c r="V22" s="456"/>
      <c r="W22" s="456"/>
      <c r="X22" s="456"/>
      <c r="Y22" s="456"/>
      <c r="Z22" s="456"/>
      <c r="AA22" s="456"/>
      <c r="AB22" s="456"/>
      <c r="AC22" s="456"/>
      <c r="AD22" s="456"/>
      <c r="AE22" s="456"/>
      <c r="AF22" s="456"/>
      <c r="AG22" s="456"/>
      <c r="AH22" s="456"/>
      <c r="AI22" s="456"/>
      <c r="AJ22" s="456"/>
      <c r="AK22" s="456"/>
      <c r="AL22" s="456"/>
      <c r="AM22" s="456"/>
      <c r="AN22" s="456"/>
      <c r="AO22" s="456"/>
      <c r="AP22" s="456"/>
      <c r="AQ22" s="456"/>
      <c r="AR22" s="456"/>
      <c r="AS22" s="456"/>
      <c r="AT22" s="456"/>
      <c r="AU22" s="456"/>
      <c r="AV22" s="456"/>
      <c r="AW22" s="456"/>
      <c r="AX22" s="456"/>
      <c r="AY22" s="456"/>
      <c r="AZ22" s="456"/>
      <c r="BA22" s="456"/>
      <c r="BB22" s="456"/>
      <c r="BC22" s="456"/>
      <c r="BD22" s="456"/>
      <c r="BE22" s="456"/>
      <c r="BF22" s="456"/>
      <c r="BG22" s="456"/>
      <c r="BH22" s="456"/>
      <c r="BI22" s="456"/>
      <c r="BJ22" s="456"/>
      <c r="BK22" s="456"/>
      <c r="BL22" s="456"/>
      <c r="BM22" s="456"/>
      <c r="BN22" s="456"/>
      <c r="BO22" s="456"/>
      <c r="BP22" s="456"/>
      <c r="BQ22" s="456"/>
      <c r="BR22" s="456"/>
      <c r="BS22" s="456"/>
      <c r="BT22" s="456"/>
    </row>
    <row r="23" s="451" customFormat="1" ht="99.75" spans="1:72">
      <c r="A23" s="475">
        <v>9</v>
      </c>
      <c r="B23" s="476" t="s">
        <v>413</v>
      </c>
      <c r="C23" s="493">
        <v>44035</v>
      </c>
      <c r="D23" s="488" t="s">
        <v>414</v>
      </c>
      <c r="E23" s="488" t="s">
        <v>415</v>
      </c>
      <c r="F23" s="482"/>
      <c r="G23" s="482">
        <v>465759</v>
      </c>
      <c r="H23" s="481" t="s">
        <v>399</v>
      </c>
      <c r="I23" s="482" t="s">
        <v>404</v>
      </c>
      <c r="J23" s="481"/>
      <c r="K23" s="481" t="s">
        <v>401</v>
      </c>
      <c r="L23" s="490"/>
      <c r="M23" s="485"/>
      <c r="N23" s="484"/>
      <c r="O23" s="485"/>
      <c r="P23" s="485"/>
      <c r="Q23" s="486"/>
      <c r="R23" s="486"/>
      <c r="S23" s="456"/>
      <c r="T23" s="456"/>
      <c r="U23" s="456"/>
      <c r="V23" s="456"/>
      <c r="W23" s="456"/>
      <c r="X23" s="456"/>
      <c r="Y23" s="456"/>
      <c r="Z23" s="456"/>
      <c r="AA23" s="456"/>
      <c r="AB23" s="456"/>
      <c r="AC23" s="456"/>
      <c r="AD23" s="456"/>
      <c r="AE23" s="456"/>
      <c r="AF23" s="456"/>
      <c r="AG23" s="456"/>
      <c r="AH23" s="456"/>
      <c r="AI23" s="456"/>
      <c r="AJ23" s="456"/>
      <c r="AK23" s="456"/>
      <c r="AL23" s="456"/>
      <c r="AM23" s="456"/>
      <c r="AN23" s="456"/>
      <c r="AO23" s="456"/>
      <c r="AP23" s="456"/>
      <c r="AQ23" s="456"/>
      <c r="AR23" s="456"/>
      <c r="AS23" s="456"/>
      <c r="AT23" s="456"/>
      <c r="AU23" s="456"/>
      <c r="AV23" s="456"/>
      <c r="AW23" s="456"/>
      <c r="AX23" s="456"/>
      <c r="AY23" s="456"/>
      <c r="AZ23" s="456"/>
      <c r="BA23" s="456"/>
      <c r="BB23" s="456"/>
      <c r="BC23" s="456"/>
      <c r="BD23" s="456"/>
      <c r="BE23" s="456"/>
      <c r="BF23" s="456"/>
      <c r="BG23" s="456"/>
      <c r="BH23" s="456"/>
      <c r="BI23" s="456"/>
      <c r="BJ23" s="456"/>
      <c r="BK23" s="456"/>
      <c r="BL23" s="456"/>
      <c r="BM23" s="456"/>
      <c r="BN23" s="456"/>
      <c r="BO23" s="456"/>
      <c r="BP23" s="456"/>
      <c r="BQ23" s="456"/>
      <c r="BR23" s="456"/>
      <c r="BS23" s="456"/>
      <c r="BT23" s="456"/>
    </row>
    <row r="24" s="451" customFormat="1" ht="28.5" spans="1:72">
      <c r="A24" s="475">
        <v>10</v>
      </c>
      <c r="B24" s="494" t="s">
        <v>416</v>
      </c>
      <c r="C24" s="493">
        <v>44042</v>
      </c>
      <c r="D24" s="488" t="s">
        <v>417</v>
      </c>
      <c r="E24" s="488" t="s">
        <v>418</v>
      </c>
      <c r="F24" s="495"/>
      <c r="G24" s="482">
        <v>465846</v>
      </c>
      <c r="H24" s="481" t="s">
        <v>399</v>
      </c>
      <c r="I24" s="482" t="s">
        <v>419</v>
      </c>
      <c r="J24" s="481"/>
      <c r="K24" s="481" t="s">
        <v>401</v>
      </c>
      <c r="L24" s="490"/>
      <c r="M24" s="485"/>
      <c r="N24" s="484"/>
      <c r="O24" s="485"/>
      <c r="P24" s="485"/>
      <c r="Q24" s="486"/>
      <c r="R24" s="486"/>
      <c r="S24" s="456"/>
      <c r="T24" s="456"/>
      <c r="U24" s="456"/>
      <c r="V24" s="456"/>
      <c r="W24" s="456"/>
      <c r="X24" s="456"/>
      <c r="Y24" s="456"/>
      <c r="Z24" s="456"/>
      <c r="AA24" s="456"/>
      <c r="AB24" s="456"/>
      <c r="AC24" s="456"/>
      <c r="AD24" s="456"/>
      <c r="AE24" s="456"/>
      <c r="AF24" s="456"/>
      <c r="AG24" s="456"/>
      <c r="AH24" s="456"/>
      <c r="AI24" s="456"/>
      <c r="AJ24" s="456"/>
      <c r="AK24" s="456"/>
      <c r="AL24" s="456"/>
      <c r="AM24" s="456"/>
      <c r="AN24" s="456"/>
      <c r="AO24" s="456"/>
      <c r="AP24" s="456"/>
      <c r="AQ24" s="456"/>
      <c r="AR24" s="456"/>
      <c r="AS24" s="456"/>
      <c r="AT24" s="456"/>
      <c r="AU24" s="456"/>
      <c r="AV24" s="456"/>
      <c r="AW24" s="456"/>
      <c r="AX24" s="456"/>
      <c r="AY24" s="456"/>
      <c r="AZ24" s="456"/>
      <c r="BA24" s="456"/>
      <c r="BB24" s="456"/>
      <c r="BC24" s="456"/>
      <c r="BD24" s="456"/>
      <c r="BE24" s="456"/>
      <c r="BF24" s="456"/>
      <c r="BG24" s="456"/>
      <c r="BH24" s="456"/>
      <c r="BI24" s="456"/>
      <c r="BJ24" s="456"/>
      <c r="BK24" s="456"/>
      <c r="BL24" s="456"/>
      <c r="BM24" s="456"/>
      <c r="BN24" s="456"/>
      <c r="BO24" s="456"/>
      <c r="BP24" s="456"/>
      <c r="BQ24" s="456"/>
      <c r="BR24" s="456"/>
      <c r="BS24" s="456"/>
      <c r="BT24" s="456"/>
    </row>
    <row r="25" s="451" customFormat="1" ht="352.5" customHeight="1" spans="1:72">
      <c r="A25" s="475">
        <v>11</v>
      </c>
      <c r="B25" s="496" t="s">
        <v>420</v>
      </c>
      <c r="C25" s="493">
        <v>43982</v>
      </c>
      <c r="D25" s="488" t="s">
        <v>421</v>
      </c>
      <c r="E25" s="488" t="s">
        <v>422</v>
      </c>
      <c r="F25" s="495" t="s">
        <v>423</v>
      </c>
      <c r="G25" s="482">
        <v>462907</v>
      </c>
      <c r="H25" s="481" t="s">
        <v>399</v>
      </c>
      <c r="I25" s="482" t="s">
        <v>419</v>
      </c>
      <c r="J25" s="497">
        <v>45870</v>
      </c>
      <c r="K25" s="481" t="s">
        <v>401</v>
      </c>
      <c r="L25" s="490"/>
      <c r="M25" s="498">
        <v>45870</v>
      </c>
      <c r="N25" s="484"/>
      <c r="O25" s="485"/>
      <c r="P25" s="485"/>
      <c r="Q25" s="486"/>
      <c r="R25" s="486"/>
      <c r="S25" s="456"/>
      <c r="T25" s="456"/>
      <c r="U25" s="456"/>
      <c r="V25" s="456"/>
      <c r="W25" s="456"/>
      <c r="X25" s="456"/>
      <c r="Y25" s="456"/>
      <c r="Z25" s="456"/>
      <c r="AA25" s="456"/>
      <c r="AB25" s="456"/>
      <c r="AC25" s="456"/>
      <c r="AD25" s="456"/>
      <c r="AE25" s="456"/>
      <c r="AF25" s="456"/>
      <c r="AG25" s="456"/>
      <c r="AH25" s="456"/>
      <c r="AI25" s="456"/>
      <c r="AJ25" s="456"/>
      <c r="AK25" s="456"/>
      <c r="AL25" s="456"/>
      <c r="AM25" s="456"/>
      <c r="AN25" s="456"/>
      <c r="AO25" s="456"/>
      <c r="AP25" s="456"/>
      <c r="AQ25" s="456"/>
      <c r="AR25" s="456"/>
      <c r="AS25" s="456"/>
      <c r="AT25" s="456"/>
      <c r="AU25" s="456"/>
      <c r="AV25" s="456"/>
      <c r="AW25" s="456"/>
      <c r="AX25" s="456"/>
      <c r="AY25" s="456"/>
      <c r="AZ25" s="456"/>
      <c r="BA25" s="456"/>
      <c r="BB25" s="456"/>
      <c r="BC25" s="456"/>
      <c r="BD25" s="456"/>
      <c r="BE25" s="456"/>
      <c r="BF25" s="456"/>
      <c r="BG25" s="456"/>
      <c r="BH25" s="456"/>
      <c r="BI25" s="456"/>
      <c r="BJ25" s="456"/>
      <c r="BK25" s="456"/>
      <c r="BL25" s="456"/>
      <c r="BM25" s="456"/>
      <c r="BN25" s="456"/>
      <c r="BO25" s="456"/>
      <c r="BP25" s="456"/>
      <c r="BQ25" s="456"/>
      <c r="BR25" s="456"/>
      <c r="BS25" s="456"/>
      <c r="BT25" s="456"/>
    </row>
    <row r="26" s="451" customFormat="1" ht="128.25" customHeight="1" spans="1:72">
      <c r="A26" s="475">
        <v>12</v>
      </c>
      <c r="B26" s="476" t="s">
        <v>424</v>
      </c>
      <c r="C26" s="493">
        <v>45016</v>
      </c>
      <c r="D26" s="482" t="s">
        <v>425</v>
      </c>
      <c r="E26" s="488" t="s">
        <v>426</v>
      </c>
      <c r="F26" s="495"/>
      <c r="G26" s="482">
        <v>525833</v>
      </c>
      <c r="H26" s="481" t="s">
        <v>399</v>
      </c>
      <c r="I26" s="482" t="s">
        <v>427</v>
      </c>
      <c r="J26" s="497">
        <v>45962</v>
      </c>
      <c r="K26" s="481" t="s">
        <v>401</v>
      </c>
      <c r="L26" s="490"/>
      <c r="M26" s="498">
        <v>45962</v>
      </c>
      <c r="N26" s="484"/>
      <c r="O26" s="485"/>
      <c r="P26" s="485"/>
      <c r="Q26" s="486"/>
      <c r="R26" s="48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6"/>
      <c r="AH26" s="456"/>
      <c r="AI26" s="456"/>
      <c r="AJ26" s="456"/>
      <c r="AK26" s="456"/>
      <c r="AL26" s="456"/>
      <c r="AM26" s="456"/>
      <c r="AN26" s="456"/>
      <c r="AO26" s="456"/>
      <c r="AP26" s="456"/>
      <c r="AQ26" s="456"/>
      <c r="AR26" s="456"/>
      <c r="AS26" s="456"/>
      <c r="AT26" s="456"/>
      <c r="AU26" s="456"/>
      <c r="AV26" s="456"/>
      <c r="AW26" s="456"/>
      <c r="AX26" s="456"/>
      <c r="AY26" s="456"/>
      <c r="AZ26" s="456"/>
      <c r="BA26" s="456"/>
      <c r="BB26" s="456"/>
      <c r="BC26" s="456"/>
      <c r="BD26" s="456"/>
      <c r="BE26" s="456"/>
      <c r="BF26" s="456"/>
      <c r="BG26" s="456"/>
      <c r="BH26" s="456"/>
      <c r="BI26" s="456"/>
      <c r="BJ26" s="456"/>
      <c r="BK26" s="456"/>
      <c r="BL26" s="456"/>
      <c r="BM26" s="456"/>
      <c r="BN26" s="456"/>
      <c r="BO26" s="456"/>
      <c r="BP26" s="456"/>
      <c r="BQ26" s="456"/>
      <c r="BR26" s="456"/>
      <c r="BS26" s="456"/>
      <c r="BT26" s="456"/>
    </row>
    <row r="27" s="451" customFormat="1" ht="298.5" customHeight="1" spans="1:72">
      <c r="A27" s="475">
        <v>13</v>
      </c>
      <c r="B27" s="476" t="s">
        <v>428</v>
      </c>
      <c r="C27" s="477">
        <v>43346</v>
      </c>
      <c r="D27" s="499" t="s">
        <v>429</v>
      </c>
      <c r="E27" s="479" t="s">
        <v>430</v>
      </c>
      <c r="F27" s="480"/>
      <c r="G27" s="480">
        <v>412374</v>
      </c>
      <c r="H27" s="481" t="s">
        <v>399</v>
      </c>
      <c r="I27" s="500" t="s">
        <v>400</v>
      </c>
      <c r="J27" s="489"/>
      <c r="K27" s="481" t="s">
        <v>401</v>
      </c>
      <c r="L27" s="490"/>
      <c r="M27" s="501"/>
      <c r="N27" s="484"/>
      <c r="O27" s="485"/>
      <c r="P27" s="485"/>
      <c r="Q27" s="486"/>
      <c r="R27" s="486"/>
      <c r="S27" s="456"/>
      <c r="T27" s="456"/>
      <c r="U27" s="456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6"/>
      <c r="AN27" s="456"/>
      <c r="AO27" s="456"/>
      <c r="AP27" s="456"/>
      <c r="AQ27" s="456"/>
      <c r="AR27" s="456"/>
      <c r="AS27" s="456"/>
      <c r="AT27" s="456"/>
      <c r="AU27" s="456"/>
      <c r="AV27" s="456"/>
      <c r="AW27" s="456"/>
      <c r="AX27" s="456"/>
      <c r="AY27" s="456"/>
      <c r="AZ27" s="456"/>
      <c r="BA27" s="456"/>
      <c r="BB27" s="456"/>
      <c r="BC27" s="456"/>
      <c r="BD27" s="456"/>
      <c r="BE27" s="456"/>
      <c r="BF27" s="456"/>
      <c r="BG27" s="456"/>
      <c r="BH27" s="456"/>
      <c r="BI27" s="456"/>
      <c r="BJ27" s="456"/>
      <c r="BK27" s="456"/>
      <c r="BL27" s="456"/>
      <c r="BM27" s="456"/>
      <c r="BN27" s="456"/>
      <c r="BO27" s="456"/>
      <c r="BP27" s="456"/>
      <c r="BQ27" s="456"/>
      <c r="BR27" s="456"/>
      <c r="BS27" s="456"/>
      <c r="BT27" s="456"/>
    </row>
    <row r="28" s="451" customFormat="1" ht="298.5" customHeight="1" spans="1:72">
      <c r="A28" s="475">
        <v>14</v>
      </c>
      <c r="B28" s="476" t="s">
        <v>428</v>
      </c>
      <c r="C28" s="477">
        <v>43346</v>
      </c>
      <c r="D28" s="499" t="s">
        <v>429</v>
      </c>
      <c r="E28" s="479" t="s">
        <v>430</v>
      </c>
      <c r="F28" s="480"/>
      <c r="G28" s="480">
        <v>412373</v>
      </c>
      <c r="H28" s="481" t="s">
        <v>399</v>
      </c>
      <c r="I28" s="482" t="s">
        <v>408</v>
      </c>
      <c r="J28" s="489">
        <v>45962</v>
      </c>
      <c r="K28" s="481" t="s">
        <v>401</v>
      </c>
      <c r="L28" s="490"/>
      <c r="M28" s="501">
        <v>45962</v>
      </c>
      <c r="N28" s="484"/>
      <c r="O28" s="485"/>
      <c r="P28" s="485"/>
      <c r="Q28" s="486"/>
      <c r="R28" s="486"/>
      <c r="S28" s="456"/>
      <c r="T28" s="456"/>
      <c r="U28" s="456"/>
      <c r="V28" s="456"/>
      <c r="W28" s="456"/>
      <c r="X28" s="456"/>
      <c r="Y28" s="456"/>
      <c r="Z28" s="456"/>
      <c r="AA28" s="456"/>
      <c r="AB28" s="456"/>
      <c r="AC28" s="456"/>
      <c r="AD28" s="456"/>
      <c r="AE28" s="456"/>
      <c r="AF28" s="456"/>
      <c r="AG28" s="456"/>
      <c r="AH28" s="456"/>
      <c r="AI28" s="456"/>
      <c r="AJ28" s="456"/>
      <c r="AK28" s="456"/>
      <c r="AL28" s="456"/>
      <c r="AM28" s="456"/>
      <c r="AN28" s="456"/>
      <c r="AO28" s="456"/>
      <c r="AP28" s="456"/>
      <c r="AQ28" s="456"/>
      <c r="AR28" s="456"/>
      <c r="AS28" s="456"/>
      <c r="AT28" s="456"/>
      <c r="AU28" s="456"/>
      <c r="AV28" s="456"/>
      <c r="AW28" s="456"/>
      <c r="AX28" s="456"/>
      <c r="AY28" s="456"/>
      <c r="AZ28" s="456"/>
      <c r="BA28" s="456"/>
      <c r="BB28" s="456"/>
      <c r="BC28" s="456"/>
      <c r="BD28" s="456"/>
      <c r="BE28" s="456"/>
      <c r="BF28" s="456"/>
      <c r="BG28" s="456"/>
      <c r="BH28" s="456"/>
      <c r="BI28" s="456"/>
      <c r="BJ28" s="456"/>
      <c r="BK28" s="456"/>
      <c r="BL28" s="456"/>
      <c r="BM28" s="456"/>
      <c r="BN28" s="456"/>
      <c r="BO28" s="456"/>
      <c r="BP28" s="456"/>
      <c r="BQ28" s="456"/>
      <c r="BR28" s="456"/>
      <c r="BS28" s="456"/>
      <c r="BT28" s="456"/>
    </row>
    <row r="29" s="451" customFormat="1" ht="199.5" spans="1:72">
      <c r="A29" s="475">
        <v>15</v>
      </c>
      <c r="B29" s="502" t="s">
        <v>431</v>
      </c>
      <c r="C29" s="477">
        <v>43339</v>
      </c>
      <c r="D29" s="480" t="s">
        <v>432</v>
      </c>
      <c r="E29" s="479" t="s">
        <v>433</v>
      </c>
      <c r="F29" s="480"/>
      <c r="G29" s="480">
        <v>411033</v>
      </c>
      <c r="H29" s="481" t="s">
        <v>399</v>
      </c>
      <c r="I29" s="482" t="s">
        <v>434</v>
      </c>
      <c r="J29" s="483" t="s">
        <v>435</v>
      </c>
      <c r="K29" s="481" t="s">
        <v>401</v>
      </c>
      <c r="L29" s="490"/>
      <c r="M29" s="503" t="s">
        <v>435</v>
      </c>
      <c r="N29" s="484"/>
      <c r="O29" s="485"/>
      <c r="P29" s="504" t="s">
        <v>436</v>
      </c>
      <c r="Q29" s="486"/>
      <c r="R29" s="486"/>
      <c r="S29" s="456"/>
      <c r="T29" s="456"/>
      <c r="U29" s="456"/>
      <c r="V29" s="456"/>
      <c r="W29" s="456"/>
      <c r="X29" s="456"/>
      <c r="Y29" s="456"/>
      <c r="Z29" s="456"/>
      <c r="AA29" s="456"/>
      <c r="AB29" s="456"/>
      <c r="AC29" s="456"/>
      <c r="AD29" s="456"/>
      <c r="AE29" s="456"/>
      <c r="AF29" s="456"/>
      <c r="AG29" s="456"/>
      <c r="AH29" s="456"/>
      <c r="AI29" s="456"/>
      <c r="AJ29" s="456"/>
      <c r="AK29" s="456"/>
      <c r="AL29" s="456"/>
      <c r="AM29" s="456"/>
      <c r="AN29" s="456"/>
      <c r="AO29" s="456"/>
      <c r="AP29" s="456"/>
      <c r="AQ29" s="456"/>
      <c r="AR29" s="456"/>
      <c r="AS29" s="456"/>
      <c r="AT29" s="456"/>
      <c r="AU29" s="456"/>
      <c r="AV29" s="456"/>
      <c r="AW29" s="456"/>
      <c r="AX29" s="456"/>
      <c r="AY29" s="456"/>
      <c r="AZ29" s="456"/>
      <c r="BA29" s="456"/>
      <c r="BB29" s="456"/>
      <c r="BC29" s="456"/>
      <c r="BD29" s="456"/>
      <c r="BE29" s="456"/>
      <c r="BF29" s="456"/>
      <c r="BG29" s="456"/>
      <c r="BH29" s="456"/>
      <c r="BI29" s="456"/>
      <c r="BJ29" s="456"/>
      <c r="BK29" s="456"/>
      <c r="BL29" s="456"/>
      <c r="BM29" s="456"/>
      <c r="BN29" s="456"/>
      <c r="BO29" s="456"/>
      <c r="BP29" s="456"/>
      <c r="BQ29" s="456"/>
      <c r="BR29" s="456"/>
      <c r="BS29" s="456"/>
      <c r="BT29" s="456"/>
    </row>
    <row r="30" s="451" customFormat="1" ht="199.5" spans="1:72">
      <c r="A30" s="475">
        <v>16</v>
      </c>
      <c r="B30" s="502" t="s">
        <v>431</v>
      </c>
      <c r="C30" s="505">
        <v>43339</v>
      </c>
      <c r="D30" s="487" t="s">
        <v>432</v>
      </c>
      <c r="E30" s="506" t="s">
        <v>433</v>
      </c>
      <c r="F30" s="487"/>
      <c r="G30" s="487">
        <v>411036</v>
      </c>
      <c r="H30" s="504" t="s">
        <v>399</v>
      </c>
      <c r="I30" s="507" t="s">
        <v>434</v>
      </c>
      <c r="J30" s="483" t="s">
        <v>435</v>
      </c>
      <c r="K30" s="481" t="s">
        <v>401</v>
      </c>
      <c r="L30" s="508"/>
      <c r="M30" s="503" t="s">
        <v>435</v>
      </c>
      <c r="N30" s="509"/>
      <c r="O30" s="510"/>
      <c r="P30" s="504" t="s">
        <v>436</v>
      </c>
      <c r="Q30" s="486"/>
      <c r="R30" s="486"/>
      <c r="S30" s="456"/>
      <c r="T30" s="456"/>
      <c r="U30" s="456"/>
      <c r="V30" s="456"/>
      <c r="W30" s="456"/>
      <c r="X30" s="456"/>
      <c r="Y30" s="456"/>
      <c r="Z30" s="456"/>
      <c r="AA30" s="456"/>
      <c r="AB30" s="456"/>
      <c r="AC30" s="456"/>
      <c r="AD30" s="456"/>
      <c r="AE30" s="456"/>
      <c r="AF30" s="456"/>
      <c r="AG30" s="456"/>
      <c r="AH30" s="456"/>
      <c r="AI30" s="456"/>
      <c r="AJ30" s="456"/>
      <c r="AK30" s="456"/>
      <c r="AL30" s="456"/>
      <c r="AM30" s="456"/>
      <c r="AN30" s="456"/>
      <c r="AO30" s="456"/>
      <c r="AP30" s="456"/>
      <c r="AQ30" s="456"/>
      <c r="AR30" s="456"/>
      <c r="AS30" s="456"/>
      <c r="AT30" s="456"/>
      <c r="AU30" s="456"/>
      <c r="AV30" s="456"/>
      <c r="AW30" s="456"/>
      <c r="AX30" s="456"/>
      <c r="AY30" s="456"/>
      <c r="AZ30" s="456"/>
      <c r="BA30" s="456"/>
      <c r="BB30" s="456"/>
      <c r="BC30" s="456"/>
      <c r="BD30" s="456"/>
      <c r="BE30" s="456"/>
      <c r="BF30" s="456"/>
      <c r="BG30" s="456"/>
      <c r="BH30" s="456"/>
      <c r="BI30" s="456"/>
      <c r="BJ30" s="456"/>
      <c r="BK30" s="456"/>
      <c r="BL30" s="456"/>
      <c r="BM30" s="456"/>
      <c r="BN30" s="456"/>
      <c r="BO30" s="456"/>
      <c r="BP30" s="456"/>
      <c r="BQ30" s="456"/>
      <c r="BR30" s="456"/>
      <c r="BS30" s="456"/>
      <c r="BT30" s="456"/>
    </row>
    <row r="31" s="451" customFormat="1" ht="199.5" spans="1:72">
      <c r="A31" s="475">
        <v>17</v>
      </c>
      <c r="B31" s="502" t="s">
        <v>431</v>
      </c>
      <c r="C31" s="505">
        <v>43339</v>
      </c>
      <c r="D31" s="487" t="s">
        <v>432</v>
      </c>
      <c r="E31" s="506" t="s">
        <v>433</v>
      </c>
      <c r="F31" s="487"/>
      <c r="G31" s="487">
        <v>411037</v>
      </c>
      <c r="H31" s="504" t="s">
        <v>399</v>
      </c>
      <c r="I31" s="507" t="s">
        <v>437</v>
      </c>
      <c r="J31" s="483" t="s">
        <v>435</v>
      </c>
      <c r="K31" s="481" t="s">
        <v>401</v>
      </c>
      <c r="L31" s="508"/>
      <c r="M31" s="503" t="s">
        <v>435</v>
      </c>
      <c r="N31" s="509"/>
      <c r="O31" s="510"/>
      <c r="P31" s="504" t="s">
        <v>436</v>
      </c>
      <c r="Q31" s="486"/>
      <c r="R31" s="486"/>
      <c r="S31" s="456"/>
      <c r="T31" s="456"/>
      <c r="U31" s="456"/>
      <c r="V31" s="456"/>
      <c r="W31" s="456"/>
      <c r="X31" s="456"/>
      <c r="Y31" s="456"/>
      <c r="Z31" s="456"/>
      <c r="AA31" s="456"/>
      <c r="AB31" s="456"/>
      <c r="AC31" s="456"/>
      <c r="AD31" s="456"/>
      <c r="AE31" s="456"/>
      <c r="AF31" s="456"/>
      <c r="AG31" s="456"/>
      <c r="AH31" s="456"/>
      <c r="AI31" s="456"/>
      <c r="AJ31" s="456"/>
      <c r="AK31" s="456"/>
      <c r="AL31" s="456"/>
      <c r="AM31" s="456"/>
      <c r="AN31" s="456"/>
      <c r="AO31" s="456"/>
      <c r="AP31" s="456"/>
      <c r="AQ31" s="456"/>
      <c r="AR31" s="456"/>
      <c r="AS31" s="456"/>
      <c r="AT31" s="456"/>
      <c r="AU31" s="456"/>
      <c r="AV31" s="456"/>
      <c r="AW31" s="456"/>
      <c r="AX31" s="456"/>
      <c r="AY31" s="456"/>
      <c r="AZ31" s="456"/>
      <c r="BA31" s="456"/>
      <c r="BB31" s="456"/>
      <c r="BC31" s="456"/>
      <c r="BD31" s="456"/>
      <c r="BE31" s="456"/>
      <c r="BF31" s="456"/>
      <c r="BG31" s="456"/>
      <c r="BH31" s="456"/>
      <c r="BI31" s="456"/>
      <c r="BJ31" s="456"/>
      <c r="BK31" s="456"/>
      <c r="BL31" s="456"/>
      <c r="BM31" s="456"/>
      <c r="BN31" s="456"/>
      <c r="BO31" s="456"/>
      <c r="BP31" s="456"/>
      <c r="BQ31" s="456"/>
      <c r="BR31" s="456"/>
      <c r="BS31" s="456"/>
      <c r="BT31" s="456"/>
    </row>
    <row r="32" s="451" customFormat="1" ht="199.5" spans="1:72">
      <c r="A32" s="475">
        <v>18</v>
      </c>
      <c r="B32" s="502" t="s">
        <v>431</v>
      </c>
      <c r="C32" s="505">
        <v>43339</v>
      </c>
      <c r="D32" s="487" t="s">
        <v>432</v>
      </c>
      <c r="E32" s="506" t="s">
        <v>433</v>
      </c>
      <c r="F32" s="487"/>
      <c r="G32" s="487">
        <v>411047</v>
      </c>
      <c r="H32" s="504" t="s">
        <v>399</v>
      </c>
      <c r="I32" s="507" t="s">
        <v>437</v>
      </c>
      <c r="J32" s="483" t="s">
        <v>435</v>
      </c>
      <c r="K32" s="481" t="s">
        <v>401</v>
      </c>
      <c r="L32" s="508"/>
      <c r="M32" s="503" t="s">
        <v>435</v>
      </c>
      <c r="N32" s="509"/>
      <c r="O32" s="510"/>
      <c r="P32" s="504" t="s">
        <v>436</v>
      </c>
      <c r="Q32" s="486"/>
      <c r="R32" s="486"/>
      <c r="S32" s="456"/>
      <c r="T32" s="456"/>
      <c r="U32" s="456"/>
      <c r="V32" s="456"/>
      <c r="W32" s="456"/>
      <c r="X32" s="456"/>
      <c r="Y32" s="456"/>
      <c r="Z32" s="456"/>
      <c r="AA32" s="456"/>
      <c r="AB32" s="456"/>
      <c r="AC32" s="456"/>
      <c r="AD32" s="456"/>
      <c r="AE32" s="456"/>
      <c r="AF32" s="456"/>
      <c r="AG32" s="456"/>
      <c r="AH32" s="456"/>
      <c r="AI32" s="456"/>
      <c r="AJ32" s="456"/>
      <c r="AK32" s="456"/>
      <c r="AL32" s="456"/>
      <c r="AM32" s="456"/>
      <c r="AN32" s="456"/>
      <c r="AO32" s="456"/>
      <c r="AP32" s="456"/>
      <c r="AQ32" s="456"/>
      <c r="AR32" s="456"/>
      <c r="AS32" s="456"/>
      <c r="AT32" s="456"/>
      <c r="AU32" s="456"/>
      <c r="AV32" s="456"/>
      <c r="AW32" s="456"/>
      <c r="AX32" s="456"/>
      <c r="AY32" s="456"/>
      <c r="AZ32" s="456"/>
      <c r="BA32" s="456"/>
      <c r="BB32" s="456"/>
      <c r="BC32" s="456"/>
      <c r="BD32" s="456"/>
      <c r="BE32" s="456"/>
      <c r="BF32" s="456"/>
      <c r="BG32" s="456"/>
      <c r="BH32" s="456"/>
      <c r="BI32" s="456"/>
      <c r="BJ32" s="456"/>
      <c r="BK32" s="456"/>
      <c r="BL32" s="456"/>
      <c r="BM32" s="456"/>
      <c r="BN32" s="456"/>
      <c r="BO32" s="456"/>
      <c r="BP32" s="456"/>
      <c r="BQ32" s="456"/>
      <c r="BR32" s="456"/>
      <c r="BS32" s="456"/>
      <c r="BT32" s="456"/>
    </row>
    <row r="33" s="451" customFormat="1" ht="237" customHeight="1" spans="1:72">
      <c r="A33" s="475">
        <v>19</v>
      </c>
      <c r="B33" s="476" t="s">
        <v>438</v>
      </c>
      <c r="C33" s="477">
        <v>43936</v>
      </c>
      <c r="D33" s="487" t="s">
        <v>432</v>
      </c>
      <c r="E33" s="479" t="s">
        <v>439</v>
      </c>
      <c r="F33" s="480"/>
      <c r="G33" s="480">
        <v>453165</v>
      </c>
      <c r="H33" s="481" t="s">
        <v>399</v>
      </c>
      <c r="I33" s="511"/>
      <c r="J33" s="483" t="s">
        <v>435</v>
      </c>
      <c r="K33" s="481" t="s">
        <v>401</v>
      </c>
      <c r="L33" s="512"/>
      <c r="M33" s="503" t="s">
        <v>435</v>
      </c>
      <c r="N33" s="484"/>
      <c r="O33" s="513"/>
      <c r="P33" s="481" t="s">
        <v>440</v>
      </c>
      <c r="Q33" s="514"/>
      <c r="R33" s="514"/>
      <c r="S33" s="456"/>
      <c r="T33" s="456"/>
      <c r="U33" s="456"/>
      <c r="V33" s="456"/>
      <c r="W33" s="456"/>
      <c r="X33" s="456"/>
      <c r="Y33" s="456"/>
      <c r="Z33" s="456"/>
      <c r="AA33" s="456"/>
      <c r="AB33" s="456"/>
      <c r="AC33" s="456"/>
      <c r="AD33" s="456"/>
      <c r="AE33" s="456"/>
      <c r="AF33" s="456"/>
      <c r="AG33" s="456"/>
      <c r="AH33" s="456"/>
      <c r="AI33" s="456"/>
      <c r="AJ33" s="456"/>
      <c r="AK33" s="456"/>
      <c r="AL33" s="456"/>
      <c r="AM33" s="456"/>
      <c r="AN33" s="456"/>
      <c r="AO33" s="456"/>
      <c r="AP33" s="456"/>
      <c r="AQ33" s="456"/>
      <c r="AR33" s="456"/>
      <c r="AS33" s="456"/>
      <c r="AT33" s="456"/>
      <c r="AU33" s="456"/>
      <c r="AV33" s="456"/>
      <c r="AW33" s="456"/>
      <c r="AX33" s="456"/>
      <c r="AY33" s="456"/>
      <c r="AZ33" s="456"/>
      <c r="BA33" s="456"/>
      <c r="BB33" s="456"/>
      <c r="BC33" s="456"/>
      <c r="BD33" s="456"/>
      <c r="BE33" s="456"/>
      <c r="BF33" s="456"/>
      <c r="BG33" s="456"/>
      <c r="BH33" s="456"/>
      <c r="BI33" s="456"/>
      <c r="BJ33" s="456"/>
      <c r="BK33" s="456"/>
      <c r="BL33" s="456"/>
      <c r="BM33" s="456"/>
      <c r="BN33" s="456"/>
      <c r="BO33" s="456"/>
      <c r="BP33" s="456"/>
      <c r="BQ33" s="456"/>
      <c r="BR33" s="456"/>
      <c r="BS33" s="456"/>
      <c r="BT33" s="456"/>
    </row>
    <row r="34" s="451" customFormat="1" ht="237" customHeight="1" spans="1:72">
      <c r="A34" s="475">
        <v>20</v>
      </c>
      <c r="B34" s="476" t="s">
        <v>438</v>
      </c>
      <c r="C34" s="477">
        <v>43936</v>
      </c>
      <c r="D34" s="487" t="s">
        <v>432</v>
      </c>
      <c r="E34" s="479" t="s">
        <v>439</v>
      </c>
      <c r="F34" s="480"/>
      <c r="G34" s="480">
        <v>453166</v>
      </c>
      <c r="H34" s="481" t="s">
        <v>399</v>
      </c>
      <c r="I34" s="511"/>
      <c r="J34" s="483" t="s">
        <v>435</v>
      </c>
      <c r="K34" s="481" t="s">
        <v>401</v>
      </c>
      <c r="L34" s="512"/>
      <c r="M34" s="503" t="s">
        <v>435</v>
      </c>
      <c r="N34" s="484"/>
      <c r="O34" s="513"/>
      <c r="P34" s="481" t="s">
        <v>440</v>
      </c>
      <c r="Q34" s="514"/>
      <c r="R34" s="514"/>
      <c r="S34" s="456"/>
      <c r="T34" s="456"/>
      <c r="U34" s="456"/>
      <c r="V34" s="456"/>
      <c r="W34" s="456"/>
      <c r="X34" s="456"/>
      <c r="Y34" s="456"/>
      <c r="Z34" s="456"/>
      <c r="AA34" s="456"/>
      <c r="AB34" s="456"/>
      <c r="AC34" s="456"/>
      <c r="AD34" s="456"/>
      <c r="AE34" s="456"/>
      <c r="AF34" s="456"/>
      <c r="AG34" s="456"/>
      <c r="AH34" s="456"/>
      <c r="AI34" s="456"/>
      <c r="AJ34" s="456"/>
      <c r="AK34" s="456"/>
      <c r="AL34" s="456"/>
      <c r="AM34" s="456"/>
      <c r="AN34" s="456"/>
      <c r="AO34" s="456"/>
      <c r="AP34" s="456"/>
      <c r="AQ34" s="456"/>
      <c r="AR34" s="456"/>
      <c r="AS34" s="456"/>
      <c r="AT34" s="456"/>
      <c r="AU34" s="456"/>
      <c r="AV34" s="456"/>
      <c r="AW34" s="456"/>
      <c r="AX34" s="456"/>
      <c r="AY34" s="456"/>
      <c r="AZ34" s="456"/>
      <c r="BA34" s="456"/>
      <c r="BB34" s="456"/>
      <c r="BC34" s="456"/>
      <c r="BD34" s="456"/>
      <c r="BE34" s="456"/>
      <c r="BF34" s="456"/>
      <c r="BG34" s="456"/>
      <c r="BH34" s="456"/>
      <c r="BI34" s="456"/>
      <c r="BJ34" s="456"/>
      <c r="BK34" s="456"/>
      <c r="BL34" s="456"/>
      <c r="BM34" s="456"/>
      <c r="BN34" s="456"/>
      <c r="BO34" s="456"/>
      <c r="BP34" s="456"/>
      <c r="BQ34" s="456"/>
      <c r="BR34" s="456"/>
      <c r="BS34" s="456"/>
      <c r="BT34" s="456"/>
    </row>
    <row r="35" s="451" customFormat="1" ht="237" customHeight="1" spans="1:72">
      <c r="A35" s="475">
        <v>21</v>
      </c>
      <c r="B35" s="476" t="s">
        <v>438</v>
      </c>
      <c r="C35" s="477">
        <v>43936</v>
      </c>
      <c r="D35" s="487" t="s">
        <v>432</v>
      </c>
      <c r="E35" s="479" t="s">
        <v>439</v>
      </c>
      <c r="F35" s="480"/>
      <c r="G35" s="480">
        <v>453167</v>
      </c>
      <c r="H35" s="481" t="s">
        <v>399</v>
      </c>
      <c r="I35" s="511"/>
      <c r="J35" s="483" t="s">
        <v>435</v>
      </c>
      <c r="K35" s="481" t="s">
        <v>401</v>
      </c>
      <c r="L35" s="512"/>
      <c r="M35" s="503" t="s">
        <v>435</v>
      </c>
      <c r="N35" s="484"/>
      <c r="O35" s="513"/>
      <c r="P35" s="481" t="s">
        <v>440</v>
      </c>
      <c r="Q35" s="514"/>
      <c r="R35" s="514"/>
      <c r="S35" s="456"/>
      <c r="T35" s="456"/>
      <c r="U35" s="456"/>
      <c r="V35" s="456"/>
      <c r="W35" s="456"/>
      <c r="X35" s="456"/>
      <c r="Y35" s="456"/>
      <c r="Z35" s="456"/>
      <c r="AA35" s="456"/>
      <c r="AB35" s="456"/>
      <c r="AC35" s="456"/>
      <c r="AD35" s="456"/>
      <c r="AE35" s="456"/>
      <c r="AF35" s="456"/>
      <c r="AG35" s="456"/>
      <c r="AH35" s="456"/>
      <c r="AI35" s="456"/>
      <c r="AJ35" s="456"/>
      <c r="AK35" s="456"/>
      <c r="AL35" s="456"/>
      <c r="AM35" s="456"/>
      <c r="AN35" s="456"/>
      <c r="AO35" s="456"/>
      <c r="AP35" s="456"/>
      <c r="AQ35" s="456"/>
      <c r="AR35" s="456"/>
      <c r="AS35" s="456"/>
      <c r="AT35" s="456"/>
      <c r="AU35" s="456"/>
      <c r="AV35" s="456"/>
      <c r="AW35" s="456"/>
      <c r="AX35" s="456"/>
      <c r="AY35" s="456"/>
      <c r="AZ35" s="456"/>
      <c r="BA35" s="456"/>
      <c r="BB35" s="456"/>
      <c r="BC35" s="456"/>
      <c r="BD35" s="456"/>
      <c r="BE35" s="456"/>
      <c r="BF35" s="456"/>
      <c r="BG35" s="456"/>
      <c r="BH35" s="456"/>
      <c r="BI35" s="456"/>
      <c r="BJ35" s="456"/>
      <c r="BK35" s="456"/>
      <c r="BL35" s="456"/>
      <c r="BM35" s="456"/>
      <c r="BN35" s="456"/>
      <c r="BO35" s="456"/>
      <c r="BP35" s="456"/>
      <c r="BQ35" s="456"/>
      <c r="BR35" s="456"/>
      <c r="BS35" s="456"/>
      <c r="BT35" s="456"/>
    </row>
    <row r="36" s="451" customFormat="1" ht="237" customHeight="1" spans="1:72">
      <c r="A36" s="475">
        <v>22</v>
      </c>
      <c r="B36" s="476" t="s">
        <v>438</v>
      </c>
      <c r="C36" s="477">
        <v>43936</v>
      </c>
      <c r="D36" s="487" t="s">
        <v>432</v>
      </c>
      <c r="E36" s="479" t="s">
        <v>439</v>
      </c>
      <c r="F36" s="480"/>
      <c r="G36" s="480">
        <v>453168</v>
      </c>
      <c r="H36" s="481" t="s">
        <v>399</v>
      </c>
      <c r="I36" s="511"/>
      <c r="J36" s="483" t="s">
        <v>435</v>
      </c>
      <c r="K36" s="481" t="s">
        <v>401</v>
      </c>
      <c r="L36" s="512"/>
      <c r="M36" s="503" t="s">
        <v>435</v>
      </c>
      <c r="N36" s="484"/>
      <c r="O36" s="513"/>
      <c r="P36" s="481" t="s">
        <v>440</v>
      </c>
      <c r="Q36" s="514"/>
      <c r="R36" s="514"/>
      <c r="S36" s="456"/>
      <c r="T36" s="456"/>
      <c r="U36" s="456"/>
      <c r="V36" s="456"/>
      <c r="W36" s="456"/>
      <c r="X36" s="456"/>
      <c r="Y36" s="456"/>
      <c r="Z36" s="456"/>
      <c r="AA36" s="456"/>
      <c r="AB36" s="456"/>
      <c r="AC36" s="456"/>
      <c r="AD36" s="456"/>
      <c r="AE36" s="456"/>
      <c r="AF36" s="456"/>
      <c r="AG36" s="456"/>
      <c r="AH36" s="456"/>
      <c r="AI36" s="456"/>
      <c r="AJ36" s="456"/>
      <c r="AK36" s="456"/>
      <c r="AL36" s="456"/>
      <c r="AM36" s="456"/>
      <c r="AN36" s="456"/>
      <c r="AO36" s="456"/>
      <c r="AP36" s="456"/>
      <c r="AQ36" s="456"/>
      <c r="AR36" s="456"/>
      <c r="AS36" s="456"/>
      <c r="AT36" s="456"/>
      <c r="AU36" s="456"/>
      <c r="AV36" s="456"/>
      <c r="AW36" s="456"/>
      <c r="AX36" s="456"/>
      <c r="AY36" s="456"/>
      <c r="AZ36" s="456"/>
      <c r="BA36" s="456"/>
      <c r="BB36" s="456"/>
      <c r="BC36" s="456"/>
      <c r="BD36" s="456"/>
      <c r="BE36" s="456"/>
      <c r="BF36" s="456"/>
      <c r="BG36" s="456"/>
      <c r="BH36" s="456"/>
      <c r="BI36" s="456"/>
      <c r="BJ36" s="456"/>
      <c r="BK36" s="456"/>
      <c r="BL36" s="456"/>
      <c r="BM36" s="456"/>
      <c r="BN36" s="456"/>
      <c r="BO36" s="456"/>
      <c r="BP36" s="456"/>
      <c r="BQ36" s="456"/>
      <c r="BR36" s="456"/>
      <c r="BS36" s="456"/>
      <c r="BT36" s="456"/>
    </row>
    <row r="37" s="451" customFormat="1" ht="57" spans="1:72">
      <c r="A37" s="475">
        <v>23</v>
      </c>
      <c r="B37" s="476" t="s">
        <v>441</v>
      </c>
      <c r="C37" s="477">
        <v>43934</v>
      </c>
      <c r="D37" s="487" t="s">
        <v>432</v>
      </c>
      <c r="E37" s="515" t="s">
        <v>442</v>
      </c>
      <c r="F37" s="480"/>
      <c r="G37" s="480">
        <v>452402</v>
      </c>
      <c r="H37" s="481" t="s">
        <v>399</v>
      </c>
      <c r="I37" s="511"/>
      <c r="J37" s="483" t="s">
        <v>435</v>
      </c>
      <c r="K37" s="481" t="s">
        <v>401</v>
      </c>
      <c r="L37" s="490"/>
      <c r="M37" s="503" t="s">
        <v>435</v>
      </c>
      <c r="N37" s="484"/>
      <c r="O37" s="485"/>
      <c r="P37" s="485"/>
      <c r="Q37" s="486"/>
      <c r="R37" s="486"/>
      <c r="S37" s="456"/>
      <c r="T37" s="456"/>
      <c r="U37" s="456"/>
      <c r="V37" s="456"/>
      <c r="W37" s="456"/>
      <c r="X37" s="456"/>
      <c r="Y37" s="456"/>
      <c r="Z37" s="456"/>
      <c r="AA37" s="456"/>
      <c r="AB37" s="456"/>
      <c r="AC37" s="456"/>
      <c r="AD37" s="456"/>
      <c r="AE37" s="456"/>
      <c r="AF37" s="456"/>
      <c r="AG37" s="456"/>
      <c r="AH37" s="456"/>
      <c r="AI37" s="456"/>
      <c r="AJ37" s="456"/>
      <c r="AK37" s="456"/>
      <c r="AL37" s="456"/>
      <c r="AM37" s="456"/>
      <c r="AN37" s="456"/>
      <c r="AO37" s="456"/>
      <c r="AP37" s="456"/>
      <c r="AQ37" s="456"/>
      <c r="AR37" s="456"/>
      <c r="AS37" s="456"/>
      <c r="AT37" s="456"/>
      <c r="AU37" s="456"/>
      <c r="AV37" s="456"/>
      <c r="AW37" s="456"/>
      <c r="AX37" s="456"/>
      <c r="AY37" s="456"/>
      <c r="AZ37" s="456"/>
      <c r="BA37" s="456"/>
      <c r="BB37" s="456"/>
      <c r="BC37" s="456"/>
      <c r="BD37" s="456"/>
      <c r="BE37" s="456"/>
      <c r="BF37" s="456"/>
      <c r="BG37" s="456"/>
      <c r="BH37" s="456"/>
      <c r="BI37" s="456"/>
      <c r="BJ37" s="456"/>
      <c r="BK37" s="456"/>
      <c r="BL37" s="456"/>
      <c r="BM37" s="456"/>
      <c r="BN37" s="456"/>
      <c r="BO37" s="456"/>
      <c r="BP37" s="456"/>
      <c r="BQ37" s="456"/>
      <c r="BR37" s="456"/>
      <c r="BS37" s="456"/>
      <c r="BT37" s="456"/>
    </row>
    <row r="38" s="451" customFormat="1" ht="57" spans="1:72">
      <c r="A38" s="475">
        <v>24</v>
      </c>
      <c r="B38" s="476" t="s">
        <v>441</v>
      </c>
      <c r="C38" s="477">
        <v>43934</v>
      </c>
      <c r="D38" s="487" t="s">
        <v>432</v>
      </c>
      <c r="E38" s="515" t="s">
        <v>442</v>
      </c>
      <c r="F38" s="480"/>
      <c r="G38" s="480">
        <v>452403</v>
      </c>
      <c r="H38" s="481" t="s">
        <v>399</v>
      </c>
      <c r="I38" s="511"/>
      <c r="J38" s="483" t="s">
        <v>435</v>
      </c>
      <c r="K38" s="481" t="s">
        <v>401</v>
      </c>
      <c r="L38" s="490"/>
      <c r="M38" s="503" t="s">
        <v>435</v>
      </c>
      <c r="N38" s="484"/>
      <c r="O38" s="485"/>
      <c r="P38" s="485"/>
      <c r="Q38" s="486"/>
      <c r="R38" s="486"/>
      <c r="S38" s="456"/>
      <c r="T38" s="456"/>
      <c r="U38" s="456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  <c r="AV38" s="456"/>
      <c r="AW38" s="456"/>
      <c r="AX38" s="456"/>
      <c r="AY38" s="456"/>
      <c r="AZ38" s="456"/>
      <c r="BA38" s="456"/>
      <c r="BB38" s="456"/>
      <c r="BC38" s="456"/>
      <c r="BD38" s="456"/>
      <c r="BE38" s="456"/>
      <c r="BF38" s="456"/>
      <c r="BG38" s="456"/>
      <c r="BH38" s="456"/>
      <c r="BI38" s="456"/>
      <c r="BJ38" s="456"/>
      <c r="BK38" s="456"/>
      <c r="BL38" s="456"/>
      <c r="BM38" s="456"/>
      <c r="BN38" s="456"/>
      <c r="BO38" s="456"/>
      <c r="BP38" s="456"/>
      <c r="BQ38" s="456"/>
      <c r="BR38" s="456"/>
      <c r="BS38" s="456"/>
      <c r="BT38" s="456"/>
    </row>
    <row r="39" s="451" customFormat="1" ht="57" spans="1:72">
      <c r="A39" s="475">
        <v>25</v>
      </c>
      <c r="B39" s="476" t="s">
        <v>441</v>
      </c>
      <c r="C39" s="477">
        <v>43934</v>
      </c>
      <c r="D39" s="487" t="s">
        <v>432</v>
      </c>
      <c r="E39" s="515" t="s">
        <v>442</v>
      </c>
      <c r="F39" s="480"/>
      <c r="G39" s="480">
        <v>452404</v>
      </c>
      <c r="H39" s="481" t="s">
        <v>399</v>
      </c>
      <c r="I39" s="511"/>
      <c r="J39" s="483" t="s">
        <v>435</v>
      </c>
      <c r="K39" s="481" t="s">
        <v>401</v>
      </c>
      <c r="L39" s="490"/>
      <c r="M39" s="503" t="s">
        <v>435</v>
      </c>
      <c r="N39" s="484"/>
      <c r="O39" s="485"/>
      <c r="P39" s="485"/>
      <c r="Q39" s="486"/>
      <c r="R39" s="486"/>
      <c r="S39" s="456"/>
      <c r="T39" s="456"/>
      <c r="U39" s="456"/>
      <c r="V39" s="456"/>
      <c r="W39" s="456"/>
      <c r="X39" s="456"/>
      <c r="Y39" s="456"/>
      <c r="Z39" s="456"/>
      <c r="AA39" s="456"/>
      <c r="AB39" s="456"/>
      <c r="AC39" s="456"/>
      <c r="AD39" s="456"/>
      <c r="AE39" s="456"/>
      <c r="AF39" s="456"/>
      <c r="AG39" s="456"/>
      <c r="AH39" s="456"/>
      <c r="AI39" s="456"/>
      <c r="AJ39" s="456"/>
      <c r="AK39" s="456"/>
      <c r="AL39" s="456"/>
      <c r="AM39" s="456"/>
      <c r="AN39" s="456"/>
      <c r="AO39" s="456"/>
      <c r="AP39" s="456"/>
      <c r="AQ39" s="456"/>
      <c r="AR39" s="456"/>
      <c r="AS39" s="456"/>
      <c r="AT39" s="456"/>
      <c r="AU39" s="456"/>
      <c r="AV39" s="456"/>
      <c r="AW39" s="456"/>
      <c r="AX39" s="456"/>
      <c r="AY39" s="456"/>
      <c r="AZ39" s="456"/>
      <c r="BA39" s="456"/>
      <c r="BB39" s="456"/>
      <c r="BC39" s="456"/>
      <c r="BD39" s="456"/>
      <c r="BE39" s="456"/>
      <c r="BF39" s="456"/>
      <c r="BG39" s="456"/>
      <c r="BH39" s="456"/>
      <c r="BI39" s="456"/>
      <c r="BJ39" s="456"/>
      <c r="BK39" s="456"/>
      <c r="BL39" s="456"/>
      <c r="BM39" s="456"/>
      <c r="BN39" s="456"/>
      <c r="BO39" s="456"/>
      <c r="BP39" s="456"/>
      <c r="BQ39" s="456"/>
      <c r="BR39" s="456"/>
      <c r="BS39" s="456"/>
      <c r="BT39" s="456"/>
    </row>
    <row r="40" s="451" customFormat="1" ht="57" spans="1:72">
      <c r="A40" s="475">
        <v>26</v>
      </c>
      <c r="B40" s="476" t="s">
        <v>441</v>
      </c>
      <c r="C40" s="477">
        <v>43934</v>
      </c>
      <c r="D40" s="487" t="s">
        <v>432</v>
      </c>
      <c r="E40" s="515" t="s">
        <v>442</v>
      </c>
      <c r="F40" s="480"/>
      <c r="G40" s="480">
        <v>452405</v>
      </c>
      <c r="H40" s="481" t="s">
        <v>399</v>
      </c>
      <c r="I40" s="511"/>
      <c r="J40" s="483" t="s">
        <v>435</v>
      </c>
      <c r="K40" s="481" t="s">
        <v>401</v>
      </c>
      <c r="L40" s="490"/>
      <c r="M40" s="503" t="s">
        <v>435</v>
      </c>
      <c r="N40" s="484"/>
      <c r="O40" s="485"/>
      <c r="P40" s="485"/>
      <c r="Q40" s="486"/>
      <c r="R40" s="486"/>
      <c r="S40" s="456"/>
      <c r="T40" s="456"/>
      <c r="U40" s="456"/>
      <c r="V40" s="456"/>
      <c r="W40" s="456"/>
      <c r="X40" s="456"/>
      <c r="Y40" s="456"/>
      <c r="Z40" s="456"/>
      <c r="AA40" s="456"/>
      <c r="AB40" s="456"/>
      <c r="AC40" s="456"/>
      <c r="AD40" s="456"/>
      <c r="AE40" s="456"/>
      <c r="AF40" s="456"/>
      <c r="AG40" s="456"/>
      <c r="AH40" s="456"/>
      <c r="AI40" s="456"/>
      <c r="AJ40" s="456"/>
      <c r="AK40" s="456"/>
      <c r="AL40" s="456"/>
      <c r="AM40" s="456"/>
      <c r="AN40" s="456"/>
      <c r="AO40" s="456"/>
      <c r="AP40" s="456"/>
      <c r="AQ40" s="456"/>
      <c r="AR40" s="456"/>
      <c r="AS40" s="456"/>
      <c r="AT40" s="456"/>
      <c r="AU40" s="456"/>
      <c r="AV40" s="456"/>
      <c r="AW40" s="456"/>
      <c r="AX40" s="456"/>
      <c r="AY40" s="456"/>
      <c r="AZ40" s="456"/>
      <c r="BA40" s="456"/>
      <c r="BB40" s="456"/>
      <c r="BC40" s="456"/>
      <c r="BD40" s="456"/>
      <c r="BE40" s="456"/>
      <c r="BF40" s="456"/>
      <c r="BG40" s="456"/>
      <c r="BH40" s="456"/>
      <c r="BI40" s="456"/>
      <c r="BJ40" s="456"/>
      <c r="BK40" s="456"/>
      <c r="BL40" s="456"/>
      <c r="BM40" s="456"/>
      <c r="BN40" s="456"/>
      <c r="BO40" s="456"/>
      <c r="BP40" s="456"/>
      <c r="BQ40" s="456"/>
      <c r="BR40" s="456"/>
      <c r="BS40" s="456"/>
      <c r="BT40" s="456"/>
    </row>
    <row r="41" s="451" customFormat="1" ht="327.75" spans="1:72">
      <c r="A41" s="475">
        <v>27</v>
      </c>
      <c r="B41" s="476" t="s">
        <v>443</v>
      </c>
      <c r="C41" s="477">
        <v>45016</v>
      </c>
      <c r="D41" s="487" t="s">
        <v>432</v>
      </c>
      <c r="E41" s="515" t="s">
        <v>444</v>
      </c>
      <c r="F41" s="516" t="s">
        <v>445</v>
      </c>
      <c r="G41" s="480">
        <v>475521</v>
      </c>
      <c r="H41" s="481" t="s">
        <v>399</v>
      </c>
      <c r="I41" s="511" t="s">
        <v>410</v>
      </c>
      <c r="J41" s="483" t="s">
        <v>435</v>
      </c>
      <c r="K41" s="481" t="s">
        <v>401</v>
      </c>
      <c r="L41" s="490"/>
      <c r="M41" s="503" t="s">
        <v>435</v>
      </c>
      <c r="N41" s="484"/>
      <c r="O41" s="485"/>
      <c r="P41" s="485"/>
      <c r="Q41" s="486"/>
      <c r="R41" s="486"/>
      <c r="S41" s="456"/>
      <c r="T41" s="456"/>
      <c r="U41" s="456"/>
      <c r="V41" s="456"/>
      <c r="W41" s="456"/>
      <c r="X41" s="456"/>
      <c r="Y41" s="456"/>
      <c r="Z41" s="456"/>
      <c r="AA41" s="456"/>
      <c r="AB41" s="456"/>
      <c r="AC41" s="456"/>
      <c r="AD41" s="456"/>
      <c r="AE41" s="456"/>
      <c r="AF41" s="456"/>
      <c r="AG41" s="456"/>
      <c r="AH41" s="456"/>
      <c r="AI41" s="456"/>
      <c r="AJ41" s="456"/>
      <c r="AK41" s="456"/>
      <c r="AL41" s="456"/>
      <c r="AM41" s="456"/>
      <c r="AN41" s="456"/>
      <c r="AO41" s="456"/>
      <c r="AP41" s="456"/>
      <c r="AQ41" s="456"/>
      <c r="AR41" s="456"/>
      <c r="AS41" s="456"/>
      <c r="AT41" s="456"/>
      <c r="AU41" s="456"/>
      <c r="AV41" s="456"/>
      <c r="AW41" s="456"/>
      <c r="AX41" s="456"/>
      <c r="AY41" s="456"/>
      <c r="AZ41" s="456"/>
      <c r="BA41" s="456"/>
      <c r="BB41" s="456"/>
      <c r="BC41" s="456"/>
      <c r="BD41" s="456"/>
      <c r="BE41" s="456"/>
      <c r="BF41" s="456"/>
      <c r="BG41" s="456"/>
      <c r="BH41" s="456"/>
      <c r="BI41" s="456"/>
      <c r="BJ41" s="456"/>
      <c r="BK41" s="456"/>
      <c r="BL41" s="456"/>
      <c r="BM41" s="456"/>
      <c r="BN41" s="456"/>
      <c r="BO41" s="456"/>
      <c r="BP41" s="456"/>
      <c r="BQ41" s="456"/>
      <c r="BR41" s="456"/>
      <c r="BS41" s="456"/>
      <c r="BT41" s="456"/>
    </row>
    <row r="42" s="451" customFormat="1" ht="327.75" spans="1:72">
      <c r="A42" s="475">
        <v>28</v>
      </c>
      <c r="B42" s="476" t="s">
        <v>443</v>
      </c>
      <c r="C42" s="477">
        <v>45016</v>
      </c>
      <c r="D42" s="487" t="s">
        <v>432</v>
      </c>
      <c r="E42" s="515" t="s">
        <v>444</v>
      </c>
      <c r="F42" s="517">
        <v>9138012103690</v>
      </c>
      <c r="G42" s="480">
        <v>492968</v>
      </c>
      <c r="H42" s="481" t="s">
        <v>399</v>
      </c>
      <c r="I42" s="511" t="s">
        <v>446</v>
      </c>
      <c r="J42" s="483" t="s">
        <v>435</v>
      </c>
      <c r="K42" s="481" t="s">
        <v>401</v>
      </c>
      <c r="L42" s="490"/>
      <c r="M42" s="503" t="s">
        <v>435</v>
      </c>
      <c r="N42" s="484"/>
      <c r="O42" s="485"/>
      <c r="P42" s="485"/>
      <c r="Q42" s="486"/>
      <c r="R42" s="486"/>
      <c r="S42" s="456"/>
      <c r="T42" s="456"/>
      <c r="U42" s="456"/>
      <c r="V42" s="456"/>
      <c r="W42" s="456"/>
      <c r="X42" s="456"/>
      <c r="Y42" s="456"/>
      <c r="Z42" s="456"/>
      <c r="AA42" s="456"/>
      <c r="AB42" s="456"/>
      <c r="AC42" s="456"/>
      <c r="AD42" s="456"/>
      <c r="AE42" s="456"/>
      <c r="AF42" s="456"/>
      <c r="AG42" s="456"/>
      <c r="AH42" s="456"/>
      <c r="AI42" s="456"/>
      <c r="AJ42" s="456"/>
      <c r="AK42" s="456"/>
      <c r="AL42" s="456"/>
      <c r="AM42" s="456"/>
      <c r="AN42" s="456"/>
      <c r="AO42" s="456"/>
      <c r="AP42" s="456"/>
      <c r="AQ42" s="456"/>
      <c r="AR42" s="456"/>
      <c r="AS42" s="456"/>
      <c r="AT42" s="456"/>
      <c r="AU42" s="456"/>
      <c r="AV42" s="456"/>
      <c r="AW42" s="456"/>
      <c r="AX42" s="456"/>
      <c r="AY42" s="456"/>
      <c r="AZ42" s="456"/>
      <c r="BA42" s="456"/>
      <c r="BB42" s="456"/>
      <c r="BC42" s="456"/>
      <c r="BD42" s="456"/>
      <c r="BE42" s="456"/>
      <c r="BF42" s="456"/>
      <c r="BG42" s="456"/>
      <c r="BH42" s="456"/>
      <c r="BI42" s="456"/>
      <c r="BJ42" s="456"/>
      <c r="BK42" s="456"/>
      <c r="BL42" s="456"/>
      <c r="BM42" s="456"/>
      <c r="BN42" s="456"/>
      <c r="BO42" s="456"/>
      <c r="BP42" s="456"/>
      <c r="BQ42" s="456"/>
      <c r="BR42" s="456"/>
      <c r="BS42" s="456"/>
      <c r="BT42" s="456"/>
    </row>
    <row r="43" s="451" customFormat="1" ht="327.75" spans="1:72">
      <c r="A43" s="475">
        <v>29</v>
      </c>
      <c r="B43" s="476" t="s">
        <v>443</v>
      </c>
      <c r="C43" s="477">
        <v>45016</v>
      </c>
      <c r="D43" s="487" t="s">
        <v>432</v>
      </c>
      <c r="E43" s="515" t="s">
        <v>444</v>
      </c>
      <c r="F43" s="517">
        <v>9138012103108</v>
      </c>
      <c r="G43" s="480"/>
      <c r="H43" s="481" t="s">
        <v>399</v>
      </c>
      <c r="I43" s="511" t="s">
        <v>446</v>
      </c>
      <c r="J43" s="483" t="s">
        <v>435</v>
      </c>
      <c r="K43" s="481" t="s">
        <v>401</v>
      </c>
      <c r="L43" s="490"/>
      <c r="M43" s="503" t="s">
        <v>435</v>
      </c>
      <c r="N43" s="484"/>
      <c r="O43" s="485"/>
      <c r="P43" s="485"/>
      <c r="Q43" s="486"/>
      <c r="R43" s="486"/>
      <c r="S43" s="456"/>
      <c r="T43" s="456"/>
      <c r="U43" s="456"/>
      <c r="V43" s="456"/>
      <c r="W43" s="456"/>
      <c r="X43" s="456"/>
      <c r="Y43" s="456"/>
      <c r="Z43" s="456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6"/>
      <c r="AN43" s="456"/>
      <c r="AO43" s="456"/>
      <c r="AP43" s="456"/>
      <c r="AQ43" s="456"/>
      <c r="AR43" s="456"/>
      <c r="AS43" s="456"/>
      <c r="AT43" s="456"/>
      <c r="AU43" s="456"/>
      <c r="AV43" s="456"/>
      <c r="AW43" s="456"/>
      <c r="AX43" s="456"/>
      <c r="AY43" s="456"/>
      <c r="AZ43" s="456"/>
      <c r="BA43" s="456"/>
      <c r="BB43" s="456"/>
      <c r="BC43" s="456"/>
      <c r="BD43" s="456"/>
      <c r="BE43" s="456"/>
      <c r="BF43" s="456"/>
      <c r="BG43" s="456"/>
      <c r="BH43" s="456"/>
      <c r="BI43" s="456"/>
      <c r="BJ43" s="456"/>
      <c r="BK43" s="456"/>
      <c r="BL43" s="456"/>
      <c r="BM43" s="456"/>
      <c r="BN43" s="456"/>
      <c r="BO43" s="456"/>
      <c r="BP43" s="456"/>
      <c r="BQ43" s="456"/>
      <c r="BR43" s="456"/>
      <c r="BS43" s="456"/>
      <c r="BT43" s="456"/>
    </row>
    <row r="44" s="451" customFormat="1" ht="71.25" spans="1:72">
      <c r="A44" s="475">
        <v>30</v>
      </c>
      <c r="B44" s="476" t="s">
        <v>447</v>
      </c>
      <c r="C44" s="477">
        <v>43798</v>
      </c>
      <c r="D44" s="480" t="s">
        <v>448</v>
      </c>
      <c r="E44" s="518" t="s">
        <v>449</v>
      </c>
      <c r="F44" s="480"/>
      <c r="G44" s="480"/>
      <c r="H44" s="481" t="s">
        <v>399</v>
      </c>
      <c r="I44" s="511" t="s">
        <v>410</v>
      </c>
      <c r="J44" s="481"/>
      <c r="K44" s="481" t="s">
        <v>401</v>
      </c>
      <c r="L44" s="481"/>
      <c r="M44" s="481"/>
      <c r="N44" s="484"/>
      <c r="O44" s="485"/>
      <c r="P44" s="485"/>
      <c r="Q44" s="486"/>
      <c r="R44" s="486"/>
      <c r="S44" s="456"/>
      <c r="T44" s="456"/>
      <c r="U44" s="456"/>
      <c r="V44" s="456"/>
      <c r="W44" s="456"/>
      <c r="X44" s="456"/>
      <c r="Y44" s="456"/>
      <c r="Z44" s="456"/>
      <c r="AA44" s="456"/>
      <c r="AB44" s="456"/>
      <c r="AC44" s="456"/>
      <c r="AD44" s="456"/>
      <c r="AE44" s="456"/>
      <c r="AF44" s="456"/>
      <c r="AG44" s="456"/>
      <c r="AH44" s="456"/>
      <c r="AI44" s="456"/>
      <c r="AJ44" s="456"/>
      <c r="AK44" s="456"/>
      <c r="AL44" s="456"/>
      <c r="AM44" s="456"/>
      <c r="AN44" s="456"/>
      <c r="AO44" s="456"/>
      <c r="AP44" s="456"/>
      <c r="AQ44" s="456"/>
      <c r="AR44" s="456"/>
      <c r="AS44" s="456"/>
      <c r="AT44" s="456"/>
      <c r="AU44" s="456"/>
      <c r="AV44" s="456"/>
      <c r="AW44" s="456"/>
      <c r="AX44" s="456"/>
      <c r="AY44" s="456"/>
      <c r="AZ44" s="456"/>
      <c r="BA44" s="456"/>
      <c r="BB44" s="456"/>
      <c r="BC44" s="456"/>
      <c r="BD44" s="456"/>
      <c r="BE44" s="456"/>
      <c r="BF44" s="456"/>
      <c r="BG44" s="456"/>
      <c r="BH44" s="456"/>
      <c r="BI44" s="456"/>
      <c r="BJ44" s="456"/>
      <c r="BK44" s="456"/>
      <c r="BL44" s="456"/>
      <c r="BM44" s="456"/>
      <c r="BN44" s="456"/>
      <c r="BO44" s="456"/>
      <c r="BP44" s="456"/>
      <c r="BQ44" s="456"/>
      <c r="BR44" s="456"/>
      <c r="BS44" s="456"/>
      <c r="BT44" s="456"/>
    </row>
    <row r="45" s="451" customFormat="1" ht="270.75" spans="1:72">
      <c r="A45" s="475">
        <v>31</v>
      </c>
      <c r="B45" s="476" t="s">
        <v>450</v>
      </c>
      <c r="C45" s="493"/>
      <c r="D45" s="488" t="s">
        <v>451</v>
      </c>
      <c r="E45" s="488" t="s">
        <v>452</v>
      </c>
      <c r="F45" s="495"/>
      <c r="G45" s="482">
        <v>25810</v>
      </c>
      <c r="H45" s="481" t="s">
        <v>399</v>
      </c>
      <c r="I45" s="511" t="s">
        <v>453</v>
      </c>
      <c r="J45" s="481"/>
      <c r="K45" s="481" t="s">
        <v>401</v>
      </c>
      <c r="L45" s="490"/>
      <c r="M45" s="485"/>
      <c r="N45" s="484"/>
      <c r="O45" s="485"/>
      <c r="P45" s="485"/>
      <c r="Q45" s="486"/>
      <c r="R45" s="486"/>
      <c r="S45" s="456"/>
      <c r="T45" s="456"/>
      <c r="U45" s="456"/>
      <c r="V45" s="456"/>
      <c r="W45" s="456"/>
      <c r="X45" s="456"/>
      <c r="Y45" s="456"/>
      <c r="Z45" s="456"/>
      <c r="AA45" s="456"/>
      <c r="AB45" s="456"/>
      <c r="AC45" s="456"/>
      <c r="AD45" s="456"/>
      <c r="AE45" s="456"/>
      <c r="AF45" s="456"/>
      <c r="AG45" s="456"/>
      <c r="AH45" s="456"/>
      <c r="AI45" s="456"/>
      <c r="AJ45" s="456"/>
      <c r="AK45" s="456"/>
      <c r="AL45" s="456"/>
      <c r="AM45" s="456"/>
      <c r="AN45" s="456"/>
      <c r="AO45" s="456"/>
      <c r="AP45" s="456"/>
      <c r="AQ45" s="456"/>
      <c r="AR45" s="456"/>
      <c r="AS45" s="456"/>
      <c r="AT45" s="456"/>
      <c r="AU45" s="456"/>
      <c r="AV45" s="456"/>
      <c r="AW45" s="456"/>
      <c r="AX45" s="456"/>
      <c r="AY45" s="456"/>
      <c r="AZ45" s="456"/>
      <c r="BA45" s="456"/>
      <c r="BB45" s="456"/>
      <c r="BC45" s="456"/>
      <c r="BD45" s="456"/>
      <c r="BE45" s="456"/>
      <c r="BF45" s="456"/>
      <c r="BG45" s="456"/>
      <c r="BH45" s="456"/>
      <c r="BI45" s="456"/>
      <c r="BJ45" s="456"/>
      <c r="BK45" s="456"/>
      <c r="BL45" s="456"/>
      <c r="BM45" s="456"/>
      <c r="BN45" s="456"/>
      <c r="BO45" s="456"/>
      <c r="BP45" s="456"/>
      <c r="BQ45" s="456"/>
      <c r="BR45" s="456"/>
      <c r="BS45" s="456"/>
      <c r="BT45" s="456"/>
    </row>
    <row r="46" s="451" customFormat="1" ht="270.75" spans="1:72">
      <c r="A46" s="475">
        <v>32</v>
      </c>
      <c r="B46" s="476" t="s">
        <v>450</v>
      </c>
      <c r="C46" s="493"/>
      <c r="D46" s="488" t="s">
        <v>454</v>
      </c>
      <c r="E46" s="488" t="s">
        <v>452</v>
      </c>
      <c r="F46" s="495"/>
      <c r="G46" s="482">
        <v>650287</v>
      </c>
      <c r="H46" s="481" t="s">
        <v>399</v>
      </c>
      <c r="I46" s="511" t="s">
        <v>453</v>
      </c>
      <c r="J46" s="481"/>
      <c r="K46" s="481" t="s">
        <v>401</v>
      </c>
      <c r="L46" s="490"/>
      <c r="M46" s="485"/>
      <c r="N46" s="484"/>
      <c r="O46" s="485"/>
      <c r="P46" s="485"/>
      <c r="Q46" s="486"/>
      <c r="R46" s="486"/>
      <c r="S46" s="456"/>
      <c r="T46" s="456"/>
      <c r="U46" s="456"/>
      <c r="V46" s="456"/>
      <c r="W46" s="456"/>
      <c r="X46" s="456"/>
      <c r="Y46" s="456"/>
      <c r="Z46" s="456"/>
      <c r="AA46" s="456"/>
      <c r="AB46" s="456"/>
      <c r="AC46" s="456"/>
      <c r="AD46" s="456"/>
      <c r="AE46" s="456"/>
      <c r="AF46" s="456"/>
      <c r="AG46" s="456"/>
      <c r="AH46" s="456"/>
      <c r="AI46" s="456"/>
      <c r="AJ46" s="456"/>
      <c r="AK46" s="456"/>
      <c r="AL46" s="456"/>
      <c r="AM46" s="456"/>
      <c r="AN46" s="456"/>
      <c r="AO46" s="456"/>
      <c r="AP46" s="456"/>
      <c r="AQ46" s="456"/>
      <c r="AR46" s="456"/>
      <c r="AS46" s="456"/>
      <c r="AT46" s="456"/>
      <c r="AU46" s="456"/>
      <c r="AV46" s="456"/>
      <c r="AW46" s="456"/>
      <c r="AX46" s="456"/>
      <c r="AY46" s="456"/>
      <c r="AZ46" s="456"/>
      <c r="BA46" s="456"/>
      <c r="BB46" s="456"/>
      <c r="BC46" s="456"/>
      <c r="BD46" s="456"/>
      <c r="BE46" s="456"/>
      <c r="BF46" s="456"/>
      <c r="BG46" s="456"/>
      <c r="BH46" s="456"/>
      <c r="BI46" s="456"/>
      <c r="BJ46" s="456"/>
      <c r="BK46" s="456"/>
      <c r="BL46" s="456"/>
      <c r="BM46" s="456"/>
      <c r="BN46" s="456"/>
      <c r="BO46" s="456"/>
      <c r="BP46" s="456"/>
      <c r="BQ46" s="456"/>
      <c r="BR46" s="456"/>
      <c r="BS46" s="456"/>
      <c r="BT46" s="456"/>
    </row>
    <row r="47" s="451" customFormat="1" ht="71.25" spans="1:72">
      <c r="A47" s="475">
        <v>33</v>
      </c>
      <c r="B47" s="476" t="s">
        <v>455</v>
      </c>
      <c r="C47" s="477">
        <v>43798</v>
      </c>
      <c r="D47" s="480" t="s">
        <v>456</v>
      </c>
      <c r="E47" s="518" t="s">
        <v>449</v>
      </c>
      <c r="F47" s="480"/>
      <c r="G47" s="487">
        <v>442174</v>
      </c>
      <c r="H47" s="481" t="s">
        <v>399</v>
      </c>
      <c r="I47" s="482" t="s">
        <v>113</v>
      </c>
      <c r="J47" s="491">
        <v>45962</v>
      </c>
      <c r="K47" s="481" t="s">
        <v>401</v>
      </c>
      <c r="L47" s="481"/>
      <c r="M47" s="491">
        <v>45962</v>
      </c>
      <c r="N47" s="484"/>
      <c r="O47" s="485"/>
      <c r="P47" s="485"/>
      <c r="Q47" s="486"/>
      <c r="R47" s="486"/>
      <c r="S47" s="456"/>
      <c r="T47" s="456"/>
      <c r="U47" s="456"/>
      <c r="V47" s="456"/>
      <c r="W47" s="456"/>
      <c r="X47" s="456"/>
      <c r="Y47" s="456"/>
      <c r="Z47" s="456"/>
      <c r="AA47" s="456"/>
      <c r="AB47" s="456"/>
      <c r="AC47" s="456"/>
      <c r="AD47" s="456"/>
      <c r="AE47" s="456"/>
      <c r="AF47" s="456"/>
      <c r="AG47" s="456"/>
      <c r="AH47" s="456"/>
      <c r="AI47" s="456"/>
      <c r="AJ47" s="456"/>
      <c r="AK47" s="456"/>
      <c r="AL47" s="456"/>
      <c r="AM47" s="456"/>
      <c r="AN47" s="456"/>
      <c r="AO47" s="456"/>
      <c r="AP47" s="456"/>
      <c r="AQ47" s="456"/>
      <c r="AR47" s="456"/>
      <c r="AS47" s="456"/>
      <c r="AT47" s="456"/>
      <c r="AU47" s="456"/>
      <c r="AV47" s="456"/>
      <c r="AW47" s="456"/>
      <c r="AX47" s="456"/>
      <c r="AY47" s="456"/>
      <c r="AZ47" s="456"/>
      <c r="BA47" s="456"/>
      <c r="BB47" s="456"/>
      <c r="BC47" s="456"/>
      <c r="BD47" s="456"/>
      <c r="BE47" s="456"/>
      <c r="BF47" s="456"/>
      <c r="BG47" s="456"/>
      <c r="BH47" s="456"/>
      <c r="BI47" s="456"/>
      <c r="BJ47" s="456"/>
      <c r="BK47" s="456"/>
      <c r="BL47" s="456"/>
      <c r="BM47" s="456"/>
      <c r="BN47" s="456"/>
      <c r="BO47" s="456"/>
      <c r="BP47" s="456"/>
      <c r="BQ47" s="456"/>
      <c r="BR47" s="456"/>
      <c r="BS47" s="456"/>
      <c r="BT47" s="456"/>
    </row>
    <row r="48" s="451" customFormat="1" ht="57.75" customHeight="1" spans="1:72">
      <c r="A48" s="475">
        <v>34</v>
      </c>
      <c r="B48" s="476" t="s">
        <v>455</v>
      </c>
      <c r="C48" s="477">
        <v>43798</v>
      </c>
      <c r="D48" s="480" t="s">
        <v>456</v>
      </c>
      <c r="E48" s="518" t="s">
        <v>449</v>
      </c>
      <c r="F48" s="480"/>
      <c r="G48" s="487">
        <v>442176</v>
      </c>
      <c r="H48" s="481" t="s">
        <v>399</v>
      </c>
      <c r="I48" s="511" t="s">
        <v>101</v>
      </c>
      <c r="J48" s="491">
        <v>45962</v>
      </c>
      <c r="K48" s="481" t="s">
        <v>401</v>
      </c>
      <c r="L48" s="481"/>
      <c r="M48" s="491">
        <v>45962</v>
      </c>
      <c r="N48" s="484"/>
      <c r="O48" s="485"/>
      <c r="P48" s="485"/>
      <c r="Q48" s="486"/>
      <c r="R48" s="486"/>
      <c r="S48" s="456"/>
      <c r="T48" s="456"/>
      <c r="U48" s="456"/>
      <c r="V48" s="456"/>
      <c r="W48" s="456"/>
      <c r="X48" s="456"/>
      <c r="Y48" s="456"/>
      <c r="Z48" s="456"/>
      <c r="AA48" s="456"/>
      <c r="AB48" s="456"/>
      <c r="AC48" s="456"/>
      <c r="AD48" s="456"/>
      <c r="AE48" s="456"/>
      <c r="AF48" s="456"/>
      <c r="AG48" s="456"/>
      <c r="AH48" s="456"/>
      <c r="AI48" s="456"/>
      <c r="AJ48" s="456"/>
      <c r="AK48" s="456"/>
      <c r="AL48" s="456"/>
      <c r="AM48" s="456"/>
      <c r="AN48" s="456"/>
      <c r="AO48" s="456"/>
      <c r="AP48" s="456"/>
      <c r="AQ48" s="456"/>
      <c r="AR48" s="456"/>
      <c r="AS48" s="456"/>
      <c r="AT48" s="456"/>
      <c r="AU48" s="456"/>
      <c r="AV48" s="456"/>
      <c r="AW48" s="456"/>
      <c r="AX48" s="456"/>
      <c r="AY48" s="456"/>
      <c r="AZ48" s="456"/>
      <c r="BA48" s="456"/>
      <c r="BB48" s="456"/>
      <c r="BC48" s="456"/>
      <c r="BD48" s="456"/>
      <c r="BE48" s="456"/>
      <c r="BF48" s="456"/>
      <c r="BG48" s="456"/>
      <c r="BH48" s="456"/>
      <c r="BI48" s="456"/>
      <c r="BJ48" s="456"/>
      <c r="BK48" s="456"/>
      <c r="BL48" s="456"/>
      <c r="BM48" s="456"/>
      <c r="BN48" s="456"/>
      <c r="BO48" s="456"/>
      <c r="BP48" s="456"/>
      <c r="BQ48" s="456"/>
      <c r="BR48" s="456"/>
      <c r="BS48" s="456"/>
      <c r="BT48" s="456"/>
    </row>
    <row r="49" s="451" customFormat="1" ht="66.75" customHeight="1" spans="1:72">
      <c r="A49" s="475">
        <v>35</v>
      </c>
      <c r="B49" s="476" t="s">
        <v>455</v>
      </c>
      <c r="C49" s="477">
        <v>43798</v>
      </c>
      <c r="D49" s="480" t="s">
        <v>456</v>
      </c>
      <c r="E49" s="518" t="s">
        <v>449</v>
      </c>
      <c r="F49" s="480"/>
      <c r="G49" s="487">
        <v>442256</v>
      </c>
      <c r="H49" s="481" t="s">
        <v>399</v>
      </c>
      <c r="I49" s="519" t="s">
        <v>408</v>
      </c>
      <c r="J49" s="491">
        <v>45078</v>
      </c>
      <c r="K49" s="481" t="s">
        <v>401</v>
      </c>
      <c r="L49" s="481"/>
      <c r="M49" s="491">
        <v>45078</v>
      </c>
      <c r="N49" s="484"/>
      <c r="O49" s="485"/>
      <c r="P49" s="485"/>
      <c r="Q49" s="486"/>
      <c r="R49" s="486"/>
      <c r="S49" s="456"/>
      <c r="T49" s="456"/>
      <c r="U49" s="456"/>
      <c r="V49" s="456"/>
      <c r="W49" s="456"/>
      <c r="X49" s="456"/>
      <c r="Y49" s="456"/>
      <c r="Z49" s="456"/>
      <c r="AA49" s="456"/>
      <c r="AB49" s="456"/>
      <c r="AC49" s="456"/>
      <c r="AD49" s="456"/>
      <c r="AE49" s="456"/>
      <c r="AF49" s="456"/>
      <c r="AG49" s="456"/>
      <c r="AH49" s="456"/>
      <c r="AI49" s="456"/>
      <c r="AJ49" s="456"/>
      <c r="AK49" s="456"/>
      <c r="AL49" s="456"/>
      <c r="AM49" s="456"/>
      <c r="AN49" s="456"/>
      <c r="AO49" s="456"/>
      <c r="AP49" s="456"/>
      <c r="AQ49" s="456"/>
      <c r="AR49" s="456"/>
      <c r="AS49" s="456"/>
      <c r="AT49" s="456"/>
      <c r="AU49" s="456"/>
      <c r="AV49" s="456"/>
      <c r="AW49" s="456"/>
      <c r="AX49" s="456"/>
      <c r="AY49" s="456"/>
      <c r="AZ49" s="456"/>
      <c r="BA49" s="456"/>
      <c r="BB49" s="456"/>
      <c r="BC49" s="456"/>
      <c r="BD49" s="456"/>
      <c r="BE49" s="456"/>
      <c r="BF49" s="456"/>
      <c r="BG49" s="456"/>
      <c r="BH49" s="456"/>
      <c r="BI49" s="456"/>
      <c r="BJ49" s="456"/>
      <c r="BK49" s="456"/>
      <c r="BL49" s="456"/>
      <c r="BM49" s="456"/>
      <c r="BN49" s="456"/>
      <c r="BO49" s="456"/>
      <c r="BP49" s="456"/>
      <c r="BQ49" s="456"/>
      <c r="BR49" s="456"/>
      <c r="BS49" s="456"/>
      <c r="BT49" s="456"/>
    </row>
    <row r="50" s="451" customFormat="1" ht="364.5" customHeight="1" spans="1:72">
      <c r="A50" s="475">
        <v>36</v>
      </c>
      <c r="B50" s="476" t="s">
        <v>455</v>
      </c>
      <c r="C50" s="477">
        <v>43798</v>
      </c>
      <c r="D50" s="480" t="s">
        <v>456</v>
      </c>
      <c r="E50" s="518" t="s">
        <v>449</v>
      </c>
      <c r="F50" s="480"/>
      <c r="G50" s="487">
        <v>442257</v>
      </c>
      <c r="H50" s="481" t="s">
        <v>399</v>
      </c>
      <c r="I50" s="511" t="s">
        <v>457</v>
      </c>
      <c r="J50" s="491">
        <v>45962</v>
      </c>
      <c r="K50" s="481" t="s">
        <v>401</v>
      </c>
      <c r="L50" s="481"/>
      <c r="M50" s="491">
        <v>45962</v>
      </c>
      <c r="N50" s="484"/>
      <c r="O50" s="485"/>
      <c r="P50" s="485"/>
      <c r="Q50" s="486"/>
      <c r="R50" s="486"/>
      <c r="S50" s="456"/>
      <c r="T50" s="456"/>
      <c r="U50" s="456"/>
      <c r="V50" s="456"/>
      <c r="W50" s="456"/>
      <c r="X50" s="456"/>
      <c r="Y50" s="456"/>
      <c r="Z50" s="456"/>
      <c r="AA50" s="456"/>
      <c r="AB50" s="456"/>
      <c r="AC50" s="456"/>
      <c r="AD50" s="456"/>
      <c r="AE50" s="456"/>
      <c r="AF50" s="456"/>
      <c r="AG50" s="456"/>
      <c r="AH50" s="456"/>
      <c r="AI50" s="456"/>
      <c r="AJ50" s="456"/>
      <c r="AK50" s="456"/>
      <c r="AL50" s="456"/>
      <c r="AM50" s="456"/>
      <c r="AN50" s="456"/>
      <c r="AO50" s="456"/>
      <c r="AP50" s="456"/>
      <c r="AQ50" s="456"/>
      <c r="AR50" s="456"/>
      <c r="AS50" s="456"/>
      <c r="AT50" s="456"/>
      <c r="AU50" s="456"/>
      <c r="AV50" s="456"/>
      <c r="AW50" s="456"/>
      <c r="AX50" s="456"/>
      <c r="AY50" s="456"/>
      <c r="AZ50" s="456"/>
      <c r="BA50" s="456"/>
      <c r="BB50" s="456"/>
      <c r="BC50" s="456"/>
      <c r="BD50" s="456"/>
      <c r="BE50" s="456"/>
      <c r="BF50" s="456"/>
      <c r="BG50" s="456"/>
      <c r="BH50" s="456"/>
      <c r="BI50" s="456"/>
      <c r="BJ50" s="456"/>
      <c r="BK50" s="456"/>
      <c r="BL50" s="456"/>
      <c r="BM50" s="456"/>
      <c r="BN50" s="456"/>
      <c r="BO50" s="456"/>
      <c r="BP50" s="456"/>
      <c r="BQ50" s="456"/>
      <c r="BR50" s="456"/>
      <c r="BS50" s="456"/>
      <c r="BT50" s="456"/>
    </row>
    <row r="51" s="451" customFormat="1" ht="141.75" customHeight="1" spans="1:72">
      <c r="A51" s="475">
        <v>37</v>
      </c>
      <c r="B51" s="476" t="s">
        <v>455</v>
      </c>
      <c r="C51" s="477">
        <v>43798</v>
      </c>
      <c r="D51" s="480" t="s">
        <v>456</v>
      </c>
      <c r="E51" s="518" t="s">
        <v>449</v>
      </c>
      <c r="F51" s="480"/>
      <c r="G51" s="487">
        <v>442141</v>
      </c>
      <c r="H51" s="481" t="s">
        <v>399</v>
      </c>
      <c r="I51" s="511" t="s">
        <v>458</v>
      </c>
      <c r="J51" s="491">
        <v>45962</v>
      </c>
      <c r="K51" s="481" t="s">
        <v>401</v>
      </c>
      <c r="L51" s="481"/>
      <c r="M51" s="491">
        <v>45962</v>
      </c>
      <c r="N51" s="484"/>
      <c r="O51" s="485"/>
      <c r="P51" s="485"/>
      <c r="Q51" s="486"/>
      <c r="R51" s="486"/>
      <c r="S51" s="456"/>
      <c r="T51" s="456"/>
      <c r="U51" s="456"/>
      <c r="V51" s="456"/>
      <c r="W51" s="456"/>
      <c r="X51" s="456"/>
      <c r="Y51" s="456"/>
      <c r="Z51" s="456"/>
      <c r="AA51" s="456"/>
      <c r="AB51" s="456"/>
      <c r="AC51" s="456"/>
      <c r="AD51" s="456"/>
      <c r="AE51" s="456"/>
      <c r="AF51" s="456"/>
      <c r="AG51" s="456"/>
      <c r="AH51" s="456"/>
      <c r="AI51" s="456"/>
      <c r="AJ51" s="456"/>
      <c r="AK51" s="456"/>
      <c r="AL51" s="456"/>
      <c r="AM51" s="456"/>
      <c r="AN51" s="456"/>
      <c r="AO51" s="456"/>
      <c r="AP51" s="456"/>
      <c r="AQ51" s="456"/>
      <c r="AR51" s="456"/>
      <c r="AS51" s="456"/>
      <c r="AT51" s="456"/>
      <c r="AU51" s="456"/>
      <c r="AV51" s="456"/>
      <c r="AW51" s="456"/>
      <c r="AX51" s="456"/>
      <c r="AY51" s="456"/>
      <c r="AZ51" s="456"/>
      <c r="BA51" s="456"/>
      <c r="BB51" s="456"/>
      <c r="BC51" s="456"/>
      <c r="BD51" s="456"/>
      <c r="BE51" s="456"/>
      <c r="BF51" s="456"/>
      <c r="BG51" s="456"/>
      <c r="BH51" s="456"/>
      <c r="BI51" s="456"/>
      <c r="BJ51" s="456"/>
      <c r="BK51" s="456"/>
      <c r="BL51" s="456"/>
      <c r="BM51" s="456"/>
      <c r="BN51" s="456"/>
      <c r="BO51" s="456"/>
      <c r="BP51" s="456"/>
      <c r="BQ51" s="456"/>
      <c r="BR51" s="456"/>
      <c r="BS51" s="456"/>
      <c r="BT51" s="456"/>
    </row>
    <row r="52" s="451" customFormat="1" ht="132.75" customHeight="1" spans="1:72">
      <c r="A52" s="475">
        <v>38</v>
      </c>
      <c r="B52" s="476" t="s">
        <v>455</v>
      </c>
      <c r="C52" s="477">
        <v>43798</v>
      </c>
      <c r="D52" s="480" t="s">
        <v>456</v>
      </c>
      <c r="E52" s="518" t="s">
        <v>449</v>
      </c>
      <c r="F52" s="480"/>
      <c r="G52" s="487">
        <v>442142</v>
      </c>
      <c r="H52" s="481" t="s">
        <v>399</v>
      </c>
      <c r="I52" s="482" t="s">
        <v>459</v>
      </c>
      <c r="J52" s="491">
        <v>46235</v>
      </c>
      <c r="K52" s="481" t="s">
        <v>401</v>
      </c>
      <c r="L52" s="481"/>
      <c r="M52" s="491">
        <v>46235</v>
      </c>
      <c r="N52" s="484"/>
      <c r="O52" s="485"/>
      <c r="P52" s="485"/>
      <c r="Q52" s="486"/>
      <c r="R52" s="486"/>
      <c r="S52" s="456"/>
      <c r="T52" s="456"/>
      <c r="U52" s="456"/>
      <c r="V52" s="456"/>
      <c r="W52" s="456"/>
      <c r="X52" s="456"/>
      <c r="Y52" s="456"/>
      <c r="Z52" s="456"/>
      <c r="AA52" s="456"/>
      <c r="AB52" s="456"/>
      <c r="AC52" s="456"/>
      <c r="AD52" s="456"/>
      <c r="AE52" s="456"/>
      <c r="AF52" s="456"/>
      <c r="AG52" s="456"/>
      <c r="AH52" s="456"/>
      <c r="AI52" s="456"/>
      <c r="AJ52" s="456"/>
      <c r="AK52" s="456"/>
      <c r="AL52" s="456"/>
      <c r="AM52" s="456"/>
      <c r="AN52" s="456"/>
      <c r="AO52" s="456"/>
      <c r="AP52" s="456"/>
      <c r="AQ52" s="456"/>
      <c r="AR52" s="456"/>
      <c r="AS52" s="456"/>
      <c r="AT52" s="456"/>
      <c r="AU52" s="456"/>
      <c r="AV52" s="456"/>
      <c r="AW52" s="456"/>
      <c r="AX52" s="456"/>
      <c r="AY52" s="456"/>
      <c r="AZ52" s="456"/>
      <c r="BA52" s="456"/>
      <c r="BB52" s="456"/>
      <c r="BC52" s="456"/>
      <c r="BD52" s="456"/>
      <c r="BE52" s="456"/>
      <c r="BF52" s="456"/>
      <c r="BG52" s="456"/>
      <c r="BH52" s="456"/>
      <c r="BI52" s="456"/>
      <c r="BJ52" s="456"/>
      <c r="BK52" s="456"/>
      <c r="BL52" s="456"/>
      <c r="BM52" s="456"/>
      <c r="BN52" s="456"/>
      <c r="BO52" s="456"/>
      <c r="BP52" s="456"/>
      <c r="BQ52" s="456"/>
      <c r="BR52" s="456"/>
      <c r="BS52" s="456"/>
      <c r="BT52" s="456"/>
    </row>
    <row r="53" s="451" customFormat="1" ht="71.25" spans="1:72">
      <c r="A53" s="475">
        <v>39</v>
      </c>
      <c r="B53" s="476" t="s">
        <v>455</v>
      </c>
      <c r="C53" s="477">
        <v>43798</v>
      </c>
      <c r="D53" s="480" t="s">
        <v>456</v>
      </c>
      <c r="E53" s="518" t="s">
        <v>449</v>
      </c>
      <c r="F53" s="480"/>
      <c r="G53" s="487">
        <v>442143</v>
      </c>
      <c r="H53" s="481" t="s">
        <v>399</v>
      </c>
      <c r="I53" s="482" t="s">
        <v>460</v>
      </c>
      <c r="J53" s="491">
        <v>45962</v>
      </c>
      <c r="K53" s="481" t="s">
        <v>401</v>
      </c>
      <c r="L53" s="481"/>
      <c r="M53" s="491">
        <v>45962</v>
      </c>
      <c r="N53" s="484"/>
      <c r="O53" s="485"/>
      <c r="P53" s="485"/>
      <c r="Q53" s="486"/>
      <c r="R53" s="486"/>
      <c r="S53" s="456"/>
      <c r="T53" s="456"/>
      <c r="U53" s="456"/>
      <c r="V53" s="456"/>
      <c r="W53" s="456"/>
      <c r="X53" s="456"/>
      <c r="Y53" s="456"/>
      <c r="Z53" s="456"/>
      <c r="AA53" s="456"/>
      <c r="AB53" s="456"/>
      <c r="AC53" s="456"/>
      <c r="AD53" s="456"/>
      <c r="AE53" s="456"/>
      <c r="AF53" s="456"/>
      <c r="AG53" s="456"/>
      <c r="AH53" s="456"/>
      <c r="AI53" s="456"/>
      <c r="AJ53" s="456"/>
      <c r="AK53" s="456"/>
      <c r="AL53" s="456"/>
      <c r="AM53" s="456"/>
      <c r="AN53" s="456"/>
      <c r="AO53" s="456"/>
      <c r="AP53" s="456"/>
      <c r="AQ53" s="456"/>
      <c r="AR53" s="456"/>
      <c r="AS53" s="456"/>
      <c r="AT53" s="456"/>
      <c r="AU53" s="456"/>
      <c r="AV53" s="456"/>
      <c r="AW53" s="456"/>
      <c r="AX53" s="456"/>
      <c r="AY53" s="456"/>
      <c r="AZ53" s="456"/>
      <c r="BA53" s="456"/>
      <c r="BB53" s="456"/>
      <c r="BC53" s="456"/>
      <c r="BD53" s="456"/>
      <c r="BE53" s="456"/>
      <c r="BF53" s="456"/>
      <c r="BG53" s="456"/>
      <c r="BH53" s="456"/>
      <c r="BI53" s="456"/>
      <c r="BJ53" s="456"/>
      <c r="BK53" s="456"/>
      <c r="BL53" s="456"/>
      <c r="BM53" s="456"/>
      <c r="BN53" s="456"/>
      <c r="BO53" s="456"/>
      <c r="BP53" s="456"/>
      <c r="BQ53" s="456"/>
      <c r="BR53" s="456"/>
      <c r="BS53" s="456"/>
      <c r="BT53" s="456"/>
    </row>
    <row r="54" s="451" customFormat="1" ht="42.75" spans="1:72">
      <c r="A54" s="475">
        <v>40</v>
      </c>
      <c r="B54" s="476" t="s">
        <v>461</v>
      </c>
      <c r="C54" s="477">
        <v>35985</v>
      </c>
      <c r="D54" s="480" t="s">
        <v>462</v>
      </c>
      <c r="E54" s="518" t="s">
        <v>463</v>
      </c>
      <c r="F54" s="480">
        <v>250</v>
      </c>
      <c r="G54" s="480">
        <v>11123</v>
      </c>
      <c r="H54" s="481" t="s">
        <v>399</v>
      </c>
      <c r="I54" s="482" t="s">
        <v>404</v>
      </c>
      <c r="J54" s="481"/>
      <c r="K54" s="481" t="s">
        <v>401</v>
      </c>
      <c r="L54" s="481"/>
      <c r="M54" s="481"/>
      <c r="N54" s="484"/>
      <c r="O54" s="485"/>
      <c r="P54" s="485"/>
      <c r="Q54" s="486"/>
      <c r="R54" s="486"/>
      <c r="S54" s="456"/>
      <c r="T54" s="456"/>
      <c r="U54" s="456"/>
      <c r="V54" s="456"/>
      <c r="W54" s="456"/>
      <c r="X54" s="456"/>
      <c r="Y54" s="456"/>
      <c r="Z54" s="456"/>
      <c r="AA54" s="456"/>
      <c r="AB54" s="456"/>
      <c r="AC54" s="456"/>
      <c r="AD54" s="456"/>
      <c r="AE54" s="456"/>
      <c r="AF54" s="456"/>
      <c r="AG54" s="456"/>
      <c r="AH54" s="456"/>
      <c r="AI54" s="456"/>
      <c r="AJ54" s="456"/>
      <c r="AK54" s="456"/>
      <c r="AL54" s="456"/>
      <c r="AM54" s="456"/>
      <c r="AN54" s="456"/>
      <c r="AO54" s="456"/>
      <c r="AP54" s="456"/>
      <c r="AQ54" s="456"/>
      <c r="AR54" s="456"/>
      <c r="AS54" s="456"/>
      <c r="AT54" s="456"/>
      <c r="AU54" s="456"/>
      <c r="AV54" s="456"/>
      <c r="AW54" s="456"/>
      <c r="AX54" s="456"/>
      <c r="AY54" s="456"/>
      <c r="AZ54" s="456"/>
      <c r="BA54" s="456"/>
      <c r="BB54" s="456"/>
      <c r="BC54" s="456"/>
      <c r="BD54" s="456"/>
      <c r="BE54" s="456"/>
      <c r="BF54" s="456"/>
      <c r="BG54" s="456"/>
      <c r="BH54" s="456"/>
      <c r="BI54" s="456"/>
      <c r="BJ54" s="456"/>
      <c r="BK54" s="456"/>
      <c r="BL54" s="456"/>
      <c r="BM54" s="456"/>
      <c r="BN54" s="456"/>
      <c r="BO54" s="456"/>
      <c r="BP54" s="456"/>
      <c r="BQ54" s="456"/>
      <c r="BR54" s="456"/>
      <c r="BS54" s="456"/>
      <c r="BT54" s="456"/>
    </row>
    <row r="55" s="451" customFormat="1" ht="42.75" spans="1:72">
      <c r="A55" s="475">
        <v>41</v>
      </c>
      <c r="B55" s="476" t="s">
        <v>461</v>
      </c>
      <c r="C55" s="477">
        <v>35985</v>
      </c>
      <c r="D55" s="480" t="s">
        <v>462</v>
      </c>
      <c r="E55" s="518" t="s">
        <v>463</v>
      </c>
      <c r="F55" s="480">
        <v>250</v>
      </c>
      <c r="G55" s="480">
        <v>11123</v>
      </c>
      <c r="H55" s="481" t="s">
        <v>399</v>
      </c>
      <c r="I55" s="482" t="s">
        <v>404</v>
      </c>
      <c r="J55" s="481"/>
      <c r="K55" s="481" t="s">
        <v>401</v>
      </c>
      <c r="L55" s="481"/>
      <c r="M55" s="481"/>
      <c r="N55" s="484"/>
      <c r="O55" s="485"/>
      <c r="P55" s="485"/>
      <c r="Q55" s="486"/>
      <c r="R55" s="486"/>
      <c r="S55" s="456"/>
      <c r="T55" s="456"/>
      <c r="U55" s="456"/>
      <c r="V55" s="456"/>
      <c r="W55" s="456"/>
      <c r="X55" s="456"/>
      <c r="Y55" s="456"/>
      <c r="Z55" s="456"/>
      <c r="AA55" s="456"/>
      <c r="AB55" s="456"/>
      <c r="AC55" s="456"/>
      <c r="AD55" s="456"/>
      <c r="AE55" s="456"/>
      <c r="AF55" s="456"/>
      <c r="AG55" s="456"/>
      <c r="AH55" s="456"/>
      <c r="AI55" s="456"/>
      <c r="AJ55" s="456"/>
      <c r="AK55" s="456"/>
      <c r="AL55" s="456"/>
      <c r="AM55" s="456"/>
      <c r="AN55" s="456"/>
      <c r="AO55" s="456"/>
      <c r="AP55" s="456"/>
      <c r="AQ55" s="456"/>
      <c r="AR55" s="456"/>
      <c r="AS55" s="456"/>
      <c r="AT55" s="456"/>
      <c r="AU55" s="456"/>
      <c r="AV55" s="456"/>
      <c r="AW55" s="456"/>
      <c r="AX55" s="456"/>
      <c r="AY55" s="456"/>
      <c r="AZ55" s="456"/>
      <c r="BA55" s="456"/>
      <c r="BB55" s="456"/>
      <c r="BC55" s="456"/>
      <c r="BD55" s="456"/>
      <c r="BE55" s="456"/>
      <c r="BF55" s="456"/>
      <c r="BG55" s="456"/>
      <c r="BH55" s="456"/>
      <c r="BI55" s="456"/>
      <c r="BJ55" s="456"/>
      <c r="BK55" s="456"/>
      <c r="BL55" s="456"/>
      <c r="BM55" s="456"/>
      <c r="BN55" s="456"/>
      <c r="BO55" s="456"/>
      <c r="BP55" s="456"/>
      <c r="BQ55" s="456"/>
      <c r="BR55" s="456"/>
      <c r="BS55" s="456"/>
      <c r="BT55" s="456"/>
    </row>
    <row r="56" s="451" customFormat="1" ht="256.5" spans="1:72">
      <c r="A56" s="475">
        <v>42</v>
      </c>
      <c r="B56" s="520" t="s">
        <v>464</v>
      </c>
      <c r="C56" s="477"/>
      <c r="D56" s="516" t="s">
        <v>465</v>
      </c>
      <c r="E56" s="521" t="s">
        <v>466</v>
      </c>
      <c r="F56" s="480"/>
      <c r="G56" s="480"/>
      <c r="H56" s="481" t="s">
        <v>399</v>
      </c>
      <c r="I56" s="522" t="s">
        <v>400</v>
      </c>
      <c r="J56" s="481"/>
      <c r="K56" s="481" t="s">
        <v>401</v>
      </c>
      <c r="L56" s="481"/>
      <c r="M56" s="481"/>
      <c r="N56" s="484"/>
      <c r="O56" s="485"/>
      <c r="P56" s="485"/>
      <c r="Q56" s="486"/>
      <c r="R56" s="486"/>
      <c r="S56" s="456"/>
      <c r="T56" s="456"/>
      <c r="U56" s="456"/>
      <c r="V56" s="456"/>
      <c r="W56" s="456"/>
      <c r="X56" s="456"/>
      <c r="Y56" s="456"/>
      <c r="Z56" s="456"/>
      <c r="AA56" s="456"/>
      <c r="AB56" s="456"/>
      <c r="AC56" s="456"/>
      <c r="AD56" s="456"/>
      <c r="AE56" s="456"/>
      <c r="AF56" s="456"/>
      <c r="AG56" s="456"/>
      <c r="AH56" s="456"/>
      <c r="AI56" s="456"/>
      <c r="AJ56" s="456"/>
      <c r="AK56" s="456"/>
      <c r="AL56" s="456"/>
      <c r="AM56" s="456"/>
      <c r="AN56" s="456"/>
      <c r="AO56" s="456"/>
      <c r="AP56" s="456"/>
      <c r="AQ56" s="456"/>
      <c r="AR56" s="456"/>
      <c r="AS56" s="456"/>
      <c r="AT56" s="456"/>
      <c r="AU56" s="456"/>
      <c r="AV56" s="456"/>
      <c r="AW56" s="456"/>
      <c r="AX56" s="456"/>
      <c r="AY56" s="456"/>
      <c r="AZ56" s="456"/>
      <c r="BA56" s="456"/>
      <c r="BB56" s="456"/>
      <c r="BC56" s="456"/>
      <c r="BD56" s="456"/>
      <c r="BE56" s="456"/>
      <c r="BF56" s="456"/>
      <c r="BG56" s="456"/>
      <c r="BH56" s="456"/>
      <c r="BI56" s="456"/>
      <c r="BJ56" s="456"/>
      <c r="BK56" s="456"/>
      <c r="BL56" s="456"/>
      <c r="BM56" s="456"/>
      <c r="BN56" s="456"/>
      <c r="BO56" s="456"/>
      <c r="BP56" s="456"/>
      <c r="BQ56" s="456"/>
      <c r="BR56" s="456"/>
      <c r="BS56" s="456"/>
      <c r="BT56" s="456"/>
    </row>
    <row r="57" s="451" customFormat="1" ht="256.5" spans="1:72">
      <c r="A57" s="475">
        <v>43</v>
      </c>
      <c r="B57" s="520" t="s">
        <v>464</v>
      </c>
      <c r="C57" s="477"/>
      <c r="D57" s="516" t="s">
        <v>465</v>
      </c>
      <c r="E57" s="521" t="s">
        <v>466</v>
      </c>
      <c r="F57" s="480"/>
      <c r="G57" s="480"/>
      <c r="H57" s="481" t="s">
        <v>399</v>
      </c>
      <c r="I57" s="522" t="s">
        <v>400</v>
      </c>
      <c r="J57" s="481"/>
      <c r="K57" s="481" t="s">
        <v>401</v>
      </c>
      <c r="L57" s="481"/>
      <c r="M57" s="481"/>
      <c r="N57" s="484"/>
      <c r="O57" s="485"/>
      <c r="P57" s="485"/>
      <c r="Q57" s="486"/>
      <c r="R57" s="486"/>
      <c r="S57" s="456"/>
      <c r="T57" s="456"/>
      <c r="U57" s="456"/>
      <c r="V57" s="456"/>
      <c r="W57" s="456"/>
      <c r="X57" s="456"/>
      <c r="Y57" s="456"/>
      <c r="Z57" s="456"/>
      <c r="AA57" s="456"/>
      <c r="AB57" s="456"/>
      <c r="AC57" s="456"/>
      <c r="AD57" s="456"/>
      <c r="AE57" s="456"/>
      <c r="AF57" s="456"/>
      <c r="AG57" s="456"/>
      <c r="AH57" s="456"/>
      <c r="AI57" s="456"/>
      <c r="AJ57" s="456"/>
      <c r="AK57" s="456"/>
      <c r="AL57" s="456"/>
      <c r="AM57" s="456"/>
      <c r="AN57" s="456"/>
      <c r="AO57" s="456"/>
      <c r="AP57" s="456"/>
      <c r="AQ57" s="456"/>
      <c r="AR57" s="456"/>
      <c r="AS57" s="456"/>
      <c r="AT57" s="456"/>
      <c r="AU57" s="456"/>
      <c r="AV57" s="456"/>
      <c r="AW57" s="456"/>
      <c r="AX57" s="456"/>
      <c r="AY57" s="456"/>
      <c r="AZ57" s="456"/>
      <c r="BA57" s="456"/>
      <c r="BB57" s="456"/>
      <c r="BC57" s="456"/>
      <c r="BD57" s="456"/>
      <c r="BE57" s="456"/>
      <c r="BF57" s="456"/>
      <c r="BG57" s="456"/>
      <c r="BH57" s="456"/>
      <c r="BI57" s="456"/>
      <c r="BJ57" s="456"/>
      <c r="BK57" s="456"/>
      <c r="BL57" s="456"/>
      <c r="BM57" s="456"/>
      <c r="BN57" s="456"/>
      <c r="BO57" s="456"/>
      <c r="BP57" s="456"/>
      <c r="BQ57" s="456"/>
      <c r="BR57" s="456"/>
      <c r="BS57" s="456"/>
      <c r="BT57" s="456"/>
    </row>
    <row r="58" s="451" customFormat="1" ht="256.5" spans="1:72">
      <c r="A58" s="475">
        <v>44</v>
      </c>
      <c r="B58" s="520" t="s">
        <v>464</v>
      </c>
      <c r="C58" s="477"/>
      <c r="D58" s="516" t="s">
        <v>465</v>
      </c>
      <c r="E58" s="521" t="s">
        <v>466</v>
      </c>
      <c r="F58" s="480"/>
      <c r="G58" s="480"/>
      <c r="H58" s="481" t="s">
        <v>399</v>
      </c>
      <c r="I58" s="522" t="s">
        <v>400</v>
      </c>
      <c r="J58" s="481"/>
      <c r="K58" s="481" t="s">
        <v>401</v>
      </c>
      <c r="L58" s="481"/>
      <c r="M58" s="481"/>
      <c r="N58" s="484"/>
      <c r="O58" s="485"/>
      <c r="P58" s="485"/>
      <c r="Q58" s="486"/>
      <c r="R58" s="486"/>
      <c r="S58" s="456"/>
      <c r="T58" s="456"/>
      <c r="U58" s="456"/>
      <c r="V58" s="456"/>
      <c r="W58" s="456"/>
      <c r="X58" s="456"/>
      <c r="Y58" s="456"/>
      <c r="Z58" s="456"/>
      <c r="AA58" s="456"/>
      <c r="AB58" s="456"/>
      <c r="AC58" s="456"/>
      <c r="AD58" s="456"/>
      <c r="AE58" s="456"/>
      <c r="AF58" s="456"/>
      <c r="AG58" s="456"/>
      <c r="AH58" s="456"/>
      <c r="AI58" s="456"/>
      <c r="AJ58" s="456"/>
      <c r="AK58" s="456"/>
      <c r="AL58" s="456"/>
      <c r="AM58" s="456"/>
      <c r="AN58" s="456"/>
      <c r="AO58" s="456"/>
      <c r="AP58" s="456"/>
      <c r="AQ58" s="456"/>
      <c r="AR58" s="456"/>
      <c r="AS58" s="456"/>
      <c r="AT58" s="456"/>
      <c r="AU58" s="456"/>
      <c r="AV58" s="456"/>
      <c r="AW58" s="456"/>
      <c r="AX58" s="456"/>
      <c r="AY58" s="456"/>
      <c r="AZ58" s="456"/>
      <c r="BA58" s="456"/>
      <c r="BB58" s="456"/>
      <c r="BC58" s="456"/>
      <c r="BD58" s="456"/>
      <c r="BE58" s="456"/>
      <c r="BF58" s="456"/>
      <c r="BG58" s="456"/>
      <c r="BH58" s="456"/>
      <c r="BI58" s="456"/>
      <c r="BJ58" s="456"/>
      <c r="BK58" s="456"/>
      <c r="BL58" s="456"/>
      <c r="BM58" s="456"/>
      <c r="BN58" s="456"/>
      <c r="BO58" s="456"/>
      <c r="BP58" s="456"/>
      <c r="BQ58" s="456"/>
      <c r="BR58" s="456"/>
      <c r="BS58" s="456"/>
      <c r="BT58" s="456"/>
    </row>
    <row r="59" s="451" customFormat="1" ht="256.5" spans="1:72">
      <c r="A59" s="475">
        <v>45</v>
      </c>
      <c r="B59" s="520" t="s">
        <v>464</v>
      </c>
      <c r="C59" s="477"/>
      <c r="D59" s="516" t="s">
        <v>465</v>
      </c>
      <c r="E59" s="521" t="s">
        <v>466</v>
      </c>
      <c r="F59" s="480"/>
      <c r="G59" s="480"/>
      <c r="H59" s="481" t="s">
        <v>399</v>
      </c>
      <c r="I59" s="522" t="s">
        <v>400</v>
      </c>
      <c r="J59" s="481"/>
      <c r="K59" s="481" t="s">
        <v>401</v>
      </c>
      <c r="L59" s="481"/>
      <c r="M59" s="481"/>
      <c r="N59" s="484"/>
      <c r="O59" s="485"/>
      <c r="P59" s="485"/>
      <c r="Q59" s="486"/>
      <c r="R59" s="486"/>
      <c r="S59" s="456"/>
      <c r="T59" s="456"/>
      <c r="U59" s="456"/>
      <c r="V59" s="456"/>
      <c r="W59" s="456"/>
      <c r="X59" s="456"/>
      <c r="Y59" s="456"/>
      <c r="Z59" s="456"/>
      <c r="AA59" s="456"/>
      <c r="AB59" s="456"/>
      <c r="AC59" s="456"/>
      <c r="AD59" s="456"/>
      <c r="AE59" s="456"/>
      <c r="AF59" s="456"/>
      <c r="AG59" s="456"/>
      <c r="AH59" s="456"/>
      <c r="AI59" s="456"/>
      <c r="AJ59" s="456"/>
      <c r="AK59" s="456"/>
      <c r="AL59" s="456"/>
      <c r="AM59" s="456"/>
      <c r="AN59" s="456"/>
      <c r="AO59" s="456"/>
      <c r="AP59" s="456"/>
      <c r="AQ59" s="456"/>
      <c r="AR59" s="456"/>
      <c r="AS59" s="456"/>
      <c r="AT59" s="456"/>
      <c r="AU59" s="456"/>
      <c r="AV59" s="456"/>
      <c r="AW59" s="456"/>
      <c r="AX59" s="456"/>
      <c r="AY59" s="456"/>
      <c r="AZ59" s="456"/>
      <c r="BA59" s="456"/>
      <c r="BB59" s="456"/>
      <c r="BC59" s="456"/>
      <c r="BD59" s="456"/>
      <c r="BE59" s="456"/>
      <c r="BF59" s="456"/>
      <c r="BG59" s="456"/>
      <c r="BH59" s="456"/>
      <c r="BI59" s="456"/>
      <c r="BJ59" s="456"/>
      <c r="BK59" s="456"/>
      <c r="BL59" s="456"/>
      <c r="BM59" s="456"/>
      <c r="BN59" s="456"/>
      <c r="BO59" s="456"/>
      <c r="BP59" s="456"/>
      <c r="BQ59" s="456"/>
      <c r="BR59" s="456"/>
      <c r="BS59" s="456"/>
      <c r="BT59" s="456"/>
    </row>
    <row r="60" s="451" customFormat="1" ht="256.5" spans="1:72">
      <c r="A60" s="475">
        <v>46</v>
      </c>
      <c r="B60" s="520" t="s">
        <v>464</v>
      </c>
      <c r="C60" s="477"/>
      <c r="D60" s="516" t="s">
        <v>465</v>
      </c>
      <c r="E60" s="521" t="s">
        <v>466</v>
      </c>
      <c r="F60" s="480"/>
      <c r="G60" s="480"/>
      <c r="H60" s="481" t="s">
        <v>399</v>
      </c>
      <c r="I60" s="522" t="s">
        <v>400</v>
      </c>
      <c r="J60" s="481"/>
      <c r="K60" s="481" t="s">
        <v>401</v>
      </c>
      <c r="L60" s="481"/>
      <c r="M60" s="481"/>
      <c r="N60" s="484"/>
      <c r="O60" s="485"/>
      <c r="P60" s="485"/>
      <c r="Q60" s="486"/>
      <c r="R60" s="486"/>
      <c r="S60" s="456"/>
      <c r="T60" s="456"/>
      <c r="U60" s="456"/>
      <c r="V60" s="456"/>
      <c r="W60" s="456"/>
      <c r="X60" s="456"/>
      <c r="Y60" s="456"/>
      <c r="Z60" s="456"/>
      <c r="AA60" s="456"/>
      <c r="AB60" s="456"/>
      <c r="AC60" s="456"/>
      <c r="AD60" s="456"/>
      <c r="AE60" s="456"/>
      <c r="AF60" s="456"/>
      <c r="AG60" s="456"/>
      <c r="AH60" s="456"/>
      <c r="AI60" s="456"/>
      <c r="AJ60" s="456"/>
      <c r="AK60" s="456"/>
      <c r="AL60" s="456"/>
      <c r="AM60" s="456"/>
      <c r="AN60" s="456"/>
      <c r="AO60" s="456"/>
      <c r="AP60" s="456"/>
      <c r="AQ60" s="456"/>
      <c r="AR60" s="456"/>
      <c r="AS60" s="456"/>
      <c r="AT60" s="456"/>
      <c r="AU60" s="456"/>
      <c r="AV60" s="456"/>
      <c r="AW60" s="456"/>
      <c r="AX60" s="456"/>
      <c r="AY60" s="456"/>
      <c r="AZ60" s="456"/>
      <c r="BA60" s="456"/>
      <c r="BB60" s="456"/>
      <c r="BC60" s="456"/>
      <c r="BD60" s="456"/>
      <c r="BE60" s="456"/>
      <c r="BF60" s="456"/>
      <c r="BG60" s="456"/>
      <c r="BH60" s="456"/>
      <c r="BI60" s="456"/>
      <c r="BJ60" s="456"/>
      <c r="BK60" s="456"/>
      <c r="BL60" s="456"/>
      <c r="BM60" s="456"/>
      <c r="BN60" s="456"/>
      <c r="BO60" s="456"/>
      <c r="BP60" s="456"/>
      <c r="BQ60" s="456"/>
      <c r="BR60" s="456"/>
      <c r="BS60" s="456"/>
      <c r="BT60" s="456"/>
    </row>
    <row r="61" s="451" customFormat="1" ht="256.5" spans="1:72">
      <c r="A61" s="475">
        <v>47</v>
      </c>
      <c r="B61" s="520" t="s">
        <v>464</v>
      </c>
      <c r="C61" s="477"/>
      <c r="D61" s="516" t="s">
        <v>465</v>
      </c>
      <c r="E61" s="521" t="s">
        <v>466</v>
      </c>
      <c r="F61" s="480"/>
      <c r="G61" s="480"/>
      <c r="H61" s="481" t="s">
        <v>399</v>
      </c>
      <c r="I61" s="522" t="s">
        <v>400</v>
      </c>
      <c r="J61" s="481"/>
      <c r="K61" s="481" t="s">
        <v>401</v>
      </c>
      <c r="L61" s="481"/>
      <c r="M61" s="481"/>
      <c r="N61" s="484"/>
      <c r="O61" s="485"/>
      <c r="P61" s="485"/>
      <c r="Q61" s="486"/>
      <c r="R61" s="486"/>
      <c r="S61" s="456"/>
      <c r="T61" s="456"/>
      <c r="U61" s="456"/>
      <c r="V61" s="456"/>
      <c r="W61" s="456"/>
      <c r="X61" s="456"/>
      <c r="Y61" s="456"/>
      <c r="Z61" s="456"/>
      <c r="AA61" s="456"/>
      <c r="AB61" s="456"/>
      <c r="AC61" s="456"/>
      <c r="AD61" s="456"/>
      <c r="AE61" s="456"/>
      <c r="AF61" s="456"/>
      <c r="AG61" s="456"/>
      <c r="AH61" s="456"/>
      <c r="AI61" s="456"/>
      <c r="AJ61" s="456"/>
      <c r="AK61" s="456"/>
      <c r="AL61" s="456"/>
      <c r="AM61" s="456"/>
      <c r="AN61" s="456"/>
      <c r="AO61" s="456"/>
      <c r="AP61" s="456"/>
      <c r="AQ61" s="456"/>
      <c r="AR61" s="456"/>
      <c r="AS61" s="456"/>
      <c r="AT61" s="456"/>
      <c r="AU61" s="456"/>
      <c r="AV61" s="456"/>
      <c r="AW61" s="456"/>
      <c r="AX61" s="456"/>
      <c r="AY61" s="456"/>
      <c r="AZ61" s="456"/>
      <c r="BA61" s="456"/>
      <c r="BB61" s="456"/>
      <c r="BC61" s="456"/>
      <c r="BD61" s="456"/>
      <c r="BE61" s="456"/>
      <c r="BF61" s="456"/>
      <c r="BG61" s="456"/>
      <c r="BH61" s="456"/>
      <c r="BI61" s="456"/>
      <c r="BJ61" s="456"/>
      <c r="BK61" s="456"/>
      <c r="BL61" s="456"/>
      <c r="BM61" s="456"/>
      <c r="BN61" s="456"/>
      <c r="BO61" s="456"/>
      <c r="BP61" s="456"/>
      <c r="BQ61" s="456"/>
      <c r="BR61" s="456"/>
      <c r="BS61" s="456"/>
      <c r="BT61" s="456"/>
    </row>
    <row r="62" s="451" customFormat="1" ht="42.75" spans="1:72">
      <c r="A62" s="475">
        <v>48</v>
      </c>
      <c r="B62" s="494" t="s">
        <v>467</v>
      </c>
      <c r="C62" s="493">
        <v>43805</v>
      </c>
      <c r="D62" s="482" t="s">
        <v>468</v>
      </c>
      <c r="E62" s="488" t="s">
        <v>469</v>
      </c>
      <c r="F62" s="495"/>
      <c r="G62" s="495" t="s">
        <v>470</v>
      </c>
      <c r="H62" s="481" t="s">
        <v>399</v>
      </c>
      <c r="I62" s="500" t="s">
        <v>446</v>
      </c>
      <c r="J62" s="483" t="s">
        <v>435</v>
      </c>
      <c r="K62" s="481" t="s">
        <v>401</v>
      </c>
      <c r="L62" s="490"/>
      <c r="M62" s="503" t="s">
        <v>435</v>
      </c>
      <c r="N62" s="484"/>
      <c r="O62" s="485"/>
      <c r="P62" s="485"/>
      <c r="Q62" s="486"/>
      <c r="R62" s="486"/>
      <c r="S62" s="456"/>
      <c r="T62" s="456"/>
      <c r="U62" s="456"/>
      <c r="V62" s="456"/>
      <c r="W62" s="456"/>
      <c r="X62" s="456"/>
      <c r="Y62" s="456"/>
      <c r="Z62" s="456"/>
      <c r="AA62" s="456"/>
      <c r="AB62" s="456"/>
      <c r="AC62" s="456"/>
      <c r="AD62" s="456"/>
      <c r="AE62" s="456"/>
      <c r="AF62" s="456"/>
      <c r="AG62" s="456"/>
      <c r="AH62" s="456"/>
      <c r="AI62" s="456"/>
      <c r="AJ62" s="456"/>
      <c r="AK62" s="456"/>
      <c r="AL62" s="456"/>
      <c r="AM62" s="456"/>
      <c r="AN62" s="456"/>
      <c r="AO62" s="456"/>
      <c r="AP62" s="456"/>
      <c r="AQ62" s="456"/>
      <c r="AR62" s="456"/>
      <c r="AS62" s="456"/>
      <c r="AT62" s="456"/>
      <c r="AU62" s="456"/>
      <c r="AV62" s="456"/>
      <c r="AW62" s="456"/>
      <c r="AX62" s="456"/>
      <c r="AY62" s="456"/>
      <c r="AZ62" s="456"/>
      <c r="BA62" s="456"/>
      <c r="BB62" s="456"/>
      <c r="BC62" s="456"/>
      <c r="BD62" s="456"/>
      <c r="BE62" s="456"/>
      <c r="BF62" s="456"/>
      <c r="BG62" s="456"/>
      <c r="BH62" s="456"/>
      <c r="BI62" s="456"/>
      <c r="BJ62" s="456"/>
      <c r="BK62" s="456"/>
      <c r="BL62" s="456"/>
      <c r="BM62" s="456"/>
      <c r="BN62" s="456"/>
      <c r="BO62" s="456"/>
      <c r="BP62" s="456"/>
      <c r="BQ62" s="456"/>
      <c r="BR62" s="456"/>
      <c r="BS62" s="456"/>
      <c r="BT62" s="456"/>
    </row>
    <row r="63" s="451" customFormat="1" ht="310.5" customHeight="1" spans="1:72">
      <c r="A63" s="475">
        <v>49</v>
      </c>
      <c r="B63" s="494" t="s">
        <v>467</v>
      </c>
      <c r="C63" s="493">
        <v>43805</v>
      </c>
      <c r="D63" s="482" t="s">
        <v>468</v>
      </c>
      <c r="E63" s="488" t="s">
        <v>469</v>
      </c>
      <c r="F63" s="495"/>
      <c r="G63" s="495" t="s">
        <v>471</v>
      </c>
      <c r="H63" s="481" t="s">
        <v>399</v>
      </c>
      <c r="I63" s="500" t="s">
        <v>472</v>
      </c>
      <c r="J63" s="483" t="s">
        <v>435</v>
      </c>
      <c r="K63" s="481" t="s">
        <v>401</v>
      </c>
      <c r="L63" s="490"/>
      <c r="M63" s="503" t="s">
        <v>435</v>
      </c>
      <c r="N63" s="484"/>
      <c r="O63" s="485"/>
      <c r="P63" s="485"/>
      <c r="Q63" s="486"/>
      <c r="R63" s="486"/>
      <c r="S63" s="456"/>
      <c r="T63" s="456"/>
      <c r="U63" s="456"/>
      <c r="V63" s="456"/>
      <c r="W63" s="456"/>
      <c r="X63" s="456"/>
      <c r="Y63" s="456"/>
      <c r="Z63" s="456"/>
      <c r="AA63" s="456"/>
      <c r="AB63" s="456"/>
      <c r="AC63" s="456"/>
      <c r="AD63" s="456"/>
      <c r="AE63" s="456"/>
      <c r="AF63" s="456"/>
      <c r="AG63" s="456"/>
      <c r="AH63" s="456"/>
      <c r="AI63" s="456"/>
      <c r="AJ63" s="456"/>
      <c r="AK63" s="456"/>
      <c r="AL63" s="456"/>
      <c r="AM63" s="456"/>
      <c r="AN63" s="456"/>
      <c r="AO63" s="456"/>
      <c r="AP63" s="456"/>
      <c r="AQ63" s="456"/>
      <c r="AR63" s="456"/>
      <c r="AS63" s="456"/>
      <c r="AT63" s="456"/>
      <c r="AU63" s="456"/>
      <c r="AV63" s="456"/>
      <c r="AW63" s="456"/>
      <c r="AX63" s="456"/>
      <c r="AY63" s="456"/>
      <c r="AZ63" s="456"/>
      <c r="BA63" s="456"/>
      <c r="BB63" s="456"/>
      <c r="BC63" s="456"/>
      <c r="BD63" s="456"/>
      <c r="BE63" s="456"/>
      <c r="BF63" s="456"/>
      <c r="BG63" s="456"/>
      <c r="BH63" s="456"/>
      <c r="BI63" s="456"/>
      <c r="BJ63" s="456"/>
      <c r="BK63" s="456"/>
      <c r="BL63" s="456"/>
      <c r="BM63" s="456"/>
      <c r="BN63" s="456"/>
      <c r="BO63" s="456"/>
      <c r="BP63" s="456"/>
      <c r="BQ63" s="456"/>
      <c r="BR63" s="456"/>
      <c r="BS63" s="456"/>
      <c r="BT63" s="456"/>
    </row>
    <row r="64" s="451" customFormat="1" ht="409.5" spans="1:72">
      <c r="A64" s="475">
        <v>50</v>
      </c>
      <c r="B64" s="476" t="s">
        <v>473</v>
      </c>
      <c r="C64" s="493">
        <v>44020</v>
      </c>
      <c r="D64" s="482" t="s">
        <v>474</v>
      </c>
      <c r="E64" s="488" t="s">
        <v>475</v>
      </c>
      <c r="F64" s="495"/>
      <c r="G64" s="482">
        <v>472540</v>
      </c>
      <c r="H64" s="481" t="s">
        <v>399</v>
      </c>
      <c r="I64" s="482" t="s">
        <v>410</v>
      </c>
      <c r="J64" s="483"/>
      <c r="K64" s="481" t="s">
        <v>401</v>
      </c>
      <c r="L64" s="490"/>
      <c r="M64" s="503"/>
      <c r="N64" s="484"/>
      <c r="O64" s="485"/>
      <c r="P64" s="485"/>
      <c r="Q64" s="486"/>
      <c r="R64" s="486"/>
      <c r="S64" s="456"/>
      <c r="T64" s="456"/>
      <c r="U64" s="456"/>
      <c r="V64" s="456"/>
      <c r="W64" s="456"/>
      <c r="X64" s="456"/>
      <c r="Y64" s="456"/>
      <c r="Z64" s="456"/>
      <c r="AA64" s="456"/>
      <c r="AB64" s="456"/>
      <c r="AC64" s="456"/>
      <c r="AD64" s="456"/>
      <c r="AE64" s="456"/>
      <c r="AF64" s="456"/>
      <c r="AG64" s="456"/>
      <c r="AH64" s="456"/>
      <c r="AI64" s="456"/>
      <c r="AJ64" s="456"/>
      <c r="AK64" s="456"/>
      <c r="AL64" s="456"/>
      <c r="AM64" s="456"/>
      <c r="AN64" s="456"/>
      <c r="AO64" s="456"/>
      <c r="AP64" s="456"/>
      <c r="AQ64" s="456"/>
      <c r="AR64" s="456"/>
      <c r="AS64" s="456"/>
      <c r="AT64" s="456"/>
      <c r="AU64" s="456"/>
      <c r="AV64" s="456"/>
      <c r="AW64" s="456"/>
      <c r="AX64" s="456"/>
      <c r="AY64" s="456"/>
      <c r="AZ64" s="456"/>
      <c r="BA64" s="456"/>
      <c r="BB64" s="456"/>
      <c r="BC64" s="456"/>
      <c r="BD64" s="456"/>
      <c r="BE64" s="456"/>
      <c r="BF64" s="456"/>
      <c r="BG64" s="456"/>
      <c r="BH64" s="456"/>
      <c r="BI64" s="456"/>
      <c r="BJ64" s="456"/>
      <c r="BK64" s="456"/>
      <c r="BL64" s="456"/>
      <c r="BM64" s="456"/>
      <c r="BN64" s="456"/>
      <c r="BO64" s="456"/>
      <c r="BP64" s="456"/>
      <c r="BQ64" s="456"/>
      <c r="BR64" s="456"/>
      <c r="BS64" s="456"/>
      <c r="BT64" s="456"/>
    </row>
    <row r="65" s="451" customFormat="1" ht="409.5" spans="1:72">
      <c r="A65" s="475">
        <v>51</v>
      </c>
      <c r="B65" s="476" t="s">
        <v>473</v>
      </c>
      <c r="C65" s="493">
        <v>44020</v>
      </c>
      <c r="D65" s="482" t="s">
        <v>474</v>
      </c>
      <c r="E65" s="488" t="s">
        <v>475</v>
      </c>
      <c r="F65" s="495"/>
      <c r="G65" s="482">
        <v>472542</v>
      </c>
      <c r="H65" s="481" t="s">
        <v>399</v>
      </c>
      <c r="I65" s="482" t="s">
        <v>410</v>
      </c>
      <c r="J65" s="481"/>
      <c r="K65" s="481" t="s">
        <v>401</v>
      </c>
      <c r="L65" s="490"/>
      <c r="M65" s="485"/>
      <c r="N65" s="484"/>
      <c r="O65" s="485"/>
      <c r="P65" s="485"/>
      <c r="Q65" s="486"/>
      <c r="R65" s="486"/>
      <c r="S65" s="456"/>
      <c r="T65" s="456"/>
      <c r="U65" s="456"/>
      <c r="V65" s="456"/>
      <c r="W65" s="456"/>
      <c r="X65" s="456"/>
      <c r="Y65" s="456"/>
      <c r="Z65" s="456"/>
      <c r="AA65" s="456"/>
      <c r="AB65" s="456"/>
      <c r="AC65" s="456"/>
      <c r="AD65" s="456"/>
      <c r="AE65" s="456"/>
      <c r="AF65" s="456"/>
      <c r="AG65" s="456"/>
      <c r="AH65" s="456"/>
      <c r="AI65" s="456"/>
      <c r="AJ65" s="456"/>
      <c r="AK65" s="456"/>
      <c r="AL65" s="456"/>
      <c r="AM65" s="456"/>
      <c r="AN65" s="456"/>
      <c r="AO65" s="456"/>
      <c r="AP65" s="456"/>
      <c r="AQ65" s="456"/>
      <c r="AR65" s="456"/>
      <c r="AS65" s="456"/>
      <c r="AT65" s="456"/>
      <c r="AU65" s="456"/>
      <c r="AV65" s="456"/>
      <c r="AW65" s="456"/>
      <c r="AX65" s="456"/>
      <c r="AY65" s="456"/>
      <c r="AZ65" s="456"/>
      <c r="BA65" s="456"/>
      <c r="BB65" s="456"/>
      <c r="BC65" s="456"/>
      <c r="BD65" s="456"/>
      <c r="BE65" s="456"/>
      <c r="BF65" s="456"/>
      <c r="BG65" s="456"/>
      <c r="BH65" s="456"/>
      <c r="BI65" s="456"/>
      <c r="BJ65" s="456"/>
      <c r="BK65" s="456"/>
      <c r="BL65" s="456"/>
      <c r="BM65" s="456"/>
      <c r="BN65" s="456"/>
      <c r="BO65" s="456"/>
      <c r="BP65" s="456"/>
      <c r="BQ65" s="456"/>
      <c r="BR65" s="456"/>
      <c r="BS65" s="456"/>
      <c r="BT65" s="456"/>
    </row>
    <row r="66" s="451" customFormat="1" ht="409.5" spans="1:72">
      <c r="A66" s="475">
        <v>52</v>
      </c>
      <c r="B66" s="476" t="s">
        <v>473</v>
      </c>
      <c r="C66" s="493">
        <v>44020</v>
      </c>
      <c r="D66" s="482" t="s">
        <v>474</v>
      </c>
      <c r="E66" s="488" t="s">
        <v>475</v>
      </c>
      <c r="F66" s="495"/>
      <c r="G66" s="482">
        <v>472543</v>
      </c>
      <c r="H66" s="481" t="s">
        <v>399</v>
      </c>
      <c r="I66" s="482" t="s">
        <v>410</v>
      </c>
      <c r="J66" s="481"/>
      <c r="K66" s="481" t="s">
        <v>401</v>
      </c>
      <c r="L66" s="490"/>
      <c r="M66" s="485"/>
      <c r="N66" s="484"/>
      <c r="O66" s="485"/>
      <c r="P66" s="485"/>
      <c r="Q66" s="486"/>
      <c r="R66" s="486"/>
      <c r="S66" s="456"/>
      <c r="T66" s="456"/>
      <c r="U66" s="456"/>
      <c r="V66" s="456"/>
      <c r="W66" s="456"/>
      <c r="X66" s="456"/>
      <c r="Y66" s="456"/>
      <c r="Z66" s="456"/>
      <c r="AA66" s="456"/>
      <c r="AB66" s="456"/>
      <c r="AC66" s="456"/>
      <c r="AD66" s="456"/>
      <c r="AE66" s="456"/>
      <c r="AF66" s="456"/>
      <c r="AG66" s="456"/>
      <c r="AH66" s="456"/>
      <c r="AI66" s="456"/>
      <c r="AJ66" s="456"/>
      <c r="AK66" s="456"/>
      <c r="AL66" s="456"/>
      <c r="AM66" s="456"/>
      <c r="AN66" s="456"/>
      <c r="AO66" s="456"/>
      <c r="AP66" s="456"/>
      <c r="AQ66" s="456"/>
      <c r="AR66" s="456"/>
      <c r="AS66" s="456"/>
      <c r="AT66" s="456"/>
      <c r="AU66" s="456"/>
      <c r="AV66" s="456"/>
      <c r="AW66" s="456"/>
      <c r="AX66" s="456"/>
      <c r="AY66" s="456"/>
      <c r="AZ66" s="456"/>
      <c r="BA66" s="456"/>
      <c r="BB66" s="456"/>
      <c r="BC66" s="456"/>
      <c r="BD66" s="456"/>
      <c r="BE66" s="456"/>
      <c r="BF66" s="456"/>
      <c r="BG66" s="456"/>
      <c r="BH66" s="456"/>
      <c r="BI66" s="456"/>
      <c r="BJ66" s="456"/>
      <c r="BK66" s="456"/>
      <c r="BL66" s="456"/>
      <c r="BM66" s="456"/>
      <c r="BN66" s="456"/>
      <c r="BO66" s="456"/>
      <c r="BP66" s="456"/>
      <c r="BQ66" s="456"/>
      <c r="BR66" s="456"/>
      <c r="BS66" s="456"/>
      <c r="BT66" s="456"/>
    </row>
    <row r="67" s="451" customFormat="1" ht="409.5" spans="1:72">
      <c r="A67" s="475">
        <v>53</v>
      </c>
      <c r="B67" s="476" t="s">
        <v>473</v>
      </c>
      <c r="C67" s="493">
        <v>45016</v>
      </c>
      <c r="D67" s="482" t="s">
        <v>476</v>
      </c>
      <c r="E67" s="488" t="s">
        <v>477</v>
      </c>
      <c r="F67" s="495"/>
      <c r="G67" s="482">
        <v>528973</v>
      </c>
      <c r="H67" s="481" t="s">
        <v>399</v>
      </c>
      <c r="I67" s="482" t="s">
        <v>472</v>
      </c>
      <c r="J67" s="483" t="s">
        <v>435</v>
      </c>
      <c r="K67" s="481" t="s">
        <v>401</v>
      </c>
      <c r="L67" s="490"/>
      <c r="M67" s="503" t="s">
        <v>435</v>
      </c>
      <c r="N67" s="523"/>
      <c r="O67" s="485"/>
      <c r="P67" s="485"/>
      <c r="Q67" s="486"/>
      <c r="R67" s="486"/>
      <c r="S67" s="456"/>
      <c r="T67" s="456"/>
      <c r="U67" s="456"/>
      <c r="V67" s="456"/>
      <c r="W67" s="456"/>
      <c r="X67" s="456"/>
      <c r="Y67" s="456"/>
      <c r="Z67" s="456"/>
      <c r="AA67" s="456"/>
      <c r="AB67" s="456"/>
      <c r="AC67" s="456"/>
      <c r="AD67" s="456"/>
      <c r="AE67" s="456"/>
      <c r="AF67" s="456"/>
      <c r="AG67" s="456"/>
      <c r="AH67" s="456"/>
      <c r="AI67" s="456"/>
      <c r="AJ67" s="456"/>
      <c r="AK67" s="456"/>
      <c r="AL67" s="456"/>
      <c r="AM67" s="456"/>
      <c r="AN67" s="456"/>
      <c r="AO67" s="456"/>
      <c r="AP67" s="456"/>
      <c r="AQ67" s="456"/>
      <c r="AR67" s="456"/>
      <c r="AS67" s="456"/>
      <c r="AT67" s="456"/>
      <c r="AU67" s="456"/>
      <c r="AV67" s="456"/>
      <c r="AW67" s="456"/>
      <c r="AX67" s="456"/>
      <c r="AY67" s="456"/>
      <c r="AZ67" s="456"/>
      <c r="BA67" s="456"/>
      <c r="BB67" s="456"/>
      <c r="BC67" s="456"/>
      <c r="BD67" s="456"/>
      <c r="BE67" s="456"/>
      <c r="BF67" s="456"/>
      <c r="BG67" s="456"/>
      <c r="BH67" s="456"/>
      <c r="BI67" s="456"/>
      <c r="BJ67" s="456"/>
      <c r="BK67" s="456"/>
      <c r="BL67" s="456"/>
      <c r="BM67" s="456"/>
      <c r="BN67" s="456"/>
      <c r="BO67" s="456"/>
      <c r="BP67" s="456"/>
      <c r="BQ67" s="456"/>
      <c r="BR67" s="456"/>
      <c r="BS67" s="456"/>
      <c r="BT67" s="456"/>
    </row>
    <row r="68" ht="99.75" spans="1:72">
      <c r="A68" s="475">
        <v>54</v>
      </c>
      <c r="B68" s="476" t="s">
        <v>478</v>
      </c>
      <c r="C68" s="493">
        <v>43966</v>
      </c>
      <c r="D68" s="488" t="s">
        <v>479</v>
      </c>
      <c r="E68" s="488" t="s">
        <v>480</v>
      </c>
      <c r="F68" s="495"/>
      <c r="G68" s="482">
        <v>461668</v>
      </c>
      <c r="H68" s="481" t="s">
        <v>399</v>
      </c>
      <c r="I68" s="482" t="s">
        <v>404</v>
      </c>
      <c r="J68" s="481"/>
      <c r="K68" s="481" t="s">
        <v>401</v>
      </c>
      <c r="L68" s="490"/>
      <c r="M68" s="485"/>
      <c r="N68" s="484"/>
      <c r="O68" s="485"/>
      <c r="P68" s="485"/>
      <c r="Q68" s="486"/>
      <c r="R68" s="486"/>
      <c r="BJ68" s="456"/>
      <c r="BK68" s="456"/>
      <c r="BL68" s="456"/>
      <c r="BM68" s="456"/>
      <c r="BN68" s="456"/>
      <c r="BO68" s="456"/>
      <c r="BP68" s="456"/>
      <c r="BQ68" s="456"/>
      <c r="BR68" s="456"/>
      <c r="BS68" s="456"/>
      <c r="BT68" s="456"/>
    </row>
    <row r="69" ht="213.75" spans="1:72">
      <c r="A69" s="475">
        <v>55</v>
      </c>
      <c r="B69" s="476" t="s">
        <v>478</v>
      </c>
      <c r="C69" s="493">
        <v>45016</v>
      </c>
      <c r="D69" s="482" t="s">
        <v>481</v>
      </c>
      <c r="E69" s="488" t="s">
        <v>482</v>
      </c>
      <c r="F69" s="495"/>
      <c r="G69" s="482">
        <v>344883</v>
      </c>
      <c r="H69" s="481" t="s">
        <v>399</v>
      </c>
      <c r="I69" s="482" t="s">
        <v>404</v>
      </c>
      <c r="J69" s="481"/>
      <c r="K69" s="481" t="s">
        <v>401</v>
      </c>
      <c r="L69" s="490"/>
      <c r="M69" s="485"/>
      <c r="N69" s="484"/>
      <c r="O69" s="485"/>
      <c r="P69" s="485"/>
      <c r="Q69" s="486"/>
      <c r="R69" s="486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</row>
    <row r="70" ht="99.75" spans="1:72">
      <c r="A70" s="475">
        <v>56</v>
      </c>
      <c r="B70" s="475" t="s">
        <v>483</v>
      </c>
      <c r="C70" s="477">
        <v>44090</v>
      </c>
      <c r="D70" s="516" t="s">
        <v>484</v>
      </c>
      <c r="E70" s="479" t="s">
        <v>485</v>
      </c>
      <c r="F70" s="480" t="s">
        <v>486</v>
      </c>
      <c r="G70" s="524">
        <v>477958</v>
      </c>
      <c r="H70" s="481" t="s">
        <v>399</v>
      </c>
      <c r="I70" s="482" t="s">
        <v>404</v>
      </c>
      <c r="J70" s="481"/>
      <c r="K70" s="481" t="s">
        <v>401</v>
      </c>
      <c r="L70" s="512"/>
      <c r="M70" s="485"/>
      <c r="N70" s="484"/>
      <c r="O70" s="513"/>
      <c r="P70" s="513"/>
      <c r="Q70" s="514"/>
      <c r="R70" s="514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</row>
    <row r="71" ht="99.75" spans="1:72">
      <c r="A71" s="475">
        <v>57</v>
      </c>
      <c r="B71" s="475" t="s">
        <v>483</v>
      </c>
      <c r="C71" s="477">
        <v>44090</v>
      </c>
      <c r="D71" s="516" t="s">
        <v>484</v>
      </c>
      <c r="E71" s="479" t="s">
        <v>485</v>
      </c>
      <c r="F71" s="495" t="s">
        <v>487</v>
      </c>
      <c r="G71" s="524">
        <v>477954</v>
      </c>
      <c r="H71" s="481" t="s">
        <v>399</v>
      </c>
      <c r="I71" s="482" t="s">
        <v>408</v>
      </c>
      <c r="J71" s="525">
        <v>45962</v>
      </c>
      <c r="K71" s="481" t="s">
        <v>401</v>
      </c>
      <c r="L71" s="512"/>
      <c r="M71" s="526">
        <v>45962</v>
      </c>
      <c r="N71" s="527"/>
      <c r="O71" s="513"/>
      <c r="P71" s="513"/>
      <c r="Q71" s="514"/>
      <c r="R71" s="514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</row>
    <row r="72" ht="99.75" spans="1:72">
      <c r="A72" s="475">
        <v>58</v>
      </c>
      <c r="B72" s="475" t="s">
        <v>483</v>
      </c>
      <c r="C72" s="477">
        <v>44090</v>
      </c>
      <c r="D72" s="516" t="s">
        <v>484</v>
      </c>
      <c r="E72" s="479" t="s">
        <v>485</v>
      </c>
      <c r="F72" s="480" t="s">
        <v>488</v>
      </c>
      <c r="G72" s="524" t="s">
        <v>489</v>
      </c>
      <c r="H72" s="481" t="s">
        <v>399</v>
      </c>
      <c r="I72" s="482" t="s">
        <v>400</v>
      </c>
      <c r="J72" s="528"/>
      <c r="K72" s="481" t="s">
        <v>401</v>
      </c>
      <c r="L72" s="512"/>
      <c r="M72" s="513"/>
      <c r="N72" s="529"/>
      <c r="O72" s="513"/>
      <c r="P72" s="513"/>
      <c r="Q72" s="514"/>
      <c r="R72" s="514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</row>
    <row r="73" ht="99.75" spans="1:72">
      <c r="A73" s="475">
        <v>59</v>
      </c>
      <c r="B73" s="475" t="s">
        <v>483</v>
      </c>
      <c r="C73" s="477">
        <v>44090</v>
      </c>
      <c r="D73" s="516" t="s">
        <v>484</v>
      </c>
      <c r="E73" s="479" t="s">
        <v>485</v>
      </c>
      <c r="F73" s="480" t="s">
        <v>490</v>
      </c>
      <c r="G73" s="524">
        <v>477959</v>
      </c>
      <c r="H73" s="481" t="s">
        <v>399</v>
      </c>
      <c r="I73" s="482" t="s">
        <v>446</v>
      </c>
      <c r="J73" s="491">
        <v>45962</v>
      </c>
      <c r="K73" s="481" t="s">
        <v>401</v>
      </c>
      <c r="L73" s="512"/>
      <c r="M73" s="492">
        <v>45962</v>
      </c>
      <c r="N73" s="484"/>
      <c r="O73" s="513"/>
      <c r="P73" s="513"/>
      <c r="Q73" s="514"/>
      <c r="R73" s="514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</row>
    <row r="74" ht="99.75" spans="1:72">
      <c r="A74" s="475">
        <v>60</v>
      </c>
      <c r="B74" s="475" t="s">
        <v>483</v>
      </c>
      <c r="C74" s="477">
        <v>44090</v>
      </c>
      <c r="D74" s="516" t="s">
        <v>484</v>
      </c>
      <c r="E74" s="479" t="s">
        <v>485</v>
      </c>
      <c r="F74" s="480" t="s">
        <v>491</v>
      </c>
      <c r="G74" s="524">
        <v>477960</v>
      </c>
      <c r="H74" s="481" t="s">
        <v>399</v>
      </c>
      <c r="I74" s="482" t="s">
        <v>410</v>
      </c>
      <c r="J74" s="481"/>
      <c r="K74" s="481" t="s">
        <v>401</v>
      </c>
      <c r="L74" s="512"/>
      <c r="M74" s="485"/>
      <c r="N74" s="484"/>
      <c r="O74" s="513"/>
      <c r="P74" s="513"/>
      <c r="Q74" s="514"/>
      <c r="R74" s="51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</row>
    <row r="75" ht="99.75" spans="1:72">
      <c r="A75" s="475">
        <v>61</v>
      </c>
      <c r="B75" s="475" t="s">
        <v>483</v>
      </c>
      <c r="C75" s="477">
        <v>44090</v>
      </c>
      <c r="D75" s="516" t="s">
        <v>484</v>
      </c>
      <c r="E75" s="479" t="s">
        <v>485</v>
      </c>
      <c r="F75" s="480" t="s">
        <v>492</v>
      </c>
      <c r="G75" s="524">
        <v>477953</v>
      </c>
      <c r="H75" s="481" t="s">
        <v>399</v>
      </c>
      <c r="I75" s="482" t="s">
        <v>410</v>
      </c>
      <c r="J75" s="481"/>
      <c r="K75" s="481" t="s">
        <v>401</v>
      </c>
      <c r="L75" s="512"/>
      <c r="M75" s="485"/>
      <c r="N75" s="484"/>
      <c r="O75" s="513"/>
      <c r="P75" s="513"/>
      <c r="Q75" s="514"/>
      <c r="R75" s="514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</row>
    <row r="76" ht="99.75" spans="1:72">
      <c r="A76" s="475">
        <v>62</v>
      </c>
      <c r="B76" s="475" t="s">
        <v>483</v>
      </c>
      <c r="C76" s="477">
        <v>44090</v>
      </c>
      <c r="D76" s="516" t="s">
        <v>484</v>
      </c>
      <c r="E76" s="479" t="s">
        <v>485</v>
      </c>
      <c r="F76" s="480" t="s">
        <v>493</v>
      </c>
      <c r="G76" s="524" t="s">
        <v>494</v>
      </c>
      <c r="H76" s="481" t="s">
        <v>399</v>
      </c>
      <c r="I76" s="482" t="s">
        <v>400</v>
      </c>
      <c r="J76" s="528"/>
      <c r="K76" s="481" t="s">
        <v>401</v>
      </c>
      <c r="L76" s="512"/>
      <c r="M76" s="513"/>
      <c r="N76" s="529"/>
      <c r="O76" s="513"/>
      <c r="P76" s="513"/>
      <c r="Q76" s="514"/>
      <c r="R76" s="514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</row>
    <row r="77" ht="99.75" spans="1:72">
      <c r="A77" s="475">
        <v>63</v>
      </c>
      <c r="B77" s="475" t="s">
        <v>483</v>
      </c>
      <c r="C77" s="477">
        <v>44090</v>
      </c>
      <c r="D77" s="516" t="s">
        <v>484</v>
      </c>
      <c r="E77" s="479" t="s">
        <v>485</v>
      </c>
      <c r="F77" s="480" t="s">
        <v>495</v>
      </c>
      <c r="G77" s="524" t="s">
        <v>496</v>
      </c>
      <c r="H77" s="481" t="s">
        <v>399</v>
      </c>
      <c r="I77" s="482" t="s">
        <v>400</v>
      </c>
      <c r="J77" s="528"/>
      <c r="K77" s="481" t="s">
        <v>401</v>
      </c>
      <c r="L77" s="512"/>
      <c r="M77" s="513"/>
      <c r="N77" s="529"/>
      <c r="O77" s="513"/>
      <c r="P77" s="513"/>
      <c r="Q77" s="514"/>
      <c r="R77" s="514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</row>
    <row r="78" ht="99.75" spans="1:72">
      <c r="A78" s="475">
        <v>64</v>
      </c>
      <c r="B78" s="475" t="s">
        <v>483</v>
      </c>
      <c r="C78" s="530"/>
      <c r="D78" s="516" t="s">
        <v>497</v>
      </c>
      <c r="E78" s="479" t="s">
        <v>498</v>
      </c>
      <c r="F78" s="495" t="s">
        <v>499</v>
      </c>
      <c r="G78" s="524" t="s">
        <v>500</v>
      </c>
      <c r="H78" s="481" t="s">
        <v>399</v>
      </c>
      <c r="I78" s="482" t="s">
        <v>410</v>
      </c>
      <c r="J78" s="528"/>
      <c r="K78" s="481" t="s">
        <v>401</v>
      </c>
      <c r="L78" s="512"/>
      <c r="M78" s="513"/>
      <c r="N78" s="527"/>
      <c r="O78" s="513"/>
      <c r="P78" s="513"/>
      <c r="Q78" s="514"/>
      <c r="R78" s="514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</row>
    <row r="79" ht="71.25" spans="1:72">
      <c r="A79" s="475">
        <v>65</v>
      </c>
      <c r="B79" s="475" t="s">
        <v>483</v>
      </c>
      <c r="C79" s="493">
        <v>44119</v>
      </c>
      <c r="D79" s="516" t="s">
        <v>501</v>
      </c>
      <c r="E79" s="531" t="s">
        <v>502</v>
      </c>
      <c r="F79" s="532" t="s">
        <v>503</v>
      </c>
      <c r="G79" s="524" t="s">
        <v>504</v>
      </c>
      <c r="H79" s="481" t="s">
        <v>399</v>
      </c>
      <c r="I79" s="482" t="s">
        <v>446</v>
      </c>
      <c r="J79" s="491">
        <v>45962</v>
      </c>
      <c r="K79" s="481" t="s">
        <v>401</v>
      </c>
      <c r="L79" s="512"/>
      <c r="M79" s="491">
        <v>45962</v>
      </c>
      <c r="N79" s="529"/>
      <c r="O79" s="513"/>
      <c r="P79" s="513"/>
      <c r="Q79" s="514"/>
      <c r="R79" s="514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</row>
    <row r="80" ht="71.25" spans="1:72">
      <c r="A80" s="475">
        <v>66</v>
      </c>
      <c r="B80" s="475" t="s">
        <v>483</v>
      </c>
      <c r="C80" s="493">
        <v>44119</v>
      </c>
      <c r="D80" s="516" t="s">
        <v>501</v>
      </c>
      <c r="E80" s="531" t="s">
        <v>502</v>
      </c>
      <c r="F80" s="495" t="s">
        <v>505</v>
      </c>
      <c r="G80" s="524" t="s">
        <v>506</v>
      </c>
      <c r="H80" s="481" t="s">
        <v>399</v>
      </c>
      <c r="I80" s="482" t="s">
        <v>446</v>
      </c>
      <c r="J80" s="491">
        <v>45962</v>
      </c>
      <c r="K80" s="481" t="s">
        <v>401</v>
      </c>
      <c r="L80" s="512"/>
      <c r="M80" s="492">
        <v>45962</v>
      </c>
      <c r="N80" s="484"/>
      <c r="O80" s="513"/>
      <c r="P80" s="513"/>
      <c r="Q80" s="514"/>
      <c r="R80" s="514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</row>
    <row r="81" ht="71.25" spans="1:18">
      <c r="A81" s="475">
        <v>67</v>
      </c>
      <c r="B81" s="475" t="s">
        <v>483</v>
      </c>
      <c r="C81" s="493">
        <v>44119</v>
      </c>
      <c r="D81" s="516" t="s">
        <v>501</v>
      </c>
      <c r="E81" s="531" t="s">
        <v>502</v>
      </c>
      <c r="F81" s="495" t="s">
        <v>507</v>
      </c>
      <c r="G81" s="524" t="s">
        <v>508</v>
      </c>
      <c r="H81" s="481" t="s">
        <v>399</v>
      </c>
      <c r="I81" s="482" t="s">
        <v>408</v>
      </c>
      <c r="J81" s="491">
        <v>45962</v>
      </c>
      <c r="K81" s="481" t="s">
        <v>401</v>
      </c>
      <c r="L81" s="512"/>
      <c r="M81" s="492">
        <v>45962</v>
      </c>
      <c r="N81" s="484"/>
      <c r="O81" s="513"/>
      <c r="P81" s="513"/>
      <c r="Q81" s="514"/>
      <c r="R81" s="514"/>
    </row>
    <row r="82" ht="142.5" spans="1:18">
      <c r="A82" s="475">
        <v>68</v>
      </c>
      <c r="B82" s="476" t="s">
        <v>509</v>
      </c>
      <c r="C82" s="493">
        <v>45016</v>
      </c>
      <c r="D82" s="488" t="s">
        <v>417</v>
      </c>
      <c r="E82" s="488" t="s">
        <v>510</v>
      </c>
      <c r="F82" s="495" t="s">
        <v>511</v>
      </c>
      <c r="G82" s="482">
        <v>274773</v>
      </c>
      <c r="H82" s="481" t="s">
        <v>399</v>
      </c>
      <c r="I82" s="482" t="s">
        <v>512</v>
      </c>
      <c r="J82" s="481"/>
      <c r="K82" s="481" t="s">
        <v>401</v>
      </c>
      <c r="L82" s="490"/>
      <c r="M82" s="485"/>
      <c r="N82" s="484"/>
      <c r="O82" s="485"/>
      <c r="P82" s="485"/>
      <c r="Q82" s="486"/>
      <c r="R82" s="486"/>
    </row>
    <row r="83" ht="142.5" spans="1:18">
      <c r="A83" s="475">
        <v>69</v>
      </c>
      <c r="B83" s="476" t="s">
        <v>513</v>
      </c>
      <c r="C83" s="493">
        <v>43976</v>
      </c>
      <c r="D83" s="488" t="s">
        <v>514</v>
      </c>
      <c r="E83" s="488" t="s">
        <v>515</v>
      </c>
      <c r="F83" s="495" t="s">
        <v>516</v>
      </c>
      <c r="G83" s="495" t="s">
        <v>517</v>
      </c>
      <c r="H83" s="481" t="s">
        <v>399</v>
      </c>
      <c r="I83" s="482" t="s">
        <v>400</v>
      </c>
      <c r="J83" s="481"/>
      <c r="K83" s="481" t="s">
        <v>401</v>
      </c>
      <c r="L83" s="490"/>
      <c r="M83" s="485"/>
      <c r="N83" s="484"/>
      <c r="O83" s="485"/>
      <c r="P83" s="481" t="s">
        <v>518</v>
      </c>
      <c r="Q83" s="486"/>
      <c r="R83" s="486"/>
    </row>
    <row r="84" ht="142.5" spans="1:18">
      <c r="A84" s="475">
        <v>70</v>
      </c>
      <c r="B84" s="476" t="s">
        <v>513</v>
      </c>
      <c r="C84" s="493">
        <v>43976</v>
      </c>
      <c r="D84" s="488" t="s">
        <v>514</v>
      </c>
      <c r="E84" s="488" t="s">
        <v>515</v>
      </c>
      <c r="F84" s="495" t="s">
        <v>519</v>
      </c>
      <c r="G84" s="482">
        <v>467133</v>
      </c>
      <c r="H84" s="481" t="s">
        <v>399</v>
      </c>
      <c r="I84" s="482" t="s">
        <v>400</v>
      </c>
      <c r="J84" s="481"/>
      <c r="K84" s="481" t="s">
        <v>401</v>
      </c>
      <c r="L84" s="490"/>
      <c r="M84" s="485"/>
      <c r="N84" s="484"/>
      <c r="O84" s="513"/>
      <c r="P84" s="513"/>
      <c r="Q84" s="514"/>
      <c r="R84" s="514"/>
    </row>
    <row r="85" ht="142.5" spans="1:18">
      <c r="A85" s="475">
        <v>71</v>
      </c>
      <c r="B85" s="476" t="s">
        <v>513</v>
      </c>
      <c r="C85" s="493">
        <v>43976</v>
      </c>
      <c r="D85" s="488" t="s">
        <v>514</v>
      </c>
      <c r="E85" s="488" t="s">
        <v>515</v>
      </c>
      <c r="F85" s="495" t="s">
        <v>520</v>
      </c>
      <c r="G85" s="495" t="s">
        <v>521</v>
      </c>
      <c r="H85" s="481" t="s">
        <v>399</v>
      </c>
      <c r="I85" s="482" t="s">
        <v>400</v>
      </c>
      <c r="J85" s="481"/>
      <c r="K85" s="481" t="s">
        <v>401</v>
      </c>
      <c r="L85" s="490"/>
      <c r="M85" s="485"/>
      <c r="N85" s="484"/>
      <c r="O85" s="513"/>
      <c r="P85" s="513"/>
      <c r="Q85" s="514"/>
      <c r="R85" s="514"/>
    </row>
  </sheetData>
  <mergeCells count="1">
    <mergeCell ref="D12:K12"/>
  </mergeCells>
  <pageMargins left="0.39375" right="0.39375" top="0.679861111111111" bottom="0.640277777777778" header="0.511811023622047" footer="0.511811023622047"/>
  <pageSetup paperSize="9" scale="53" orientation="landscape" horizontalDpi="300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0"/>
  <sheetViews>
    <sheetView showGridLines="0" zoomScale="82" zoomScaleNormal="82" topLeftCell="A9" workbookViewId="0">
      <selection activeCell="B30" sqref="B30"/>
    </sheetView>
  </sheetViews>
  <sheetFormatPr defaultColWidth="9.42857142857143" defaultRowHeight="11.25"/>
  <cols>
    <col min="1" max="1" width="9.14285714285714" style="401" customWidth="1"/>
    <col min="2" max="2" width="66.2857142857143" style="401" customWidth="1"/>
    <col min="3" max="3" width="25.4285714285714" style="401" customWidth="1"/>
    <col min="4" max="4" width="33.7142857142857" style="401" customWidth="1"/>
    <col min="5" max="5" width="28.5714285714286" style="401" customWidth="1"/>
    <col min="6" max="6" width="15.1428571428571" style="401" customWidth="1"/>
    <col min="7" max="7" width="16.4285714285714" style="401" customWidth="1"/>
    <col min="8" max="8" width="33.2857142857143" style="401" customWidth="1"/>
    <col min="9" max="64" width="9.42857142857143" style="401" customWidth="1"/>
    <col min="65" max="16384" width="9.42857142857143" style="402"/>
  </cols>
  <sheetData>
    <row r="1" ht="12"/>
    <row r="2" ht="15" customHeight="1" spans="1:14">
      <c r="B2" s="403" t="s">
        <v>522</v>
      </c>
      <c r="C2" s="403"/>
      <c r="E2" s="336" t="s">
        <v>29</v>
      </c>
      <c r="F2" s="11" t="s">
        <v>30</v>
      </c>
    </row>
    <row r="3" ht="15" customHeight="1" spans="1:14">
      <c r="B3" s="404" t="s">
        <v>523</v>
      </c>
      <c r="C3" s="404"/>
      <c r="E3" s="336" t="s">
        <v>32</v>
      </c>
      <c r="F3" s="11">
        <v>2026</v>
      </c>
    </row>
    <row r="4" ht="15" customHeight="1" spans="1:14">
      <c r="E4" s="338" t="s">
        <v>33</v>
      </c>
      <c r="F4" s="14" t="s">
        <v>4</v>
      </c>
    </row>
    <row r="11" ht="10.5" customHeight="1"/>
    <row r="12" s="400" customFormat="1" ht="18.75" customHeight="1" spans="1:14">
      <c r="A12" s="405" t="s">
        <v>524</v>
      </c>
      <c r="B12" s="406" t="s">
        <v>525</v>
      </c>
      <c r="C12" s="406"/>
      <c r="D12" s="406"/>
      <c r="E12" s="406"/>
      <c r="F12" s="406"/>
      <c r="G12" s="407"/>
      <c r="H12" s="407"/>
      <c r="I12" s="407"/>
      <c r="J12" s="407"/>
      <c r="K12" s="407"/>
      <c r="L12" s="407"/>
      <c r="M12" s="407"/>
      <c r="N12" s="407"/>
    </row>
    <row r="13" s="401" customFormat="1" ht="24.75" customHeight="1" spans="1:14">
      <c r="A13" s="408" t="s">
        <v>307</v>
      </c>
      <c r="B13" s="408" t="s">
        <v>526</v>
      </c>
      <c r="C13" s="409" t="s">
        <v>527</v>
      </c>
      <c r="D13" s="408" t="s">
        <v>528</v>
      </c>
      <c r="E13" s="410" t="s">
        <v>529</v>
      </c>
      <c r="F13" s="410" t="s">
        <v>530</v>
      </c>
      <c r="G13" s="408" t="s">
        <v>531</v>
      </c>
      <c r="H13" s="408"/>
      <c r="I13" s="411"/>
      <c r="J13" s="411"/>
      <c r="K13" s="411"/>
      <c r="L13" s="411"/>
      <c r="M13" s="411"/>
      <c r="N13" s="411"/>
    </row>
    <row r="14" ht="43.5" customHeight="1" spans="1:14">
      <c r="A14" s="412">
        <v>1</v>
      </c>
      <c r="B14" s="413" t="s">
        <v>532</v>
      </c>
      <c r="C14" s="414">
        <v>46216</v>
      </c>
      <c r="D14" s="415" t="s">
        <v>533</v>
      </c>
      <c r="E14" s="416">
        <v>353847.57</v>
      </c>
      <c r="F14" s="417" t="s">
        <v>534</v>
      </c>
      <c r="G14" s="417" t="s">
        <v>535</v>
      </c>
      <c r="H14" s="417"/>
      <c r="I14" s="411"/>
      <c r="J14" s="411"/>
      <c r="K14" s="411"/>
      <c r="L14" s="411"/>
      <c r="M14" s="411"/>
      <c r="N14" s="411"/>
    </row>
    <row r="15" ht="16.5" customHeight="1" spans="1:14">
      <c r="A15" s="412">
        <v>2</v>
      </c>
      <c r="B15" s="418"/>
      <c r="C15" s="419"/>
      <c r="D15" s="420"/>
      <c r="E15" s="421"/>
      <c r="F15" s="422"/>
      <c r="G15" s="422"/>
      <c r="H15" s="423"/>
      <c r="I15" s="411"/>
      <c r="J15" s="411"/>
      <c r="K15" s="411"/>
      <c r="L15" s="411"/>
      <c r="M15" s="411"/>
      <c r="N15" s="411"/>
    </row>
    <row r="16" ht="16.5" customHeight="1" spans="1:14">
      <c r="A16" s="412">
        <v>3</v>
      </c>
      <c r="B16" s="418"/>
      <c r="C16" s="419"/>
      <c r="D16" s="420"/>
      <c r="E16" s="421"/>
      <c r="F16" s="422"/>
      <c r="G16" s="422"/>
      <c r="H16" s="423"/>
      <c r="I16" s="411"/>
      <c r="J16" s="411"/>
      <c r="K16" s="411"/>
      <c r="L16" s="411"/>
      <c r="M16" s="411"/>
      <c r="N16" s="411"/>
    </row>
    <row r="17" ht="16.5" customHeight="1" spans="1:14">
      <c r="A17" s="412">
        <v>4</v>
      </c>
      <c r="B17" s="418"/>
      <c r="C17" s="419"/>
      <c r="D17" s="420"/>
      <c r="E17" s="421"/>
      <c r="F17" s="422"/>
      <c r="G17" s="422"/>
      <c r="H17" s="423"/>
      <c r="I17" s="411"/>
      <c r="J17" s="411"/>
      <c r="K17" s="411"/>
      <c r="L17" s="411"/>
      <c r="M17" s="411"/>
      <c r="N17" s="411"/>
    </row>
    <row r="18" ht="16.5" customHeight="1" spans="1:14">
      <c r="A18" s="412">
        <v>5</v>
      </c>
      <c r="B18" s="418"/>
      <c r="C18" s="419"/>
      <c r="D18" s="420"/>
      <c r="E18" s="421"/>
      <c r="F18" s="422"/>
      <c r="G18" s="422"/>
      <c r="H18" s="423"/>
      <c r="I18" s="411"/>
      <c r="J18" s="411"/>
      <c r="K18" s="411"/>
      <c r="L18" s="411"/>
      <c r="M18" s="411"/>
      <c r="N18" s="411"/>
    </row>
    <row r="19" ht="16.5" customHeight="1" spans="1:14">
      <c r="A19" s="412">
        <v>6</v>
      </c>
      <c r="B19" s="418"/>
      <c r="C19" s="419"/>
      <c r="D19" s="420"/>
      <c r="E19" s="421"/>
      <c r="F19" s="422"/>
      <c r="G19" s="422"/>
      <c r="H19" s="423"/>
      <c r="I19" s="411"/>
      <c r="J19" s="411"/>
      <c r="K19" s="411"/>
      <c r="L19" s="411"/>
      <c r="M19" s="411"/>
      <c r="N19" s="411"/>
    </row>
    <row r="20" ht="16.5" customHeight="1" spans="1:14">
      <c r="A20" s="412">
        <v>7</v>
      </c>
      <c r="B20" s="418"/>
      <c r="C20" s="419"/>
      <c r="D20" s="420"/>
      <c r="E20" s="421"/>
      <c r="F20" s="422"/>
      <c r="G20" s="422"/>
      <c r="H20" s="423"/>
      <c r="I20" s="411"/>
      <c r="J20" s="411"/>
      <c r="K20" s="411"/>
      <c r="L20" s="411"/>
      <c r="M20" s="411"/>
      <c r="N20" s="411"/>
    </row>
    <row r="21" ht="16.5" customHeight="1" spans="1:14">
      <c r="A21" s="412">
        <v>8</v>
      </c>
      <c r="B21" s="418"/>
      <c r="C21" s="419"/>
      <c r="D21" s="420"/>
      <c r="E21" s="421"/>
      <c r="F21" s="422"/>
      <c r="G21" s="422"/>
      <c r="H21" s="423"/>
      <c r="I21" s="411"/>
      <c r="J21" s="411"/>
      <c r="K21" s="411"/>
      <c r="L21" s="411"/>
      <c r="M21" s="411"/>
      <c r="N21" s="411"/>
    </row>
    <row r="22" ht="16.5" customHeight="1" spans="1:14">
      <c r="A22" s="412">
        <v>9</v>
      </c>
      <c r="B22" s="418"/>
      <c r="C22" s="419"/>
      <c r="D22" s="420"/>
      <c r="E22" s="421"/>
      <c r="F22" s="422"/>
      <c r="G22" s="422"/>
      <c r="H22" s="423"/>
      <c r="I22" s="411"/>
      <c r="J22" s="411"/>
      <c r="K22" s="411"/>
      <c r="L22" s="411"/>
      <c r="M22" s="411"/>
      <c r="N22" s="411"/>
    </row>
    <row r="23" ht="16.5" customHeight="1" spans="1:14">
      <c r="A23" s="412">
        <v>10</v>
      </c>
      <c r="B23" s="418"/>
      <c r="C23" s="419"/>
      <c r="D23" s="420"/>
      <c r="E23" s="421"/>
      <c r="F23" s="422"/>
      <c r="G23" s="422"/>
      <c r="H23" s="423"/>
      <c r="I23" s="411"/>
      <c r="J23" s="411"/>
      <c r="K23" s="411"/>
      <c r="L23" s="411"/>
      <c r="M23" s="411"/>
      <c r="N23" s="411"/>
    </row>
    <row r="24" ht="14.25" customHeight="1" spans="1:14">
      <c r="D24" s="411"/>
      <c r="E24" s="411"/>
      <c r="F24" s="411"/>
      <c r="G24" s="411"/>
      <c r="H24" s="411"/>
      <c r="I24" s="411"/>
      <c r="J24" s="411"/>
      <c r="K24" s="411"/>
      <c r="L24" s="411"/>
      <c r="M24" s="411"/>
      <c r="N24" s="411"/>
    </row>
    <row r="25" ht="14.25" customHeight="1" spans="1:14">
      <c r="D25" s="411"/>
      <c r="E25" s="411"/>
      <c r="F25" s="411"/>
      <c r="G25" s="411"/>
      <c r="H25" s="411"/>
      <c r="I25" s="411"/>
      <c r="J25" s="411"/>
      <c r="K25" s="411"/>
      <c r="L25" s="411"/>
      <c r="M25" s="411"/>
      <c r="N25" s="411"/>
    </row>
    <row r="26" customHeight="1" spans="1:14">
      <c r="D26" s="411"/>
      <c r="E26" s="411"/>
      <c r="F26" s="411"/>
      <c r="G26" s="411"/>
      <c r="H26" s="411"/>
      <c r="I26" s="411"/>
      <c r="J26" s="411"/>
      <c r="K26" s="411"/>
      <c r="L26" s="411"/>
      <c r="M26" s="411"/>
      <c r="N26" s="411"/>
    </row>
    <row r="27" ht="18" customHeight="1" spans="1:14">
      <c r="A27" s="411"/>
      <c r="B27" s="406" t="s">
        <v>536</v>
      </c>
      <c r="C27" s="406"/>
      <c r="D27" s="406"/>
      <c r="E27" s="406"/>
      <c r="F27" s="406"/>
      <c r="G27" s="411"/>
      <c r="H27" s="411"/>
      <c r="I27" s="411"/>
      <c r="J27" s="411"/>
      <c r="K27" s="411"/>
      <c r="L27" s="411"/>
      <c r="M27" s="411"/>
      <c r="N27" s="411"/>
    </row>
    <row r="28" ht="24.75" customHeight="1" spans="1:14">
      <c r="A28" s="408" t="s">
        <v>307</v>
      </c>
      <c r="B28" s="408" t="s">
        <v>537</v>
      </c>
      <c r="C28" s="409" t="s">
        <v>538</v>
      </c>
      <c r="D28" s="409" t="s">
        <v>527</v>
      </c>
      <c r="E28" s="408" t="s">
        <v>528</v>
      </c>
      <c r="F28" s="408" t="s">
        <v>539</v>
      </c>
      <c r="G28" s="408" t="s">
        <v>529</v>
      </c>
      <c r="H28" s="408" t="s">
        <v>531</v>
      </c>
      <c r="I28" s="411"/>
      <c r="J28" s="411"/>
      <c r="K28" s="411"/>
      <c r="L28" s="411"/>
      <c r="M28" s="411"/>
      <c r="N28" s="411"/>
    </row>
    <row r="29" ht="16.5" customHeight="1" spans="1:14">
      <c r="A29" s="412">
        <v>1</v>
      </c>
      <c r="B29" s="424" t="s">
        <v>540</v>
      </c>
      <c r="C29" s="425" t="s">
        <v>541</v>
      </c>
      <c r="D29" s="426">
        <v>46126</v>
      </c>
      <c r="E29" s="427" t="s">
        <v>542</v>
      </c>
      <c r="F29" s="428">
        <v>1</v>
      </c>
      <c r="G29" s="429"/>
      <c r="H29" s="430" t="s">
        <v>535</v>
      </c>
      <c r="I29" s="411"/>
      <c r="J29" s="411"/>
      <c r="K29" s="411"/>
      <c r="L29" s="411"/>
      <c r="M29" s="411"/>
      <c r="N29" s="411"/>
    </row>
    <row r="30" ht="16.5" customHeight="1" spans="1:14">
      <c r="A30" s="412">
        <v>2</v>
      </c>
      <c r="B30" s="431"/>
      <c r="C30" s="425"/>
      <c r="D30" s="426"/>
      <c r="E30" s="432"/>
      <c r="F30" s="428"/>
      <c r="G30" s="429"/>
      <c r="H30" s="430"/>
      <c r="I30" s="411"/>
      <c r="J30" s="411"/>
      <c r="K30" s="411"/>
      <c r="L30" s="411"/>
      <c r="M30" s="411"/>
      <c r="N30" s="411"/>
    </row>
    <row r="31" ht="16.5" customHeight="1" spans="1:14">
      <c r="A31" s="412">
        <v>3</v>
      </c>
      <c r="B31" s="433"/>
      <c r="C31" s="425"/>
      <c r="D31" s="426"/>
      <c r="E31" s="432"/>
      <c r="F31" s="428"/>
      <c r="G31" s="429"/>
      <c r="H31" s="430"/>
      <c r="I31" s="411"/>
      <c r="J31" s="411"/>
      <c r="K31" s="411"/>
      <c r="L31" s="411"/>
      <c r="M31" s="411"/>
      <c r="N31" s="411"/>
    </row>
    <row r="32" ht="16.5" customHeight="1" spans="1:14">
      <c r="A32" s="412">
        <v>4</v>
      </c>
      <c r="B32" s="433"/>
      <c r="C32" s="425"/>
      <c r="D32" s="426"/>
      <c r="E32" s="432"/>
      <c r="F32" s="428"/>
      <c r="G32" s="429"/>
      <c r="H32" s="430"/>
      <c r="I32" s="411"/>
      <c r="J32" s="411"/>
      <c r="K32" s="411"/>
      <c r="L32" s="411"/>
      <c r="M32" s="411"/>
      <c r="N32" s="411"/>
    </row>
    <row r="33" ht="16.5" customHeight="1" spans="1:14">
      <c r="A33" s="412">
        <v>5</v>
      </c>
      <c r="B33" s="433"/>
      <c r="C33" s="425"/>
      <c r="D33" s="426"/>
      <c r="E33" s="432"/>
      <c r="F33" s="428"/>
      <c r="G33" s="429"/>
      <c r="H33" s="430"/>
      <c r="I33" s="411"/>
      <c r="J33" s="411"/>
      <c r="K33" s="411"/>
      <c r="L33" s="411"/>
      <c r="M33" s="411"/>
      <c r="N33" s="411"/>
    </row>
    <row r="34" ht="16.5" customHeight="1" spans="1:14">
      <c r="A34" s="412">
        <v>6</v>
      </c>
      <c r="B34" s="434"/>
      <c r="C34" s="435"/>
      <c r="D34" s="436"/>
      <c r="E34" s="435"/>
      <c r="F34" s="437"/>
      <c r="G34" s="438"/>
      <c r="H34" s="439"/>
      <c r="I34" s="411"/>
      <c r="J34" s="411"/>
      <c r="K34" s="411"/>
      <c r="L34" s="411"/>
      <c r="M34" s="411"/>
      <c r="N34" s="411"/>
    </row>
    <row r="35" ht="16.5" customHeight="1" spans="1:14">
      <c r="A35" s="412">
        <v>7</v>
      </c>
      <c r="B35" s="434"/>
      <c r="C35" s="435"/>
      <c r="D35" s="436"/>
      <c r="E35" s="435"/>
      <c r="F35" s="437"/>
      <c r="G35" s="438"/>
      <c r="H35" s="439"/>
      <c r="I35" s="411"/>
      <c r="J35" s="411"/>
      <c r="K35" s="411"/>
      <c r="L35" s="411"/>
      <c r="M35" s="411"/>
      <c r="N35" s="411"/>
    </row>
    <row r="36" ht="16.5" customHeight="1" spans="1:14">
      <c r="A36" s="412">
        <v>8</v>
      </c>
      <c r="B36" s="434"/>
      <c r="C36" s="435"/>
      <c r="D36" s="436"/>
      <c r="E36" s="435"/>
      <c r="F36" s="437"/>
      <c r="G36" s="438"/>
      <c r="H36" s="439"/>
      <c r="I36" s="411"/>
      <c r="J36" s="411"/>
      <c r="K36" s="411"/>
      <c r="L36" s="411"/>
      <c r="M36" s="411"/>
      <c r="N36" s="411"/>
    </row>
    <row r="37" ht="16.5" customHeight="1" spans="1:14">
      <c r="A37" s="412">
        <v>9</v>
      </c>
      <c r="B37" s="434"/>
      <c r="C37" s="435"/>
      <c r="D37" s="436"/>
      <c r="E37" s="440"/>
      <c r="F37" s="441"/>
      <c r="G37" s="438"/>
      <c r="H37" s="439"/>
      <c r="I37" s="411"/>
      <c r="J37" s="411"/>
      <c r="K37" s="411"/>
      <c r="L37" s="411"/>
      <c r="M37" s="411"/>
      <c r="N37" s="411"/>
    </row>
    <row r="38" ht="16.5" customHeight="1" spans="1:14">
      <c r="A38" s="412">
        <v>10</v>
      </c>
      <c r="B38" s="434"/>
      <c r="C38" s="435"/>
      <c r="D38" s="436"/>
      <c r="E38" s="440"/>
      <c r="F38" s="441"/>
      <c r="G38" s="438"/>
      <c r="H38" s="439"/>
      <c r="I38" s="411"/>
      <c r="J38" s="411"/>
      <c r="K38" s="411"/>
      <c r="L38" s="411"/>
      <c r="M38" s="411"/>
      <c r="N38" s="411"/>
    </row>
    <row r="39" ht="14.25" customHeight="1" spans="1:14">
      <c r="A39" s="411"/>
      <c r="B39" s="411"/>
      <c r="C39" s="411"/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</row>
    <row r="40" ht="14.25" customHeight="1" spans="1:14">
      <c r="A40" s="411"/>
      <c r="B40" s="411"/>
      <c r="C40" s="411"/>
      <c r="D40" s="411"/>
      <c r="E40" s="411"/>
      <c r="F40" s="411"/>
      <c r="G40" s="411"/>
      <c r="H40" s="411"/>
      <c r="I40" s="411"/>
      <c r="J40" s="411"/>
      <c r="K40" s="411"/>
      <c r="L40" s="411"/>
      <c r="M40" s="411"/>
      <c r="N40" s="411"/>
    </row>
    <row r="41" ht="14.25" customHeight="1" spans="1:14">
      <c r="A41" s="411"/>
      <c r="B41" s="411"/>
      <c r="C41" s="411"/>
      <c r="D41" s="411"/>
      <c r="E41" s="411"/>
      <c r="F41" s="411"/>
      <c r="G41" s="411"/>
      <c r="H41" s="411"/>
      <c r="I41" s="411"/>
      <c r="J41" s="411"/>
      <c r="K41" s="411"/>
      <c r="L41" s="411"/>
      <c r="M41" s="411"/>
      <c r="N41" s="411"/>
    </row>
    <row r="42" ht="14.25" customHeight="1" spans="1:14">
      <c r="A42" s="411"/>
      <c r="B42" s="411"/>
      <c r="C42" s="411"/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</row>
    <row r="43" ht="14.25" customHeight="1" spans="1:14">
      <c r="A43" s="442"/>
      <c r="B43" s="442"/>
      <c r="C43" s="442"/>
      <c r="D43" s="443" t="s">
        <v>144</v>
      </c>
      <c r="E43" s="443"/>
      <c r="F43" s="443"/>
      <c r="G43" s="411"/>
      <c r="H43" s="411"/>
      <c r="I43" s="411"/>
      <c r="J43" s="411"/>
      <c r="K43" s="411"/>
      <c r="L43" s="411"/>
      <c r="M43" s="411"/>
      <c r="N43" s="411"/>
    </row>
    <row r="44" ht="14.25" customHeight="1" spans="1:14">
      <c r="A44" s="442"/>
      <c r="B44" s="442"/>
      <c r="C44" s="442"/>
      <c r="D44" s="444"/>
      <c r="E44" s="444"/>
      <c r="F44" s="444"/>
      <c r="G44" s="411"/>
      <c r="H44" s="411"/>
      <c r="I44" s="411"/>
      <c r="J44" s="411"/>
      <c r="K44" s="411"/>
      <c r="L44" s="411"/>
      <c r="M44" s="411"/>
      <c r="N44" s="411"/>
    </row>
    <row r="45" ht="17.25" customHeight="1" spans="1:14">
      <c r="A45" s="445" t="s">
        <v>145</v>
      </c>
      <c r="B45" s="445"/>
      <c r="C45" s="445"/>
      <c r="D45" s="446" t="s">
        <v>543</v>
      </c>
      <c r="E45" s="446"/>
      <c r="F45" s="446"/>
      <c r="G45" s="411"/>
      <c r="H45" s="411"/>
      <c r="I45" s="411"/>
      <c r="J45" s="411"/>
      <c r="K45" s="411"/>
    </row>
    <row r="46" ht="17.25" customHeight="1" spans="1:14">
      <c r="A46" s="447"/>
      <c r="B46" s="447"/>
      <c r="C46" s="448" t="s">
        <v>22</v>
      </c>
      <c r="D46" s="446" t="s">
        <v>23</v>
      </c>
      <c r="E46" s="446"/>
      <c r="F46" s="446"/>
      <c r="G46" s="411"/>
      <c r="H46" s="411"/>
      <c r="I46" s="411"/>
      <c r="J46" s="411"/>
      <c r="K46" s="411"/>
    </row>
    <row r="47" ht="17.25" customHeight="1" spans="1:14">
      <c r="A47" s="447"/>
      <c r="B47" s="447"/>
      <c r="C47" s="448" t="s">
        <v>24</v>
      </c>
      <c r="D47" s="446" t="s">
        <v>544</v>
      </c>
      <c r="E47" s="446"/>
      <c r="F47" s="446"/>
      <c r="G47" s="411"/>
      <c r="H47" s="411"/>
      <c r="I47" s="411"/>
      <c r="J47" s="411"/>
      <c r="K47" s="411"/>
    </row>
    <row r="48" ht="17.25" customHeight="1" spans="1:14">
      <c r="A48" s="447"/>
      <c r="B48" s="447"/>
      <c r="C48" s="448" t="s">
        <v>26</v>
      </c>
      <c r="D48" s="446" t="s">
        <v>545</v>
      </c>
      <c r="E48" s="446"/>
      <c r="F48" s="446"/>
      <c r="G48" s="411"/>
      <c r="H48" s="411"/>
      <c r="I48" s="411"/>
      <c r="J48" s="411"/>
      <c r="K48" s="411"/>
    </row>
    <row r="49" ht="14.25" customHeight="1" spans="1:11">
      <c r="A49" s="411"/>
      <c r="B49" s="411"/>
      <c r="C49" s="411"/>
      <c r="D49" s="411"/>
      <c r="E49" s="411"/>
      <c r="F49" s="411"/>
      <c r="G49" s="411"/>
      <c r="H49" s="411"/>
      <c r="I49" s="411"/>
      <c r="J49" s="411"/>
      <c r="K49" s="411"/>
    </row>
    <row r="50" ht="14.25" customHeight="1" spans="1:11">
      <c r="A50" s="411"/>
      <c r="B50" s="411"/>
      <c r="C50" s="411"/>
      <c r="D50" s="411"/>
      <c r="E50" s="411"/>
      <c r="F50" s="411"/>
      <c r="G50" s="411"/>
      <c r="H50" s="411"/>
      <c r="I50" s="411"/>
      <c r="J50" s="411"/>
      <c r="K50" s="411"/>
    </row>
    <row r="51" ht="14.25" customHeight="1" spans="1:11">
      <c r="A51" s="411"/>
      <c r="B51" s="411"/>
      <c r="C51" s="411"/>
      <c r="D51" s="411"/>
      <c r="E51" s="411"/>
      <c r="F51" s="411"/>
      <c r="G51" s="411"/>
      <c r="H51" s="411"/>
      <c r="I51" s="411"/>
      <c r="J51" s="411"/>
      <c r="K51" s="411"/>
    </row>
    <row r="52" ht="14.25" customHeight="1" spans="1:11">
      <c r="A52" s="411"/>
      <c r="B52" s="411"/>
      <c r="C52" s="411"/>
      <c r="D52" s="411"/>
      <c r="E52" s="411"/>
      <c r="F52" s="411"/>
      <c r="G52" s="411"/>
      <c r="H52" s="411"/>
      <c r="I52" s="411"/>
      <c r="J52" s="411"/>
      <c r="K52" s="411"/>
    </row>
    <row r="53" ht="14.25" customHeight="1" spans="1:11">
      <c r="A53" s="411"/>
      <c r="B53" s="411"/>
      <c r="C53" s="411"/>
      <c r="D53" s="411"/>
      <c r="E53" s="411"/>
      <c r="F53" s="411"/>
      <c r="G53" s="411"/>
      <c r="H53" s="411"/>
      <c r="I53" s="411"/>
      <c r="J53" s="411"/>
      <c r="K53" s="411"/>
    </row>
    <row r="54" ht="14.25" customHeight="1" spans="1:11">
      <c r="A54" s="411"/>
      <c r="B54" s="411"/>
      <c r="C54" s="411"/>
      <c r="D54" s="411"/>
      <c r="E54" s="411"/>
      <c r="F54" s="411"/>
      <c r="G54" s="411"/>
      <c r="H54" s="411"/>
      <c r="I54" s="411"/>
      <c r="J54" s="411"/>
      <c r="K54" s="411"/>
    </row>
    <row r="55" ht="14.25" customHeight="1" spans="1:11">
      <c r="A55" s="411"/>
      <c r="B55" s="411"/>
      <c r="C55" s="411"/>
      <c r="D55" s="411"/>
      <c r="E55" s="411"/>
      <c r="F55" s="411"/>
      <c r="G55" s="411"/>
      <c r="H55" s="411"/>
      <c r="I55" s="411"/>
      <c r="J55" s="411"/>
      <c r="K55" s="411"/>
    </row>
    <row r="56" ht="14.25" customHeight="1" spans="1:11">
      <c r="A56" s="411"/>
      <c r="B56" s="411"/>
      <c r="C56" s="411"/>
      <c r="D56" s="411"/>
      <c r="E56" s="411"/>
      <c r="F56" s="411"/>
      <c r="G56" s="411"/>
      <c r="H56" s="411"/>
      <c r="I56" s="411"/>
      <c r="J56" s="411"/>
      <c r="K56" s="411"/>
    </row>
    <row r="57" ht="14.25" customHeight="1" spans="1:11">
      <c r="A57" s="411"/>
      <c r="B57" s="411"/>
      <c r="C57" s="411"/>
      <c r="D57" s="411"/>
      <c r="E57" s="411"/>
      <c r="F57" s="411"/>
      <c r="G57" s="411"/>
      <c r="H57" s="411"/>
      <c r="I57" s="411"/>
      <c r="J57" s="411"/>
      <c r="K57" s="411"/>
    </row>
    <row r="58" ht="14.25" customHeight="1" spans="1:11">
      <c r="A58" s="411"/>
      <c r="B58" s="411"/>
      <c r="C58" s="411"/>
      <c r="D58" s="411"/>
      <c r="E58" s="411"/>
      <c r="F58" s="411"/>
      <c r="G58" s="411"/>
      <c r="H58" s="411"/>
      <c r="I58" s="411"/>
      <c r="J58" s="411"/>
      <c r="K58" s="411"/>
    </row>
    <row r="59" ht="14.25" customHeight="1" spans="1:11">
      <c r="A59" s="411"/>
      <c r="B59" s="411"/>
      <c r="C59" s="411"/>
      <c r="D59" s="411"/>
      <c r="E59" s="411"/>
      <c r="F59" s="411"/>
      <c r="G59" s="411"/>
      <c r="H59" s="411"/>
      <c r="I59" s="411"/>
      <c r="J59" s="411"/>
      <c r="K59" s="411"/>
    </row>
    <row r="60" ht="14.25" customHeight="1" spans="1:11">
      <c r="A60" s="411"/>
      <c r="B60" s="411"/>
      <c r="C60" s="411"/>
      <c r="D60" s="411"/>
      <c r="E60" s="411"/>
      <c r="F60" s="411"/>
      <c r="G60" s="411"/>
      <c r="H60" s="411"/>
      <c r="I60" s="411"/>
      <c r="J60" s="411"/>
      <c r="K60" s="411"/>
    </row>
    <row r="61" ht="14.25" customHeight="1" spans="1:11">
      <c r="A61" s="411"/>
      <c r="B61" s="411"/>
      <c r="C61" s="411"/>
      <c r="D61" s="411"/>
      <c r="E61" s="411"/>
      <c r="F61" s="411"/>
      <c r="G61" s="411"/>
      <c r="H61" s="411"/>
      <c r="I61" s="411"/>
      <c r="J61" s="411"/>
      <c r="K61" s="411"/>
    </row>
    <row r="62" ht="14.25" customHeight="1" spans="1:11">
      <c r="A62" s="411"/>
      <c r="B62" s="411"/>
      <c r="C62" s="411"/>
      <c r="D62" s="411"/>
      <c r="E62" s="411"/>
      <c r="F62" s="411"/>
      <c r="G62" s="411"/>
      <c r="H62" s="411"/>
      <c r="I62" s="411"/>
      <c r="J62" s="411"/>
      <c r="K62" s="411"/>
    </row>
    <row r="63" ht="14.25" customHeight="1" spans="1:11">
      <c r="A63" s="411"/>
      <c r="B63" s="411"/>
      <c r="C63" s="411"/>
      <c r="D63" s="411"/>
      <c r="E63" s="411"/>
      <c r="F63" s="411"/>
      <c r="G63" s="411"/>
      <c r="H63" s="411"/>
      <c r="I63" s="411"/>
      <c r="J63" s="411"/>
      <c r="K63" s="411"/>
    </row>
    <row r="64" ht="14.25" customHeight="1" spans="1:11">
      <c r="A64" s="411"/>
      <c r="B64" s="411"/>
      <c r="C64" s="411"/>
      <c r="D64" s="411"/>
      <c r="E64" s="411"/>
      <c r="F64" s="411"/>
      <c r="G64" s="411"/>
      <c r="H64" s="411"/>
      <c r="I64" s="411"/>
      <c r="J64" s="411"/>
      <c r="K64" s="411"/>
    </row>
    <row r="65" ht="14.25" customHeight="1" spans="1:11">
      <c r="A65" s="411"/>
      <c r="B65" s="411"/>
      <c r="C65" s="411"/>
      <c r="D65" s="411"/>
      <c r="E65" s="411"/>
      <c r="F65" s="411"/>
      <c r="G65" s="411"/>
      <c r="H65" s="411"/>
      <c r="I65" s="411"/>
      <c r="J65" s="411"/>
      <c r="K65" s="411"/>
    </row>
    <row r="66" ht="14.25" customHeight="1" spans="1:11">
      <c r="A66" s="411"/>
      <c r="B66" s="411"/>
      <c r="C66" s="411"/>
      <c r="D66" s="411"/>
      <c r="E66" s="411"/>
      <c r="F66" s="411"/>
      <c r="G66" s="411"/>
      <c r="H66" s="411"/>
      <c r="I66" s="411"/>
      <c r="J66" s="411"/>
      <c r="K66" s="411"/>
    </row>
    <row r="67" ht="14.25" customHeight="1" spans="1:11">
      <c r="A67" s="411"/>
      <c r="B67" s="411"/>
      <c r="C67" s="411"/>
      <c r="D67" s="411"/>
      <c r="E67" s="411"/>
      <c r="F67" s="411"/>
      <c r="G67" s="411"/>
      <c r="H67" s="411"/>
      <c r="I67" s="411"/>
      <c r="J67" s="411"/>
      <c r="K67" s="411"/>
    </row>
    <row r="68" ht="14.25" customHeight="1" spans="1:11">
      <c r="A68" s="411"/>
      <c r="B68" s="411"/>
      <c r="C68" s="411"/>
      <c r="D68" s="411"/>
      <c r="E68" s="411"/>
      <c r="F68" s="411"/>
      <c r="G68" s="411"/>
      <c r="H68" s="411"/>
      <c r="I68" s="411"/>
      <c r="J68" s="411"/>
      <c r="K68" s="411"/>
    </row>
    <row r="69" ht="14.25" customHeight="1" spans="1:11">
      <c r="A69" s="411"/>
      <c r="B69" s="411"/>
      <c r="C69" s="411"/>
      <c r="D69" s="411"/>
      <c r="E69" s="411"/>
      <c r="F69" s="411"/>
      <c r="G69" s="411"/>
      <c r="H69" s="411"/>
      <c r="I69" s="411"/>
      <c r="J69" s="411"/>
      <c r="K69" s="411"/>
    </row>
    <row r="70" ht="14.25" customHeight="1" spans="1:11">
      <c r="A70" s="411"/>
      <c r="B70" s="411"/>
      <c r="C70" s="411"/>
      <c r="D70" s="411"/>
      <c r="E70" s="411"/>
      <c r="F70" s="411"/>
      <c r="G70" s="411"/>
      <c r="H70" s="411"/>
      <c r="I70" s="411"/>
      <c r="J70" s="411"/>
      <c r="K70" s="411"/>
    </row>
  </sheetData>
  <mergeCells count="22">
    <mergeCell ref="B2:C2"/>
    <mergeCell ref="B3:C3"/>
    <mergeCell ref="B12:F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B27:F27"/>
    <mergeCell ref="D43:F43"/>
    <mergeCell ref="D44:F44"/>
    <mergeCell ref="A45:C45"/>
    <mergeCell ref="D45:F45"/>
    <mergeCell ref="D46:F46"/>
    <mergeCell ref="D47:F47"/>
    <mergeCell ref="D48:F48"/>
  </mergeCells>
  <dataValidations count="1">
    <dataValidation type="list" allowBlank="1" showErrorMessage="1" sqref="F14:F23">
      <formula1>"REFORMA,ADEQUAÇÃO,AMPLIAÇÃO,FINANCEIRO"</formula1>
    </dataValidation>
  </dataValidations>
  <pageMargins left="0.459722222222222" right="0.520138888888889" top="0.7" bottom="0.329861111111111" header="0.511811023622047" footer="0.511811023622047"/>
  <pageSetup paperSize="9" scale="72" orientation="landscape" horizontalDpi="300" verticalDpi="300"/>
  <headerFooter/>
  <rowBreaks count="1" manualBreakCount="1">
    <brk id="4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4"/>
  <sheetViews>
    <sheetView showGridLines="0" zoomScale="98" zoomScaleNormal="98" workbookViewId="0">
      <selection activeCell="H6" sqref="H6"/>
    </sheetView>
  </sheetViews>
  <sheetFormatPr defaultColWidth="8.71428571428571" defaultRowHeight="12.75"/>
  <cols>
    <col min="1" max="1" width="7.42857142857143" customWidth="1"/>
    <col min="2" max="2" width="27" customWidth="1"/>
    <col min="3" max="3" width="16.2857142857143" customWidth="1"/>
    <col min="4" max="6" width="16.4285714285714" customWidth="1"/>
    <col min="7" max="7" width="17.2857142857143" customWidth="1"/>
    <col min="8" max="8" width="17.7142857142857" customWidth="1"/>
    <col min="9" max="9" width="8" customWidth="1"/>
    <col min="10" max="10" width="6.71428571428571" customWidth="1"/>
  </cols>
  <sheetData>
    <row r="1" ht="13.5"/>
    <row r="2" ht="14.25" spans="1:11">
      <c r="B2" s="335" t="s">
        <v>546</v>
      </c>
      <c r="C2" s="335"/>
      <c r="D2" s="335"/>
      <c r="E2" s="335"/>
      <c r="G2" s="336" t="s">
        <v>29</v>
      </c>
      <c r="H2" s="11" t="s">
        <v>30</v>
      </c>
    </row>
    <row r="3" ht="14.25" customHeight="1" spans="1:11">
      <c r="B3" s="337" t="s">
        <v>547</v>
      </c>
      <c r="C3" s="337"/>
      <c r="D3" s="337"/>
      <c r="E3" s="337"/>
      <c r="G3" s="336" t="s">
        <v>32</v>
      </c>
      <c r="H3" s="11">
        <v>2026</v>
      </c>
    </row>
    <row r="4" ht="13.5" spans="1:11">
      <c r="G4" s="338" t="s">
        <v>33</v>
      </c>
      <c r="H4" s="14" t="s">
        <v>4</v>
      </c>
    </row>
    <row r="6" spans="1:11">
      <c r="K6" s="339" t="s">
        <v>370</v>
      </c>
    </row>
    <row r="11" ht="15" customHeight="1" spans="1:11">
      <c r="B11" s="340" t="s">
        <v>548</v>
      </c>
      <c r="C11" s="340" t="s">
        <v>549</v>
      </c>
      <c r="D11" s="340"/>
      <c r="E11" s="340"/>
      <c r="F11" s="340"/>
      <c r="G11" s="340"/>
    </row>
    <row r="12" s="334" customFormat="1" ht="7.5" customHeight="1"/>
    <row r="13" s="334" customFormat="1" ht="24.75" customHeight="1" spans="1:11">
      <c r="A13" s="341" t="s">
        <v>73</v>
      </c>
      <c r="B13" s="341" t="s">
        <v>550</v>
      </c>
      <c r="C13" s="341" t="s">
        <v>551</v>
      </c>
      <c r="D13" s="341" t="s">
        <v>552</v>
      </c>
      <c r="E13" s="341" t="s">
        <v>553</v>
      </c>
      <c r="F13" s="341" t="s">
        <v>554</v>
      </c>
      <c r="G13" s="341" t="s">
        <v>555</v>
      </c>
      <c r="H13" s="341" t="s">
        <v>556</v>
      </c>
    </row>
    <row r="14" ht="7.5" customHeight="1" spans="1:11">
      <c r="B14" s="342"/>
      <c r="C14" s="343"/>
      <c r="D14" s="343"/>
      <c r="E14" s="343"/>
      <c r="F14" s="343"/>
      <c r="G14" s="343"/>
    </row>
    <row r="15" ht="14.25" customHeight="1" spans="1:11">
      <c r="A15" s="344" t="s">
        <v>557</v>
      </c>
      <c r="B15" s="344"/>
      <c r="C15" s="344"/>
      <c r="D15" s="344"/>
      <c r="E15" s="344"/>
      <c r="F15" s="344"/>
      <c r="G15" s="344"/>
      <c r="H15" s="344"/>
    </row>
    <row r="16" ht="14.25" customHeight="1" spans="1:11">
      <c r="A16" s="345" t="s">
        <v>558</v>
      </c>
      <c r="B16" s="346" t="s">
        <v>559</v>
      </c>
      <c r="C16" s="347"/>
      <c r="D16" s="348"/>
      <c r="E16" s="349"/>
      <c r="F16" s="347"/>
      <c r="G16" s="348"/>
      <c r="H16" s="349"/>
    </row>
    <row r="17" ht="14.25" customHeight="1" spans="1:8">
      <c r="A17" s="350" t="s">
        <v>560</v>
      </c>
      <c r="B17" s="351" t="s">
        <v>561</v>
      </c>
      <c r="C17" s="352"/>
      <c r="D17" s="353"/>
      <c r="E17" s="354"/>
      <c r="F17" s="352"/>
      <c r="G17" s="353"/>
      <c r="H17" s="349"/>
    </row>
    <row r="18" ht="14.25" customHeight="1" spans="1:8">
      <c r="A18" s="345" t="s">
        <v>562</v>
      </c>
      <c r="B18" s="351" t="s">
        <v>563</v>
      </c>
      <c r="C18" s="352"/>
      <c r="D18" s="353"/>
      <c r="E18" s="354"/>
      <c r="F18" s="352"/>
      <c r="G18" s="353"/>
      <c r="H18" s="349"/>
    </row>
    <row r="19" ht="14.25" customHeight="1" spans="1:8">
      <c r="A19" s="350" t="s">
        <v>564</v>
      </c>
      <c r="B19" s="351" t="s">
        <v>565</v>
      </c>
      <c r="C19" s="352"/>
      <c r="D19" s="353"/>
      <c r="E19" s="354"/>
      <c r="F19" s="352"/>
      <c r="G19" s="353"/>
      <c r="H19" s="349"/>
    </row>
    <row r="20" ht="14.25" customHeight="1" spans="1:8">
      <c r="A20" s="345" t="s">
        <v>566</v>
      </c>
      <c r="B20" s="351" t="s">
        <v>567</v>
      </c>
      <c r="C20" s="352"/>
      <c r="D20" s="353"/>
      <c r="E20" s="354"/>
      <c r="F20" s="352"/>
      <c r="G20" s="353"/>
      <c r="H20" s="349"/>
    </row>
    <row r="21" ht="14.25" customHeight="1" spans="1:8">
      <c r="A21" s="350" t="s">
        <v>568</v>
      </c>
      <c r="B21" s="351" t="s">
        <v>569</v>
      </c>
      <c r="C21" s="347"/>
      <c r="D21" s="348"/>
      <c r="E21" s="349"/>
      <c r="F21" s="347"/>
      <c r="G21" s="348"/>
      <c r="H21" s="349"/>
    </row>
    <row r="22" ht="14.25" customHeight="1" spans="1:8">
      <c r="A22" s="345" t="s">
        <v>570</v>
      </c>
      <c r="B22" s="351" t="s">
        <v>571</v>
      </c>
      <c r="C22" s="347"/>
      <c r="D22" s="348"/>
      <c r="E22" s="349"/>
      <c r="F22" s="347"/>
      <c r="G22" s="348"/>
      <c r="H22" s="349"/>
    </row>
    <row r="23" ht="14.25" customHeight="1" spans="1:8">
      <c r="A23" s="350" t="s">
        <v>572</v>
      </c>
      <c r="B23" s="351" t="s">
        <v>573</v>
      </c>
      <c r="C23" s="347"/>
      <c r="D23" s="348"/>
      <c r="E23" s="349"/>
      <c r="F23" s="347"/>
      <c r="G23" s="348"/>
      <c r="H23" s="349"/>
    </row>
    <row r="24" ht="14.25" customHeight="1" spans="1:8">
      <c r="A24" s="345" t="s">
        <v>574</v>
      </c>
      <c r="B24" s="351" t="s">
        <v>575</v>
      </c>
      <c r="C24" s="352"/>
      <c r="D24" s="353"/>
      <c r="E24" s="354"/>
      <c r="F24" s="352"/>
      <c r="G24" s="353"/>
      <c r="H24" s="349"/>
    </row>
    <row r="25" ht="14.25" customHeight="1" spans="1:8">
      <c r="A25" s="350" t="s">
        <v>576</v>
      </c>
      <c r="B25" s="355" t="s">
        <v>577</v>
      </c>
      <c r="C25" s="352"/>
      <c r="D25" s="353"/>
      <c r="E25" s="354"/>
      <c r="F25" s="352"/>
      <c r="G25" s="353"/>
      <c r="H25" s="349"/>
    </row>
    <row r="26" ht="14.25" customHeight="1" spans="1:8">
      <c r="A26" s="345" t="s">
        <v>578</v>
      </c>
      <c r="B26" s="355" t="s">
        <v>579</v>
      </c>
      <c r="C26" s="352"/>
      <c r="D26" s="353"/>
      <c r="E26" s="354"/>
      <c r="F26" s="352"/>
      <c r="G26" s="353"/>
      <c r="H26" s="349"/>
    </row>
    <row r="27" ht="14.25" customHeight="1" spans="1:8">
      <c r="A27" s="350" t="s">
        <v>580</v>
      </c>
      <c r="B27" s="355" t="s">
        <v>581</v>
      </c>
      <c r="C27" s="347" t="s">
        <v>582</v>
      </c>
      <c r="D27" s="348">
        <v>2</v>
      </c>
      <c r="E27" s="349">
        <v>5755.41</v>
      </c>
      <c r="F27" s="347">
        <v>4615.86</v>
      </c>
      <c r="G27" s="348" t="s">
        <v>583</v>
      </c>
      <c r="H27" s="349" t="s">
        <v>584</v>
      </c>
    </row>
    <row r="28" ht="14.25" customHeight="1" spans="1:8">
      <c r="A28" s="345" t="s">
        <v>585</v>
      </c>
      <c r="B28" s="355" t="s">
        <v>586</v>
      </c>
      <c r="C28" s="347"/>
      <c r="D28" s="348"/>
      <c r="E28" s="349"/>
      <c r="F28" s="347"/>
      <c r="G28" s="348"/>
      <c r="H28" s="349"/>
    </row>
    <row r="29" ht="14.25" customHeight="1" spans="1:8">
      <c r="A29" s="350" t="s">
        <v>587</v>
      </c>
      <c r="B29" s="356" t="s">
        <v>588</v>
      </c>
      <c r="C29" s="347"/>
      <c r="D29" s="348"/>
      <c r="E29" s="349"/>
      <c r="F29" s="347"/>
      <c r="G29" s="348"/>
      <c r="H29" s="349"/>
    </row>
    <row r="30" ht="14.25" customHeight="1" spans="1:8">
      <c r="A30" s="345" t="s">
        <v>589</v>
      </c>
      <c r="B30" s="346" t="s">
        <v>590</v>
      </c>
      <c r="C30" s="347"/>
      <c r="D30" s="353"/>
      <c r="E30" s="354"/>
      <c r="F30" s="352"/>
      <c r="G30" s="348"/>
      <c r="H30" s="349"/>
    </row>
    <row r="31" ht="14.25" customHeight="1" spans="1:8">
      <c r="A31" s="350" t="s">
        <v>591</v>
      </c>
      <c r="B31" s="346" t="s">
        <v>592</v>
      </c>
      <c r="C31" s="347"/>
      <c r="D31" s="348"/>
      <c r="E31" s="349"/>
      <c r="F31" s="347"/>
      <c r="G31" s="348"/>
      <c r="H31" s="349"/>
    </row>
    <row r="32" ht="14.25" customHeight="1" spans="1:8">
      <c r="A32" s="345" t="s">
        <v>593</v>
      </c>
      <c r="B32" s="351" t="s">
        <v>594</v>
      </c>
      <c r="C32" s="347"/>
      <c r="D32" s="348"/>
      <c r="E32" s="349"/>
      <c r="F32" s="347"/>
      <c r="G32" s="348"/>
      <c r="H32" s="349"/>
    </row>
    <row r="33" ht="14.25" customHeight="1" spans="1:8">
      <c r="A33" s="350" t="s">
        <v>595</v>
      </c>
      <c r="B33" s="346" t="s">
        <v>596</v>
      </c>
      <c r="C33" s="347"/>
      <c r="D33" s="353"/>
      <c r="E33" s="354"/>
      <c r="F33" s="352"/>
      <c r="G33" s="348"/>
      <c r="H33" s="349"/>
    </row>
    <row r="34" ht="14.25" customHeight="1" spans="1:8">
      <c r="A34" s="345" t="s">
        <v>597</v>
      </c>
      <c r="B34" s="346" t="s">
        <v>598</v>
      </c>
      <c r="C34" s="347"/>
      <c r="D34" s="353"/>
      <c r="E34" s="354" t="s">
        <v>370</v>
      </c>
      <c r="F34" s="352"/>
      <c r="G34" s="348"/>
      <c r="H34" s="349"/>
    </row>
    <row r="35" ht="14.25" customHeight="1" spans="1:8">
      <c r="A35" s="350" t="s">
        <v>599</v>
      </c>
      <c r="B35" s="346" t="s">
        <v>600</v>
      </c>
      <c r="C35" s="347"/>
      <c r="D35" s="348"/>
      <c r="E35" s="349"/>
      <c r="F35" s="347"/>
      <c r="G35" s="348"/>
      <c r="H35" s="349"/>
    </row>
    <row r="36" ht="14.25" customHeight="1" spans="1:8">
      <c r="A36" s="345" t="s">
        <v>601</v>
      </c>
      <c r="B36" s="346" t="s">
        <v>602</v>
      </c>
      <c r="C36" s="347"/>
      <c r="D36" s="353"/>
      <c r="E36" s="354" t="s">
        <v>370</v>
      </c>
      <c r="F36" s="352"/>
      <c r="G36" s="348"/>
      <c r="H36" s="349"/>
    </row>
    <row r="37" ht="14.25" customHeight="1" spans="1:8">
      <c r="A37" s="350" t="s">
        <v>603</v>
      </c>
      <c r="B37" s="346" t="s">
        <v>604</v>
      </c>
      <c r="C37" s="347"/>
      <c r="D37" s="353"/>
      <c r="E37" s="354"/>
      <c r="F37" s="352"/>
      <c r="G37" s="348"/>
      <c r="H37" s="349"/>
    </row>
    <row r="38" ht="14.25" customHeight="1" spans="1:8">
      <c r="A38" s="345" t="s">
        <v>605</v>
      </c>
      <c r="B38" s="357" t="s">
        <v>606</v>
      </c>
      <c r="C38" s="347"/>
      <c r="D38" s="353"/>
      <c r="E38" s="354" t="s">
        <v>370</v>
      </c>
      <c r="F38" s="352"/>
      <c r="G38" s="348"/>
      <c r="H38" s="349"/>
    </row>
    <row r="39" ht="14.25" customHeight="1" spans="1:8">
      <c r="A39" s="350" t="s">
        <v>607</v>
      </c>
      <c r="B39" s="351" t="s">
        <v>608</v>
      </c>
      <c r="C39" s="347" t="s">
        <v>582</v>
      </c>
      <c r="D39" s="348">
        <v>1</v>
      </c>
      <c r="E39" s="349">
        <v>5947.4</v>
      </c>
      <c r="F39" s="347" t="s">
        <v>609</v>
      </c>
      <c r="G39" s="348" t="s">
        <v>583</v>
      </c>
      <c r="H39" s="349" t="s">
        <v>584</v>
      </c>
    </row>
    <row r="40" ht="14.25" customHeight="1" spans="1:8">
      <c r="A40" s="345" t="s">
        <v>610</v>
      </c>
      <c r="B40" s="351" t="s">
        <v>611</v>
      </c>
      <c r="C40" s="347"/>
      <c r="D40" s="353"/>
      <c r="E40" s="354"/>
      <c r="F40" s="352"/>
      <c r="G40" s="353"/>
      <c r="H40" s="354"/>
    </row>
    <row r="41" ht="14.25" customHeight="1" spans="1:8">
      <c r="A41" s="350" t="s">
        <v>612</v>
      </c>
      <c r="B41" s="357" t="s">
        <v>613</v>
      </c>
      <c r="C41" s="347"/>
      <c r="D41" s="353"/>
      <c r="E41" s="354"/>
      <c r="F41" s="352"/>
      <c r="G41" s="353"/>
      <c r="H41" s="354"/>
    </row>
    <row r="42" ht="14.25" customHeight="1" spans="1:8">
      <c r="A42" s="345" t="s">
        <v>614</v>
      </c>
      <c r="B42" s="357" t="s">
        <v>615</v>
      </c>
      <c r="C42" s="347"/>
      <c r="D42" s="353"/>
      <c r="E42" s="354"/>
      <c r="F42" s="352"/>
      <c r="G42" s="353"/>
      <c r="H42" s="354"/>
    </row>
    <row r="43" ht="14.25" customHeight="1" spans="1:8">
      <c r="A43" s="350" t="s">
        <v>616</v>
      </c>
      <c r="B43" s="357" t="s">
        <v>617</v>
      </c>
      <c r="C43" s="347"/>
      <c r="D43" s="348"/>
      <c r="E43" s="349"/>
      <c r="F43" s="347"/>
      <c r="G43" s="348"/>
      <c r="H43" s="349"/>
    </row>
    <row r="44" ht="14.25" customHeight="1" spans="1:8">
      <c r="A44" s="345" t="s">
        <v>618</v>
      </c>
      <c r="B44" s="358" t="s">
        <v>617</v>
      </c>
      <c r="C44" s="347"/>
      <c r="D44" s="353"/>
      <c r="E44" s="354"/>
      <c r="F44" s="352"/>
      <c r="G44" s="353"/>
      <c r="H44" s="354"/>
    </row>
    <row r="45" ht="14.25" customHeight="1" spans="1:8">
      <c r="A45" s="350" t="s">
        <v>619</v>
      </c>
      <c r="B45" s="346" t="s">
        <v>620</v>
      </c>
      <c r="C45" s="347"/>
      <c r="D45" s="348"/>
      <c r="E45" s="349"/>
      <c r="F45" s="347"/>
      <c r="G45" s="348"/>
      <c r="H45" s="349"/>
    </row>
    <row r="46" ht="14.25" customHeight="1" spans="1:8">
      <c r="A46" s="345" t="s">
        <v>621</v>
      </c>
      <c r="B46" s="346" t="s">
        <v>622</v>
      </c>
      <c r="C46" s="347"/>
      <c r="D46" s="353"/>
      <c r="E46" s="354"/>
      <c r="F46" s="349"/>
      <c r="G46" s="359"/>
      <c r="H46" s="359"/>
    </row>
    <row r="47" ht="14.25" customHeight="1" spans="1:8">
      <c r="A47" s="350" t="s">
        <v>623</v>
      </c>
      <c r="B47" s="346" t="s">
        <v>624</v>
      </c>
      <c r="C47" s="347"/>
      <c r="D47" s="353"/>
      <c r="E47" s="354"/>
      <c r="F47" s="349"/>
      <c r="G47" s="359"/>
      <c r="H47" s="359"/>
    </row>
    <row r="48" ht="14.25" customHeight="1" spans="1:8">
      <c r="A48" s="345" t="s">
        <v>625</v>
      </c>
      <c r="B48" s="346" t="s">
        <v>626</v>
      </c>
      <c r="C48" s="347"/>
      <c r="D48" s="348" t="s">
        <v>370</v>
      </c>
      <c r="E48" s="349"/>
      <c r="F48" s="349"/>
      <c r="G48" s="359" t="s">
        <v>627</v>
      </c>
      <c r="H48" s="359" t="s">
        <v>627</v>
      </c>
    </row>
    <row r="49" ht="14.25" customHeight="1" spans="1:8">
      <c r="A49" s="350" t="s">
        <v>628</v>
      </c>
      <c r="B49" s="346" t="s">
        <v>629</v>
      </c>
      <c r="C49" s="347"/>
      <c r="D49" s="353"/>
      <c r="E49" s="354"/>
      <c r="F49" s="349"/>
      <c r="G49" s="359"/>
      <c r="H49" s="359"/>
    </row>
    <row r="50" ht="14.25" customHeight="1" spans="1:8">
      <c r="A50" s="345" t="s">
        <v>630</v>
      </c>
      <c r="B50" s="346" t="s">
        <v>631</v>
      </c>
      <c r="C50" s="347" t="s">
        <v>582</v>
      </c>
      <c r="D50" s="348">
        <v>1</v>
      </c>
      <c r="E50" s="349">
        <v>2575</v>
      </c>
      <c r="F50" s="349">
        <v>2364.43</v>
      </c>
      <c r="G50" s="359" t="s">
        <v>583</v>
      </c>
      <c r="H50" s="359" t="s">
        <v>584</v>
      </c>
    </row>
    <row r="51" ht="14.25" customHeight="1" spans="1:8">
      <c r="A51" s="350" t="s">
        <v>632</v>
      </c>
      <c r="B51" s="346" t="s">
        <v>633</v>
      </c>
      <c r="C51" s="347"/>
      <c r="D51" s="353"/>
      <c r="E51" s="354" t="s">
        <v>370</v>
      </c>
      <c r="F51" s="349"/>
      <c r="G51" s="359"/>
      <c r="H51" s="359"/>
    </row>
    <row r="52" spans="1:8">
      <c r="A52" s="345" t="s">
        <v>634</v>
      </c>
      <c r="B52" s="346" t="s">
        <v>635</v>
      </c>
      <c r="C52" s="347"/>
      <c r="D52" s="348"/>
      <c r="E52" s="349"/>
      <c r="F52" s="349"/>
      <c r="G52" s="359" t="s">
        <v>627</v>
      </c>
      <c r="H52" s="359" t="s">
        <v>627</v>
      </c>
    </row>
    <row r="53" s="334" customFormat="1" ht="10.5" spans="1:8">
      <c r="C53" s="352"/>
      <c r="D53" s="353"/>
      <c r="E53" s="354"/>
      <c r="F53" s="349"/>
      <c r="G53" s="359"/>
    </row>
    <row r="54" ht="14.25" customHeight="1" spans="1:8">
      <c r="A54" s="344" t="s">
        <v>636</v>
      </c>
      <c r="B54" s="344"/>
      <c r="C54" s="344"/>
      <c r="D54" s="344"/>
      <c r="E54" s="344"/>
      <c r="F54" s="344"/>
      <c r="G54" s="344"/>
      <c r="H54" s="344"/>
    </row>
    <row r="55" ht="14.25" customHeight="1" spans="1:8">
      <c r="A55" s="360" t="s">
        <v>637</v>
      </c>
      <c r="B55" s="346" t="s">
        <v>638</v>
      </c>
      <c r="C55" s="347"/>
      <c r="D55" s="348"/>
      <c r="E55" s="349"/>
      <c r="F55" s="361"/>
      <c r="G55" s="359"/>
      <c r="H55" s="362"/>
    </row>
    <row r="56" ht="14.25" customHeight="1" spans="1:8">
      <c r="A56" s="360" t="s">
        <v>639</v>
      </c>
      <c r="B56" s="346" t="s">
        <v>640</v>
      </c>
      <c r="C56" s="347" t="s">
        <v>582</v>
      </c>
      <c r="D56" s="348">
        <v>1</v>
      </c>
      <c r="E56" s="349">
        <v>4227.12</v>
      </c>
      <c r="F56" s="361">
        <v>2786.17</v>
      </c>
      <c r="G56" s="359" t="s">
        <v>583</v>
      </c>
      <c r="H56" s="362" t="s">
        <v>584</v>
      </c>
    </row>
    <row r="57" ht="14.25" customHeight="1" spans="1:8">
      <c r="A57" s="360" t="s">
        <v>641</v>
      </c>
      <c r="B57" s="346" t="s">
        <v>642</v>
      </c>
      <c r="C57" s="347" t="s">
        <v>582</v>
      </c>
      <c r="D57" s="348">
        <v>3</v>
      </c>
      <c r="E57" s="349">
        <v>4209.55</v>
      </c>
      <c r="F57" s="361">
        <v>3641.07</v>
      </c>
      <c r="G57" s="359" t="s">
        <v>583</v>
      </c>
      <c r="H57" s="362" t="s">
        <v>584</v>
      </c>
    </row>
    <row r="58" ht="14.25" customHeight="1" spans="1:8">
      <c r="A58" s="360" t="s">
        <v>643</v>
      </c>
      <c r="B58" s="346" t="s">
        <v>644</v>
      </c>
      <c r="C58" s="347" t="s">
        <v>582</v>
      </c>
      <c r="D58" s="348">
        <v>1</v>
      </c>
      <c r="E58" s="349">
        <v>3782.16</v>
      </c>
      <c r="F58" s="361">
        <v>3353.38</v>
      </c>
      <c r="G58" s="359" t="s">
        <v>583</v>
      </c>
      <c r="H58" s="362" t="s">
        <v>584</v>
      </c>
    </row>
    <row r="59" ht="14.25" customHeight="1" spans="1:8">
      <c r="A59" s="360" t="s">
        <v>645</v>
      </c>
      <c r="B59" s="346" t="s">
        <v>646</v>
      </c>
      <c r="C59" s="347" t="s">
        <v>582</v>
      </c>
      <c r="D59" s="348">
        <v>1</v>
      </c>
      <c r="E59" s="349">
        <v>3846.03</v>
      </c>
      <c r="F59" s="361">
        <v>3372.71</v>
      </c>
      <c r="G59" s="359" t="s">
        <v>583</v>
      </c>
      <c r="H59" s="362" t="s">
        <v>584</v>
      </c>
    </row>
    <row r="60" ht="14.25" customHeight="1" spans="1:8">
      <c r="A60" s="360" t="s">
        <v>647</v>
      </c>
      <c r="B60" s="346" t="s">
        <v>648</v>
      </c>
      <c r="C60" s="347" t="s">
        <v>582</v>
      </c>
      <c r="D60" s="348">
        <v>1</v>
      </c>
      <c r="E60" s="349">
        <v>4227.12</v>
      </c>
      <c r="F60" s="361">
        <v>3682.35</v>
      </c>
      <c r="G60" s="359" t="s">
        <v>583</v>
      </c>
      <c r="H60" s="362" t="s">
        <v>584</v>
      </c>
    </row>
    <row r="61" ht="14.25" customHeight="1" spans="1:8">
      <c r="A61" s="360" t="s">
        <v>649</v>
      </c>
      <c r="B61" s="346" t="s">
        <v>650</v>
      </c>
      <c r="C61" s="347"/>
      <c r="D61" s="348"/>
      <c r="E61" s="349"/>
      <c r="F61" s="349"/>
      <c r="G61" s="359"/>
      <c r="H61" s="362"/>
    </row>
    <row r="62" ht="14.25" customHeight="1" spans="1:8">
      <c r="A62" s="360" t="s">
        <v>651</v>
      </c>
      <c r="B62" s="346" t="s">
        <v>652</v>
      </c>
      <c r="C62" s="347" t="s">
        <v>653</v>
      </c>
      <c r="D62" s="348">
        <v>4</v>
      </c>
      <c r="E62" s="349">
        <v>2767.92</v>
      </c>
      <c r="F62" s="349">
        <v>2528</v>
      </c>
      <c r="G62" s="359" t="s">
        <v>583</v>
      </c>
      <c r="H62" s="362" t="s">
        <v>584</v>
      </c>
    </row>
    <row r="63" ht="14.25" customHeight="1" spans="1:8">
      <c r="A63" s="360" t="s">
        <v>654</v>
      </c>
      <c r="B63" s="346" t="s">
        <v>655</v>
      </c>
      <c r="C63" s="347"/>
      <c r="D63" s="348"/>
      <c r="E63" s="349"/>
      <c r="F63" s="349"/>
      <c r="G63" s="359"/>
      <c r="H63" s="362"/>
    </row>
    <row r="64" ht="14.25" customHeight="1" spans="1:8">
      <c r="A64" s="360" t="s">
        <v>656</v>
      </c>
      <c r="B64" s="346" t="s">
        <v>657</v>
      </c>
      <c r="C64" s="347" t="s">
        <v>658</v>
      </c>
      <c r="D64" s="348">
        <v>1</v>
      </c>
      <c r="E64" s="349">
        <v>3949.31</v>
      </c>
      <c r="F64" s="347">
        <v>3666.91</v>
      </c>
      <c r="G64" s="348" t="s">
        <v>583</v>
      </c>
      <c r="H64" s="349" t="s">
        <v>584</v>
      </c>
    </row>
    <row r="65" ht="14.25" customHeight="1" spans="1:8">
      <c r="A65" s="360" t="s">
        <v>659</v>
      </c>
      <c r="B65" s="346" t="s">
        <v>660</v>
      </c>
      <c r="C65" s="347" t="s">
        <v>582</v>
      </c>
      <c r="D65" s="348">
        <v>1</v>
      </c>
      <c r="E65" s="349">
        <v>3992.25</v>
      </c>
      <c r="F65" s="349">
        <v>3225.96</v>
      </c>
      <c r="G65" s="359" t="s">
        <v>583</v>
      </c>
      <c r="H65" s="362" t="s">
        <v>584</v>
      </c>
    </row>
    <row r="66" ht="14.25" customHeight="1" spans="1:8">
      <c r="A66" s="360" t="s">
        <v>661</v>
      </c>
      <c r="B66" s="346" t="s">
        <v>662</v>
      </c>
      <c r="C66" s="347" t="s">
        <v>582</v>
      </c>
      <c r="D66" s="348">
        <v>25</v>
      </c>
      <c r="E66" s="349">
        <v>3841.74</v>
      </c>
      <c r="F66" s="361">
        <v>3225.96</v>
      </c>
      <c r="G66" s="359" t="s">
        <v>583</v>
      </c>
      <c r="H66" s="362"/>
    </row>
    <row r="67" ht="14.25" customHeight="1" spans="1:8">
      <c r="A67" s="360" t="s">
        <v>663</v>
      </c>
      <c r="B67" s="346" t="s">
        <v>664</v>
      </c>
      <c r="C67" s="347"/>
      <c r="D67" s="348" t="s">
        <v>370</v>
      </c>
      <c r="E67" s="349"/>
      <c r="F67" s="349"/>
      <c r="G67" s="359" t="s">
        <v>627</v>
      </c>
      <c r="H67" s="362" t="s">
        <v>584</v>
      </c>
    </row>
    <row r="68" ht="14.25" customHeight="1" spans="1:8">
      <c r="A68" s="360" t="s">
        <v>665</v>
      </c>
      <c r="B68" s="346" t="s">
        <v>666</v>
      </c>
      <c r="C68" s="347"/>
      <c r="D68" s="348"/>
      <c r="E68" s="349"/>
      <c r="F68" s="349"/>
      <c r="G68" s="359"/>
      <c r="H68" s="362"/>
    </row>
    <row r="69" ht="14.25" customHeight="1" spans="1:8">
      <c r="A69" s="360" t="s">
        <v>667</v>
      </c>
      <c r="B69" s="346" t="s">
        <v>668</v>
      </c>
      <c r="C69" s="347" t="s">
        <v>582</v>
      </c>
      <c r="D69" s="348">
        <v>1</v>
      </c>
      <c r="E69" s="349">
        <v>5767.98</v>
      </c>
      <c r="F69" s="349">
        <v>4623.71</v>
      </c>
      <c r="G69" s="359" t="s">
        <v>583</v>
      </c>
      <c r="H69" s="362" t="s">
        <v>584</v>
      </c>
    </row>
    <row r="70" ht="14.25" customHeight="1" spans="1:8">
      <c r="A70" s="360" t="s">
        <v>669</v>
      </c>
      <c r="B70" s="346" t="s">
        <v>670</v>
      </c>
      <c r="C70" s="347" t="s">
        <v>671</v>
      </c>
      <c r="D70" s="348">
        <v>7</v>
      </c>
      <c r="E70" s="349">
        <v>3114.83</v>
      </c>
      <c r="F70" s="349">
        <v>2797.34</v>
      </c>
      <c r="G70" s="359" t="s">
        <v>583</v>
      </c>
      <c r="H70" s="362" t="s">
        <v>584</v>
      </c>
    </row>
    <row r="71" ht="14.25" customHeight="1" spans="1:8">
      <c r="A71" s="360" t="s">
        <v>672</v>
      </c>
      <c r="B71" s="346" t="s">
        <v>673</v>
      </c>
      <c r="C71" s="347"/>
      <c r="D71" s="348"/>
      <c r="E71" s="349" t="s">
        <v>370</v>
      </c>
      <c r="F71" s="349" t="s">
        <v>370</v>
      </c>
      <c r="G71" s="359"/>
      <c r="H71" s="362"/>
    </row>
    <row r="72" ht="14.25" customHeight="1" spans="1:8">
      <c r="A72" s="360" t="s">
        <v>674</v>
      </c>
      <c r="B72" s="346" t="s">
        <v>675</v>
      </c>
      <c r="C72" s="347" t="s">
        <v>676</v>
      </c>
      <c r="D72" s="348">
        <v>3</v>
      </c>
      <c r="E72" s="349">
        <v>3193.53</v>
      </c>
      <c r="F72" s="349">
        <v>2854.71</v>
      </c>
      <c r="G72" s="359" t="s">
        <v>583</v>
      </c>
      <c r="H72" s="362" t="s">
        <v>584</v>
      </c>
    </row>
    <row r="73" spans="1:8">
      <c r="A73" s="360" t="s">
        <v>677</v>
      </c>
      <c r="B73" s="346" t="s">
        <v>678</v>
      </c>
      <c r="C73" s="347" t="s">
        <v>679</v>
      </c>
      <c r="D73" s="348">
        <v>1</v>
      </c>
      <c r="E73" s="349">
        <v>2916.36</v>
      </c>
      <c r="F73" s="349">
        <v>2636.95</v>
      </c>
      <c r="G73" s="359" t="s">
        <v>583</v>
      </c>
      <c r="H73" s="362" t="s">
        <v>584</v>
      </c>
    </row>
    <row r="74" spans="1:8">
      <c r="A74" s="360" t="s">
        <v>680</v>
      </c>
      <c r="B74" s="346" t="s">
        <v>681</v>
      </c>
      <c r="C74" s="347"/>
      <c r="D74" s="348"/>
      <c r="E74" s="349"/>
      <c r="F74" s="349" t="s">
        <v>370</v>
      </c>
      <c r="G74" s="359"/>
      <c r="H74" s="362"/>
    </row>
    <row r="75" ht="14.25" customHeight="1" spans="1:8">
      <c r="B75" s="342"/>
      <c r="C75" s="343"/>
      <c r="D75" s="343"/>
      <c r="E75" s="343"/>
      <c r="F75" s="343"/>
      <c r="G75" s="343"/>
    </row>
    <row r="76" ht="14.25" customHeight="1" spans="1:8">
      <c r="A76" s="344" t="s">
        <v>682</v>
      </c>
      <c r="B76" s="344"/>
      <c r="C76" s="344"/>
      <c r="D76" s="344"/>
      <c r="E76" s="344"/>
      <c r="F76" s="344"/>
      <c r="G76" s="344"/>
      <c r="H76" s="344"/>
    </row>
    <row r="77" ht="14.25" customHeight="1" spans="1:8">
      <c r="A77" s="350" t="s">
        <v>683</v>
      </c>
      <c r="B77" s="363" t="s">
        <v>684</v>
      </c>
      <c r="C77" s="352"/>
      <c r="D77" s="353"/>
      <c r="E77" s="354"/>
      <c r="F77" s="349"/>
      <c r="G77" s="359"/>
      <c r="H77" s="362"/>
    </row>
    <row r="78" ht="14.25" customHeight="1" spans="1:8">
      <c r="A78" s="350" t="s">
        <v>685</v>
      </c>
      <c r="B78" s="363" t="s">
        <v>686</v>
      </c>
      <c r="C78" s="347" t="s">
        <v>582</v>
      </c>
      <c r="D78" s="348">
        <v>1</v>
      </c>
      <c r="E78" s="349">
        <v>2083.59</v>
      </c>
      <c r="F78" s="349">
        <v>1917.25</v>
      </c>
      <c r="G78" s="359" t="s">
        <v>583</v>
      </c>
      <c r="H78" s="362" t="s">
        <v>584</v>
      </c>
    </row>
    <row r="79" ht="14.25" customHeight="1" spans="1:8">
      <c r="A79" s="350" t="s">
        <v>687</v>
      </c>
      <c r="B79" s="363" t="s">
        <v>650</v>
      </c>
      <c r="C79" s="347" t="s">
        <v>679</v>
      </c>
      <c r="D79" s="348">
        <v>1</v>
      </c>
      <c r="E79" s="349">
        <v>1442</v>
      </c>
      <c r="F79" s="349">
        <v>1333.4</v>
      </c>
      <c r="G79" s="359" t="s">
        <v>583</v>
      </c>
      <c r="H79" s="362" t="s">
        <v>584</v>
      </c>
    </row>
    <row r="80" ht="14.25" customHeight="1" spans="1:8">
      <c r="A80" s="350" t="s">
        <v>688</v>
      </c>
      <c r="B80" s="363" t="s">
        <v>689</v>
      </c>
      <c r="C80" s="347" t="s">
        <v>690</v>
      </c>
      <c r="D80" s="348">
        <v>2</v>
      </c>
      <c r="E80" s="349">
        <v>2405.45</v>
      </c>
      <c r="F80" s="349">
        <v>2210.14</v>
      </c>
      <c r="G80" s="359" t="s">
        <v>583</v>
      </c>
      <c r="H80" s="362" t="s">
        <v>584</v>
      </c>
    </row>
    <row r="81" ht="14.25" customHeight="1" spans="1:8">
      <c r="A81" s="350" t="s">
        <v>691</v>
      </c>
      <c r="B81" s="363" t="s">
        <v>692</v>
      </c>
      <c r="C81" s="347" t="s">
        <v>582</v>
      </c>
      <c r="D81" s="348">
        <v>2</v>
      </c>
      <c r="E81" s="349">
        <v>2051.12</v>
      </c>
      <c r="F81" s="349">
        <v>1887.7</v>
      </c>
      <c r="G81" s="359" t="s">
        <v>583</v>
      </c>
      <c r="H81" s="362" t="s">
        <v>584</v>
      </c>
    </row>
    <row r="82" ht="14.25" customHeight="1" spans="1:8">
      <c r="A82" s="350" t="s">
        <v>693</v>
      </c>
      <c r="B82" s="363" t="s">
        <v>694</v>
      </c>
      <c r="C82" s="347" t="s">
        <v>690</v>
      </c>
      <c r="D82" s="364">
        <v>21</v>
      </c>
      <c r="E82" s="361">
        <v>1820.31</v>
      </c>
      <c r="F82" s="361">
        <v>1689</v>
      </c>
      <c r="G82" s="359" t="s">
        <v>583</v>
      </c>
      <c r="H82" s="362" t="s">
        <v>584</v>
      </c>
    </row>
    <row r="83" ht="14.25" customHeight="1" spans="1:8">
      <c r="A83" s="350" t="s">
        <v>695</v>
      </c>
      <c r="B83" s="357" t="s">
        <v>696</v>
      </c>
      <c r="C83" s="347" t="s">
        <v>582</v>
      </c>
      <c r="D83" s="348">
        <v>17</v>
      </c>
      <c r="E83" s="349">
        <v>1476.6</v>
      </c>
      <c r="F83" s="349">
        <v>1364.89</v>
      </c>
      <c r="G83" s="359" t="s">
        <v>583</v>
      </c>
      <c r="H83" s="362" t="s">
        <v>584</v>
      </c>
    </row>
    <row r="84" ht="14.25" customHeight="1" spans="1:8">
      <c r="A84" s="350" t="s">
        <v>697</v>
      </c>
      <c r="B84" s="357" t="s">
        <v>698</v>
      </c>
      <c r="C84" s="347" t="s">
        <v>582</v>
      </c>
      <c r="D84" s="348">
        <v>1</v>
      </c>
      <c r="E84" s="349">
        <v>2002.32</v>
      </c>
      <c r="F84" s="349">
        <v>1723.16</v>
      </c>
      <c r="G84" s="359" t="s">
        <v>583</v>
      </c>
      <c r="H84" s="362" t="s">
        <v>584</v>
      </c>
    </row>
    <row r="85" ht="14.25" customHeight="1" spans="1:8">
      <c r="A85" s="350" t="s">
        <v>699</v>
      </c>
      <c r="B85" s="357" t="s">
        <v>700</v>
      </c>
      <c r="C85" s="347" t="s">
        <v>690</v>
      </c>
      <c r="D85" s="348">
        <v>1</v>
      </c>
      <c r="E85" s="349">
        <v>1868.6</v>
      </c>
      <c r="F85" s="349">
        <v>1639.49</v>
      </c>
      <c r="G85" s="359" t="s">
        <v>583</v>
      </c>
      <c r="H85" s="362" t="s">
        <v>584</v>
      </c>
    </row>
    <row r="86" ht="14.25" customHeight="1" spans="1:8">
      <c r="A86" s="350" t="s">
        <v>701</v>
      </c>
      <c r="B86" s="357" t="s">
        <v>702</v>
      </c>
      <c r="C86" s="347" t="s">
        <v>690</v>
      </c>
      <c r="D86" s="348">
        <v>2</v>
      </c>
      <c r="E86" s="349">
        <v>1717.89</v>
      </c>
      <c r="F86" s="349">
        <v>1476.6</v>
      </c>
      <c r="G86" s="359" t="s">
        <v>583</v>
      </c>
      <c r="H86" s="362" t="s">
        <v>584</v>
      </c>
    </row>
    <row r="87" ht="14.25" customHeight="1" spans="1:8">
      <c r="A87" s="350" t="s">
        <v>703</v>
      </c>
      <c r="B87" s="357" t="s">
        <v>704</v>
      </c>
      <c r="C87" s="347" t="s">
        <v>582</v>
      </c>
      <c r="D87" s="348">
        <v>5</v>
      </c>
      <c r="E87" s="349">
        <v>1694.4</v>
      </c>
      <c r="F87" s="349">
        <v>1412</v>
      </c>
      <c r="G87" s="359" t="s">
        <v>583</v>
      </c>
      <c r="H87" s="362" t="s">
        <v>584</v>
      </c>
    </row>
    <row r="88" ht="14.25" customHeight="1" spans="1:8">
      <c r="A88" s="350" t="s">
        <v>705</v>
      </c>
      <c r="B88" s="357" t="s">
        <v>706</v>
      </c>
      <c r="C88" s="347" t="s">
        <v>690</v>
      </c>
      <c r="D88" s="348">
        <v>7</v>
      </c>
      <c r="E88" s="349">
        <v>1662.51</v>
      </c>
      <c r="F88" s="349">
        <v>1486.9</v>
      </c>
      <c r="G88" s="359" t="s">
        <v>583</v>
      </c>
      <c r="H88" s="362" t="s">
        <v>584</v>
      </c>
    </row>
    <row r="89" ht="14.25" customHeight="1" spans="1:8">
      <c r="A89" s="350" t="s">
        <v>707</v>
      </c>
      <c r="B89" s="357" t="s">
        <v>708</v>
      </c>
      <c r="C89" s="347" t="s">
        <v>582</v>
      </c>
      <c r="D89" s="348">
        <v>9</v>
      </c>
      <c r="E89" s="349">
        <v>1756.44</v>
      </c>
      <c r="F89" s="349">
        <v>1412</v>
      </c>
      <c r="G89" s="359" t="s">
        <v>583</v>
      </c>
      <c r="H89" s="362" t="s">
        <v>584</v>
      </c>
    </row>
    <row r="90" ht="14.25" customHeight="1" spans="1:8">
      <c r="A90" s="350" t="s">
        <v>709</v>
      </c>
      <c r="B90" s="357" t="s">
        <v>710</v>
      </c>
      <c r="C90" s="365"/>
      <c r="D90" s="364"/>
      <c r="E90" s="361" t="s">
        <v>370</v>
      </c>
      <c r="F90" s="361" t="s">
        <v>370</v>
      </c>
      <c r="G90" s="359"/>
      <c r="H90" s="362"/>
    </row>
    <row r="91" ht="14.25" customHeight="1" spans="1:8">
      <c r="A91" s="350" t="s">
        <v>711</v>
      </c>
      <c r="B91" s="357" t="s">
        <v>712</v>
      </c>
      <c r="C91" s="347"/>
      <c r="D91" s="348"/>
      <c r="E91" s="349"/>
      <c r="F91" s="361" t="s">
        <v>370</v>
      </c>
      <c r="G91" s="359"/>
      <c r="H91" s="362"/>
    </row>
    <row r="92" ht="14.25" customHeight="1" spans="1:8">
      <c r="A92" s="350" t="s">
        <v>713</v>
      </c>
      <c r="B92" s="357" t="s">
        <v>714</v>
      </c>
      <c r="C92" s="347" t="s">
        <v>582</v>
      </c>
      <c r="D92" s="348">
        <v>7</v>
      </c>
      <c r="E92" s="349">
        <v>1880.22</v>
      </c>
      <c r="F92" s="349">
        <v>1748.91</v>
      </c>
      <c r="G92" s="359" t="s">
        <v>583</v>
      </c>
      <c r="H92" s="362" t="s">
        <v>584</v>
      </c>
    </row>
    <row r="93" ht="14.25" customHeight="1" spans="1:8">
      <c r="A93" s="350" t="s">
        <v>715</v>
      </c>
      <c r="B93" s="357" t="s">
        <v>716</v>
      </c>
      <c r="C93" s="347" t="s">
        <v>582</v>
      </c>
      <c r="D93" s="348">
        <v>3</v>
      </c>
      <c r="E93" s="349">
        <v>1769.67</v>
      </c>
      <c r="F93" s="349">
        <v>1637.17</v>
      </c>
      <c r="G93" s="359" t="s">
        <v>583</v>
      </c>
      <c r="H93" s="362" t="s">
        <v>584</v>
      </c>
    </row>
    <row r="94" ht="14.25" customHeight="1" spans="1:8">
      <c r="A94" s="350" t="s">
        <v>717</v>
      </c>
      <c r="B94" s="357" t="s">
        <v>718</v>
      </c>
      <c r="C94" s="347"/>
      <c r="D94" s="348"/>
      <c r="E94" s="349"/>
      <c r="F94" s="349"/>
      <c r="G94" s="359"/>
      <c r="H94" s="362"/>
    </row>
    <row r="95" ht="14.25" customHeight="1" spans="1:8">
      <c r="A95" s="350" t="s">
        <v>719</v>
      </c>
      <c r="B95" s="357" t="s">
        <v>720</v>
      </c>
      <c r="C95" s="347"/>
      <c r="D95" s="348"/>
      <c r="E95" s="349"/>
      <c r="F95" s="349"/>
      <c r="G95" s="359" t="s">
        <v>583</v>
      </c>
      <c r="H95" s="362" t="s">
        <v>584</v>
      </c>
    </row>
    <row r="96" ht="14.25" customHeight="1" spans="1:8">
      <c r="A96" s="350" t="s">
        <v>721</v>
      </c>
      <c r="B96" s="357" t="s">
        <v>722</v>
      </c>
      <c r="C96" s="347" t="s">
        <v>582</v>
      </c>
      <c r="D96" s="348">
        <v>2</v>
      </c>
      <c r="E96" s="349">
        <v>1768.72</v>
      </c>
      <c r="F96" s="349">
        <v>1630.72</v>
      </c>
      <c r="G96" s="359" t="s">
        <v>583</v>
      </c>
      <c r="H96" s="362" t="s">
        <v>584</v>
      </c>
    </row>
    <row r="97" ht="14.25" customHeight="1" spans="1:8">
      <c r="A97" s="350" t="s">
        <v>723</v>
      </c>
      <c r="B97" s="357" t="s">
        <v>724</v>
      </c>
      <c r="C97" s="347"/>
      <c r="D97" s="348"/>
      <c r="E97" s="349" t="s">
        <v>370</v>
      </c>
      <c r="F97" s="349" t="s">
        <v>370</v>
      </c>
      <c r="G97" s="359"/>
      <c r="H97" s="362"/>
    </row>
    <row r="98" ht="14.25" customHeight="1" spans="1:8">
      <c r="A98" s="350" t="s">
        <v>725</v>
      </c>
      <c r="B98" s="357" t="s">
        <v>726</v>
      </c>
      <c r="C98" s="347"/>
      <c r="D98" s="348" t="s">
        <v>370</v>
      </c>
      <c r="E98" s="349" t="s">
        <v>370</v>
      </c>
      <c r="F98" s="349" t="s">
        <v>370</v>
      </c>
      <c r="G98" s="359" t="s">
        <v>627</v>
      </c>
      <c r="H98" s="362" t="s">
        <v>627</v>
      </c>
    </row>
    <row r="99" ht="14.25" customHeight="1" spans="1:8">
      <c r="A99" s="350" t="s">
        <v>727</v>
      </c>
      <c r="B99" s="357" t="s">
        <v>728</v>
      </c>
      <c r="C99" s="347" t="s">
        <v>582</v>
      </c>
      <c r="D99" s="348">
        <v>1</v>
      </c>
      <c r="E99" s="349">
        <v>4209.55</v>
      </c>
      <c r="F99" s="349">
        <v>3641.07</v>
      </c>
      <c r="G99" s="359" t="s">
        <v>583</v>
      </c>
      <c r="H99" s="362" t="s">
        <v>584</v>
      </c>
    </row>
    <row r="100" ht="14.25" customHeight="1" spans="1:8">
      <c r="A100" s="350" t="s">
        <v>729</v>
      </c>
      <c r="B100" s="357" t="s">
        <v>730</v>
      </c>
      <c r="C100" s="347" t="s">
        <v>690</v>
      </c>
      <c r="D100" s="348">
        <v>5</v>
      </c>
      <c r="E100" s="349">
        <v>2037.22</v>
      </c>
      <c r="F100" s="349">
        <v>1875.06</v>
      </c>
      <c r="G100" s="359" t="s">
        <v>583</v>
      </c>
      <c r="H100" s="362" t="s">
        <v>584</v>
      </c>
    </row>
    <row r="101" ht="14.25" customHeight="1" spans="1:8">
      <c r="A101" s="350" t="s">
        <v>731</v>
      </c>
      <c r="B101" s="357" t="s">
        <v>732</v>
      </c>
      <c r="C101" s="347" t="s">
        <v>690</v>
      </c>
      <c r="D101" s="348">
        <v>5</v>
      </c>
      <c r="E101" s="349">
        <v>1929.69</v>
      </c>
      <c r="F101" s="349">
        <v>1782.95</v>
      </c>
      <c r="G101" s="359" t="s">
        <v>583</v>
      </c>
      <c r="H101" s="362" t="s">
        <v>584</v>
      </c>
    </row>
    <row r="102" ht="14.25" customHeight="1" spans="1:8">
      <c r="A102" s="350" t="s">
        <v>733</v>
      </c>
      <c r="B102" s="357" t="s">
        <v>734</v>
      </c>
      <c r="C102" s="347"/>
      <c r="D102" s="348"/>
      <c r="E102" s="349"/>
      <c r="F102" s="349"/>
      <c r="G102" s="359"/>
      <c r="H102" s="362"/>
    </row>
    <row r="103" ht="14.25" customHeight="1" spans="1:8">
      <c r="A103" s="350" t="s">
        <v>735</v>
      </c>
      <c r="B103" s="357" t="s">
        <v>736</v>
      </c>
      <c r="C103" s="347" t="s">
        <v>582</v>
      </c>
      <c r="D103" s="348">
        <v>7</v>
      </c>
      <c r="E103" s="349">
        <v>1880.73</v>
      </c>
      <c r="F103" s="349">
        <v>1412</v>
      </c>
      <c r="G103" s="359" t="s">
        <v>583</v>
      </c>
      <c r="H103" s="362" t="s">
        <v>584</v>
      </c>
    </row>
    <row r="104" ht="14.25" customHeight="1" spans="1:8">
      <c r="A104" s="350" t="s">
        <v>737</v>
      </c>
      <c r="B104" s="357" t="s">
        <v>738</v>
      </c>
      <c r="C104" s="347"/>
      <c r="D104" s="348" t="s">
        <v>370</v>
      </c>
      <c r="E104" s="349" t="s">
        <v>370</v>
      </c>
      <c r="F104" s="349" t="s">
        <v>370</v>
      </c>
      <c r="G104" s="359"/>
      <c r="H104" s="362"/>
    </row>
    <row r="105" ht="14.25" customHeight="1" spans="1:8">
      <c r="A105" s="350" t="s">
        <v>739</v>
      </c>
      <c r="B105" s="357" t="s">
        <v>740</v>
      </c>
      <c r="C105" s="347"/>
      <c r="D105" s="348"/>
      <c r="E105" s="349" t="s">
        <v>370</v>
      </c>
      <c r="F105" s="349" t="s">
        <v>370</v>
      </c>
      <c r="G105" s="359"/>
      <c r="H105" s="362"/>
    </row>
    <row r="106" ht="14.25" customHeight="1" spans="1:8">
      <c r="A106" s="350" t="s">
        <v>741</v>
      </c>
      <c r="B106" s="357" t="s">
        <v>742</v>
      </c>
      <c r="C106" s="347"/>
      <c r="D106" s="348" t="s">
        <v>370</v>
      </c>
      <c r="E106" s="349" t="s">
        <v>370</v>
      </c>
      <c r="F106" s="349" t="s">
        <v>370</v>
      </c>
      <c r="G106" s="359" t="s">
        <v>627</v>
      </c>
      <c r="H106" s="362" t="s">
        <v>627</v>
      </c>
    </row>
    <row r="107" ht="14.25" customHeight="1" spans="1:8">
      <c r="A107" s="350" t="s">
        <v>743</v>
      </c>
      <c r="B107" s="357" t="s">
        <v>744</v>
      </c>
      <c r="C107" s="347"/>
      <c r="D107" s="348"/>
      <c r="E107" s="349"/>
      <c r="F107" s="349" t="s">
        <v>370</v>
      </c>
      <c r="G107" s="359"/>
      <c r="H107" s="362"/>
    </row>
    <row r="108" ht="14.25" customHeight="1" spans="1:8">
      <c r="A108" s="350" t="s">
        <v>745</v>
      </c>
      <c r="B108" s="357" t="s">
        <v>746</v>
      </c>
      <c r="C108" s="347"/>
      <c r="D108" s="348"/>
      <c r="E108" s="349" t="s">
        <v>370</v>
      </c>
      <c r="F108" s="349" t="s">
        <v>370</v>
      </c>
      <c r="G108" s="359"/>
      <c r="H108" s="362"/>
    </row>
    <row r="109" ht="14.25" customHeight="1" spans="1:8">
      <c r="A109" s="350" t="s">
        <v>747</v>
      </c>
      <c r="B109" s="357" t="s">
        <v>748</v>
      </c>
      <c r="C109" s="347" t="s">
        <v>749</v>
      </c>
      <c r="D109" s="348">
        <v>53</v>
      </c>
      <c r="E109" s="349">
        <v>1851.53</v>
      </c>
      <c r="F109" s="349">
        <v>1412</v>
      </c>
      <c r="G109" s="359" t="s">
        <v>583</v>
      </c>
      <c r="H109" s="362" t="s">
        <v>584</v>
      </c>
    </row>
    <row r="110" ht="14.25" customHeight="1" spans="1:8">
      <c r="A110" s="350" t="s">
        <v>750</v>
      </c>
      <c r="B110" s="357" t="s">
        <v>751</v>
      </c>
      <c r="C110" s="347" t="s">
        <v>749</v>
      </c>
      <c r="D110" s="348">
        <v>7</v>
      </c>
      <c r="E110" s="349">
        <v>1906.2</v>
      </c>
      <c r="F110" s="349">
        <v>1412</v>
      </c>
      <c r="G110" s="359" t="s">
        <v>583</v>
      </c>
      <c r="H110" s="362" t="s">
        <v>584</v>
      </c>
    </row>
    <row r="111" ht="14.25" customHeight="1" spans="1:8">
      <c r="A111" s="350" t="s">
        <v>752</v>
      </c>
      <c r="B111" s="357" t="s">
        <v>753</v>
      </c>
      <c r="C111" s="347" t="s">
        <v>690</v>
      </c>
      <c r="D111" s="348">
        <v>1</v>
      </c>
      <c r="E111" s="349">
        <v>1768.72</v>
      </c>
      <c r="F111" s="349">
        <v>1630.72</v>
      </c>
      <c r="G111" s="359" t="s">
        <v>583</v>
      </c>
      <c r="H111" s="362" t="s">
        <v>584</v>
      </c>
    </row>
    <row r="112" ht="14.25" customHeight="1" spans="1:8">
      <c r="A112" s="350" t="s">
        <v>754</v>
      </c>
      <c r="B112" s="357" t="s">
        <v>664</v>
      </c>
      <c r="C112" s="347" t="s">
        <v>676</v>
      </c>
      <c r="D112" s="348">
        <v>1</v>
      </c>
      <c r="E112" s="349">
        <v>2177.6</v>
      </c>
      <c r="F112" s="349">
        <v>1648</v>
      </c>
      <c r="G112" s="359" t="s">
        <v>583</v>
      </c>
      <c r="H112" s="362" t="s">
        <v>584</v>
      </c>
    </row>
    <row r="113" ht="14.25" customHeight="1" spans="1:8">
      <c r="A113" s="350" t="s">
        <v>755</v>
      </c>
      <c r="B113" s="357" t="s">
        <v>756</v>
      </c>
      <c r="C113" s="347"/>
      <c r="D113" s="348"/>
      <c r="E113" s="349" t="s">
        <v>370</v>
      </c>
      <c r="F113" s="361" t="s">
        <v>370</v>
      </c>
      <c r="G113" s="359"/>
      <c r="H113" s="362"/>
    </row>
    <row r="114" ht="14.25" customHeight="1" spans="1:8">
      <c r="A114" s="350" t="s">
        <v>757</v>
      </c>
      <c r="B114" s="357" t="s">
        <v>758</v>
      </c>
      <c r="C114" s="347" t="s">
        <v>676</v>
      </c>
      <c r="D114" s="348">
        <v>1</v>
      </c>
      <c r="E114" s="349">
        <v>1600</v>
      </c>
      <c r="F114" s="349">
        <v>1477.18</v>
      </c>
      <c r="G114" s="359" t="s">
        <v>583</v>
      </c>
      <c r="H114" s="362" t="s">
        <v>584</v>
      </c>
    </row>
    <row r="115" ht="14.25" customHeight="1" spans="1:8">
      <c r="A115" s="350" t="s">
        <v>759</v>
      </c>
      <c r="B115" s="366" t="s">
        <v>760</v>
      </c>
      <c r="C115" s="347" t="s">
        <v>761</v>
      </c>
      <c r="D115" s="348">
        <v>8</v>
      </c>
      <c r="E115" s="349">
        <v>3640.75</v>
      </c>
      <c r="F115" s="349">
        <v>2464.41</v>
      </c>
      <c r="G115" s="359" t="s">
        <v>583</v>
      </c>
      <c r="H115" s="362" t="s">
        <v>584</v>
      </c>
    </row>
    <row r="116" ht="14.25" customHeight="1" spans="1:8">
      <c r="A116" s="350" t="s">
        <v>762</v>
      </c>
      <c r="B116" s="367" t="s">
        <v>763</v>
      </c>
      <c r="C116" s="347" t="s">
        <v>690</v>
      </c>
      <c r="D116" s="348">
        <v>1</v>
      </c>
      <c r="E116" s="349">
        <v>2051.12</v>
      </c>
      <c r="F116" s="349">
        <v>1768.72</v>
      </c>
      <c r="G116" s="359" t="s">
        <v>583</v>
      </c>
      <c r="H116" s="362" t="s">
        <v>584</v>
      </c>
    </row>
    <row r="117" spans="1:8">
      <c r="A117" s="350" t="s">
        <v>764</v>
      </c>
      <c r="B117" s="367" t="s">
        <v>765</v>
      </c>
      <c r="C117" s="347"/>
      <c r="D117" s="348"/>
      <c r="E117" s="349" t="s">
        <v>370</v>
      </c>
      <c r="F117" s="349" t="s">
        <v>370</v>
      </c>
      <c r="G117" s="359"/>
      <c r="H117" s="362"/>
    </row>
    <row r="118" spans="1:8">
      <c r="A118" s="350" t="s">
        <v>766</v>
      </c>
      <c r="B118" s="363" t="s">
        <v>767</v>
      </c>
      <c r="C118" s="347"/>
      <c r="D118" s="348"/>
      <c r="E118" s="349"/>
      <c r="F118" s="349" t="s">
        <v>370</v>
      </c>
      <c r="G118" s="359"/>
      <c r="H118" s="362"/>
    </row>
    <row r="119" ht="14.25" customHeight="1" spans="1:8">
      <c r="B119" s="368"/>
      <c r="C119" s="347"/>
      <c r="D119" s="348"/>
      <c r="E119" s="349"/>
      <c r="F119" s="349"/>
      <c r="G119" s="359"/>
      <c r="H119" s="362"/>
    </row>
    <row r="120" ht="14.25" customHeight="1" spans="1:8">
      <c r="A120" s="344" t="s">
        <v>768</v>
      </c>
      <c r="B120" s="344"/>
      <c r="C120" s="344"/>
      <c r="D120" s="344"/>
      <c r="E120" s="344"/>
      <c r="F120" s="344"/>
      <c r="G120" s="344"/>
      <c r="H120" s="344"/>
    </row>
    <row r="121" ht="14.25" customHeight="1" spans="1:8">
      <c r="A121" s="369" t="s">
        <v>769</v>
      </c>
      <c r="B121" s="370" t="s">
        <v>696</v>
      </c>
      <c r="C121" s="371"/>
      <c r="D121" s="372"/>
      <c r="E121" s="373"/>
      <c r="F121" s="374"/>
      <c r="G121" s="375"/>
      <c r="H121" s="376"/>
    </row>
    <row r="122" ht="14.25" customHeight="1" spans="1:8">
      <c r="A122" s="369" t="s">
        <v>770</v>
      </c>
      <c r="B122" s="377" t="s">
        <v>771</v>
      </c>
      <c r="C122" s="371"/>
      <c r="D122" s="372"/>
      <c r="E122" s="373"/>
      <c r="F122" s="374"/>
      <c r="G122" s="375"/>
      <c r="H122" s="376"/>
    </row>
    <row r="123" ht="14.25" customHeight="1" spans="1:8">
      <c r="A123" s="369" t="s">
        <v>772</v>
      </c>
      <c r="B123" s="377" t="s">
        <v>773</v>
      </c>
      <c r="C123" s="371"/>
      <c r="D123" s="372"/>
      <c r="E123" s="373"/>
      <c r="F123" s="374"/>
      <c r="G123" s="375"/>
      <c r="H123" s="376"/>
    </row>
    <row r="124" ht="14.25" customHeight="1" spans="1:8">
      <c r="A124" s="369" t="s">
        <v>774</v>
      </c>
      <c r="B124" s="378" t="s">
        <v>730</v>
      </c>
      <c r="C124" s="371"/>
      <c r="D124" s="372"/>
      <c r="E124" s="373"/>
      <c r="F124" s="374"/>
      <c r="G124" s="375"/>
      <c r="H124" s="376"/>
    </row>
    <row r="125" ht="14.25" customHeight="1" spans="1:8">
      <c r="A125" s="369" t="s">
        <v>775</v>
      </c>
      <c r="B125" s="379" t="s">
        <v>738</v>
      </c>
      <c r="C125" s="371"/>
      <c r="D125" s="372"/>
      <c r="E125" s="373"/>
      <c r="F125" s="374"/>
      <c r="G125" s="375"/>
      <c r="H125" s="376"/>
    </row>
    <row r="126" spans="1:8">
      <c r="A126" s="369" t="s">
        <v>776</v>
      </c>
      <c r="B126" s="379" t="s">
        <v>777</v>
      </c>
      <c r="C126" s="371"/>
      <c r="D126" s="372"/>
      <c r="E126" s="373"/>
      <c r="F126" s="374"/>
      <c r="G126" s="375"/>
      <c r="H126" s="376"/>
    </row>
    <row r="127" spans="1:8">
      <c r="A127" s="369" t="s">
        <v>778</v>
      </c>
      <c r="B127" s="379" t="s">
        <v>779</v>
      </c>
      <c r="C127" s="371"/>
      <c r="D127" s="372"/>
      <c r="E127" s="373"/>
      <c r="F127" s="374"/>
      <c r="G127" s="375"/>
      <c r="H127" s="376"/>
    </row>
    <row r="128" ht="15" customHeight="1" spans="1:8">
      <c r="A128" s="380" t="s">
        <v>780</v>
      </c>
      <c r="B128" s="380"/>
      <c r="C128" s="380"/>
      <c r="D128" s="381">
        <f>SUM(D120:D126,D76:D117,D16:D52,D55:D73)</f>
        <v>225</v>
      </c>
      <c r="E128" s="382"/>
    </row>
    <row r="129" spans="1:10">
      <c r="B129" s="383"/>
      <c r="C129" s="383"/>
      <c r="D129" s="383"/>
      <c r="E129" s="383"/>
      <c r="F129" s="384"/>
      <c r="G129" s="384"/>
      <c r="H129" s="383"/>
      <c r="I129" s="385"/>
      <c r="J129" s="385"/>
    </row>
    <row r="131" ht="25.5" spans="1:10">
      <c r="A131" s="341" t="s">
        <v>73</v>
      </c>
      <c r="B131" s="341" t="s">
        <v>550</v>
      </c>
      <c r="C131" s="341" t="s">
        <v>551</v>
      </c>
      <c r="D131" s="341" t="s">
        <v>552</v>
      </c>
      <c r="E131" s="341" t="s">
        <v>553</v>
      </c>
      <c r="F131" s="341" t="s">
        <v>554</v>
      </c>
      <c r="G131" s="341" t="s">
        <v>555</v>
      </c>
      <c r="H131" s="341" t="s">
        <v>556</v>
      </c>
    </row>
    <row r="133" ht="14.25" customHeight="1" spans="1:10">
      <c r="A133" s="344" t="s">
        <v>781</v>
      </c>
      <c r="B133" s="344"/>
      <c r="C133" s="344"/>
      <c r="D133" s="344"/>
      <c r="E133" s="344"/>
      <c r="F133" s="344"/>
      <c r="G133" s="344"/>
      <c r="H133" s="344"/>
    </row>
    <row r="134" ht="14.25" customHeight="1" spans="1:10">
      <c r="A134" s="369" t="s">
        <v>782</v>
      </c>
      <c r="B134" s="377" t="s">
        <v>783</v>
      </c>
      <c r="C134" s="386" t="s">
        <v>784</v>
      </c>
      <c r="D134" s="387">
        <v>4</v>
      </c>
      <c r="E134" s="374">
        <v>500</v>
      </c>
      <c r="F134" s="374">
        <v>150</v>
      </c>
      <c r="G134" s="375" t="s">
        <v>785</v>
      </c>
      <c r="H134" s="376" t="s">
        <v>786</v>
      </c>
    </row>
    <row r="135" ht="14.25" customHeight="1" spans="1:10">
      <c r="A135" s="369" t="s">
        <v>787</v>
      </c>
      <c r="B135" s="377" t="s">
        <v>788</v>
      </c>
      <c r="C135" s="386" t="s">
        <v>784</v>
      </c>
      <c r="D135" s="387">
        <v>3</v>
      </c>
      <c r="E135" s="374">
        <v>1200</v>
      </c>
      <c r="F135" s="374">
        <v>1200</v>
      </c>
      <c r="G135" s="375" t="s">
        <v>785</v>
      </c>
      <c r="H135" s="376" t="s">
        <v>584</v>
      </c>
    </row>
    <row r="136" ht="14.25" customHeight="1" spans="1:10">
      <c r="A136" s="369" t="s">
        <v>789</v>
      </c>
      <c r="B136" s="377" t="s">
        <v>790</v>
      </c>
      <c r="C136" s="386" t="s">
        <v>784</v>
      </c>
      <c r="D136" s="387">
        <v>4</v>
      </c>
      <c r="E136" s="374">
        <v>400</v>
      </c>
      <c r="F136" s="374">
        <v>350</v>
      </c>
      <c r="G136" s="375" t="s">
        <v>785</v>
      </c>
      <c r="H136" s="376" t="s">
        <v>791</v>
      </c>
    </row>
    <row r="137" ht="14.25" customHeight="1" spans="1:10">
      <c r="A137" s="369" t="s">
        <v>792</v>
      </c>
      <c r="B137" s="377" t="s">
        <v>793</v>
      </c>
      <c r="C137" s="386" t="s">
        <v>784</v>
      </c>
      <c r="D137" s="387">
        <v>1</v>
      </c>
      <c r="E137" s="374">
        <v>15000</v>
      </c>
      <c r="F137" s="374">
        <v>15000</v>
      </c>
      <c r="G137" s="375" t="s">
        <v>785</v>
      </c>
      <c r="H137" s="376" t="s">
        <v>584</v>
      </c>
    </row>
    <row r="138" ht="14.25" customHeight="1" spans="1:10">
      <c r="A138" s="369" t="s">
        <v>794</v>
      </c>
      <c r="B138" s="377" t="s">
        <v>795</v>
      </c>
      <c r="C138" s="386" t="s">
        <v>784</v>
      </c>
      <c r="D138" s="387">
        <v>1</v>
      </c>
      <c r="E138" s="374">
        <v>3000</v>
      </c>
      <c r="F138" s="374">
        <v>3000</v>
      </c>
      <c r="G138" s="375" t="s">
        <v>785</v>
      </c>
      <c r="H138" s="376" t="s">
        <v>584</v>
      </c>
    </row>
    <row r="139" ht="14.25" customHeight="1" spans="1:10">
      <c r="A139" s="369" t="s">
        <v>796</v>
      </c>
      <c r="B139" s="370" t="s">
        <v>797</v>
      </c>
      <c r="C139" s="386" t="s">
        <v>798</v>
      </c>
      <c r="D139" s="387">
        <v>3</v>
      </c>
      <c r="E139" s="374">
        <v>500</v>
      </c>
      <c r="F139" s="374">
        <v>150</v>
      </c>
      <c r="G139" s="375" t="s">
        <v>785</v>
      </c>
      <c r="H139" s="376" t="s">
        <v>791</v>
      </c>
    </row>
    <row r="140" ht="14.25" customHeight="1" spans="1:10">
      <c r="A140" s="369" t="s">
        <v>799</v>
      </c>
      <c r="B140" s="370" t="s">
        <v>800</v>
      </c>
      <c r="C140" s="386" t="s">
        <v>784</v>
      </c>
      <c r="D140" s="387">
        <v>1</v>
      </c>
      <c r="E140" s="374">
        <v>500</v>
      </c>
      <c r="F140" s="374">
        <v>150</v>
      </c>
      <c r="G140" s="375" t="s">
        <v>785</v>
      </c>
      <c r="H140" s="376" t="s">
        <v>584</v>
      </c>
    </row>
    <row r="141" ht="14.25" customHeight="1" spans="1:10">
      <c r="A141" s="369" t="s">
        <v>801</v>
      </c>
      <c r="B141" s="370" t="s">
        <v>802</v>
      </c>
      <c r="C141" s="386" t="s">
        <v>784</v>
      </c>
      <c r="D141" s="387">
        <v>1</v>
      </c>
      <c r="E141" s="374">
        <v>500</v>
      </c>
      <c r="F141" s="374">
        <v>150</v>
      </c>
      <c r="G141" s="375" t="s">
        <v>785</v>
      </c>
      <c r="H141" s="376" t="s">
        <v>584</v>
      </c>
    </row>
    <row r="142" ht="14.25" customHeight="1" spans="1:10">
      <c r="A142" s="369" t="s">
        <v>803</v>
      </c>
      <c r="B142" s="370" t="s">
        <v>804</v>
      </c>
      <c r="C142" s="386" t="s">
        <v>784</v>
      </c>
      <c r="D142" s="387">
        <v>2</v>
      </c>
      <c r="E142" s="374">
        <v>1200</v>
      </c>
      <c r="F142" s="374">
        <v>1200</v>
      </c>
      <c r="G142" s="375" t="s">
        <v>785</v>
      </c>
      <c r="H142" s="376" t="s">
        <v>584</v>
      </c>
    </row>
    <row r="143" ht="14.25" customHeight="1" spans="1:10">
      <c r="A143" s="369" t="s">
        <v>805</v>
      </c>
      <c r="B143" s="370" t="s">
        <v>806</v>
      </c>
      <c r="C143" s="386" t="s">
        <v>784</v>
      </c>
      <c r="D143" s="387">
        <v>1</v>
      </c>
      <c r="E143" s="374">
        <v>1200</v>
      </c>
      <c r="F143" s="374">
        <v>1200</v>
      </c>
      <c r="G143" s="375" t="s">
        <v>785</v>
      </c>
      <c r="H143" s="376" t="s">
        <v>584</v>
      </c>
    </row>
    <row r="144" ht="14.25" customHeight="1" spans="1:10">
      <c r="A144" s="369" t="s">
        <v>807</v>
      </c>
      <c r="B144" s="377" t="s">
        <v>808</v>
      </c>
      <c r="C144" s="386" t="s">
        <v>798</v>
      </c>
      <c r="D144" s="387">
        <v>16</v>
      </c>
      <c r="E144" s="374">
        <v>2550</v>
      </c>
      <c r="F144" s="374">
        <v>1200</v>
      </c>
      <c r="G144" s="375" t="s">
        <v>785</v>
      </c>
      <c r="H144" s="376" t="s">
        <v>791</v>
      </c>
    </row>
    <row r="145" ht="14.25" customHeight="1" spans="1:8">
      <c r="A145" s="369" t="s">
        <v>809</v>
      </c>
      <c r="B145" s="377" t="s">
        <v>810</v>
      </c>
      <c r="C145" s="386" t="s">
        <v>784</v>
      </c>
      <c r="D145" s="387">
        <v>8</v>
      </c>
      <c r="E145" s="374">
        <v>1200</v>
      </c>
      <c r="F145" s="374">
        <v>1200</v>
      </c>
      <c r="G145" s="375" t="s">
        <v>785</v>
      </c>
      <c r="H145" s="376" t="s">
        <v>786</v>
      </c>
    </row>
    <row r="146" ht="14.25" customHeight="1" spans="1:8">
      <c r="A146" s="369" t="s">
        <v>811</v>
      </c>
      <c r="B146" s="377" t="s">
        <v>812</v>
      </c>
      <c r="C146" s="386"/>
      <c r="D146" s="387"/>
      <c r="E146" s="374"/>
      <c r="F146" s="374"/>
      <c r="G146" s="375"/>
      <c r="H146" s="376"/>
    </row>
    <row r="147" ht="14.25" customHeight="1" spans="1:8">
      <c r="A147" s="369" t="s">
        <v>813</v>
      </c>
      <c r="B147" s="377" t="s">
        <v>814</v>
      </c>
      <c r="C147" s="386" t="s">
        <v>784</v>
      </c>
      <c r="D147" s="387">
        <v>1</v>
      </c>
      <c r="E147" s="374">
        <v>10000</v>
      </c>
      <c r="F147" s="374">
        <v>10000</v>
      </c>
      <c r="G147" s="375" t="s">
        <v>785</v>
      </c>
      <c r="H147" s="376" t="s">
        <v>584</v>
      </c>
    </row>
    <row r="148" ht="14.25" customHeight="1" spans="1:8">
      <c r="A148" s="369" t="s">
        <v>815</v>
      </c>
      <c r="B148" s="377" t="s">
        <v>814</v>
      </c>
      <c r="C148" s="386"/>
      <c r="D148" s="387"/>
      <c r="E148" s="374"/>
      <c r="F148" s="374"/>
      <c r="G148" s="375"/>
      <c r="H148" s="376"/>
    </row>
    <row r="149" ht="14.25" customHeight="1" spans="1:8">
      <c r="A149" s="369" t="s">
        <v>816</v>
      </c>
      <c r="B149" s="377" t="s">
        <v>817</v>
      </c>
      <c r="C149" s="386" t="s">
        <v>798</v>
      </c>
      <c r="D149" s="387">
        <v>1</v>
      </c>
      <c r="E149" s="374">
        <v>500</v>
      </c>
      <c r="F149" s="374">
        <v>150</v>
      </c>
      <c r="G149" s="375" t="s">
        <v>785</v>
      </c>
      <c r="H149" s="376" t="s">
        <v>791</v>
      </c>
    </row>
    <row r="150" ht="14.25" customHeight="1" spans="1:8">
      <c r="A150" s="369" t="s">
        <v>818</v>
      </c>
      <c r="B150" s="377" t="s">
        <v>819</v>
      </c>
      <c r="C150" s="386" t="s">
        <v>784</v>
      </c>
      <c r="D150" s="387">
        <v>1</v>
      </c>
      <c r="E150" s="374">
        <v>18000</v>
      </c>
      <c r="F150" s="374">
        <v>18000</v>
      </c>
      <c r="G150" s="375" t="s">
        <v>785</v>
      </c>
      <c r="H150" s="376" t="s">
        <v>584</v>
      </c>
    </row>
    <row r="151" ht="14.25" customHeight="1" spans="1:8">
      <c r="A151" s="369" t="s">
        <v>820</v>
      </c>
      <c r="B151" s="377" t="s">
        <v>819</v>
      </c>
      <c r="C151" s="386"/>
      <c r="D151" s="387"/>
      <c r="E151" s="374"/>
      <c r="F151" s="374"/>
      <c r="G151" s="375"/>
      <c r="H151" s="376"/>
    </row>
    <row r="152" ht="14.25" customHeight="1" spans="1:8">
      <c r="A152" s="369" t="s">
        <v>821</v>
      </c>
      <c r="B152" s="377" t="s">
        <v>822</v>
      </c>
      <c r="C152" s="386"/>
      <c r="D152" s="387"/>
      <c r="E152" s="374"/>
      <c r="F152" s="374"/>
      <c r="G152" s="375"/>
      <c r="H152" s="376"/>
    </row>
    <row r="153" ht="14.25" customHeight="1" spans="1:8">
      <c r="A153" s="369" t="s">
        <v>823</v>
      </c>
      <c r="B153" s="377" t="s">
        <v>824</v>
      </c>
      <c r="C153" s="386"/>
      <c r="D153" s="387"/>
      <c r="E153" s="374"/>
      <c r="F153" s="374"/>
      <c r="G153" s="375"/>
      <c r="H153" s="376"/>
    </row>
    <row r="154" ht="14.25" customHeight="1" spans="1:8">
      <c r="A154" s="369" t="s">
        <v>825</v>
      </c>
      <c r="B154" s="377" t="s">
        <v>826</v>
      </c>
      <c r="C154" s="386"/>
      <c r="D154" s="387"/>
      <c r="E154" s="374"/>
      <c r="F154" s="374"/>
      <c r="G154" s="375"/>
      <c r="H154" s="376"/>
    </row>
    <row r="155" ht="14.25" customHeight="1" spans="1:8">
      <c r="A155" s="369" t="s">
        <v>827</v>
      </c>
      <c r="B155" s="377" t="s">
        <v>828</v>
      </c>
      <c r="C155" s="386"/>
      <c r="D155" s="387"/>
      <c r="E155" s="374"/>
      <c r="F155" s="374"/>
      <c r="G155" s="375"/>
      <c r="H155" s="376"/>
    </row>
    <row r="156" ht="14.25" customHeight="1" spans="1:8">
      <c r="A156" s="369" t="s">
        <v>829</v>
      </c>
      <c r="B156" s="377" t="s">
        <v>830</v>
      </c>
      <c r="C156" s="386"/>
      <c r="D156" s="387"/>
      <c r="E156" s="374"/>
      <c r="F156" s="374"/>
      <c r="G156" s="375"/>
      <c r="H156" s="376"/>
    </row>
    <row r="157" ht="14.25" customHeight="1" spans="1:8">
      <c r="A157" s="369" t="s">
        <v>831</v>
      </c>
      <c r="B157" s="377" t="s">
        <v>832</v>
      </c>
      <c r="C157" s="386" t="s">
        <v>784</v>
      </c>
      <c r="D157" s="387">
        <v>1</v>
      </c>
      <c r="E157" s="374">
        <v>3000</v>
      </c>
      <c r="F157" s="374">
        <v>3000</v>
      </c>
      <c r="G157" s="375" t="s">
        <v>785</v>
      </c>
      <c r="H157" s="376" t="s">
        <v>584</v>
      </c>
    </row>
    <row r="158" ht="14.25" customHeight="1" spans="1:8">
      <c r="A158" s="369" t="s">
        <v>833</v>
      </c>
      <c r="B158" s="377" t="s">
        <v>834</v>
      </c>
      <c r="C158" s="386" t="s">
        <v>784</v>
      </c>
      <c r="D158" s="387">
        <v>1</v>
      </c>
      <c r="E158" s="374">
        <v>3000</v>
      </c>
      <c r="F158" s="374">
        <v>3000</v>
      </c>
      <c r="G158" s="375" t="s">
        <v>785</v>
      </c>
      <c r="H158" s="376" t="s">
        <v>584</v>
      </c>
    </row>
    <row r="159" ht="14.25" customHeight="1" spans="1:8">
      <c r="A159" s="369" t="s">
        <v>835</v>
      </c>
      <c r="B159" s="377" t="s">
        <v>836</v>
      </c>
      <c r="C159" s="386" t="s">
        <v>784</v>
      </c>
      <c r="D159" s="387">
        <v>1</v>
      </c>
      <c r="E159" s="374">
        <v>6000</v>
      </c>
      <c r="F159" s="374">
        <v>6000</v>
      </c>
      <c r="G159" s="375" t="s">
        <v>785</v>
      </c>
      <c r="H159" s="376" t="s">
        <v>584</v>
      </c>
    </row>
    <row r="160" ht="14.25" customHeight="1" spans="1:8">
      <c r="A160" s="369" t="s">
        <v>837</v>
      </c>
      <c r="B160" s="377" t="s">
        <v>838</v>
      </c>
      <c r="C160" s="386" t="s">
        <v>784</v>
      </c>
      <c r="D160" s="387">
        <v>1</v>
      </c>
      <c r="E160" s="374">
        <v>3000</v>
      </c>
      <c r="F160" s="374">
        <v>3000</v>
      </c>
      <c r="G160" s="375" t="s">
        <v>785</v>
      </c>
      <c r="H160" s="376" t="s">
        <v>584</v>
      </c>
    </row>
    <row r="161" ht="14.25" customHeight="1" spans="1:8">
      <c r="A161" s="369" t="s">
        <v>839</v>
      </c>
      <c r="B161" s="377" t="s">
        <v>840</v>
      </c>
      <c r="C161" s="371"/>
      <c r="D161" s="372"/>
      <c r="E161" s="373"/>
      <c r="F161" s="374"/>
      <c r="G161" s="375"/>
      <c r="H161" s="376"/>
    </row>
    <row r="162" ht="14.25" customHeight="1" spans="1:8">
      <c r="A162" s="369" t="s">
        <v>841</v>
      </c>
      <c r="B162" s="377" t="s">
        <v>842</v>
      </c>
      <c r="C162" s="371"/>
      <c r="D162" s="372"/>
      <c r="E162" s="373"/>
      <c r="F162" s="374"/>
      <c r="G162" s="375"/>
      <c r="H162" s="376"/>
    </row>
    <row r="163" ht="14.25" customHeight="1" spans="1:8">
      <c r="A163" s="369" t="s">
        <v>843</v>
      </c>
      <c r="B163" s="388" t="s">
        <v>844</v>
      </c>
      <c r="C163" s="371"/>
      <c r="D163" s="372"/>
      <c r="E163" s="373"/>
      <c r="F163" s="374"/>
      <c r="G163" s="375"/>
      <c r="H163" s="376"/>
    </row>
    <row r="164" ht="14.25" customHeight="1" spans="1:8">
      <c r="A164" s="369" t="s">
        <v>845</v>
      </c>
      <c r="B164" s="377" t="s">
        <v>846</v>
      </c>
      <c r="C164" s="371"/>
      <c r="D164" s="372"/>
      <c r="E164" s="373"/>
      <c r="F164" s="374"/>
      <c r="G164" s="375"/>
      <c r="H164" s="376"/>
    </row>
    <row r="165" ht="14.25" customHeight="1" spans="1:8">
      <c r="A165" s="369" t="s">
        <v>847</v>
      </c>
      <c r="B165" s="388" t="s">
        <v>848</v>
      </c>
      <c r="C165" s="371"/>
      <c r="D165" s="372"/>
      <c r="E165" s="373"/>
      <c r="F165" s="374"/>
      <c r="G165" s="375"/>
      <c r="H165" s="376"/>
    </row>
    <row r="166" ht="14.25" customHeight="1" spans="1:8">
      <c r="A166" s="369" t="s">
        <v>849</v>
      </c>
      <c r="B166" s="377" t="s">
        <v>850</v>
      </c>
      <c r="C166" s="371"/>
      <c r="D166" s="372"/>
      <c r="E166" s="373"/>
      <c r="F166" s="374"/>
      <c r="G166" s="375"/>
      <c r="H166" s="376"/>
    </row>
    <row r="167" ht="14.25" customHeight="1" spans="1:8">
      <c r="A167" s="369" t="s">
        <v>851</v>
      </c>
      <c r="B167" s="377" t="s">
        <v>852</v>
      </c>
      <c r="C167" s="371"/>
      <c r="D167" s="372"/>
      <c r="E167" s="373"/>
      <c r="F167" s="374"/>
      <c r="G167" s="375"/>
      <c r="H167" s="376"/>
    </row>
    <row r="168" ht="14.25" customHeight="1" spans="1:8">
      <c r="A168" s="369" t="s">
        <v>853</v>
      </c>
      <c r="B168" s="377" t="s">
        <v>854</v>
      </c>
      <c r="C168" s="371"/>
      <c r="D168" s="372"/>
      <c r="E168" s="373"/>
      <c r="F168" s="374"/>
      <c r="G168" s="375"/>
      <c r="H168" s="376"/>
    </row>
    <row r="169" ht="14.25" customHeight="1" spans="1:8">
      <c r="A169" s="369" t="s">
        <v>855</v>
      </c>
      <c r="B169" s="377" t="s">
        <v>856</v>
      </c>
      <c r="C169" s="386"/>
      <c r="D169" s="387"/>
      <c r="E169" s="374"/>
      <c r="F169" s="374"/>
      <c r="G169" s="375"/>
      <c r="H169" s="376"/>
    </row>
    <row r="170" ht="14.25" customHeight="1" spans="1:8">
      <c r="A170" s="369" t="s">
        <v>857</v>
      </c>
      <c r="B170" s="377" t="s">
        <v>858</v>
      </c>
      <c r="C170" s="386" t="s">
        <v>784</v>
      </c>
      <c r="D170" s="387">
        <v>2</v>
      </c>
      <c r="E170" s="374">
        <v>1200</v>
      </c>
      <c r="F170" s="374">
        <v>1200</v>
      </c>
      <c r="G170" s="375" t="s">
        <v>785</v>
      </c>
      <c r="H170" s="376" t="s">
        <v>584</v>
      </c>
    </row>
    <row r="171" ht="14.25" customHeight="1" spans="1:8">
      <c r="A171" s="369" t="s">
        <v>859</v>
      </c>
      <c r="B171" s="377" t="s">
        <v>860</v>
      </c>
      <c r="C171" s="371"/>
      <c r="D171" s="372"/>
      <c r="E171" s="373"/>
      <c r="F171" s="374"/>
      <c r="G171" s="375"/>
      <c r="H171" s="376"/>
    </row>
    <row r="172" ht="14.25" customHeight="1" spans="1:8">
      <c r="A172" s="369" t="s">
        <v>861</v>
      </c>
      <c r="B172" s="377" t="s">
        <v>862</v>
      </c>
      <c r="C172" s="386" t="s">
        <v>784</v>
      </c>
      <c r="D172" s="387">
        <v>3</v>
      </c>
      <c r="E172" s="374">
        <v>1200</v>
      </c>
      <c r="F172" s="374">
        <v>1200</v>
      </c>
      <c r="G172" s="375" t="s">
        <v>785</v>
      </c>
      <c r="H172" s="376" t="s">
        <v>584</v>
      </c>
    </row>
    <row r="173" ht="14.25" customHeight="1" spans="1:8">
      <c r="A173" s="369" t="s">
        <v>863</v>
      </c>
      <c r="B173" s="377" t="s">
        <v>864</v>
      </c>
      <c r="C173" s="371"/>
      <c r="D173" s="372"/>
      <c r="E173" s="373"/>
      <c r="F173" s="374"/>
      <c r="G173" s="375"/>
      <c r="H173" s="376"/>
    </row>
    <row r="174" ht="14.25" customHeight="1" spans="1:8">
      <c r="A174" s="369" t="s">
        <v>865</v>
      </c>
      <c r="B174" s="377" t="s">
        <v>866</v>
      </c>
      <c r="C174" s="371"/>
      <c r="D174" s="372"/>
      <c r="E174" s="373"/>
      <c r="F174" s="374"/>
      <c r="G174" s="375"/>
      <c r="H174" s="376"/>
    </row>
    <row r="175" ht="14.25" customHeight="1" spans="1:8">
      <c r="A175" s="369" t="s">
        <v>867</v>
      </c>
      <c r="B175" s="377" t="s">
        <v>868</v>
      </c>
      <c r="C175" s="371"/>
      <c r="D175" s="372"/>
      <c r="E175" s="373"/>
      <c r="F175" s="374"/>
      <c r="G175" s="375"/>
      <c r="H175" s="376"/>
    </row>
    <row r="176" ht="14.25" customHeight="1" spans="1:8">
      <c r="A176" s="369" t="s">
        <v>869</v>
      </c>
      <c r="B176" s="378" t="s">
        <v>870</v>
      </c>
      <c r="C176" s="371"/>
      <c r="D176" s="372"/>
      <c r="E176" s="373"/>
      <c r="F176" s="374"/>
      <c r="G176" s="375"/>
      <c r="H176" s="376"/>
    </row>
    <row r="177" ht="14.25" customHeight="1" spans="1:10">
      <c r="A177" s="369" t="s">
        <v>871</v>
      </c>
      <c r="B177" s="388" t="s">
        <v>872</v>
      </c>
      <c r="C177" s="386" t="s">
        <v>784</v>
      </c>
      <c r="D177" s="387">
        <v>1</v>
      </c>
      <c r="E177" s="374">
        <v>16001.44</v>
      </c>
      <c r="F177" s="374">
        <v>16001.44</v>
      </c>
      <c r="G177" s="375" t="s">
        <v>785</v>
      </c>
      <c r="H177" s="376" t="s">
        <v>584</v>
      </c>
    </row>
    <row r="178" ht="14.25" customHeight="1" spans="1:10">
      <c r="A178" s="369" t="s">
        <v>873</v>
      </c>
      <c r="B178" s="388" t="s">
        <v>872</v>
      </c>
      <c r="C178" s="386"/>
      <c r="D178" s="387"/>
      <c r="E178" s="374"/>
      <c r="F178" s="374"/>
      <c r="G178" s="375"/>
      <c r="H178" s="376"/>
    </row>
    <row r="179" ht="14.25" customHeight="1" spans="1:10">
      <c r="A179" s="369" t="s">
        <v>874</v>
      </c>
      <c r="B179" s="388" t="s">
        <v>875</v>
      </c>
      <c r="C179" s="386"/>
      <c r="D179" s="387"/>
      <c r="E179" s="374"/>
      <c r="F179" s="374"/>
      <c r="G179" s="375"/>
      <c r="H179" s="376"/>
    </row>
    <row r="180" spans="1:10">
      <c r="A180" s="369" t="s">
        <v>876</v>
      </c>
      <c r="B180" s="388" t="s">
        <v>877</v>
      </c>
      <c r="C180" s="386" t="s">
        <v>784</v>
      </c>
      <c r="D180" s="387">
        <v>1</v>
      </c>
      <c r="E180" s="374">
        <v>1200</v>
      </c>
      <c r="F180" s="374">
        <v>1200</v>
      </c>
      <c r="G180" s="375" t="s">
        <v>785</v>
      </c>
      <c r="H180" s="376" t="s">
        <v>584</v>
      </c>
    </row>
    <row r="182" ht="15" customHeight="1" spans="1:10">
      <c r="A182" s="380" t="s">
        <v>878</v>
      </c>
      <c r="B182" s="380"/>
      <c r="C182" s="380"/>
      <c r="D182" s="381">
        <f>SUM(D134:D180)</f>
        <v>59</v>
      </c>
    </row>
    <row r="184" ht="15" customHeight="1" spans="1:10">
      <c r="A184" s="380" t="s">
        <v>879</v>
      </c>
      <c r="B184" s="380"/>
      <c r="C184" s="380"/>
      <c r="D184" s="381">
        <f>D182+D128</f>
        <v>284</v>
      </c>
    </row>
    <row r="189" ht="15" spans="1:10">
      <c r="C189" s="389" t="s">
        <v>880</v>
      </c>
      <c r="D189" s="389"/>
      <c r="E189" s="389"/>
      <c r="F189" s="389"/>
      <c r="G189" s="390"/>
      <c r="I189" s="391"/>
      <c r="J189" s="391"/>
    </row>
    <row r="190" spans="1:10">
      <c r="B190" s="385"/>
      <c r="C190" s="385"/>
      <c r="D190" s="385"/>
      <c r="E190" s="385"/>
      <c r="F190" s="392"/>
      <c r="G190" s="392"/>
      <c r="I190" s="385"/>
      <c r="J190" s="385"/>
    </row>
    <row r="191" ht="18" customHeight="1" spans="1:10">
      <c r="B191" s="393" t="s">
        <v>145</v>
      </c>
      <c r="C191" s="394" t="s">
        <v>881</v>
      </c>
      <c r="D191" s="394"/>
      <c r="E191" s="394"/>
      <c r="F191" s="394"/>
      <c r="G191" s="395"/>
      <c r="I191" s="396"/>
      <c r="J191" s="396"/>
    </row>
    <row r="192" ht="18" customHeight="1" spans="1:10">
      <c r="B192" s="393" t="s">
        <v>22</v>
      </c>
      <c r="C192" s="394" t="s">
        <v>882</v>
      </c>
      <c r="D192" s="394"/>
      <c r="E192" s="394"/>
      <c r="F192" s="394"/>
      <c r="G192" s="395"/>
      <c r="I192" s="396"/>
      <c r="J192" s="396"/>
    </row>
    <row r="193" ht="19.5" customHeight="1" spans="2:10">
      <c r="B193" s="393" t="s">
        <v>24</v>
      </c>
      <c r="C193" s="394" t="s">
        <v>883</v>
      </c>
      <c r="D193" s="394"/>
      <c r="E193" s="394"/>
      <c r="F193" s="394"/>
      <c r="G193" s="397"/>
      <c r="I193" s="398"/>
      <c r="J193" s="398"/>
    </row>
    <row r="194" ht="19.5" customHeight="1" spans="2:10">
      <c r="B194" s="393" t="s">
        <v>26</v>
      </c>
      <c r="C194" s="399" t="s">
        <v>884</v>
      </c>
      <c r="D194" s="399"/>
      <c r="E194" s="399"/>
      <c r="F194" s="399"/>
      <c r="G194" s="397"/>
      <c r="I194" s="398"/>
      <c r="J194" s="398"/>
    </row>
  </sheetData>
  <mergeCells count="16">
    <mergeCell ref="B2:E2"/>
    <mergeCell ref="B3:E3"/>
    <mergeCell ref="C11:G11"/>
    <mergeCell ref="A15:H15"/>
    <mergeCell ref="A54:H54"/>
    <mergeCell ref="A76:H76"/>
    <mergeCell ref="A120:H120"/>
    <mergeCell ref="A128:C128"/>
    <mergeCell ref="A133:H133"/>
    <mergeCell ref="A182:C182"/>
    <mergeCell ref="A184:C184"/>
    <mergeCell ref="C189:F189"/>
    <mergeCell ref="C191:F191"/>
    <mergeCell ref="C192:F192"/>
    <mergeCell ref="C193:F193"/>
    <mergeCell ref="C194:F194"/>
  </mergeCells>
  <dataValidations count="4">
    <dataValidation type="list" allowBlank="1" showErrorMessage="1" sqref="C16:C53 C55:C74 C76:C127 C134:C180">
      <formula1>"44hs,40hs,36hs,30hs,24hs,20hs,16hs,12hs,10hs,8hs,4hs,--"</formula1>
    </dataValidation>
    <dataValidation type="list" allowBlank="1" showErrorMessage="1" sqref="G16:G53 G55:G74 G76:G127 G134:G180">
      <formula1>"CLT,PJ,PF,Cooperativa,Terceirizado,SESAB,--"</formula1>
    </dataValidation>
    <dataValidation type="list" allowBlank="1" showErrorMessage="1" sqref="H16:H52 H55:H74 H76:H127">
      <formula1>"Plantonista,Diarista,Mensalista,--"</formula1>
    </dataValidation>
    <dataValidation type="list" allowBlank="1" showErrorMessage="1" sqref="H134:H180">
      <formula1>"Plantonista,Diarista,Mensalista,Sobreaviso,--"</formula1>
    </dataValidation>
  </dataValidations>
  <hyperlinks>
    <hyperlink ref="C194" r:id="rId2" display="rh.hmj.fabamed@gmail.com"/>
  </hyperlinks>
  <printOptions horizontalCentered="1"/>
  <pageMargins left="0.354166666666667" right="0.196527777777778" top="0.865972222222222" bottom="0.39375" header="0.511811023622047" footer="0.511811023622047"/>
  <pageSetup paperSize="9" scale="72" orientation="portrait" horizontalDpi="300" verticalDpi="300"/>
  <headerFooter/>
  <rowBreaks count="2" manualBreakCount="2">
    <brk id="74" max="16383" man="1"/>
    <brk id="129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76"/>
  <sheetViews>
    <sheetView showGridLines="0" zoomScale="64" zoomScaleNormal="64" topLeftCell="A123" workbookViewId="0">
      <selection activeCell="D118" sqref="D118"/>
    </sheetView>
  </sheetViews>
  <sheetFormatPr defaultColWidth="19.8571428571429" defaultRowHeight="16.5"/>
  <cols>
    <col min="1" max="1" width="24" style="162" customWidth="1"/>
    <col min="2" max="2" width="27.2857142857143" style="48" customWidth="1"/>
    <col min="3" max="3" width="75.5714285714286" style="50" customWidth="1"/>
    <col min="4" max="4" width="27" style="48" customWidth="1"/>
    <col min="5" max="5" width="25.2857142857143" style="48" customWidth="1"/>
    <col min="6" max="6" width="27.4285714285714" style="48" customWidth="1"/>
    <col min="7" max="7" width="24.1428571428571" style="48" customWidth="1"/>
    <col min="8" max="8" width="28.2857142857143" style="48" customWidth="1"/>
    <col min="9" max="9" width="26.7142857142857" style="48" customWidth="1"/>
    <col min="10" max="10" width="24.2857142857143" style="48" customWidth="1"/>
    <col min="11" max="11" width="25.5714285714286" style="48" customWidth="1"/>
    <col min="12" max="16384" width="19.8571428571429" style="48"/>
  </cols>
  <sheetData>
    <row r="1" s="158" customFormat="1" ht="14.25" customHeight="1" spans="1:25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</row>
    <row r="2" s="158" customFormat="1" ht="24.75" customHeight="1" spans="1:255">
      <c r="A2" s="98"/>
      <c r="B2" s="97"/>
      <c r="C2" s="97"/>
      <c r="D2" s="97"/>
      <c r="E2" s="163" t="s">
        <v>29</v>
      </c>
      <c r="F2" s="11" t="s">
        <v>30</v>
      </c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</row>
    <row r="3" s="158" customFormat="1" ht="24.75" customHeight="1" spans="1:255">
      <c r="A3" s="98"/>
      <c r="B3" s="97"/>
      <c r="C3" s="164" t="s">
        <v>28</v>
      </c>
      <c r="D3" s="164"/>
      <c r="E3" s="163" t="s">
        <v>32</v>
      </c>
      <c r="F3" s="11">
        <v>2026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</row>
    <row r="4" s="158" customFormat="1" ht="24.75" customHeight="1" spans="1:255">
      <c r="A4" s="98"/>
      <c r="B4" s="98"/>
      <c r="C4" s="165" t="s">
        <v>31</v>
      </c>
      <c r="D4" s="165"/>
      <c r="E4" s="166" t="s">
        <v>33</v>
      </c>
      <c r="F4" s="14" t="s">
        <v>4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="103" customFormat="1" ht="14.25" customHeight="1"/>
    <row r="9" spans="1:255">
      <c r="D9" s="48" t="s">
        <v>885</v>
      </c>
    </row>
    <row r="10" s="82" customFormat="1" ht="32.25" customHeight="1" spans="1:255">
      <c r="A10" s="167" t="s">
        <v>886</v>
      </c>
      <c r="B10" s="168"/>
      <c r="C10" s="168"/>
      <c r="D10" s="81"/>
      <c r="E10" s="81"/>
      <c r="F10" s="87"/>
      <c r="G10" s="81"/>
      <c r="H10" s="81"/>
      <c r="I10" s="81"/>
      <c r="J10" s="81"/>
      <c r="K10" s="81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customHeight="1" spans="1:255">
      <c r="A11" s="169" t="s">
        <v>73</v>
      </c>
      <c r="B11" s="169" t="s">
        <v>887</v>
      </c>
      <c r="C11" s="170" t="s">
        <v>888</v>
      </c>
      <c r="D11" s="170" t="s">
        <v>889</v>
      </c>
      <c r="E11" s="171" t="s">
        <v>890</v>
      </c>
      <c r="F11" s="171" t="s">
        <v>891</v>
      </c>
      <c r="G11" s="171" t="s">
        <v>892</v>
      </c>
      <c r="H11" s="171" t="s">
        <v>893</v>
      </c>
      <c r="I11" s="171" t="s">
        <v>894</v>
      </c>
      <c r="J11" s="172" t="s">
        <v>895</v>
      </c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</row>
    <row r="12" customHeight="1" spans="1:255">
      <c r="A12" s="169"/>
      <c r="B12" s="169"/>
      <c r="C12" s="170"/>
      <c r="D12" s="170"/>
      <c r="E12" s="171"/>
      <c r="F12" s="171"/>
      <c r="G12" s="171"/>
      <c r="H12" s="171"/>
      <c r="I12" s="171"/>
      <c r="J12" s="172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</row>
    <row r="13" s="82" customFormat="1" ht="23.25" customHeight="1" spans="1:255">
      <c r="A13" s="173" t="s">
        <v>896</v>
      </c>
      <c r="B13" s="174" t="s">
        <v>897</v>
      </c>
      <c r="C13" s="146" t="s">
        <v>898</v>
      </c>
      <c r="D13" s="175">
        <v>115</v>
      </c>
      <c r="E13" s="176">
        <v>3</v>
      </c>
      <c r="F13" s="176">
        <v>134</v>
      </c>
      <c r="G13" s="177">
        <v>7</v>
      </c>
      <c r="H13" s="177">
        <v>4</v>
      </c>
      <c r="I13" s="177">
        <v>4</v>
      </c>
      <c r="J13" s="178">
        <f>SUM(I13,H13,G13,E13,D13)</f>
        <v>133</v>
      </c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="82" customFormat="1" ht="23.25" customHeight="1" spans="1:255">
      <c r="A14" s="173" t="s">
        <v>899</v>
      </c>
      <c r="B14" s="174"/>
      <c r="C14" s="146" t="s">
        <v>900</v>
      </c>
      <c r="D14" s="176">
        <v>7</v>
      </c>
      <c r="E14" s="177">
        <v>1</v>
      </c>
      <c r="F14" s="176">
        <v>9</v>
      </c>
      <c r="G14" s="177">
        <v>1</v>
      </c>
      <c r="H14" s="177">
        <v>0</v>
      </c>
      <c r="I14" s="177">
        <v>0</v>
      </c>
      <c r="J14" s="178">
        <f>SUM(I14,H14,G14,E14,D14)</f>
        <v>9</v>
      </c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</row>
    <row r="15" s="82" customFormat="1" ht="23.25" customHeight="1" spans="1:255">
      <c r="A15" s="173" t="s">
        <v>901</v>
      </c>
      <c r="B15" s="174"/>
      <c r="C15" s="146" t="s">
        <v>902</v>
      </c>
      <c r="D15" s="176">
        <v>81</v>
      </c>
      <c r="E15" s="176">
        <v>0</v>
      </c>
      <c r="F15" s="176">
        <v>81</v>
      </c>
      <c r="G15" s="177">
        <v>0</v>
      </c>
      <c r="H15" s="177">
        <v>0</v>
      </c>
      <c r="I15" s="177">
        <v>0</v>
      </c>
      <c r="J15" s="178">
        <f>SUM(I15,H15,G15,E15,D15)</f>
        <v>81</v>
      </c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="82" customFormat="1" ht="23.25" customHeight="1" spans="1:255">
      <c r="A16" s="173" t="s">
        <v>903</v>
      </c>
      <c r="B16" s="174"/>
      <c r="C16" s="146" t="s">
        <v>904</v>
      </c>
      <c r="D16" s="176">
        <v>33</v>
      </c>
      <c r="E16" s="176">
        <v>1</v>
      </c>
      <c r="F16" s="176">
        <v>33</v>
      </c>
      <c r="G16" s="177">
        <v>0</v>
      </c>
      <c r="H16" s="177">
        <v>0</v>
      </c>
      <c r="I16" s="177">
        <v>0</v>
      </c>
      <c r="J16" s="178">
        <f>SUM(I16,H16,G16,E16,D16)</f>
        <v>34</v>
      </c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</row>
    <row r="17" s="82" customFormat="1" ht="23.25" customHeight="1" spans="1:22">
      <c r="A17" s="179" t="s">
        <v>905</v>
      </c>
      <c r="B17" s="179"/>
      <c r="C17" s="179"/>
      <c r="D17" s="180">
        <f t="shared" ref="D17:I17" si="0">SUM(D13:D16)</f>
        <v>236</v>
      </c>
      <c r="E17" s="181">
        <f t="shared" si="0"/>
        <v>5</v>
      </c>
      <c r="F17" s="181">
        <f t="shared" si="0"/>
        <v>257</v>
      </c>
      <c r="G17" s="181">
        <f t="shared" si="0"/>
        <v>8</v>
      </c>
      <c r="H17" s="181">
        <f t="shared" si="0"/>
        <v>4</v>
      </c>
      <c r="I17" s="181">
        <f t="shared" si="0"/>
        <v>4</v>
      </c>
      <c r="J17" s="182">
        <f>SUM(I17,H17,G17,E17,D17)</f>
        <v>257</v>
      </c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</row>
    <row r="18" s="82" customFormat="1" ht="20.25" spans="1:22">
      <c r="A18" s="90"/>
      <c r="B18" s="90"/>
      <c r="C18" s="183"/>
      <c r="D18" s="184"/>
      <c r="E18" s="184"/>
      <c r="F18" s="185"/>
      <c r="G18" s="186"/>
      <c r="H18" s="186"/>
      <c r="I18" s="186"/>
      <c r="J18" s="186"/>
      <c r="K18" s="81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</row>
    <row r="19" s="82" customFormat="1" ht="15" customHeight="1" spans="1:22">
      <c r="A19" s="89"/>
      <c r="B19" s="187" t="s">
        <v>906</v>
      </c>
      <c r="C19" s="187"/>
      <c r="D19" s="188">
        <f>SUM(D17,E17,G17,H17,I17)</f>
        <v>257</v>
      </c>
      <c r="E19" s="189"/>
      <c r="F19" s="184"/>
      <c r="G19" s="189"/>
      <c r="H19" s="189"/>
      <c r="I19" s="189"/>
      <c r="J19" s="189"/>
      <c r="K19" s="190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</row>
    <row r="20" s="82" customFormat="1" ht="15" customHeight="1" spans="1:22">
      <c r="A20" s="89"/>
      <c r="B20" s="187"/>
      <c r="C20" s="187"/>
      <c r="D20" s="188"/>
      <c r="E20" s="189"/>
      <c r="F20" s="184"/>
      <c r="G20" s="189"/>
      <c r="H20" s="189"/>
      <c r="I20" s="189"/>
      <c r="J20" s="189"/>
      <c r="K20" s="190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</row>
    <row r="21" s="82" customFormat="1" ht="36.75" customHeight="1" spans="1:22">
      <c r="A21" s="89"/>
      <c r="B21" s="191"/>
      <c r="C21" s="192"/>
      <c r="D21" s="81"/>
      <c r="E21" s="81"/>
      <c r="F21" s="87"/>
      <c r="G21" s="81"/>
      <c r="H21" s="81"/>
      <c r="I21" s="81"/>
      <c r="J21" s="81"/>
      <c r="K21" s="81" t="s">
        <v>907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="159" customFormat="1" customHeight="1" spans="1:22">
      <c r="A22" s="193" t="s">
        <v>73</v>
      </c>
      <c r="B22" s="194" t="s">
        <v>887</v>
      </c>
      <c r="C22" s="195" t="s">
        <v>888</v>
      </c>
      <c r="D22" s="196" t="s">
        <v>908</v>
      </c>
      <c r="E22" s="196" t="s">
        <v>909</v>
      </c>
      <c r="F22" s="197" t="s">
        <v>910</v>
      </c>
      <c r="G22" s="196" t="s">
        <v>911</v>
      </c>
      <c r="H22" s="196" t="s">
        <v>912</v>
      </c>
      <c r="I22" s="196" t="s">
        <v>913</v>
      </c>
      <c r="J22" s="196"/>
      <c r="K22" s="198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</row>
    <row r="23" s="159" customFormat="1" customHeight="1" spans="1:22">
      <c r="A23" s="193"/>
      <c r="B23" s="194"/>
      <c r="C23" s="195"/>
      <c r="D23" s="196"/>
      <c r="E23" s="196"/>
      <c r="F23" s="197"/>
      <c r="G23" s="196"/>
      <c r="H23" s="196"/>
      <c r="I23" s="196"/>
      <c r="J23" s="196"/>
      <c r="K23" s="198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</row>
    <row r="24" s="82" customFormat="1" ht="23.25" customHeight="1" spans="1:22">
      <c r="A24" s="200" t="s">
        <v>896</v>
      </c>
      <c r="B24" s="201" t="s">
        <v>914</v>
      </c>
      <c r="C24" s="146" t="s">
        <v>898</v>
      </c>
      <c r="D24" s="202">
        <v>28</v>
      </c>
      <c r="E24" s="203">
        <v>997</v>
      </c>
      <c r="F24" s="204">
        <f>D24*$D$30</f>
        <v>840</v>
      </c>
      <c r="G24" s="203">
        <v>0</v>
      </c>
      <c r="H24" s="203">
        <v>28</v>
      </c>
      <c r="I24" s="203"/>
      <c r="J24" s="203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="82" customFormat="1" ht="23.25" customHeight="1" spans="1:22">
      <c r="A25" s="200" t="s">
        <v>899</v>
      </c>
      <c r="B25" s="201"/>
      <c r="C25" s="146" t="s">
        <v>900</v>
      </c>
      <c r="D25" s="202">
        <v>4</v>
      </c>
      <c r="E25" s="203">
        <v>69</v>
      </c>
      <c r="F25" s="204">
        <f>D25*$D$30</f>
        <v>120</v>
      </c>
      <c r="G25" s="203">
        <v>0</v>
      </c>
      <c r="H25" s="203">
        <v>4</v>
      </c>
      <c r="I25" s="203"/>
      <c r="J25" s="203"/>
      <c r="K25" s="57"/>
      <c r="L25" s="57"/>
      <c r="M25" s="57"/>
      <c r="N25" s="57"/>
      <c r="O25" s="57"/>
      <c r="P25" s="57"/>
      <c r="Q25" s="57"/>
      <c r="R25" s="57"/>
      <c r="S25" s="57"/>
      <c r="T25" s="57"/>
    </row>
    <row r="26" s="82" customFormat="1" ht="23.25" customHeight="1" spans="1:22">
      <c r="A26" s="200" t="s">
        <v>901</v>
      </c>
      <c r="B26" s="201"/>
      <c r="C26" s="146" t="s">
        <v>902</v>
      </c>
      <c r="D26" s="202">
        <v>11</v>
      </c>
      <c r="E26" s="203">
        <v>193</v>
      </c>
      <c r="F26" s="204">
        <f>D26*$D$30</f>
        <v>330</v>
      </c>
      <c r="G26" s="203">
        <v>1</v>
      </c>
      <c r="H26" s="203">
        <v>11</v>
      </c>
      <c r="I26" s="203"/>
      <c r="J26" s="203"/>
      <c r="K26" s="57"/>
      <c r="L26" s="57"/>
      <c r="M26" s="57"/>
      <c r="N26" s="57"/>
      <c r="O26" s="57"/>
      <c r="P26" s="57"/>
      <c r="Q26" s="57"/>
      <c r="R26" s="57"/>
      <c r="S26" s="57"/>
      <c r="T26" s="57"/>
    </row>
    <row r="27" s="82" customFormat="1" ht="23.25" customHeight="1" spans="1:22">
      <c r="A27" s="200" t="s">
        <v>915</v>
      </c>
      <c r="B27" s="201"/>
      <c r="C27" s="146" t="s">
        <v>904</v>
      </c>
      <c r="D27" s="202">
        <v>11</v>
      </c>
      <c r="E27" s="203">
        <v>126</v>
      </c>
      <c r="F27" s="204">
        <f>D27*$D$30</f>
        <v>330</v>
      </c>
      <c r="G27" s="203">
        <v>0</v>
      </c>
      <c r="H27" s="203">
        <v>11</v>
      </c>
      <c r="I27" s="203"/>
      <c r="J27" s="203"/>
      <c r="K27" s="57"/>
      <c r="L27" s="57"/>
      <c r="M27" s="57"/>
      <c r="N27" s="57"/>
      <c r="O27" s="57"/>
      <c r="P27" s="57"/>
      <c r="Q27" s="57"/>
      <c r="R27" s="57"/>
      <c r="S27" s="57"/>
      <c r="T27" s="57"/>
    </row>
    <row r="28" s="160" customFormat="1" ht="23.25" customHeight="1" spans="1:22">
      <c r="A28" s="205" t="s">
        <v>905</v>
      </c>
      <c r="B28" s="205"/>
      <c r="C28" s="205"/>
      <c r="D28" s="206">
        <f>SUM(D24:D27)</f>
        <v>54</v>
      </c>
      <c r="E28" s="207">
        <f>SUM(E24:E27)</f>
        <v>1385</v>
      </c>
      <c r="F28" s="206">
        <f>SUM(F24:F27)</f>
        <v>1620</v>
      </c>
      <c r="G28" s="208">
        <f>SUM(G24:G27)</f>
        <v>1</v>
      </c>
      <c r="H28" s="208">
        <f>SUM(H24:H27)</f>
        <v>54</v>
      </c>
      <c r="I28" s="208"/>
      <c r="J28" s="208"/>
      <c r="K28" s="87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</row>
    <row r="29" s="82" customFormat="1" ht="20.25" spans="1:22">
      <c r="A29" s="90"/>
      <c r="B29" s="90"/>
      <c r="C29" s="183"/>
      <c r="D29" s="184"/>
      <c r="E29" s="184"/>
      <c r="F29" s="185"/>
      <c r="G29" s="186"/>
      <c r="H29" s="186"/>
      <c r="I29" s="81"/>
      <c r="J29" s="81"/>
      <c r="K29" s="81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="82" customFormat="1" ht="12.75" customHeight="1" spans="1:22">
      <c r="A30" s="57"/>
      <c r="B30" s="57"/>
      <c r="C30" s="210" t="s">
        <v>916</v>
      </c>
      <c r="D30" s="211">
        <v>30</v>
      </c>
      <c r="E30" s="212"/>
      <c r="F30" s="212"/>
      <c r="G30" s="212"/>
      <c r="H30" s="212"/>
      <c r="I30" s="81"/>
      <c r="J30" s="81"/>
      <c r="K30" s="81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</row>
    <row r="31" s="82" customFormat="1" ht="20.25" spans="1:22">
      <c r="A31" s="57"/>
      <c r="B31" s="57"/>
      <c r="C31" s="210"/>
      <c r="D31" s="211"/>
      <c r="E31" s="212"/>
      <c r="F31" s="212"/>
      <c r="G31" s="212"/>
      <c r="H31" s="212"/>
      <c r="I31" s="81"/>
      <c r="J31" s="81"/>
      <c r="K31" s="81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</row>
    <row r="32" s="82" customFormat="1" spans="1:22">
      <c r="A32" s="57"/>
      <c r="B32" s="57"/>
      <c r="C32" s="199"/>
      <c r="D32" s="57"/>
      <c r="E32" s="57"/>
      <c r="F32" s="87"/>
      <c r="G32" s="81"/>
      <c r="H32" s="81"/>
      <c r="I32" s="81"/>
      <c r="J32" s="81"/>
      <c r="K32" s="81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="82" customFormat="1" ht="12.75" customHeight="1" spans="1:22">
      <c r="A33" s="57"/>
      <c r="B33" s="57"/>
      <c r="C33" s="199"/>
      <c r="D33" s="57"/>
      <c r="E33" s="57"/>
      <c r="F33" s="87"/>
      <c r="G33" s="57"/>
      <c r="H33" s="213"/>
      <c r="I33" s="81"/>
      <c r="J33" s="81"/>
      <c r="K33" s="81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</row>
    <row r="34" s="82" customFormat="1" ht="12.75" customHeight="1" spans="1:22">
      <c r="A34" s="57"/>
      <c r="B34" s="57"/>
      <c r="C34" s="199"/>
      <c r="D34" s="57"/>
      <c r="E34" s="57"/>
      <c r="F34" s="87"/>
      <c r="G34" s="57"/>
      <c r="H34" s="213"/>
      <c r="I34" s="81"/>
      <c r="J34" s="81"/>
      <c r="K34" s="81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</row>
    <row r="35" s="82" customFormat="1" ht="12.75" customHeight="1" spans="1:22">
      <c r="A35" s="57"/>
      <c r="B35" s="57"/>
      <c r="C35" s="199"/>
      <c r="D35" s="57"/>
      <c r="E35" s="57"/>
      <c r="F35" s="87"/>
      <c r="G35" s="57"/>
      <c r="H35" s="213"/>
      <c r="I35" s="81"/>
      <c r="J35" s="81"/>
      <c r="K35" s="81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</row>
    <row r="36" s="82" customFormat="1" ht="12.75" customHeight="1" spans="1:22">
      <c r="A36" s="57"/>
      <c r="B36" s="57"/>
      <c r="C36" s="199"/>
      <c r="D36" s="57"/>
      <c r="E36" s="57"/>
      <c r="F36" s="87"/>
      <c r="G36" s="57"/>
      <c r="H36" s="213"/>
      <c r="I36" s="81"/>
      <c r="J36" s="81"/>
      <c r="K36" s="81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</row>
    <row r="37" s="82" customFormat="1" ht="12.75" customHeight="1" spans="1:22">
      <c r="A37" s="57"/>
      <c r="B37" s="57"/>
      <c r="C37" s="199"/>
      <c r="D37" s="57"/>
      <c r="E37" s="57"/>
      <c r="F37" s="87"/>
      <c r="G37" s="57"/>
      <c r="H37" s="213"/>
      <c r="I37" s="81"/>
      <c r="J37" s="81"/>
      <c r="K37" s="81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</row>
    <row r="38" s="82" customFormat="1" ht="24.75" customHeight="1" spans="1:22">
      <c r="E38" s="214" t="s">
        <v>917</v>
      </c>
      <c r="F38" s="215" t="s">
        <v>918</v>
      </c>
      <c r="G38" s="57"/>
      <c r="H38" s="213"/>
      <c r="I38" s="81"/>
      <c r="J38" s="81"/>
      <c r="K38" s="81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</row>
    <row r="39" s="82" customFormat="1" ht="27.75" customHeight="1" spans="1:22">
      <c r="E39" s="193" t="s">
        <v>73</v>
      </c>
      <c r="F39" s="193" t="s">
        <v>919</v>
      </c>
      <c r="G39" s="193" t="s">
        <v>920</v>
      </c>
      <c r="H39" s="194" t="s">
        <v>921</v>
      </c>
      <c r="I39" s="193" t="s">
        <v>922</v>
      </c>
      <c r="J39" s="193"/>
      <c r="K39" s="81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</row>
    <row r="40" s="82" customFormat="1" ht="27.75" customHeight="1" spans="1:22">
      <c r="A40" s="57"/>
      <c r="B40" s="57"/>
      <c r="C40" s="199"/>
      <c r="E40" s="75">
        <v>1</v>
      </c>
      <c r="F40" s="216" t="s">
        <v>923</v>
      </c>
      <c r="G40" s="217">
        <v>2</v>
      </c>
      <c r="H40" s="217">
        <v>0</v>
      </c>
      <c r="I40" s="218"/>
      <c r="J40" s="219"/>
      <c r="K40" s="81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</row>
    <row r="41" s="82" customFormat="1" ht="27.75" customHeight="1" spans="1:22">
      <c r="A41" s="57"/>
      <c r="B41" s="57"/>
      <c r="C41" s="199"/>
      <c r="E41" s="60">
        <v>2</v>
      </c>
      <c r="F41" s="220" t="s">
        <v>924</v>
      </c>
      <c r="G41" s="221"/>
      <c r="H41" s="221"/>
      <c r="I41" s="221"/>
      <c r="J41" s="221"/>
      <c r="K41" s="81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</row>
    <row r="42" s="82" customFormat="1" ht="27.75" customHeight="1" spans="1:22">
      <c r="A42" s="57"/>
      <c r="B42" s="57"/>
      <c r="C42" s="199"/>
      <c r="E42" s="60">
        <v>3</v>
      </c>
      <c r="F42" s="220" t="s">
        <v>925</v>
      </c>
      <c r="G42" s="221">
        <v>1</v>
      </c>
      <c r="H42" s="221">
        <v>0</v>
      </c>
      <c r="I42" s="221" t="s">
        <v>926</v>
      </c>
      <c r="J42" s="221"/>
      <c r="K42" s="81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</row>
    <row r="43" s="82" customFormat="1" ht="12.75" customHeight="1" spans="1:22">
      <c r="A43" s="57"/>
      <c r="B43" s="57"/>
      <c r="C43" s="199"/>
      <c r="D43" s="222"/>
      <c r="E43" s="223"/>
      <c r="F43" s="223"/>
      <c r="G43" s="223"/>
      <c r="H43" s="223"/>
      <c r="I43" s="81"/>
      <c r="J43" s="81"/>
      <c r="K43" s="81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</row>
    <row r="44" s="82" customFormat="1" ht="15" spans="1:22">
      <c r="A44" s="57"/>
      <c r="B44" s="57"/>
      <c r="D44" s="57"/>
      <c r="E44" s="57"/>
      <c r="F44" s="87"/>
      <c r="G44" s="81"/>
      <c r="H44" s="81"/>
      <c r="I44" s="81"/>
      <c r="J44" s="81"/>
      <c r="K44" s="81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</row>
    <row r="45" s="82" customFormat="1" spans="1:22">
      <c r="A45" s="57"/>
      <c r="B45" s="57"/>
      <c r="C45" s="199"/>
      <c r="D45" s="57"/>
      <c r="E45" s="57"/>
      <c r="F45" s="87"/>
      <c r="G45" s="81"/>
      <c r="H45" s="81"/>
      <c r="I45" s="224"/>
      <c r="J45" s="224"/>
      <c r="K45" s="81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</row>
    <row r="46" s="82" customFormat="1" hidden="1" spans="1:22">
      <c r="A46" s="57"/>
      <c r="B46" s="57"/>
      <c r="C46" s="199"/>
      <c r="D46" s="57"/>
      <c r="E46" s="57"/>
      <c r="F46" s="87"/>
      <c r="G46" s="81"/>
      <c r="H46" s="81"/>
      <c r="I46" s="224"/>
      <c r="J46" s="224"/>
      <c r="K46" s="81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</row>
    <row r="47" s="82" customFormat="1" hidden="1" spans="1:22">
      <c r="A47" s="57"/>
      <c r="B47" s="57"/>
      <c r="C47" s="199"/>
      <c r="D47" s="57"/>
      <c r="E47" s="57"/>
      <c r="F47" s="87"/>
      <c r="G47" s="81"/>
      <c r="H47" s="81"/>
      <c r="I47" s="224"/>
      <c r="J47" s="224"/>
      <c r="K47" s="81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</row>
    <row r="48" s="82" customFormat="1" hidden="1" spans="1:22">
      <c r="A48" s="57"/>
      <c r="B48" s="57"/>
      <c r="C48" s="199"/>
      <c r="D48" s="57"/>
      <c r="E48" s="57"/>
      <c r="F48" s="87"/>
      <c r="G48" s="81"/>
      <c r="H48" s="81"/>
      <c r="I48" s="224"/>
      <c r="J48" s="224"/>
      <c r="K48" s="81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</row>
    <row r="49" s="82" customFormat="1" ht="25.5" hidden="1" spans="1:22">
      <c r="A49" s="57"/>
      <c r="B49" s="57"/>
      <c r="C49" s="199"/>
      <c r="D49" s="57"/>
      <c r="E49" s="57"/>
      <c r="F49" s="87"/>
      <c r="G49" s="81"/>
      <c r="H49" s="81"/>
      <c r="I49" s="225"/>
      <c r="J49" s="226"/>
      <c r="K49" s="81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s="82" customFormat="1" hidden="1" spans="1:22">
      <c r="A50" s="57"/>
      <c r="B50" s="57"/>
      <c r="C50" s="199"/>
      <c r="D50" s="57"/>
      <c r="E50" s="57"/>
      <c r="F50" s="87"/>
      <c r="G50" s="81"/>
      <c r="H50" s="81"/>
      <c r="I50" s="224"/>
      <c r="J50" s="224"/>
      <c r="K50" s="81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</row>
    <row r="51" s="82" customFormat="1" hidden="1" spans="1:22">
      <c r="A51" s="57"/>
      <c r="C51" s="199"/>
      <c r="D51" s="57"/>
      <c r="E51" s="57"/>
      <c r="F51" s="87"/>
      <c r="G51" s="81"/>
      <c r="H51" s="81"/>
      <c r="I51" s="81"/>
      <c r="J51" s="81"/>
      <c r="K51" s="81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</row>
    <row r="52" s="82" customFormat="1" ht="23.25" customHeight="1" spans="1:22">
      <c r="A52" s="227" t="s">
        <v>927</v>
      </c>
      <c r="B52" s="228" t="s">
        <v>928</v>
      </c>
      <c r="C52" s="228"/>
      <c r="D52" s="57"/>
      <c r="E52" s="229"/>
      <c r="F52" s="87"/>
      <c r="G52" s="81"/>
      <c r="H52" s="81"/>
      <c r="I52" s="81"/>
      <c r="J52" s="81"/>
      <c r="K52" s="81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</row>
    <row r="53" s="82" customFormat="1" customHeight="1" spans="1:22">
      <c r="A53" s="193" t="s">
        <v>73</v>
      </c>
      <c r="B53" s="193" t="s">
        <v>887</v>
      </c>
      <c r="C53" s="194" t="s">
        <v>888</v>
      </c>
      <c r="D53" s="196" t="s">
        <v>929</v>
      </c>
      <c r="E53" s="230"/>
      <c r="F53" s="87"/>
      <c r="G53" s="81"/>
      <c r="H53" s="81"/>
      <c r="I53" s="81"/>
      <c r="J53" s="81"/>
      <c r="K53" s="81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s="82" customFormat="1" customHeight="1" spans="1:22">
      <c r="A54" s="193"/>
      <c r="B54" s="193"/>
      <c r="C54" s="194"/>
      <c r="D54" s="196"/>
      <c r="E54" s="230"/>
      <c r="F54" s="87"/>
      <c r="G54" s="81"/>
      <c r="H54" s="81"/>
      <c r="I54" s="81"/>
      <c r="J54" s="81"/>
      <c r="K54" s="81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s="82" customFormat="1" ht="27.75" customHeight="1" spans="1:22">
      <c r="A55" s="173" t="s">
        <v>896</v>
      </c>
      <c r="B55" s="231" t="s">
        <v>552</v>
      </c>
      <c r="C55" s="232" t="s">
        <v>930</v>
      </c>
      <c r="D55" s="233">
        <f>D61-D62-D63-D64</f>
        <v>81</v>
      </c>
      <c r="E55" s="234"/>
      <c r="F55" s="81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="82" customFormat="1" ht="27.75" customHeight="1" spans="1:22">
      <c r="A56" s="173" t="s">
        <v>899</v>
      </c>
      <c r="B56" s="231"/>
      <c r="C56" s="232" t="s">
        <v>931</v>
      </c>
      <c r="D56" s="203">
        <v>0</v>
      </c>
      <c r="E56" s="234"/>
      <c r="F56" s="81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="82" customFormat="1" ht="27.75" customHeight="1" spans="1:22">
      <c r="A57" s="235" t="s">
        <v>905</v>
      </c>
      <c r="B57" s="235"/>
      <c r="C57" s="235"/>
      <c r="D57" s="236">
        <f>SUM(D55:D56)</f>
        <v>81</v>
      </c>
      <c r="E57" s="234"/>
      <c r="F57" s="81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="82" customFormat="1" ht="44.25" customHeight="1" spans="1:22">
      <c r="A58" s="89"/>
      <c r="B58" s="191"/>
      <c r="C58" s="192"/>
      <c r="D58" s="237"/>
      <c r="E58" s="81"/>
      <c r="F58" s="81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="82" customFormat="1" customHeight="1" spans="1:22">
      <c r="A59" s="193" t="s">
        <v>73</v>
      </c>
      <c r="B59" s="193" t="s">
        <v>887</v>
      </c>
      <c r="C59" s="194" t="s">
        <v>888</v>
      </c>
      <c r="D59" s="171" t="s">
        <v>929</v>
      </c>
      <c r="E59" s="230"/>
      <c r="F59" s="81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="82" customFormat="1" customHeight="1" spans="1:22">
      <c r="A60" s="193"/>
      <c r="B60" s="193"/>
      <c r="C60" s="194"/>
      <c r="D60" s="171"/>
      <c r="E60" s="230"/>
      <c r="F60" s="81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="82" customFormat="1" ht="25.5" customHeight="1" spans="1:22">
      <c r="A61" s="173" t="s">
        <v>896</v>
      </c>
      <c r="B61" s="231" t="s">
        <v>552</v>
      </c>
      <c r="C61" s="238" t="s">
        <v>932</v>
      </c>
      <c r="D61" s="203">
        <v>96</v>
      </c>
      <c r="E61" s="81"/>
      <c r="F61" s="81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="82" customFormat="1" ht="25.5" customHeight="1" spans="1:22">
      <c r="A62" s="173" t="s">
        <v>899</v>
      </c>
      <c r="B62" s="231"/>
      <c r="C62" s="238" t="s">
        <v>933</v>
      </c>
      <c r="D62" s="203">
        <v>7</v>
      </c>
      <c r="E62" s="239"/>
      <c r="F62" s="81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="82" customFormat="1" ht="25.5" customHeight="1" spans="1:22">
      <c r="A63" s="173" t="s">
        <v>901</v>
      </c>
      <c r="B63" s="231"/>
      <c r="C63" s="238" t="s">
        <v>934</v>
      </c>
      <c r="D63" s="240">
        <v>1</v>
      </c>
      <c r="E63" s="239"/>
      <c r="F63" s="57"/>
      <c r="G63" s="57"/>
      <c r="H63" s="57"/>
      <c r="I63" s="57"/>
      <c r="J63" s="57"/>
      <c r="K63" s="57"/>
      <c r="L63" s="57"/>
    </row>
    <row r="64" s="82" customFormat="1" ht="25.5" customHeight="1" spans="1:22">
      <c r="A64" s="173" t="s">
        <v>915</v>
      </c>
      <c r="B64" s="231"/>
      <c r="C64" s="241" t="s">
        <v>935</v>
      </c>
      <c r="D64" s="240">
        <v>7</v>
      </c>
      <c r="E64" s="239"/>
      <c r="F64" s="81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="82" customFormat="1" ht="27" customHeight="1" spans="1:22">
      <c r="A65" s="235" t="s">
        <v>905</v>
      </c>
      <c r="B65" s="235"/>
      <c r="C65" s="235"/>
      <c r="D65" s="242">
        <f>D62+D63+D64</f>
        <v>15</v>
      </c>
      <c r="E65" s="243"/>
      <c r="F65" s="81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="82" customFormat="1" ht="27" customHeight="1" spans="1:22">
      <c r="A66" s="235" t="s">
        <v>936</v>
      </c>
      <c r="B66" s="235"/>
      <c r="C66" s="235"/>
      <c r="D66" s="244">
        <f>IF(D61=0,0,D65/D61)</f>
        <v>0.15625</v>
      </c>
      <c r="E66" s="234"/>
      <c r="F66" s="245"/>
      <c r="G66" s="246"/>
      <c r="H66" s="247"/>
      <c r="I66" s="248"/>
      <c r="J66" s="247"/>
      <c r="K66" s="81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</row>
    <row r="67" s="82" customFormat="1" ht="14.25" customHeight="1" spans="1:22">
      <c r="A67" s="57"/>
      <c r="B67" s="57"/>
      <c r="C67" s="199"/>
      <c r="D67" s="57"/>
      <c r="E67" s="81"/>
      <c r="F67" s="87"/>
      <c r="G67" s="81"/>
      <c r="H67" s="81"/>
      <c r="I67" s="81"/>
      <c r="J67" s="81"/>
      <c r="K67" s="81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</row>
    <row r="68" s="82" customFormat="1" ht="33" customHeight="1" spans="1:22">
      <c r="A68" s="57"/>
      <c r="B68" s="57"/>
      <c r="C68" s="199"/>
      <c r="D68" s="57"/>
      <c r="E68" s="81"/>
      <c r="F68" s="87"/>
      <c r="G68" s="81"/>
      <c r="H68" s="81"/>
      <c r="I68" s="81"/>
      <c r="J68" s="81"/>
      <c r="K68" s="81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</row>
    <row r="69" s="82" customFormat="1" ht="32.25" customHeight="1" spans="1:22">
      <c r="A69" s="193" t="s">
        <v>73</v>
      </c>
      <c r="B69" s="193" t="s">
        <v>887</v>
      </c>
      <c r="C69" s="194" t="s">
        <v>888</v>
      </c>
      <c r="D69" s="171" t="s">
        <v>929</v>
      </c>
      <c r="E69" s="81"/>
      <c r="F69" s="87"/>
      <c r="G69" s="81"/>
      <c r="H69" s="81"/>
      <c r="I69" s="81"/>
      <c r="J69" s="81"/>
      <c r="K69" s="81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</row>
    <row r="70" s="82" customFormat="1" ht="32.25" customHeight="1" spans="1:22">
      <c r="A70" s="193"/>
      <c r="B70" s="193"/>
      <c r="C70" s="194"/>
      <c r="D70" s="171"/>
      <c r="E70" s="81"/>
      <c r="F70" s="87"/>
      <c r="G70" s="81"/>
      <c r="H70" s="81"/>
      <c r="I70" s="81"/>
      <c r="J70" s="81"/>
      <c r="K70" s="81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</row>
    <row r="71" s="82" customFormat="1" ht="32.25" customHeight="1" spans="1:22">
      <c r="A71" s="173" t="s">
        <v>896</v>
      </c>
      <c r="B71" s="231" t="s">
        <v>552</v>
      </c>
      <c r="C71" s="238" t="s">
        <v>937</v>
      </c>
      <c r="D71" s="203">
        <v>0</v>
      </c>
      <c r="E71" s="81"/>
      <c r="F71" s="87"/>
      <c r="G71" s="81"/>
      <c r="H71" s="81"/>
      <c r="I71" s="81"/>
      <c r="J71" s="81"/>
      <c r="K71" s="81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</row>
    <row r="72" s="82" customFormat="1" ht="32.25" customHeight="1" spans="1:22">
      <c r="A72" s="173" t="s">
        <v>899</v>
      </c>
      <c r="B72" s="231"/>
      <c r="C72" s="238" t="s">
        <v>938</v>
      </c>
      <c r="D72" s="203">
        <v>18</v>
      </c>
      <c r="E72" s="81"/>
      <c r="F72" s="87"/>
      <c r="G72" s="81"/>
      <c r="H72" s="81"/>
      <c r="I72" s="81"/>
      <c r="J72" s="81"/>
      <c r="K72" s="81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</row>
    <row r="73" s="82" customFormat="1" ht="32.25" customHeight="1" spans="1:22">
      <c r="A73" s="173" t="s">
        <v>901</v>
      </c>
      <c r="B73" s="231"/>
      <c r="C73" s="238" t="s">
        <v>939</v>
      </c>
      <c r="D73" s="203">
        <v>23</v>
      </c>
      <c r="E73" s="81"/>
      <c r="F73" s="87"/>
      <c r="G73" s="81"/>
      <c r="H73" s="81"/>
      <c r="I73" s="81"/>
      <c r="J73" s="81"/>
      <c r="K73" s="81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</row>
    <row r="74" s="82" customFormat="1" ht="32.25" customHeight="1" spans="1:22">
      <c r="A74" s="173" t="s">
        <v>915</v>
      </c>
      <c r="B74" s="231"/>
      <c r="C74" s="241" t="s">
        <v>940</v>
      </c>
      <c r="D74" s="203">
        <v>40</v>
      </c>
      <c r="E74" s="81"/>
      <c r="F74" s="87"/>
      <c r="G74" s="81"/>
      <c r="H74" s="81"/>
      <c r="I74" s="81"/>
      <c r="J74" s="81"/>
      <c r="K74" s="81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</row>
    <row r="75" s="82" customFormat="1" ht="32.25" customHeight="1" spans="1:22">
      <c r="A75" s="235" t="s">
        <v>905</v>
      </c>
      <c r="B75" s="235"/>
      <c r="C75" s="235"/>
      <c r="D75" s="242">
        <f>D72+D73+D74</f>
        <v>81</v>
      </c>
      <c r="E75" s="81"/>
      <c r="F75" s="87"/>
      <c r="G75" s="81"/>
      <c r="H75" s="81"/>
      <c r="I75" s="81"/>
      <c r="J75" s="81"/>
      <c r="K75" s="81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</row>
    <row r="76" s="82" customFormat="1" ht="14.25" customHeight="1" spans="1:22">
      <c r="A76" s="57"/>
      <c r="B76" s="57"/>
      <c r="C76" s="199"/>
      <c r="D76" s="57"/>
      <c r="E76" s="81"/>
      <c r="F76" s="87"/>
      <c r="G76" s="81"/>
      <c r="H76" s="81"/>
      <c r="I76" s="81"/>
      <c r="J76" s="81"/>
      <c r="K76" s="81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</row>
    <row r="77" s="82" customFormat="1" ht="14.25" customHeight="1" spans="1:22">
      <c r="A77" s="57"/>
      <c r="B77" s="57"/>
      <c r="C77" s="199"/>
      <c r="D77" s="57"/>
      <c r="E77" s="81"/>
      <c r="F77" s="87"/>
      <c r="G77" s="81"/>
      <c r="H77" s="81"/>
      <c r="I77" s="81"/>
      <c r="J77" s="81"/>
      <c r="K77" s="81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</row>
    <row r="78" s="82" customFormat="1" ht="14.25" customHeight="1" spans="1:22">
      <c r="A78" s="57"/>
      <c r="B78" s="57"/>
      <c r="C78" s="199"/>
      <c r="D78" s="57"/>
      <c r="E78" s="81"/>
      <c r="F78" s="87"/>
      <c r="G78" s="81"/>
      <c r="H78" s="81"/>
      <c r="I78" s="81"/>
      <c r="J78" s="81"/>
      <c r="K78" s="81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</row>
    <row r="79" s="82" customFormat="1" ht="14.25" customHeight="1" spans="1:22">
      <c r="A79" s="57"/>
      <c r="B79" s="57"/>
      <c r="C79" s="199"/>
      <c r="D79" s="57"/>
      <c r="E79" s="81"/>
      <c r="F79" s="87"/>
      <c r="G79" s="81"/>
      <c r="H79" s="81"/>
      <c r="I79" s="81"/>
      <c r="J79" s="81"/>
      <c r="K79" s="81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</row>
    <row r="80" s="82" customFormat="1" ht="14.25" customHeight="1" spans="1:22">
      <c r="A80" s="57"/>
      <c r="B80" s="57"/>
      <c r="C80" s="199"/>
      <c r="D80" s="57"/>
      <c r="E80" s="81"/>
      <c r="F80" s="87"/>
      <c r="G80" s="81"/>
      <c r="H80" s="81"/>
      <c r="I80" s="81"/>
      <c r="J80" s="81"/>
      <c r="K80" s="81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</row>
    <row r="81" s="82" customFormat="1" ht="12.75" hidden="1" customHeight="1" spans="1:22">
      <c r="A81" s="249"/>
      <c r="B81" s="249"/>
      <c r="C81" s="249"/>
      <c r="D81" s="250"/>
      <c r="E81" s="230"/>
      <c r="F81" s="249"/>
      <c r="G81" s="249"/>
      <c r="H81" s="249"/>
      <c r="I81" s="249"/>
      <c r="J81" s="249"/>
      <c r="K81" s="249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</row>
    <row r="82" s="82" customFormat="1" ht="12.75" hidden="1" customHeight="1" spans="1:22">
      <c r="A82" s="249"/>
      <c r="B82" s="249"/>
      <c r="C82" s="249"/>
      <c r="D82" s="250"/>
      <c r="E82" s="230"/>
      <c r="F82" s="249"/>
      <c r="G82" s="249"/>
      <c r="H82" s="249"/>
      <c r="I82" s="249"/>
      <c r="J82" s="249"/>
      <c r="K82" s="249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</row>
    <row r="83" s="82" customFormat="1" ht="12.75" hidden="1" customHeight="1" spans="1:22">
      <c r="A83" s="251"/>
      <c r="B83" s="252"/>
      <c r="C83" s="253"/>
      <c r="D83" s="254"/>
      <c r="E83" s="81"/>
      <c r="F83" s="251"/>
      <c r="G83" s="255"/>
      <c r="H83" s="255"/>
      <c r="I83" s="256"/>
      <c r="J83" s="256"/>
      <c r="K83" s="256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</row>
    <row r="84" s="82" customFormat="1" ht="12.75" hidden="1" customHeight="1" spans="1:22">
      <c r="A84" s="257"/>
      <c r="B84" s="252"/>
      <c r="C84" s="253"/>
      <c r="D84" s="254"/>
      <c r="E84" s="234"/>
      <c r="F84" s="251"/>
      <c r="G84" s="255"/>
      <c r="H84" s="255"/>
      <c r="I84" s="258"/>
      <c r="J84" s="256"/>
      <c r="K84" s="256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</row>
    <row r="85" s="82" customFormat="1" ht="12.75" hidden="1" customHeight="1" spans="1:22">
      <c r="A85" s="257"/>
      <c r="B85" s="252"/>
      <c r="C85" s="253"/>
      <c r="D85" s="254"/>
      <c r="E85" s="234"/>
      <c r="F85" s="251"/>
      <c r="G85" s="255"/>
      <c r="H85" s="255"/>
      <c r="I85" s="258"/>
      <c r="J85" s="256"/>
      <c r="K85" s="256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</row>
    <row r="86" s="82" customFormat="1" ht="12.75" hidden="1" customHeight="1" spans="1:22">
      <c r="A86" s="52"/>
      <c r="B86" s="52"/>
      <c r="C86" s="52"/>
      <c r="D86" s="259"/>
      <c r="E86" s="234"/>
      <c r="F86" s="251"/>
      <c r="G86" s="256"/>
      <c r="H86" s="256"/>
      <c r="I86" s="256"/>
      <c r="J86" s="256"/>
      <c r="K86" s="256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</row>
    <row r="87" s="82" customFormat="1" ht="3" customHeight="1" spans="1:22">
      <c r="A87" s="260"/>
      <c r="B87" s="260"/>
      <c r="C87" s="260"/>
      <c r="D87" s="261"/>
      <c r="E87" s="81"/>
      <c r="F87" s="251"/>
      <c r="G87" s="262"/>
      <c r="H87" s="262"/>
      <c r="I87" s="262"/>
      <c r="J87" s="262"/>
      <c r="K87" s="262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</row>
    <row r="88" s="82" customFormat="1" ht="20.25" customHeight="1" spans="1:22">
      <c r="A88" s="263" t="s">
        <v>941</v>
      </c>
      <c r="B88" s="264" t="s">
        <v>942</v>
      </c>
      <c r="C88" s="264"/>
      <c r="D88" s="57"/>
      <c r="E88" s="229"/>
      <c r="F88" s="87"/>
      <c r="G88" s="81"/>
      <c r="H88" s="81"/>
      <c r="I88" s="81"/>
      <c r="J88" s="81"/>
      <c r="K88" s="81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</row>
    <row r="89" s="82" customFormat="1" customHeight="1" spans="1:22">
      <c r="A89" s="193" t="s">
        <v>73</v>
      </c>
      <c r="B89" s="193" t="s">
        <v>887</v>
      </c>
      <c r="C89" s="193" t="s">
        <v>943</v>
      </c>
      <c r="D89" s="196" t="s">
        <v>929</v>
      </c>
      <c r="E89" s="265"/>
      <c r="F89" s="81"/>
      <c r="G89" s="81"/>
      <c r="H89" s="81"/>
      <c r="I89" s="81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</row>
    <row r="90" s="82" customFormat="1" ht="21" customHeight="1" spans="1:22">
      <c r="A90" s="193"/>
      <c r="B90" s="193"/>
      <c r="C90" s="193"/>
      <c r="D90" s="196"/>
      <c r="E90" s="265"/>
      <c r="F90" s="81"/>
      <c r="G90" s="81"/>
      <c r="H90" s="81"/>
      <c r="I90" s="81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</row>
    <row r="91" s="82" customFormat="1" ht="35.25" customHeight="1" spans="1:22">
      <c r="A91" s="173" t="s">
        <v>896</v>
      </c>
      <c r="B91" s="231" t="s">
        <v>552</v>
      </c>
      <c r="C91" s="118" t="s">
        <v>944</v>
      </c>
      <c r="D91" s="176">
        <v>687</v>
      </c>
      <c r="E91" s="266"/>
      <c r="F91" s="108"/>
      <c r="G91" s="81"/>
      <c r="H91" s="81"/>
      <c r="I91" s="81"/>
      <c r="J91" s="81"/>
      <c r="K91" s="81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</row>
    <row r="92" s="82" customFormat="1" ht="35.25" customHeight="1" spans="1:22">
      <c r="A92" s="173" t="s">
        <v>899</v>
      </c>
      <c r="B92" s="231"/>
      <c r="C92" s="118" t="s">
        <v>945</v>
      </c>
      <c r="D92" s="119">
        <v>3156</v>
      </c>
      <c r="E92" s="266"/>
      <c r="F92" s="108"/>
      <c r="G92" s="81"/>
      <c r="H92" s="81"/>
      <c r="I92" s="81"/>
      <c r="J92" s="81"/>
      <c r="K92" s="81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</row>
    <row r="93" s="82" customFormat="1" ht="35.25" customHeight="1" spans="1:22">
      <c r="A93" s="173" t="s">
        <v>901</v>
      </c>
      <c r="B93" s="231"/>
      <c r="C93" s="118" t="s">
        <v>946</v>
      </c>
      <c r="D93" s="119">
        <v>513</v>
      </c>
      <c r="E93" s="266"/>
      <c r="F93" s="108"/>
      <c r="G93" s="81"/>
      <c r="H93" s="81"/>
      <c r="I93" s="81"/>
      <c r="J93" s="81"/>
      <c r="K93" s="81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</row>
    <row r="94" s="82" customFormat="1" ht="35.25" customHeight="1" spans="1:22">
      <c r="A94" s="173" t="s">
        <v>915</v>
      </c>
      <c r="B94" s="231"/>
      <c r="C94" s="267" t="s">
        <v>947</v>
      </c>
      <c r="D94" s="268">
        <f>SUM(D91:D93)</f>
        <v>4356</v>
      </c>
      <c r="E94" s="266"/>
      <c r="F94" s="108"/>
      <c r="G94" s="81"/>
      <c r="H94" s="81"/>
      <c r="I94" s="81"/>
      <c r="J94" s="81"/>
      <c r="K94" s="81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</row>
    <row r="95" s="82" customFormat="1" ht="35.25" customHeight="1" spans="1:22">
      <c r="A95" s="173" t="s">
        <v>948</v>
      </c>
      <c r="B95" s="231"/>
      <c r="C95" s="118" t="s">
        <v>949</v>
      </c>
      <c r="D95" s="119">
        <v>40</v>
      </c>
      <c r="E95" s="266"/>
      <c r="F95" s="108"/>
      <c r="G95" s="81"/>
      <c r="H95" s="81"/>
      <c r="I95" s="81"/>
      <c r="J95" s="81"/>
      <c r="K95" s="81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</row>
    <row r="96" s="82" customFormat="1" ht="35.25" customHeight="1" spans="1:22">
      <c r="A96" s="173" t="s">
        <v>903</v>
      </c>
      <c r="B96" s="231"/>
      <c r="C96" s="118" t="s">
        <v>950</v>
      </c>
      <c r="D96" s="119">
        <v>14</v>
      </c>
      <c r="E96" s="266"/>
      <c r="F96" s="108"/>
      <c r="G96" s="81"/>
      <c r="H96" s="81"/>
      <c r="I96" s="81"/>
      <c r="J96" s="81"/>
      <c r="K96" s="81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</row>
    <row r="97" s="82" customFormat="1" ht="35.25" customHeight="1" spans="1:22">
      <c r="A97" s="173" t="s">
        <v>951</v>
      </c>
      <c r="B97" s="231"/>
      <c r="C97" s="118" t="s">
        <v>952</v>
      </c>
      <c r="D97" s="119">
        <v>0</v>
      </c>
      <c r="E97" s="266"/>
      <c r="F97" s="108"/>
      <c r="G97" s="81"/>
      <c r="H97" s="81"/>
      <c r="I97" s="81"/>
      <c r="J97" s="81"/>
      <c r="K97" s="81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</row>
    <row r="98" s="82" customFormat="1" ht="35.25" customHeight="1" spans="1:22">
      <c r="A98" s="173" t="s">
        <v>953</v>
      </c>
      <c r="B98" s="231"/>
      <c r="C98" s="118" t="s">
        <v>954</v>
      </c>
      <c r="D98" s="119">
        <v>5</v>
      </c>
      <c r="E98" s="266"/>
      <c r="F98" s="108"/>
      <c r="G98" s="81"/>
      <c r="H98" s="81"/>
      <c r="I98" s="81"/>
      <c r="J98" s="81"/>
      <c r="K98" s="81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</row>
    <row r="99" s="82" customFormat="1" ht="35.25" customHeight="1" spans="1:22">
      <c r="A99" s="173" t="s">
        <v>955</v>
      </c>
      <c r="B99" s="231"/>
      <c r="C99" s="118" t="s">
        <v>956</v>
      </c>
      <c r="D99" s="119">
        <v>0</v>
      </c>
      <c r="E99" s="266"/>
      <c r="F99" s="108"/>
      <c r="G99" s="81"/>
      <c r="H99" s="81"/>
      <c r="I99" s="81"/>
      <c r="J99" s="81"/>
      <c r="K99" s="81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</row>
    <row r="100" s="82" customFormat="1" ht="35.25" customHeight="1" spans="1:22">
      <c r="A100" s="173" t="s">
        <v>957</v>
      </c>
      <c r="B100" s="231"/>
      <c r="C100" s="118" t="s">
        <v>958</v>
      </c>
      <c r="D100" s="119">
        <v>4</v>
      </c>
      <c r="E100" s="266"/>
      <c r="F100" s="108"/>
      <c r="G100" s="81"/>
      <c r="H100" s="81"/>
      <c r="I100" s="81"/>
      <c r="J100" s="81"/>
      <c r="K100" s="81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</row>
    <row r="101" s="82" customFormat="1" ht="35.25" customHeight="1" spans="1:22">
      <c r="A101" s="173" t="s">
        <v>959</v>
      </c>
      <c r="B101" s="231"/>
      <c r="C101" s="267" t="s">
        <v>960</v>
      </c>
      <c r="D101" s="268">
        <f>SUM(D95:D100)</f>
        <v>63</v>
      </c>
      <c r="E101" s="266"/>
      <c r="F101" s="108"/>
      <c r="G101" s="81"/>
      <c r="H101" s="81"/>
      <c r="I101" s="81"/>
      <c r="J101" s="81"/>
      <c r="K101" s="81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</row>
    <row r="102" s="82" customFormat="1" ht="35.25" customHeight="1" spans="1:22">
      <c r="A102" s="269" t="s">
        <v>961</v>
      </c>
      <c r="B102" s="269"/>
      <c r="C102" s="269"/>
      <c r="D102" s="180">
        <f>SUM(D101,D94)</f>
        <v>4419</v>
      </c>
      <c r="E102" s="266"/>
      <c r="F102" s="108"/>
      <c r="G102" s="81"/>
      <c r="H102" s="81"/>
      <c r="I102" s="81"/>
      <c r="J102" s="81"/>
      <c r="K102" s="81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</row>
    <row r="103" s="82" customFormat="1" ht="33" customHeight="1" spans="1:22">
      <c r="A103" s="90"/>
      <c r="B103" s="90"/>
      <c r="C103" s="183"/>
      <c r="D103" s="270"/>
      <c r="E103" s="234"/>
      <c r="F103" s="271"/>
      <c r="G103" s="272"/>
      <c r="H103" s="81"/>
      <c r="I103" s="81"/>
      <c r="J103" s="81"/>
      <c r="K103" s="81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</row>
    <row r="104" s="82" customFormat="1" ht="28.5" customHeight="1" spans="1:22">
      <c r="A104" s="273" t="s">
        <v>962</v>
      </c>
      <c r="B104" s="274" t="s">
        <v>963</v>
      </c>
      <c r="C104" s="274"/>
      <c r="D104" s="57"/>
      <c r="E104" s="234"/>
      <c r="F104" s="87"/>
      <c r="G104" s="81"/>
      <c r="H104" s="81"/>
      <c r="I104" s="81"/>
      <c r="J104" s="81"/>
      <c r="K104" s="81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</row>
    <row r="105" s="82" customFormat="1" ht="19.5" customHeight="1" spans="1:22">
      <c r="A105" s="193" t="s">
        <v>73</v>
      </c>
      <c r="B105" s="193" t="s">
        <v>887</v>
      </c>
      <c r="C105" s="194" t="s">
        <v>943</v>
      </c>
      <c r="D105" s="196" t="s">
        <v>929</v>
      </c>
      <c r="E105" s="234"/>
      <c r="F105" s="274" t="s">
        <v>964</v>
      </c>
      <c r="G105" s="274"/>
      <c r="H105" s="274"/>
      <c r="I105" s="274"/>
      <c r="J105" s="274"/>
      <c r="K105" s="274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</row>
    <row r="106" s="82" customFormat="1" ht="17.25" customHeight="1" spans="1:22">
      <c r="A106" s="193"/>
      <c r="B106" s="193"/>
      <c r="C106" s="194"/>
      <c r="D106" s="196"/>
      <c r="E106" s="81"/>
      <c r="F106" s="275" t="s">
        <v>965</v>
      </c>
      <c r="G106" s="275" t="s">
        <v>966</v>
      </c>
      <c r="H106" s="276" t="s">
        <v>967</v>
      </c>
      <c r="I106" s="277" t="s">
        <v>968</v>
      </c>
      <c r="J106" s="277" t="s">
        <v>969</v>
      </c>
      <c r="K106" s="276" t="s">
        <v>970</v>
      </c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</row>
    <row r="107" s="82" customFormat="1" ht="20.25" customHeight="1" spans="1:22">
      <c r="A107" s="173" t="s">
        <v>896</v>
      </c>
      <c r="B107" s="231" t="s">
        <v>552</v>
      </c>
      <c r="C107" s="278" t="s">
        <v>971</v>
      </c>
      <c r="D107" s="82">
        <v>3156</v>
      </c>
      <c r="E107" s="81"/>
      <c r="F107" s="275"/>
      <c r="G107" s="275"/>
      <c r="H107" s="276"/>
      <c r="I107" s="277"/>
      <c r="J107" s="277"/>
      <c r="K107" s="276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</row>
    <row r="108" s="82" customFormat="1" ht="31.5" customHeight="1" spans="1:22">
      <c r="A108" s="173" t="s">
        <v>899</v>
      </c>
      <c r="B108" s="231"/>
      <c r="C108" s="278" t="s">
        <v>972</v>
      </c>
      <c r="D108" s="279">
        <v>257</v>
      </c>
      <c r="E108" s="81"/>
      <c r="F108" s="280" t="s">
        <v>552</v>
      </c>
      <c r="G108" s="176">
        <v>0</v>
      </c>
      <c r="H108" s="176">
        <v>4</v>
      </c>
      <c r="I108" s="281">
        <f>G108+H108</f>
        <v>4</v>
      </c>
      <c r="J108" s="282">
        <f>IF(D92=0,0,(G108+H108)/D92)</f>
        <v>0.00126742712294043</v>
      </c>
      <c r="K108" s="282">
        <f>IF(D92=0,0,H108/D92)</f>
        <v>0.00126742712294043</v>
      </c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</row>
    <row r="109" s="82" customFormat="1" ht="31.5" customHeight="1" spans="1:22">
      <c r="A109" s="269" t="s">
        <v>963</v>
      </c>
      <c r="B109" s="269"/>
      <c r="C109" s="269"/>
      <c r="D109" s="283">
        <f>IF(D92=0,0,D108/D92)</f>
        <v>0.0814321926489227</v>
      </c>
      <c r="E109" s="81"/>
      <c r="G109" s="284"/>
      <c r="H109" s="284"/>
      <c r="I109" s="285"/>
      <c r="J109" s="272"/>
      <c r="K109" s="272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</row>
    <row r="110" s="82" customFormat="1" ht="37.5" customHeight="1" spans="1:22">
      <c r="A110" s="89"/>
      <c r="B110" s="191"/>
      <c r="C110" s="199"/>
      <c r="D110" s="57"/>
      <c r="E110" s="81"/>
      <c r="F110" s="88"/>
      <c r="G110" s="284"/>
      <c r="H110" s="284"/>
      <c r="I110" s="285"/>
      <c r="J110" s="272"/>
      <c r="K110" s="272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</row>
    <row r="111" s="82" customFormat="1" ht="34.5" customHeight="1" spans="1:22">
      <c r="A111" s="273" t="s">
        <v>973</v>
      </c>
      <c r="B111" s="274" t="s">
        <v>974</v>
      </c>
      <c r="C111" s="274"/>
      <c r="D111" s="57"/>
      <c r="E111" s="81"/>
      <c r="F111" s="87"/>
      <c r="G111" s="81"/>
      <c r="H111" s="81"/>
      <c r="I111" s="81"/>
      <c r="J111" s="81"/>
      <c r="K111" s="81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</row>
    <row r="112" s="82" customFormat="1" ht="28.5" customHeight="1" spans="1:22">
      <c r="A112" s="193" t="s">
        <v>73</v>
      </c>
      <c r="B112" s="193" t="s">
        <v>887</v>
      </c>
      <c r="C112" s="193" t="s">
        <v>975</v>
      </c>
      <c r="D112" s="196" t="s">
        <v>976</v>
      </c>
      <c r="E112" s="286" t="s">
        <v>977</v>
      </c>
      <c r="F112" s="196" t="s">
        <v>978</v>
      </c>
      <c r="G112" s="81"/>
      <c r="H112" s="287" t="s">
        <v>979</v>
      </c>
      <c r="I112" s="287"/>
      <c r="J112" s="287"/>
      <c r="K112" s="28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</row>
    <row r="113" s="82" customFormat="1" customHeight="1" spans="1:22">
      <c r="A113" s="193"/>
      <c r="B113" s="193"/>
      <c r="C113" s="193"/>
      <c r="D113" s="196"/>
      <c r="E113" s="286"/>
      <c r="F113" s="196"/>
      <c r="G113" s="81"/>
      <c r="H113" s="287"/>
      <c r="I113" s="287"/>
      <c r="J113" s="287"/>
      <c r="K113" s="28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</row>
    <row r="114" s="82" customFormat="1" customHeight="1" spans="1:22">
      <c r="A114" s="288" t="s">
        <v>980</v>
      </c>
      <c r="B114" s="289"/>
      <c r="C114" s="290"/>
      <c r="D114" s="291"/>
      <c r="E114" s="292"/>
      <c r="F114" s="291"/>
      <c r="G114" s="81"/>
      <c r="H114" s="287" t="s">
        <v>981</v>
      </c>
      <c r="I114" s="287"/>
      <c r="J114" s="287" t="s">
        <v>982</v>
      </c>
      <c r="K114" s="28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</row>
    <row r="115" ht="29.25" customHeight="1" spans="1:22">
      <c r="A115" s="173" t="s">
        <v>896</v>
      </c>
      <c r="B115" s="231" t="s">
        <v>552</v>
      </c>
      <c r="C115" s="118" t="s">
        <v>983</v>
      </c>
      <c r="D115" s="119">
        <v>1257</v>
      </c>
      <c r="E115" s="119">
        <v>1897</v>
      </c>
      <c r="F115" s="119">
        <v>1734</v>
      </c>
      <c r="G115" s="293"/>
      <c r="H115" s="294" t="s">
        <v>984</v>
      </c>
      <c r="I115" s="294" t="s">
        <v>552</v>
      </c>
      <c r="J115" s="294" t="s">
        <v>984</v>
      </c>
      <c r="K115" s="294" t="s">
        <v>552</v>
      </c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</row>
    <row r="116" ht="31.5" customHeight="1" spans="1:22">
      <c r="A116" s="173" t="s">
        <v>899</v>
      </c>
      <c r="B116" s="231"/>
      <c r="C116" s="118" t="s">
        <v>985</v>
      </c>
      <c r="D116" s="119">
        <v>187</v>
      </c>
      <c r="E116" s="119">
        <v>308</v>
      </c>
      <c r="F116" s="119">
        <v>313</v>
      </c>
      <c r="G116" s="293"/>
      <c r="H116" s="295"/>
      <c r="I116" s="150"/>
      <c r="J116" s="150"/>
      <c r="K116" s="150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</row>
    <row r="117" ht="31.5" customHeight="1" spans="1:22">
      <c r="A117" s="173" t="s">
        <v>901</v>
      </c>
      <c r="B117" s="231"/>
      <c r="C117" s="118" t="s">
        <v>986</v>
      </c>
      <c r="D117" s="119">
        <v>0</v>
      </c>
      <c r="E117" s="119">
        <v>146</v>
      </c>
      <c r="F117" s="119">
        <v>168</v>
      </c>
      <c r="G117" s="293"/>
      <c r="H117" s="295"/>
      <c r="I117" s="150"/>
      <c r="J117" s="150"/>
      <c r="K117" s="150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</row>
    <row r="118" ht="31.5" customHeight="1" spans="1:22">
      <c r="A118" s="173" t="s">
        <v>915</v>
      </c>
      <c r="B118" s="231"/>
      <c r="C118" s="118" t="s">
        <v>987</v>
      </c>
      <c r="D118" s="119">
        <v>49</v>
      </c>
      <c r="E118" s="119">
        <v>79</v>
      </c>
      <c r="F118" s="119">
        <v>123</v>
      </c>
      <c r="G118" s="293"/>
      <c r="H118" s="295"/>
      <c r="I118" s="150"/>
      <c r="J118" s="150"/>
      <c r="K118" s="150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</row>
    <row r="119" ht="31.5" customHeight="1" spans="1:22">
      <c r="A119" s="235" t="s">
        <v>961</v>
      </c>
      <c r="B119" s="235"/>
      <c r="C119" s="235"/>
      <c r="D119" s="242">
        <f>SUM(D115:D118)</f>
        <v>1493</v>
      </c>
      <c r="E119" s="296">
        <f>SUM(E115:E118)</f>
        <v>2430</v>
      </c>
      <c r="F119" s="242">
        <f>SUM(F115:F118)</f>
        <v>2338</v>
      </c>
      <c r="G119" s="293"/>
      <c r="H119" s="295"/>
      <c r="I119" s="150"/>
      <c r="J119" s="150"/>
      <c r="K119" s="150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</row>
    <row r="120" ht="31.5" customHeight="1" spans="1:22">
      <c r="A120" s="297"/>
      <c r="B120" s="191"/>
      <c r="C120" s="298"/>
      <c r="D120" s="299"/>
      <c r="E120" s="299"/>
      <c r="F120" s="299"/>
      <c r="G120" s="293"/>
      <c r="H120" s="295"/>
      <c r="I120" s="150"/>
      <c r="J120" s="150"/>
      <c r="K120" s="150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</row>
    <row r="121" ht="27" customHeight="1" spans="1:22">
      <c r="A121" s="297"/>
      <c r="B121" s="191"/>
      <c r="C121" s="298"/>
      <c r="D121" s="299"/>
      <c r="E121" s="299"/>
      <c r="F121" s="299"/>
      <c r="G121" s="293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</row>
    <row r="122" ht="22.5" customHeight="1" spans="1:22">
      <c r="A122" s="297"/>
      <c r="B122" s="191"/>
      <c r="C122" s="298"/>
      <c r="D122" s="299"/>
      <c r="E122" s="299"/>
      <c r="F122" s="299"/>
      <c r="G122" s="293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</row>
    <row r="123" ht="22.5" customHeight="1" spans="1:22">
      <c r="A123" s="273" t="s">
        <v>988</v>
      </c>
      <c r="B123" s="300" t="s">
        <v>989</v>
      </c>
      <c r="C123" s="300"/>
      <c r="D123" s="299"/>
      <c r="E123" s="299"/>
      <c r="F123" s="299"/>
      <c r="G123" s="293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</row>
    <row r="124" ht="22.5" customHeight="1" spans="1:22">
      <c r="A124" s="301" t="s">
        <v>990</v>
      </c>
      <c r="B124" s="301"/>
      <c r="C124" s="302" t="s">
        <v>991</v>
      </c>
      <c r="D124" s="303" t="s">
        <v>992</v>
      </c>
      <c r="E124" s="304" t="s">
        <v>993</v>
      </c>
      <c r="F124" s="305" t="s">
        <v>994</v>
      </c>
      <c r="G124" s="305"/>
      <c r="H124" s="306" t="s">
        <v>995</v>
      </c>
      <c r="I124" s="191"/>
      <c r="J124" s="307" t="s">
        <v>996</v>
      </c>
      <c r="K124" s="307"/>
      <c r="L124" s="191"/>
      <c r="M124" s="191"/>
      <c r="N124" s="191"/>
      <c r="O124" s="191"/>
      <c r="P124" s="191"/>
      <c r="Q124" s="191"/>
      <c r="R124" s="191"/>
    </row>
    <row r="125" ht="59.25" customHeight="1" spans="1:22">
      <c r="A125" s="301"/>
      <c r="B125" s="301"/>
      <c r="C125" s="302"/>
      <c r="D125" s="303"/>
      <c r="E125" s="304"/>
      <c r="F125" s="305" t="s">
        <v>997</v>
      </c>
      <c r="G125" s="305" t="s">
        <v>998</v>
      </c>
      <c r="H125" s="306"/>
      <c r="I125" s="308"/>
      <c r="J125" s="309" t="s">
        <v>999</v>
      </c>
      <c r="K125" s="309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</row>
    <row r="126" ht="35.25" customHeight="1" spans="1:22">
      <c r="A126" s="146" t="s">
        <v>898</v>
      </c>
      <c r="B126" s="146"/>
      <c r="C126" s="310">
        <f>IF(F24=0,0,E24/F24)</f>
        <v>1.18690476190476</v>
      </c>
      <c r="D126" s="311">
        <f>IF(E24=0,0,E24/(D13+E13+F13+G13+H13+I13))</f>
        <v>3.73408239700375</v>
      </c>
      <c r="E126" s="312">
        <f>IF(D24=0,0,(J13+F13)/D24)</f>
        <v>9.53571428571429</v>
      </c>
      <c r="F126" s="313">
        <f>IF(H13+I13=0,0,(H13+I13)/(D13+E13+F13+G13+H13+I13))</f>
        <v>0.0299625468164794</v>
      </c>
      <c r="G126" s="313">
        <f>IF(I13=0,0,I13/(D13+E13+F13+G13+H13+I13))</f>
        <v>0.0149812734082397</v>
      </c>
      <c r="H126" s="314">
        <f>IF(G24=0,0,G24/(D13+E13+F13+G13+H13+I13))</f>
        <v>0</v>
      </c>
      <c r="I126" s="299"/>
      <c r="J126" s="315"/>
      <c r="K126" s="150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  <c r="V126" s="191"/>
    </row>
    <row r="127" ht="26.25" customHeight="1" spans="1:22">
      <c r="A127" s="146" t="s">
        <v>900</v>
      </c>
      <c r="B127" s="146"/>
      <c r="C127" s="310">
        <f>IF(F25=0,0,E25/F25)</f>
        <v>0.575</v>
      </c>
      <c r="D127" s="311">
        <f>IF(E25=0,0,E25/(D14+E14+F14+G14+H14+I14))</f>
        <v>3.83333333333333</v>
      </c>
      <c r="E127" s="312">
        <f>IF(D25=0,0,(J14+F14)/D25)</f>
        <v>4.5</v>
      </c>
      <c r="F127" s="313">
        <f>IF(H14+I14=0,0,(H14+I14)/(D14+E14+F14+G14+H14+I14))</f>
        <v>0</v>
      </c>
      <c r="G127" s="313">
        <f>IF(I14=0,0,I14/(D14+E14+F14+G14+H14+I14))</f>
        <v>0</v>
      </c>
      <c r="H127" s="314">
        <f>IF(G25=0,0,G25/(D14+E14+F14+G14+H14+I14))</f>
        <v>0</v>
      </c>
      <c r="I127" s="299"/>
      <c r="J127" s="315"/>
      <c r="K127" s="150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</row>
    <row r="128" ht="26.25" customHeight="1" spans="1:22">
      <c r="A128" s="146" t="s">
        <v>902</v>
      </c>
      <c r="B128" s="146"/>
      <c r="C128" s="310">
        <f>IF(F26=0,0,E26/F26)</f>
        <v>0.584848484848485</v>
      </c>
      <c r="D128" s="311">
        <f>IF(E26=0,0,E26/(D15+E15+F15+G15+H15+I15))</f>
        <v>1.19135802469136</v>
      </c>
      <c r="E128" s="312">
        <f>IF(D26=0,0,(J15+F15)/D26)</f>
        <v>14.7272727272727</v>
      </c>
      <c r="F128" s="313">
        <f>IF(H15+I15=0,0,(H15+I15)/(D15+E15+F15+G15+H15+I15))</f>
        <v>0</v>
      </c>
      <c r="G128" s="313">
        <f>IF(I15=0,0,I15/(D15+E15+F15+G15+H15+I15))</f>
        <v>0</v>
      </c>
      <c r="H128" s="314">
        <f>IF(G26=0,0,G26/(D15+E15+F15+G15+H15+I15))</f>
        <v>0.00617283950617284</v>
      </c>
      <c r="I128" s="299"/>
      <c r="J128" s="315"/>
      <c r="K128" s="150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  <c r="V128" s="191"/>
    </row>
    <row r="129" ht="26.25" customHeight="1" spans="1:22">
      <c r="A129" s="146" t="s">
        <v>904</v>
      </c>
      <c r="B129" s="146"/>
      <c r="C129" s="310">
        <f>IF(F27=0,0,E27/F27)</f>
        <v>0.381818181818182</v>
      </c>
      <c r="D129" s="311">
        <f>IF(E27=0,0,E27/(D16+E16+F16+G16+H16+I16))</f>
        <v>1.88059701492537</v>
      </c>
      <c r="E129" s="312">
        <f>IF(D27=0,0,(J16+F16)/D27)</f>
        <v>6.09090909090909</v>
      </c>
      <c r="F129" s="313">
        <f>IF(H16+I16=0,0,(H16+I16)/(D16+E16+F16+G16+H16+I16))</f>
        <v>0</v>
      </c>
      <c r="G129" s="313">
        <f>IF(I16=0,0,I16/(D16+E16+F16+G16+H16+I16))</f>
        <v>0</v>
      </c>
      <c r="H129" s="314">
        <f>IF(G27=0,0,G27/(D16+E16+F16+G16+H16+I16))</f>
        <v>0</v>
      </c>
      <c r="I129" s="299"/>
      <c r="J129" s="315"/>
      <c r="K129" s="150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</row>
    <row r="130" s="59" customFormat="1" ht="27.75" customHeight="1" spans="1:22">
      <c r="A130" s="316" t="s">
        <v>1000</v>
      </c>
      <c r="B130" s="316"/>
      <c r="C130" s="317">
        <f>IF(F28=0,0,E28/F28)</f>
        <v>0.854938271604938</v>
      </c>
      <c r="D130" s="318">
        <f>IF(D19=0,0,E28/D19)</f>
        <v>5.38910505836576</v>
      </c>
      <c r="E130" s="318">
        <f>IF(D28=0,0,D19/D28)</f>
        <v>4.75925925925926</v>
      </c>
      <c r="F130" s="317">
        <f>IF(D19=0,0,(H17+I17+I108)/D19)</f>
        <v>0.0466926070038911</v>
      </c>
      <c r="G130" s="317">
        <f>IF(D19=0,0,(I17+H108)/D19)</f>
        <v>0.0311284046692607</v>
      </c>
      <c r="H130" s="319">
        <f>IF(D19=0,0,G28/D19)</f>
        <v>0.00389105058365759</v>
      </c>
      <c r="I130" s="320"/>
      <c r="J130" s="315"/>
      <c r="K130" s="150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</row>
    <row r="131" s="59" customFormat="1" ht="27.75" customHeight="1" spans="1:22">
      <c r="A131" s="57"/>
      <c r="B131" s="57"/>
      <c r="C131" s="321"/>
      <c r="D131" s="321"/>
      <c r="E131" s="321"/>
      <c r="F131" s="322"/>
      <c r="G131" s="80"/>
      <c r="H131" s="80"/>
      <c r="I131" s="320"/>
      <c r="J131" s="191"/>
      <c r="K131" s="191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</row>
    <row r="132" ht="27.75" customHeight="1" spans="1:22">
      <c r="A132" s="57"/>
      <c r="B132" s="57"/>
      <c r="C132" s="321"/>
      <c r="D132" s="321"/>
      <c r="E132" s="321"/>
      <c r="F132" s="322"/>
      <c r="G132" s="80"/>
      <c r="H132" s="80"/>
      <c r="I132" s="299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  <c r="V132" s="191"/>
    </row>
    <row r="133" ht="21.75" customHeight="1" spans="1:22">
      <c r="A133" s="57"/>
      <c r="B133" s="57"/>
      <c r="C133" s="321"/>
      <c r="D133" s="321"/>
      <c r="E133" s="321"/>
      <c r="F133" s="322"/>
      <c r="G133" s="80"/>
      <c r="H133" s="80"/>
      <c r="I133" s="299"/>
      <c r="J133" s="57"/>
      <c r="K133" s="57"/>
      <c r="L133" s="191"/>
      <c r="M133" s="191"/>
      <c r="N133" s="191"/>
      <c r="O133" s="191"/>
      <c r="P133" s="191"/>
      <c r="Q133" s="191"/>
      <c r="R133" s="191"/>
      <c r="S133" s="191"/>
      <c r="T133" s="191"/>
    </row>
    <row r="134" ht="28.5" customHeight="1" spans="1:22">
      <c r="A134" s="57"/>
      <c r="B134" s="57"/>
      <c r="C134" s="321"/>
      <c r="D134" s="321"/>
      <c r="E134" s="321"/>
      <c r="F134" s="322"/>
      <c r="G134" s="80"/>
      <c r="H134" s="80" t="s">
        <v>370</v>
      </c>
      <c r="I134" s="299"/>
      <c r="J134" s="57"/>
      <c r="K134" s="57"/>
      <c r="L134" s="191"/>
      <c r="M134" s="191"/>
      <c r="N134" s="191"/>
      <c r="O134" s="191"/>
      <c r="P134" s="191"/>
      <c r="Q134" s="191"/>
      <c r="R134" s="191"/>
      <c r="S134" s="191"/>
      <c r="T134" s="191"/>
    </row>
    <row r="135" s="82" customFormat="1" ht="24" customHeight="1" spans="1:22">
      <c r="A135" s="57"/>
      <c r="B135" s="57"/>
      <c r="C135" s="323" t="s">
        <v>1001</v>
      </c>
      <c r="D135" s="323"/>
      <c r="E135" s="323"/>
      <c r="F135" s="323"/>
      <c r="G135" s="80"/>
      <c r="H135" s="80"/>
      <c r="I135" s="81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</row>
    <row r="136" s="82" customFormat="1" ht="24" customHeight="1" spans="1:22">
      <c r="A136" s="57"/>
      <c r="B136" s="57"/>
      <c r="C136" s="83"/>
      <c r="D136" s="83"/>
      <c r="E136" s="83"/>
      <c r="F136" s="84"/>
      <c r="G136" s="81"/>
      <c r="H136" s="81"/>
      <c r="I136" s="81"/>
      <c r="J136" s="81"/>
      <c r="K136" s="81"/>
      <c r="L136" s="57"/>
      <c r="M136" s="57"/>
      <c r="N136" s="57"/>
      <c r="O136" s="57"/>
      <c r="P136" s="57"/>
      <c r="Q136" s="57"/>
      <c r="R136" s="57"/>
      <c r="S136" s="57"/>
      <c r="T136" s="57"/>
    </row>
    <row r="137" s="82" customFormat="1" ht="24" customHeight="1" spans="1:22">
      <c r="A137" s="324" t="s">
        <v>145</v>
      </c>
      <c r="B137" s="324"/>
      <c r="C137" s="325" t="s">
        <v>543</v>
      </c>
      <c r="D137" s="325"/>
      <c r="E137" s="81"/>
      <c r="F137" s="87"/>
      <c r="G137" s="168"/>
      <c r="H137" s="168"/>
      <c r="I137" s="81"/>
      <c r="J137" s="326"/>
      <c r="K137" s="326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</row>
    <row r="138" s="82" customFormat="1" ht="24" customHeight="1" spans="1:22">
      <c r="A138" s="327"/>
      <c r="B138" s="328" t="s">
        <v>22</v>
      </c>
      <c r="C138" s="325" t="s">
        <v>23</v>
      </c>
      <c r="D138" s="325"/>
      <c r="E138" s="81"/>
      <c r="F138" s="87"/>
      <c r="G138" s="168"/>
      <c r="H138" s="329" t="s">
        <v>370</v>
      </c>
      <c r="I138" s="81"/>
      <c r="J138" s="326"/>
      <c r="K138" s="326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</row>
    <row r="139" s="82" customFormat="1" ht="33" customHeight="1" spans="1:22">
      <c r="A139" s="327"/>
      <c r="B139" s="328" t="s">
        <v>24</v>
      </c>
      <c r="C139" s="325" t="s">
        <v>544</v>
      </c>
      <c r="D139" s="325"/>
      <c r="E139" s="81"/>
      <c r="F139" s="87"/>
      <c r="G139" s="168"/>
      <c r="H139" s="168"/>
      <c r="I139" s="81"/>
      <c r="J139" s="326"/>
      <c r="K139" s="326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</row>
    <row r="140" s="82" customFormat="1" ht="33" customHeight="1" spans="1:22">
      <c r="A140" s="327"/>
      <c r="B140" s="328" t="s">
        <v>26</v>
      </c>
      <c r="C140" s="91" t="s">
        <v>545</v>
      </c>
      <c r="D140" s="91"/>
      <c r="E140" s="81"/>
      <c r="F140" s="87"/>
      <c r="G140" s="168"/>
      <c r="H140" s="168"/>
      <c r="I140" s="81"/>
      <c r="J140" s="326"/>
      <c r="K140" s="326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</row>
    <row r="141" s="161" customFormat="1" ht="33" customHeight="1" spans="1:22">
      <c r="A141" s="89"/>
      <c r="B141" s="191"/>
      <c r="C141" s="192"/>
      <c r="D141" s="81"/>
      <c r="E141" s="81"/>
      <c r="F141" s="87"/>
      <c r="G141" s="81"/>
      <c r="H141" s="81"/>
      <c r="I141" s="326"/>
      <c r="J141" s="81"/>
      <c r="K141" s="81"/>
      <c r="L141" s="330"/>
      <c r="M141" s="330"/>
      <c r="N141" s="330"/>
      <c r="O141" s="330"/>
      <c r="P141" s="330"/>
      <c r="Q141" s="330"/>
      <c r="R141" s="330"/>
      <c r="S141" s="330"/>
      <c r="T141" s="330"/>
      <c r="U141" s="330"/>
      <c r="V141" s="330"/>
    </row>
    <row r="142" s="161" customFormat="1" ht="33" customHeight="1" spans="1:22">
      <c r="A142" s="89"/>
      <c r="B142" s="191"/>
      <c r="C142" s="192"/>
      <c r="D142" s="81"/>
      <c r="E142" s="81"/>
      <c r="F142" s="87"/>
      <c r="G142" s="81"/>
      <c r="H142" s="81"/>
      <c r="I142" s="326"/>
      <c r="J142" s="81"/>
      <c r="K142" s="81"/>
      <c r="L142" s="330"/>
      <c r="M142" s="330"/>
      <c r="N142" s="330"/>
      <c r="O142" s="330"/>
      <c r="P142" s="330"/>
      <c r="Q142" s="330"/>
      <c r="R142" s="330"/>
      <c r="S142" s="330"/>
      <c r="T142" s="330"/>
      <c r="U142" s="330"/>
      <c r="V142" s="330"/>
    </row>
    <row r="143" s="161" customFormat="1" ht="24.75" customHeight="1" spans="1:22">
      <c r="A143" s="89"/>
      <c r="B143" s="191"/>
      <c r="C143" s="192"/>
      <c r="D143" s="81"/>
      <c r="E143" s="81"/>
      <c r="F143" s="87"/>
      <c r="G143" s="81"/>
      <c r="H143" s="81"/>
      <c r="I143" s="326"/>
      <c r="J143" s="81"/>
      <c r="K143" s="81"/>
      <c r="L143" s="330"/>
      <c r="M143" s="330"/>
      <c r="N143" s="330"/>
      <c r="O143" s="330"/>
      <c r="P143" s="330"/>
      <c r="Q143" s="330"/>
      <c r="R143" s="330"/>
      <c r="S143" s="330"/>
      <c r="T143" s="330"/>
      <c r="U143" s="330"/>
      <c r="V143" s="330"/>
    </row>
    <row r="144" s="161" customFormat="1" ht="24.75" customHeight="1" spans="1:22">
      <c r="A144" s="89"/>
      <c r="B144" s="191"/>
      <c r="C144" s="192"/>
      <c r="D144" s="81"/>
      <c r="E144" s="81"/>
      <c r="F144" s="87"/>
      <c r="G144" s="81"/>
      <c r="H144" s="81"/>
      <c r="I144" s="326"/>
      <c r="J144" s="81"/>
      <c r="K144" s="81"/>
      <c r="L144" s="330"/>
      <c r="M144" s="330"/>
      <c r="N144" s="330"/>
      <c r="O144" s="330"/>
      <c r="P144" s="330"/>
      <c r="Q144" s="330"/>
      <c r="R144" s="330"/>
      <c r="S144" s="330"/>
      <c r="T144" s="330"/>
      <c r="U144" s="330"/>
      <c r="V144" s="330"/>
    </row>
    <row r="145" s="82" customFormat="1" spans="1:22">
      <c r="A145" s="89"/>
      <c r="B145" s="191"/>
      <c r="C145" s="192"/>
      <c r="D145" s="81"/>
      <c r="E145" s="81"/>
      <c r="F145" s="87"/>
      <c r="G145" s="81"/>
      <c r="H145" s="81"/>
      <c r="I145" s="81"/>
      <c r="J145" s="81"/>
      <c r="K145" s="81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</row>
    <row r="146" s="82" customFormat="1" spans="1:22">
      <c r="A146" s="89"/>
      <c r="B146" s="191"/>
      <c r="C146" s="192"/>
      <c r="D146" s="81"/>
      <c r="E146" s="81"/>
      <c r="F146" s="87"/>
      <c r="G146" s="81"/>
      <c r="H146" s="81"/>
      <c r="I146" s="81"/>
      <c r="J146" s="81"/>
      <c r="K146" s="81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</row>
    <row r="147" s="82" customFormat="1" spans="1:22">
      <c r="A147" s="89"/>
      <c r="B147" s="191"/>
      <c r="C147" s="192"/>
      <c r="D147" s="81"/>
      <c r="E147" s="81"/>
      <c r="F147" s="87"/>
      <c r="G147" s="81"/>
      <c r="H147" s="81"/>
      <c r="I147" s="81"/>
      <c r="J147" s="81"/>
      <c r="K147" s="81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</row>
    <row r="148" s="82" customFormat="1" spans="1:22">
      <c r="A148" s="89"/>
      <c r="B148" s="191"/>
      <c r="C148" s="192"/>
      <c r="D148" s="81"/>
      <c r="E148" s="81"/>
      <c r="F148" s="87"/>
      <c r="G148" s="81"/>
      <c r="H148" s="81"/>
      <c r="I148" s="81"/>
      <c r="J148" s="81"/>
      <c r="K148" s="81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</row>
    <row r="149" s="82" customFormat="1" spans="1:22">
      <c r="A149" s="89"/>
      <c r="B149" s="191"/>
      <c r="C149" s="192"/>
      <c r="D149" s="81"/>
      <c r="E149" s="81"/>
      <c r="F149" s="87"/>
      <c r="G149" s="81"/>
      <c r="H149" s="81"/>
      <c r="I149" s="81"/>
      <c r="J149" s="81"/>
      <c r="K149" s="81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</row>
    <row r="150" s="82" customFormat="1" spans="1:22">
      <c r="A150" s="89"/>
      <c r="B150" s="191"/>
      <c r="C150" s="192"/>
      <c r="D150" s="81"/>
      <c r="E150" s="81"/>
      <c r="F150" s="87"/>
      <c r="G150" s="81"/>
      <c r="H150" s="81"/>
      <c r="I150" s="81"/>
      <c r="J150" s="81"/>
      <c r="K150" s="81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</row>
    <row r="151" s="82" customFormat="1" spans="1:22">
      <c r="A151" s="89"/>
      <c r="B151" s="191"/>
      <c r="C151" s="192"/>
      <c r="D151" s="81"/>
      <c r="E151" s="81"/>
      <c r="F151" s="87"/>
      <c r="G151" s="81"/>
      <c r="H151" s="81"/>
      <c r="I151" s="81"/>
      <c r="J151" s="81"/>
      <c r="K151" s="81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</row>
    <row r="152" s="82" customFormat="1" spans="1:22">
      <c r="A152" s="89"/>
      <c r="B152" s="191"/>
      <c r="C152" s="192"/>
      <c r="D152" s="81"/>
      <c r="E152" s="81"/>
      <c r="F152" s="87"/>
      <c r="G152" s="81"/>
      <c r="H152" s="81"/>
      <c r="I152" s="81"/>
      <c r="J152" s="81"/>
      <c r="K152" s="81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</row>
    <row r="153" s="82" customFormat="1" spans="1:22">
      <c r="A153" s="89"/>
      <c r="B153" s="191"/>
      <c r="C153" s="192"/>
      <c r="D153" s="81"/>
      <c r="E153" s="81"/>
      <c r="F153" s="87"/>
      <c r="G153" s="81"/>
      <c r="H153" s="81"/>
      <c r="I153" s="81"/>
      <c r="J153" s="81"/>
      <c r="K153" s="81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</row>
    <row r="154" s="82" customFormat="1" spans="1:22">
      <c r="A154" s="89"/>
      <c r="B154" s="191"/>
      <c r="C154" s="192"/>
      <c r="D154" s="81"/>
      <c r="E154" s="81"/>
      <c r="F154" s="87"/>
      <c r="G154" s="81"/>
      <c r="H154" s="81"/>
      <c r="I154" s="81"/>
      <c r="J154" s="81"/>
      <c r="K154" s="81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</row>
    <row r="155" s="82" customFormat="1" spans="1:22">
      <c r="A155" s="89"/>
      <c r="B155" s="191"/>
      <c r="C155" s="192"/>
      <c r="D155" s="81"/>
      <c r="E155" s="81"/>
      <c r="F155" s="87"/>
      <c r="G155" s="81"/>
      <c r="H155" s="81"/>
      <c r="I155" s="81"/>
      <c r="J155" s="81"/>
      <c r="K155" s="81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</row>
    <row r="156" s="82" customFormat="1" spans="1:22">
      <c r="A156" s="89"/>
      <c r="B156" s="191"/>
      <c r="C156" s="192"/>
      <c r="D156" s="81"/>
      <c r="E156" s="81"/>
      <c r="F156" s="87"/>
      <c r="G156" s="81"/>
      <c r="H156" s="81"/>
      <c r="I156" s="81"/>
      <c r="J156" s="81"/>
      <c r="K156" s="81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</row>
    <row r="157" s="82" customFormat="1" spans="1:22">
      <c r="A157" s="89"/>
      <c r="B157" s="191"/>
      <c r="C157" s="192"/>
      <c r="D157" s="81"/>
      <c r="E157" s="81"/>
      <c r="F157" s="87"/>
      <c r="G157" s="81"/>
      <c r="H157" s="81"/>
      <c r="I157" s="81"/>
      <c r="J157" s="81"/>
      <c r="K157" s="81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</row>
    <row r="158" s="82" customFormat="1" spans="1:22">
      <c r="A158" s="89"/>
      <c r="B158" s="191"/>
      <c r="C158" s="192"/>
      <c r="D158" s="81"/>
      <c r="E158" s="81"/>
      <c r="F158" s="87"/>
      <c r="G158" s="81"/>
      <c r="H158" s="81"/>
      <c r="I158" s="81"/>
      <c r="J158" s="81"/>
      <c r="K158" s="81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</row>
    <row r="159" s="82" customFormat="1" spans="1:22">
      <c r="A159" s="89"/>
      <c r="B159" s="191"/>
      <c r="C159" s="192"/>
      <c r="D159" s="81"/>
      <c r="E159" s="81"/>
      <c r="F159" s="87"/>
      <c r="G159" s="81"/>
      <c r="H159" s="81"/>
      <c r="I159" s="81"/>
      <c r="J159" s="81"/>
      <c r="K159" s="81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</row>
    <row r="160" s="82" customFormat="1" spans="1:22">
      <c r="A160" s="89"/>
      <c r="B160" s="191"/>
      <c r="C160" s="192"/>
      <c r="D160" s="81"/>
      <c r="E160" s="81"/>
      <c r="F160" s="87"/>
      <c r="G160" s="81"/>
      <c r="H160" s="81"/>
      <c r="I160" s="81"/>
      <c r="J160" s="81"/>
      <c r="K160" s="81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</row>
    <row r="161" s="82" customFormat="1" spans="1:22">
      <c r="A161" s="89"/>
      <c r="B161" s="191"/>
      <c r="C161" s="192"/>
      <c r="D161" s="81"/>
      <c r="E161" s="81"/>
      <c r="F161" s="87"/>
      <c r="G161" s="81"/>
      <c r="H161" s="81"/>
      <c r="I161" s="81"/>
      <c r="J161" s="81"/>
      <c r="K161" s="81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</row>
    <row r="162" s="82" customFormat="1" spans="1:22">
      <c r="A162" s="89"/>
      <c r="B162" s="191"/>
      <c r="C162" s="192"/>
      <c r="D162" s="81"/>
      <c r="E162" s="81"/>
      <c r="F162" s="87"/>
      <c r="G162" s="81"/>
      <c r="H162" s="81"/>
      <c r="I162" s="81"/>
      <c r="J162" s="81"/>
      <c r="K162" s="81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</row>
    <row r="163" s="82" customFormat="1" spans="1:22">
      <c r="A163" s="89"/>
      <c r="B163" s="191"/>
      <c r="C163" s="192"/>
      <c r="D163" s="81"/>
      <c r="E163" s="81"/>
      <c r="F163" s="87"/>
      <c r="G163" s="81"/>
      <c r="H163" s="81"/>
      <c r="I163" s="81"/>
      <c r="J163" s="81"/>
      <c r="K163" s="81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</row>
    <row r="164" s="82" customFormat="1" spans="1:22">
      <c r="A164" s="89"/>
      <c r="B164" s="191"/>
      <c r="C164" s="192"/>
      <c r="D164" s="81"/>
      <c r="E164" s="81"/>
      <c r="F164" s="87"/>
      <c r="G164" s="81"/>
      <c r="H164" s="81"/>
      <c r="I164" s="81"/>
      <c r="J164" s="81"/>
      <c r="K164" s="81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</row>
    <row r="165" s="82" customFormat="1" spans="1:22">
      <c r="A165" s="89"/>
      <c r="B165" s="191"/>
      <c r="C165" s="192"/>
      <c r="D165" s="81"/>
      <c r="E165" s="81"/>
      <c r="F165" s="87"/>
      <c r="G165" s="81"/>
      <c r="H165" s="81"/>
      <c r="I165" s="81"/>
      <c r="J165" s="81"/>
      <c r="K165" s="81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</row>
    <row r="166" s="82" customFormat="1" spans="1:22">
      <c r="A166" s="89"/>
      <c r="B166" s="191"/>
      <c r="C166" s="192"/>
      <c r="D166" s="81"/>
      <c r="E166" s="81"/>
      <c r="F166" s="87"/>
      <c r="G166" s="81"/>
      <c r="H166" s="81"/>
      <c r="I166" s="81"/>
      <c r="J166" s="81"/>
      <c r="K166" s="81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</row>
    <row r="167" s="82" customFormat="1" spans="1:22">
      <c r="A167" s="89"/>
      <c r="B167" s="191"/>
      <c r="C167" s="192"/>
      <c r="D167" s="81"/>
      <c r="E167" s="81"/>
      <c r="F167" s="87"/>
      <c r="G167" s="81"/>
      <c r="H167" s="81"/>
      <c r="I167" s="81"/>
      <c r="J167" s="81"/>
      <c r="K167" s="81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</row>
    <row r="168" s="82" customFormat="1" spans="1:22">
      <c r="A168" s="89"/>
      <c r="B168" s="191"/>
      <c r="C168" s="192"/>
      <c r="D168" s="81"/>
      <c r="E168" s="81"/>
      <c r="F168" s="87"/>
      <c r="G168" s="81"/>
      <c r="H168" s="81"/>
      <c r="I168" s="81"/>
      <c r="J168" s="81"/>
      <c r="K168" s="81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</row>
    <row r="169" s="82" customFormat="1" spans="1:22">
      <c r="A169" s="89"/>
      <c r="B169" s="191"/>
      <c r="C169" s="192"/>
      <c r="D169" s="81"/>
      <c r="E169" s="224"/>
      <c r="F169" s="331"/>
      <c r="G169" s="81"/>
      <c r="H169" s="81"/>
      <c r="I169" s="81"/>
      <c r="J169" s="81"/>
      <c r="K169" s="81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</row>
    <row r="170" s="82" customFormat="1" spans="1:22">
      <c r="A170" s="89"/>
      <c r="B170" s="191"/>
      <c r="C170" s="192"/>
      <c r="D170" s="81"/>
      <c r="E170" s="224"/>
      <c r="F170" s="331"/>
      <c r="G170" s="81"/>
      <c r="H170" s="81"/>
      <c r="I170" s="81"/>
      <c r="J170" s="81"/>
      <c r="K170" s="81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</row>
    <row r="171" s="82" customFormat="1" spans="1:22">
      <c r="A171" s="89"/>
      <c r="B171" s="191"/>
      <c r="C171" s="192"/>
      <c r="D171" s="81"/>
      <c r="E171" s="224"/>
      <c r="F171" s="331"/>
      <c r="G171" s="81"/>
      <c r="H171" s="81"/>
      <c r="I171" s="81"/>
      <c r="J171" s="81"/>
      <c r="K171" s="81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</row>
    <row r="172" s="82" customFormat="1" spans="1:22">
      <c r="A172" s="89"/>
      <c r="B172" s="191"/>
      <c r="C172" s="192"/>
      <c r="D172" s="81"/>
      <c r="E172" s="224"/>
      <c r="F172" s="331"/>
      <c r="G172" s="81"/>
      <c r="H172" s="81"/>
      <c r="I172" s="81"/>
      <c r="J172" s="81"/>
      <c r="K172" s="81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</row>
    <row r="173" s="82" customFormat="1" spans="1:22">
      <c r="A173" s="332"/>
      <c r="B173" s="48"/>
      <c r="C173" s="333"/>
      <c r="D173" s="224"/>
      <c r="E173" s="224"/>
      <c r="F173" s="331"/>
      <c r="G173" s="224"/>
      <c r="H173" s="224"/>
      <c r="I173" s="81"/>
      <c r="J173" s="224"/>
      <c r="K173" s="224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</row>
    <row r="174" s="82" customFormat="1" spans="1:22">
      <c r="A174" s="332"/>
      <c r="B174" s="48"/>
      <c r="C174" s="333"/>
      <c r="D174" s="224"/>
      <c r="E174" s="224"/>
      <c r="F174" s="331"/>
      <c r="G174" s="224"/>
      <c r="H174" s="224"/>
      <c r="I174" s="81"/>
      <c r="J174" s="224"/>
      <c r="K174" s="224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</row>
    <row r="175" s="82" customFormat="1" spans="1:22">
      <c r="A175" s="332"/>
      <c r="B175" s="48"/>
      <c r="C175" s="333"/>
      <c r="D175" s="224"/>
      <c r="E175" s="224"/>
      <c r="F175" s="331"/>
      <c r="G175" s="224"/>
      <c r="H175" s="224"/>
      <c r="I175" s="81"/>
      <c r="J175" s="224"/>
      <c r="K175" s="224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</row>
    <row r="176" s="82" customFormat="1" spans="1:22">
      <c r="A176" s="332"/>
      <c r="B176" s="48"/>
      <c r="C176" s="333"/>
      <c r="D176" s="224"/>
      <c r="E176" s="224"/>
      <c r="F176" s="331"/>
      <c r="G176" s="224"/>
      <c r="H176" s="224"/>
      <c r="I176" s="81"/>
      <c r="J176" s="224"/>
      <c r="K176" s="224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</row>
  </sheetData>
  <sheetProtection password="CC4F" sheet="1" objects="1" scenarios="1"/>
  <mergeCells count="123">
    <mergeCell ref="C3:D3"/>
    <mergeCell ref="C4:D4"/>
    <mergeCell ref="B10:C10"/>
    <mergeCell ref="A17:C17"/>
    <mergeCell ref="I24:J24"/>
    <mergeCell ref="I25:J25"/>
    <mergeCell ref="I26:J26"/>
    <mergeCell ref="I27:J27"/>
    <mergeCell ref="A28:C28"/>
    <mergeCell ref="I28:J28"/>
    <mergeCell ref="I39:J39"/>
    <mergeCell ref="I41:J41"/>
    <mergeCell ref="I42:J42"/>
    <mergeCell ref="B52:C52"/>
    <mergeCell ref="A57:C57"/>
    <mergeCell ref="A65:C65"/>
    <mergeCell ref="A66:C66"/>
    <mergeCell ref="A75:C75"/>
    <mergeCell ref="A86:C86"/>
    <mergeCell ref="A87:C87"/>
    <mergeCell ref="B88:C88"/>
    <mergeCell ref="A102:C102"/>
    <mergeCell ref="B104:C104"/>
    <mergeCell ref="A109:C109"/>
    <mergeCell ref="B111:C111"/>
    <mergeCell ref="H114:I114"/>
    <mergeCell ref="J114:K114"/>
    <mergeCell ref="A119:C119"/>
    <mergeCell ref="B123:C123"/>
    <mergeCell ref="F124:G124"/>
    <mergeCell ref="J124:K124"/>
    <mergeCell ref="J125:K125"/>
    <mergeCell ref="A126:B126"/>
    <mergeCell ref="A127:B127"/>
    <mergeCell ref="A128:B128"/>
    <mergeCell ref="A129:B129"/>
    <mergeCell ref="A130:B130"/>
    <mergeCell ref="A137:B137"/>
    <mergeCell ref="C137:D137"/>
    <mergeCell ref="C138:D138"/>
    <mergeCell ref="C139:D139"/>
    <mergeCell ref="C140:D140"/>
    <mergeCell ref="A11:A12"/>
    <mergeCell ref="A22:A23"/>
    <mergeCell ref="A53:A54"/>
    <mergeCell ref="A59:A60"/>
    <mergeCell ref="A69:A70"/>
    <mergeCell ref="A81:A82"/>
    <mergeCell ref="A89:A90"/>
    <mergeCell ref="A105:A106"/>
    <mergeCell ref="A112:A113"/>
    <mergeCell ref="B11:B12"/>
    <mergeCell ref="B13:B16"/>
    <mergeCell ref="B22:B23"/>
    <mergeCell ref="B24:B27"/>
    <mergeCell ref="B53:B54"/>
    <mergeCell ref="B55:B56"/>
    <mergeCell ref="B59:B60"/>
    <mergeCell ref="B61:B64"/>
    <mergeCell ref="B69:B70"/>
    <mergeCell ref="B71:B74"/>
    <mergeCell ref="B81:B82"/>
    <mergeCell ref="B89:B90"/>
    <mergeCell ref="B91:B100"/>
    <mergeCell ref="B105:B106"/>
    <mergeCell ref="B107:B108"/>
    <mergeCell ref="B112:B113"/>
    <mergeCell ref="B115:B118"/>
    <mergeCell ref="C11:C12"/>
    <mergeCell ref="C22:C23"/>
    <mergeCell ref="C30:C31"/>
    <mergeCell ref="C53:C54"/>
    <mergeCell ref="C59:C60"/>
    <mergeCell ref="C69:C70"/>
    <mergeCell ref="C81:C82"/>
    <mergeCell ref="C89:C90"/>
    <mergeCell ref="C105:C106"/>
    <mergeCell ref="C112:C113"/>
    <mergeCell ref="C124:C125"/>
    <mergeCell ref="D11:D12"/>
    <mergeCell ref="D19:D20"/>
    <mergeCell ref="D22:D23"/>
    <mergeCell ref="D30:D31"/>
    <mergeCell ref="D53:D54"/>
    <mergeCell ref="D59:D60"/>
    <mergeCell ref="D69:D70"/>
    <mergeCell ref="D81:D82"/>
    <mergeCell ref="D89:D90"/>
    <mergeCell ref="D105:D106"/>
    <mergeCell ref="D112:D113"/>
    <mergeCell ref="D124:D125"/>
    <mergeCell ref="E11:E12"/>
    <mergeCell ref="E22:E23"/>
    <mergeCell ref="E53:E54"/>
    <mergeCell ref="E89:E90"/>
    <mergeCell ref="E112:E113"/>
    <mergeCell ref="E124:E125"/>
    <mergeCell ref="F11:F12"/>
    <mergeCell ref="F22:F23"/>
    <mergeCell ref="F81:F82"/>
    <mergeCell ref="F106:F107"/>
    <mergeCell ref="F112:F113"/>
    <mergeCell ref="G11:G12"/>
    <mergeCell ref="G22:G23"/>
    <mergeCell ref="G81:G82"/>
    <mergeCell ref="G106:G107"/>
    <mergeCell ref="H11:H12"/>
    <mergeCell ref="H22:H23"/>
    <mergeCell ref="H81:H82"/>
    <mergeCell ref="H106:H107"/>
    <mergeCell ref="H124:H125"/>
    <mergeCell ref="I11:I12"/>
    <mergeCell ref="I81:I82"/>
    <mergeCell ref="I106:I107"/>
    <mergeCell ref="J11:J12"/>
    <mergeCell ref="J81:J82"/>
    <mergeCell ref="J106:J107"/>
    <mergeCell ref="K81:K82"/>
    <mergeCell ref="K106:K107"/>
    <mergeCell ref="B19:C20"/>
    <mergeCell ref="I22:J23"/>
    <mergeCell ref="H112:K113"/>
    <mergeCell ref="A124:B125"/>
  </mergeCells>
  <printOptions horizontalCentered="1" verticalCentered="1"/>
  <pageMargins left="0.359722222222222" right="0" top="0" bottom="0" header="0.511811023622047" footer="0.511811023622047"/>
  <pageSetup paperSize="9" orientation="landscape" horizontalDpi="300" verticalDpi="300"/>
  <headerFooter/>
  <rowBreaks count="3" manualBreakCount="3">
    <brk id="37" max="16383" man="1"/>
    <brk id="103" max="16383" man="1"/>
    <brk id="121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showGridLines="0" zoomScale="70" zoomScaleNormal="70" topLeftCell="A13" workbookViewId="0">
      <selection activeCell="I39" sqref="I39"/>
    </sheetView>
  </sheetViews>
  <sheetFormatPr defaultColWidth="9" defaultRowHeight="15"/>
  <cols>
    <col min="1" max="1" width="17.2857142857143" style="94" customWidth="1"/>
    <col min="2" max="2" width="105.857142857143" style="95" customWidth="1"/>
    <col min="3" max="3" width="17" style="96" customWidth="1"/>
    <col min="4" max="4" width="24.7142857142857" style="96" customWidth="1"/>
    <col min="5" max="5" width="2.14285714285714" style="92" customWidth="1"/>
    <col min="6" max="16384" width="9.14285714285714" style="95"/>
  </cols>
  <sheetData>
    <row r="1" ht="13.5" spans="1:19">
      <c r="A1" s="97"/>
      <c r="B1" s="97"/>
      <c r="C1" s="97"/>
      <c r="D1" s="97"/>
      <c r="E1" s="97"/>
      <c r="F1" s="97"/>
    </row>
    <row r="2" ht="21" customHeight="1" spans="1:19">
      <c r="A2" s="98"/>
      <c r="B2" s="97"/>
      <c r="C2" s="99" t="s">
        <v>29</v>
      </c>
      <c r="D2" s="11" t="s">
        <v>30</v>
      </c>
      <c r="E2" s="95"/>
    </row>
    <row r="3" ht="21" customHeight="1" spans="1:19">
      <c r="A3" s="98"/>
      <c r="B3" s="100" t="s">
        <v>375</v>
      </c>
      <c r="C3" s="99" t="s">
        <v>32</v>
      </c>
      <c r="D3" s="11">
        <v>2026</v>
      </c>
      <c r="E3" s="95"/>
    </row>
    <row r="4" ht="21" customHeight="1" spans="1:19">
      <c r="A4" s="98"/>
      <c r="B4" s="101" t="s">
        <v>1002</v>
      </c>
      <c r="C4" s="102" t="s">
        <v>33</v>
      </c>
      <c r="D4" s="14" t="s">
        <v>4</v>
      </c>
      <c r="E4" s="95"/>
    </row>
    <row r="5" ht="12.75" spans="1:19">
      <c r="A5" s="103"/>
      <c r="B5" s="103"/>
      <c r="C5" s="103"/>
      <c r="D5" s="103"/>
      <c r="E5" s="103"/>
      <c r="F5" s="103"/>
    </row>
    <row r="9" ht="18" customHeight="1" spans="1:19">
      <c r="A9" s="104" t="s">
        <v>1003</v>
      </c>
      <c r="B9" s="105" t="s">
        <v>1004</v>
      </c>
      <c r="C9" s="105"/>
      <c r="D9" s="105"/>
      <c r="E9" s="106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</row>
    <row r="10" ht="18" customHeight="1" spans="1:19">
      <c r="A10" s="107"/>
      <c r="B10" s="108"/>
      <c r="C10" s="108"/>
      <c r="D10" s="108"/>
      <c r="E10" s="106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ht="19.5" customHeight="1" spans="1:19">
      <c r="A11" s="109" t="s">
        <v>307</v>
      </c>
      <c r="B11" s="110" t="s">
        <v>1005</v>
      </c>
      <c r="C11" s="111" t="s">
        <v>1006</v>
      </c>
      <c r="D11" s="112" t="s">
        <v>534</v>
      </c>
      <c r="E11" s="113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</row>
    <row r="12" ht="19.5" customHeight="1" spans="1:19">
      <c r="A12" s="114">
        <v>1</v>
      </c>
      <c r="B12" s="115" t="s">
        <v>1007</v>
      </c>
      <c r="C12" s="116"/>
      <c r="D12" s="56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ht="19.5" customHeight="1" spans="1:19">
      <c r="A13" s="117" t="s">
        <v>558</v>
      </c>
      <c r="B13" s="118" t="s">
        <v>983</v>
      </c>
      <c r="C13" s="119">
        <v>4888</v>
      </c>
      <c r="D13" s="120">
        <v>14810.64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</row>
    <row r="14" ht="19.5" customHeight="1" spans="1:19">
      <c r="A14" s="117" t="s">
        <v>560</v>
      </c>
      <c r="B14" s="118" t="s">
        <v>985</v>
      </c>
      <c r="C14" s="119">
        <v>808</v>
      </c>
      <c r="D14" s="120">
        <v>6868</v>
      </c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</row>
    <row r="15" ht="19.5" customHeight="1" spans="1:19">
      <c r="A15" s="117" t="s">
        <v>562</v>
      </c>
      <c r="B15" s="118" t="s">
        <v>986</v>
      </c>
      <c r="C15" s="119">
        <v>314</v>
      </c>
      <c r="D15" s="120">
        <v>7598.8</v>
      </c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</row>
    <row r="16" ht="19.5" customHeight="1" spans="1:19">
      <c r="A16" s="117" t="s">
        <v>564</v>
      </c>
      <c r="B16" s="118" t="s">
        <v>987</v>
      </c>
      <c r="C16" s="119">
        <v>251</v>
      </c>
      <c r="D16" s="120">
        <v>1292.65</v>
      </c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</row>
    <row r="17" ht="19.5" customHeight="1" spans="1:19">
      <c r="A17" s="117" t="s">
        <v>570</v>
      </c>
      <c r="B17" s="121" t="s">
        <v>1008</v>
      </c>
      <c r="C17" s="122">
        <f>SUM(C13:C16)</f>
        <v>6261</v>
      </c>
      <c r="D17" s="123">
        <f>SUM(D13:D16)</f>
        <v>30570.09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</row>
    <row r="18" ht="19.5" customHeight="1" spans="1:19">
      <c r="A18" s="124"/>
      <c r="B18" s="88"/>
      <c r="C18" s="125"/>
      <c r="D18" s="126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</row>
    <row r="19" s="92" customFormat="1" ht="15.75" customHeight="1" spans="1:19">
      <c r="A19" s="114">
        <v>2</v>
      </c>
      <c r="B19" s="115" t="s">
        <v>1009</v>
      </c>
      <c r="C19" s="56"/>
      <c r="D19" s="56"/>
    </row>
    <row r="20" ht="19.5" customHeight="1" spans="1:19">
      <c r="A20" s="114" t="s">
        <v>637</v>
      </c>
      <c r="B20" s="118" t="s">
        <v>944</v>
      </c>
      <c r="C20" s="119">
        <v>687</v>
      </c>
      <c r="D20" s="120">
        <v>6870</v>
      </c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ht="19.5" customHeight="1" spans="1:19">
      <c r="A21" s="114" t="s">
        <v>639</v>
      </c>
      <c r="B21" s="118" t="s">
        <v>945</v>
      </c>
      <c r="C21" s="119">
        <v>3156</v>
      </c>
      <c r="D21" s="120">
        <v>34716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</row>
    <row r="22" ht="33" spans="1:19">
      <c r="A22" s="114" t="s">
        <v>641</v>
      </c>
      <c r="B22" s="118" t="s">
        <v>946</v>
      </c>
      <c r="C22" s="119">
        <v>513</v>
      </c>
      <c r="D22" s="120">
        <v>6397.11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</row>
    <row r="23" ht="19.5" customHeight="1" spans="1:19">
      <c r="A23" s="114" t="s">
        <v>647</v>
      </c>
      <c r="B23" s="121" t="s">
        <v>1010</v>
      </c>
      <c r="C23" s="122">
        <f>SUM(C20:C22)</f>
        <v>4356</v>
      </c>
      <c r="D23" s="123">
        <f>SUM(D20:D22)</f>
        <v>47983.11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</row>
    <row r="24" ht="19.5" customHeight="1" spans="1:19">
      <c r="A24" s="124"/>
      <c r="B24" s="88"/>
      <c r="C24" s="125"/>
      <c r="D24" s="126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</row>
    <row r="25" ht="19.5" customHeight="1" spans="1:19">
      <c r="A25" s="114">
        <v>3</v>
      </c>
      <c r="B25" s="115" t="s">
        <v>1011</v>
      </c>
      <c r="C25" s="56"/>
      <c r="D25" s="56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ht="132.75" customHeight="1" spans="1:19">
      <c r="A26" s="127" t="s">
        <v>683</v>
      </c>
      <c r="B26" s="128" t="s">
        <v>1012</v>
      </c>
      <c r="C26" s="129">
        <v>63</v>
      </c>
      <c r="D26" s="130">
        <v>1629.97</v>
      </c>
      <c r="F26" s="92"/>
      <c r="G26" s="92"/>
      <c r="H26" s="92"/>
      <c r="I26" s="131"/>
      <c r="J26" s="92"/>
      <c r="K26" s="92"/>
      <c r="L26" s="92"/>
      <c r="M26" s="92"/>
      <c r="N26" s="92"/>
      <c r="O26" s="92"/>
      <c r="P26" s="92"/>
      <c r="Q26" s="92"/>
      <c r="R26" s="92"/>
      <c r="S26" s="92"/>
    </row>
    <row r="27" ht="19.5" customHeight="1" spans="1:19">
      <c r="A27" s="114" t="s">
        <v>685</v>
      </c>
      <c r="B27" s="121" t="s">
        <v>1013</v>
      </c>
      <c r="C27" s="122">
        <f>C26</f>
        <v>63</v>
      </c>
      <c r="D27" s="123">
        <f>C26*24.28</f>
        <v>1529.64</v>
      </c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ht="19.5" customHeight="1" spans="1:19">
      <c r="A28" s="124"/>
      <c r="B28" s="88"/>
      <c r="C28" s="125"/>
      <c r="D28" s="126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ht="19.5" customHeight="1" spans="1:19">
      <c r="A29" s="132" t="s">
        <v>780</v>
      </c>
      <c r="B29" s="132"/>
      <c r="C29" s="133"/>
      <c r="D29" s="134">
        <f>SUM(D17,D23,D27)</f>
        <v>80082.84</v>
      </c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</row>
    <row r="30" ht="8.25" customHeight="1" spans="1:19">
      <c r="A30" s="135"/>
      <c r="B30" s="92"/>
      <c r="C30" s="136"/>
      <c r="D30" s="136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="93" customFormat="1" ht="19.5" customHeight="1" spans="1:19">
      <c r="A31" s="135"/>
      <c r="B31" s="92"/>
      <c r="C31" s="136"/>
      <c r="D31" s="136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</row>
    <row r="32" ht="24.75" customHeight="1" spans="1:19">
      <c r="A32" s="138" t="s">
        <v>1014</v>
      </c>
      <c r="B32" s="139" t="s">
        <v>1015</v>
      </c>
      <c r="C32" s="140"/>
      <c r="D32" s="140"/>
      <c r="E32" s="140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3" ht="24.75" customHeight="1" spans="1:19">
      <c r="A33" s="141"/>
      <c r="B33" s="142"/>
      <c r="C33" s="140"/>
      <c r="D33" s="140"/>
      <c r="E33" s="140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</row>
    <row r="34" spans="1:19">
      <c r="A34" s="143" t="s">
        <v>307</v>
      </c>
      <c r="B34" s="58" t="s">
        <v>888</v>
      </c>
      <c r="C34" s="144"/>
      <c r="D34" s="145"/>
      <c r="E34" s="113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</row>
    <row r="35" ht="16.5" spans="1:19">
      <c r="A35" s="114">
        <v>1</v>
      </c>
      <c r="B35" s="146" t="s">
        <v>898</v>
      </c>
      <c r="C35" s="147">
        <v>133</v>
      </c>
      <c r="D35" s="148">
        <v>32010.86</v>
      </c>
      <c r="E35" s="113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</row>
    <row r="36" ht="19.5" customHeight="1" spans="1:19">
      <c r="A36" s="114" t="s">
        <v>558</v>
      </c>
      <c r="B36" s="146" t="s">
        <v>900</v>
      </c>
      <c r="C36" s="147">
        <v>9</v>
      </c>
      <c r="D36" s="148">
        <v>397.98</v>
      </c>
      <c r="E36" s="113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</row>
    <row r="37" ht="19.5" customHeight="1" spans="1:19">
      <c r="A37" s="114">
        <v>2</v>
      </c>
      <c r="B37" s="146" t="s">
        <v>902</v>
      </c>
      <c r="C37" s="122">
        <f>SUM(C38:C41)</f>
        <v>81</v>
      </c>
      <c r="D37" s="123">
        <v>43822.45</v>
      </c>
      <c r="E37" s="113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</row>
    <row r="38" ht="19.5" customHeight="1" spans="1:19">
      <c r="A38" s="114"/>
      <c r="B38" s="149" t="s">
        <v>1016</v>
      </c>
      <c r="C38" s="150">
        <v>0</v>
      </c>
      <c r="D38" s="120">
        <v>0</v>
      </c>
      <c r="E38" s="113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</row>
    <row r="39" ht="19.5" customHeight="1" spans="1:19">
      <c r="A39" s="114"/>
      <c r="B39" s="149" t="s">
        <v>1017</v>
      </c>
      <c r="C39" s="150">
        <v>18</v>
      </c>
      <c r="D39" s="120">
        <v>11789.87</v>
      </c>
      <c r="E39" s="113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</row>
    <row r="40" ht="19.5" customHeight="1" spans="1:19">
      <c r="A40" s="114"/>
      <c r="B40" s="149" t="s">
        <v>939</v>
      </c>
      <c r="C40" s="150">
        <v>23</v>
      </c>
      <c r="D40" s="120">
        <v>7421.53</v>
      </c>
      <c r="E40" s="113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</row>
    <row r="41" ht="19.5" customHeight="1" spans="1:19">
      <c r="A41" s="114"/>
      <c r="B41" s="149" t="s">
        <v>1018</v>
      </c>
      <c r="C41" s="150">
        <v>40</v>
      </c>
      <c r="D41" s="120">
        <v>24611.05</v>
      </c>
      <c r="E41" s="113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</row>
    <row r="42" ht="19.5" customHeight="1" spans="1:19">
      <c r="A42" s="114">
        <v>3</v>
      </c>
      <c r="B42" s="146" t="s">
        <v>1019</v>
      </c>
      <c r="C42" s="147">
        <v>34</v>
      </c>
      <c r="D42" s="148">
        <v>4811.34</v>
      </c>
      <c r="E42" s="113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</row>
    <row r="43" ht="19.5" customHeight="1" spans="1:19">
      <c r="A43" s="115" t="s">
        <v>905</v>
      </c>
      <c r="B43" s="115"/>
      <c r="C43" s="122">
        <f>SUM(C35:C37,C42)</f>
        <v>257</v>
      </c>
      <c r="D43" s="123">
        <v>81042.63</v>
      </c>
      <c r="E43" s="136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</row>
    <row r="44" ht="19.5" customHeight="1" spans="1:19">
      <c r="A44" s="88"/>
      <c r="B44" s="88"/>
      <c r="C44" s="125"/>
      <c r="D44" s="151"/>
      <c r="E44" s="136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</row>
    <row r="45" ht="19.5" customHeight="1" spans="1:19">
      <c r="A45" s="88"/>
      <c r="B45" s="88"/>
      <c r="C45" s="125"/>
      <c r="D45" s="151"/>
      <c r="E45" s="136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</row>
    <row r="46" ht="21.75" customHeight="1" spans="1:19">
      <c r="A46" s="88"/>
      <c r="B46" s="152"/>
      <c r="C46" s="125"/>
      <c r="D46" s="151"/>
      <c r="E46" s="136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</row>
    <row r="47" spans="1:19">
      <c r="A47" s="136"/>
      <c r="D47" s="136"/>
      <c r="E47" s="136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</row>
    <row r="48" spans="1:19">
      <c r="A48" s="153" t="s">
        <v>144</v>
      </c>
      <c r="B48" s="153"/>
      <c r="C48" s="153"/>
      <c r="D48" s="136"/>
      <c r="E48" s="136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</row>
    <row r="49" spans="1:19">
      <c r="A49" s="154"/>
      <c r="B49" s="154"/>
      <c r="C49" s="155"/>
      <c r="D49" s="136"/>
      <c r="E49" s="136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</row>
    <row r="50" ht="18.75" spans="1:19">
      <c r="A50" s="52" t="s">
        <v>145</v>
      </c>
      <c r="B50" s="156" t="s">
        <v>1020</v>
      </c>
      <c r="C50" s="92"/>
      <c r="D50" s="92"/>
      <c r="E50" s="136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</row>
    <row r="51" ht="18.75" spans="1:19">
      <c r="A51" s="52" t="s">
        <v>22</v>
      </c>
      <c r="B51" s="156" t="s">
        <v>1021</v>
      </c>
      <c r="C51" s="92"/>
      <c r="D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</row>
    <row r="52" ht="18.75" spans="1:19">
      <c r="A52" s="52" t="s">
        <v>24</v>
      </c>
      <c r="B52" s="156" t="s">
        <v>373</v>
      </c>
      <c r="C52" s="92"/>
      <c r="D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</row>
    <row r="53" ht="22.5" customHeight="1" spans="1:19">
      <c r="A53" s="52" t="s">
        <v>26</v>
      </c>
      <c r="B53" s="157" t="s">
        <v>374</v>
      </c>
      <c r="C53" s="136"/>
      <c r="D53" s="136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</row>
    <row r="54" ht="22.5" customHeight="1" spans="1:19">
      <c r="A54" s="135"/>
      <c r="B54" s="92"/>
      <c r="C54" s="136"/>
      <c r="D54" s="136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</row>
    <row r="55" ht="22.5" customHeight="1" spans="1:19">
      <c r="A55" s="135"/>
      <c r="B55" s="92"/>
      <c r="C55" s="136"/>
      <c r="D55" s="136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</row>
    <row r="56" ht="22.5" customHeight="1" spans="1:19">
      <c r="A56" s="135"/>
      <c r="B56" s="92"/>
      <c r="C56" s="136"/>
      <c r="D56" s="136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</row>
    <row r="57" spans="1:19">
      <c r="A57" s="135"/>
      <c r="B57" s="92"/>
      <c r="C57" s="136"/>
      <c r="D57" s="136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</row>
    <row r="58" spans="1:19">
      <c r="A58" s="135"/>
      <c r="B58" s="92"/>
      <c r="C58" s="136"/>
      <c r="D58" s="136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</row>
    <row r="59" spans="1:19">
      <c r="A59" s="135"/>
      <c r="B59" s="92"/>
      <c r="C59" s="136"/>
      <c r="D59" s="136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</row>
    <row r="60" spans="1:19">
      <c r="A60" s="135"/>
      <c r="B60" s="92"/>
      <c r="C60" s="136"/>
      <c r="D60" s="136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</row>
    <row r="61" spans="1:19">
      <c r="A61" s="135"/>
      <c r="B61" s="92"/>
      <c r="C61" s="136"/>
      <c r="D61" s="136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</row>
    <row r="62" spans="1:19"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</row>
    <row r="63" spans="1:19"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</row>
    <row r="64" spans="1:19"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</row>
  </sheetData>
  <mergeCells count="5">
    <mergeCell ref="B9:D9"/>
    <mergeCell ref="A29:B29"/>
    <mergeCell ref="A43:B43"/>
    <mergeCell ref="A48:C48"/>
    <mergeCell ref="A37:A41"/>
  </mergeCells>
  <hyperlinks>
    <hyperlink ref="B53" r:id="rId2" display="administrativo.hmj@fabamed.org.br"/>
  </hyperlinks>
  <printOptions horizontalCentered="1"/>
  <pageMargins left="0" right="0" top="0.670138888888889" bottom="0" header="0.511811023622047" footer="0.511811023622047"/>
  <pageSetup paperSize="9" scale="51" orientation="portrait" horizontalDpi="300" verticalDpi="300"/>
  <headerFooter/>
  <ignoredErrors>
    <ignoredError sqref="C37" formulaRange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L61"/>
  <sheetViews>
    <sheetView showGridLines="0" zoomScale="75" zoomScaleNormal="75" topLeftCell="A22" workbookViewId="0">
      <selection activeCell="F21" sqref="F21"/>
    </sheetView>
  </sheetViews>
  <sheetFormatPr defaultColWidth="9" defaultRowHeight="16.5"/>
  <cols>
    <col min="1" max="1" width="13.1428571428571" style="50" customWidth="1"/>
    <col min="2" max="2" width="11.4285714285714" style="50" customWidth="1"/>
    <col min="3" max="3" width="98.1428571428571" style="50" customWidth="1"/>
    <col min="4" max="4" width="15.2857142857143" style="50" customWidth="1"/>
    <col min="5" max="5" width="18.4285714285714" style="50" customWidth="1"/>
    <col min="6" max="16384" width="9.14285714285714" style="50"/>
  </cols>
  <sheetData>
    <row r="2" ht="20.25" customHeight="1" spans="2:5">
      <c r="C2" s="51" t="s">
        <v>28</v>
      </c>
      <c r="D2" s="52" t="s">
        <v>29</v>
      </c>
      <c r="E2" s="11" t="s">
        <v>30</v>
      </c>
    </row>
    <row r="3" ht="20.25" customHeight="1" spans="2:5">
      <c r="C3" s="53" t="s">
        <v>31</v>
      </c>
      <c r="D3" s="52" t="s">
        <v>32</v>
      </c>
      <c r="E3" s="11">
        <v>2026</v>
      </c>
    </row>
    <row r="4" ht="20.25" customHeight="1" spans="2:5">
      <c r="D4" s="54" t="s">
        <v>33</v>
      </c>
      <c r="E4" s="14" t="s">
        <v>4</v>
      </c>
    </row>
    <row r="9" s="48" customFormat="1" ht="15" spans="2:5">
      <c r="B9" s="55" t="s">
        <v>1022</v>
      </c>
      <c r="C9" s="56"/>
      <c r="D9" s="57"/>
    </row>
    <row r="10" s="48" customFormat="1" ht="5.25" customHeight="1" spans="2:5">
      <c r="B10" s="55"/>
      <c r="C10" s="56"/>
      <c r="D10" s="57"/>
    </row>
    <row r="11" s="48" customFormat="1" ht="19.5" customHeight="1" spans="2:5">
      <c r="B11" s="58" t="s">
        <v>73</v>
      </c>
      <c r="C11" s="58" t="s">
        <v>919</v>
      </c>
      <c r="D11" s="58" t="s">
        <v>968</v>
      </c>
      <c r="E11" s="59"/>
    </row>
    <row r="12" s="48" customFormat="1" ht="19.5" customHeight="1" spans="2:5">
      <c r="B12" s="60">
        <v>1</v>
      </c>
      <c r="C12" s="61" t="s">
        <v>1023</v>
      </c>
      <c r="D12" s="62">
        <v>4</v>
      </c>
    </row>
    <row r="13" s="48" customFormat="1" ht="19.5" customHeight="1" spans="2:5">
      <c r="B13" s="60">
        <v>2</v>
      </c>
      <c r="C13" s="61" t="s">
        <v>1024</v>
      </c>
      <c r="D13" s="62">
        <v>16</v>
      </c>
    </row>
    <row r="14" s="48" customFormat="1" ht="19.5" customHeight="1" spans="2:5">
      <c r="B14" s="60">
        <v>3</v>
      </c>
      <c r="C14" s="61" t="s">
        <v>1025</v>
      </c>
      <c r="D14" s="63">
        <f>D13/D12</f>
        <v>4</v>
      </c>
    </row>
    <row r="15" s="48" customFormat="1" ht="17.25" customHeight="1"/>
    <row r="16" s="48" customFormat="1" ht="17.25" customHeight="1" spans="2:5">
      <c r="B16" s="64" t="s">
        <v>1026</v>
      </c>
      <c r="C16" s="65"/>
      <c r="D16" s="65"/>
    </row>
    <row r="17" ht="19.5" customHeight="1"/>
    <row r="18" ht="19.5" customHeight="1" spans="2:4">
      <c r="B18" s="58" t="s">
        <v>73</v>
      </c>
      <c r="C18" s="58" t="s">
        <v>919</v>
      </c>
      <c r="D18" s="58" t="s">
        <v>968</v>
      </c>
    </row>
    <row r="19" ht="34.5" customHeight="1" spans="2:4">
      <c r="B19" s="66">
        <v>1</v>
      </c>
      <c r="C19" s="67" t="s">
        <v>1027</v>
      </c>
      <c r="D19" s="68">
        <v>5</v>
      </c>
    </row>
    <row r="20" ht="19.5" customHeight="1" spans="2:4">
      <c r="B20" s="69">
        <v>2</v>
      </c>
      <c r="C20" s="70" t="s">
        <v>1028</v>
      </c>
      <c r="D20" s="68">
        <v>86</v>
      </c>
    </row>
    <row r="21" ht="30" spans="2:4">
      <c r="B21" s="71">
        <v>3</v>
      </c>
      <c r="C21" s="72" t="s">
        <v>1029</v>
      </c>
      <c r="D21" s="73">
        <f>D19/D20</f>
        <v>0.0581395348837209</v>
      </c>
    </row>
    <row r="22" ht="19.5" customHeight="1"/>
    <row r="23" ht="19.5" customHeight="1" spans="2:4">
      <c r="B23" s="64" t="s">
        <v>1030</v>
      </c>
      <c r="C23" s="65"/>
      <c r="D23" s="74"/>
    </row>
    <row r="25" ht="19.5" customHeight="1" spans="2:4">
      <c r="B25" s="58" t="s">
        <v>73</v>
      </c>
      <c r="C25" s="58" t="s">
        <v>919</v>
      </c>
      <c r="D25" s="58" t="s">
        <v>968</v>
      </c>
    </row>
    <row r="26" ht="30" spans="2:4">
      <c r="B26" s="66">
        <v>1</v>
      </c>
      <c r="C26" s="67" t="s">
        <v>1031</v>
      </c>
      <c r="D26" s="62">
        <v>2</v>
      </c>
    </row>
    <row r="27" spans="2:4">
      <c r="B27" s="69">
        <v>2</v>
      </c>
      <c r="C27" s="70" t="s">
        <v>1032</v>
      </c>
      <c r="D27" s="68">
        <v>59</v>
      </c>
    </row>
    <row r="28" ht="30" spans="2:4">
      <c r="B28" s="69">
        <v>3</v>
      </c>
      <c r="C28" s="72" t="s">
        <v>1033</v>
      </c>
      <c r="D28" s="73">
        <f>D26/D27</f>
        <v>0.0338983050847458</v>
      </c>
    </row>
    <row r="29" ht="19.5" customHeight="1"/>
    <row r="30" ht="19.5" customHeight="1" spans="2:4">
      <c r="B30" s="55" t="s">
        <v>1034</v>
      </c>
      <c r="C30" s="56"/>
    </row>
    <row r="32" s="48" customFormat="1" ht="19.5" customHeight="1" spans="2:4">
      <c r="B32" s="58" t="s">
        <v>73</v>
      </c>
      <c r="C32" s="58" t="s">
        <v>919</v>
      </c>
      <c r="D32" s="58" t="s">
        <v>968</v>
      </c>
    </row>
    <row r="33" s="48" customFormat="1" ht="19.5" customHeight="1" spans="2:4">
      <c r="B33" s="75">
        <v>1</v>
      </c>
      <c r="C33" s="76" t="s">
        <v>1035</v>
      </c>
      <c r="D33" s="68">
        <v>18</v>
      </c>
    </row>
    <row r="34" s="48" customFormat="1" ht="19.5" customHeight="1" spans="2:4">
      <c r="B34" s="60">
        <v>2</v>
      </c>
      <c r="C34" s="61" t="s">
        <v>1036</v>
      </c>
      <c r="D34" s="62">
        <v>7</v>
      </c>
    </row>
    <row r="35" s="48" customFormat="1" ht="19.5" customHeight="1" spans="2:4">
      <c r="B35" s="60">
        <v>3</v>
      </c>
      <c r="C35" s="61" t="s">
        <v>1037</v>
      </c>
      <c r="D35" s="63">
        <f>D34/D33</f>
        <v>0.388888888888889</v>
      </c>
    </row>
    <row r="36" s="48" customFormat="1" ht="17.25" customHeight="1"/>
    <row r="37" s="48" customFormat="1" ht="17.25" customHeight="1"/>
    <row r="38" s="48" customFormat="1" ht="15" spans="2:4">
      <c r="B38" s="55" t="s">
        <v>1038</v>
      </c>
      <c r="C38" s="56"/>
      <c r="D38" s="57"/>
    </row>
    <row r="39" s="48" customFormat="1" ht="5.25" customHeight="1" spans="2:4">
      <c r="B39" s="55"/>
      <c r="C39" s="56"/>
      <c r="D39" s="57"/>
    </row>
    <row r="40" s="48" customFormat="1" ht="19.5" customHeight="1" spans="2:4">
      <c r="B40" s="58" t="s">
        <v>73</v>
      </c>
      <c r="C40" s="58" t="s">
        <v>919</v>
      </c>
      <c r="D40" s="58" t="s">
        <v>968</v>
      </c>
    </row>
    <row r="41" s="48" customFormat="1" ht="19.5" customHeight="1" spans="2:4">
      <c r="B41" s="75">
        <v>1</v>
      </c>
      <c r="C41" s="76" t="s">
        <v>1039</v>
      </c>
      <c r="D41" s="68">
        <v>7</v>
      </c>
    </row>
    <row r="42" s="48" customFormat="1" ht="15"/>
    <row r="43" s="48" customFormat="1" ht="15"/>
    <row r="44" s="48" customFormat="1" ht="15"/>
    <row r="45" s="48" customFormat="1" ht="15"/>
    <row r="46" s="48" customFormat="1" ht="15" spans="2:4">
      <c r="B46" s="55" t="s">
        <v>1040</v>
      </c>
      <c r="C46" s="56"/>
      <c r="D46" s="57"/>
    </row>
    <row r="47" s="48" customFormat="1" ht="5.25" customHeight="1" spans="2:4">
      <c r="B47" s="55"/>
      <c r="C47" s="56"/>
      <c r="D47" s="57"/>
    </row>
    <row r="48" s="48" customFormat="1" ht="19.5" customHeight="1" spans="2:4">
      <c r="B48" s="58" t="s">
        <v>73</v>
      </c>
      <c r="C48" s="58" t="s">
        <v>919</v>
      </c>
      <c r="D48" s="58" t="s">
        <v>968</v>
      </c>
    </row>
    <row r="49" s="48" customFormat="1" ht="19.5" customHeight="1" spans="1:64">
      <c r="B49" s="75">
        <v>1</v>
      </c>
      <c r="C49" s="76" t="s">
        <v>1041</v>
      </c>
      <c r="D49" s="68">
        <v>35</v>
      </c>
    </row>
    <row r="50" s="48" customFormat="1" ht="19.5" customHeight="1" spans="1:64">
      <c r="B50" s="75">
        <v>2</v>
      </c>
      <c r="C50" s="76" t="s">
        <v>1042</v>
      </c>
      <c r="D50" s="68">
        <v>0</v>
      </c>
    </row>
    <row r="51" s="48" customFormat="1" ht="19.5" customHeight="1" spans="1:64">
      <c r="B51" s="75">
        <v>3</v>
      </c>
      <c r="C51" s="76" t="s">
        <v>1043</v>
      </c>
      <c r="D51" s="77">
        <f>D50/D49</f>
        <v>0</v>
      </c>
    </row>
    <row r="52" s="48" customFormat="1" ht="15"/>
    <row r="53" s="48" customFormat="1" ht="15"/>
    <row r="54" s="48" customFormat="1" ht="15"/>
    <row r="55" s="48" customFormat="1" ht="15"/>
    <row r="56" s="49" customFormat="1" ht="24" customHeight="1" spans="1:64">
      <c r="A56" s="57"/>
      <c r="B56" s="57"/>
      <c r="C56" s="78" t="s">
        <v>144</v>
      </c>
      <c r="D56" s="79"/>
      <c r="E56" s="79"/>
      <c r="F56" s="79"/>
      <c r="G56" s="80"/>
      <c r="H56" s="80"/>
      <c r="I56" s="81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</row>
    <row r="57" s="49" customFormat="1" ht="9" customHeight="1" spans="1:64">
      <c r="A57" s="57"/>
      <c r="B57" s="57"/>
      <c r="C57" s="83"/>
      <c r="D57" s="83"/>
      <c r="E57" s="83"/>
      <c r="F57" s="84"/>
      <c r="G57" s="81"/>
      <c r="H57" s="81"/>
      <c r="I57" s="81"/>
      <c r="J57" s="81"/>
      <c r="K57" s="81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</row>
    <row r="58" s="49" customFormat="1" ht="20.25" customHeight="1" spans="1:64">
      <c r="A58" s="85" t="s">
        <v>145</v>
      </c>
      <c r="B58" s="85"/>
      <c r="C58" s="86" t="s">
        <v>543</v>
      </c>
      <c r="D58" s="86"/>
      <c r="E58" s="87"/>
      <c r="F58" s="88"/>
      <c r="G58" s="88"/>
      <c r="H58" s="81"/>
      <c r="I58" s="81"/>
      <c r="J58" s="81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</row>
    <row r="59" s="49" customFormat="1" ht="20.25" customHeight="1" spans="1:64">
      <c r="A59" s="89"/>
      <c r="B59" s="90" t="s">
        <v>22</v>
      </c>
      <c r="C59" s="86" t="s">
        <v>23</v>
      </c>
      <c r="D59" s="86"/>
      <c r="E59" s="87"/>
      <c r="F59" s="88"/>
      <c r="G59" s="88"/>
      <c r="H59" s="81"/>
      <c r="I59" s="81"/>
      <c r="J59" s="81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</row>
    <row r="60" s="49" customFormat="1" ht="20.25" customHeight="1" spans="1:64">
      <c r="A60" s="89"/>
      <c r="B60" s="90" t="s">
        <v>24</v>
      </c>
      <c r="C60" s="86" t="s">
        <v>544</v>
      </c>
      <c r="D60" s="86"/>
      <c r="E60" s="87"/>
      <c r="F60" s="88"/>
      <c r="G60" s="88"/>
      <c r="H60" s="81"/>
      <c r="I60" s="81"/>
      <c r="J60" s="81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</row>
    <row r="61" s="49" customFormat="1" ht="20.25" customHeight="1" spans="1:64">
      <c r="A61" s="89"/>
      <c r="B61" s="90" t="s">
        <v>26</v>
      </c>
      <c r="C61" s="91" t="s">
        <v>545</v>
      </c>
      <c r="D61" s="91"/>
      <c r="E61" s="87"/>
      <c r="F61" s="88"/>
      <c r="G61" s="88"/>
      <c r="H61" s="81"/>
      <c r="I61" s="81"/>
      <c r="J61" s="81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</row>
  </sheetData>
  <sheetProtection sheet="1" objects="1" scenarios="1"/>
  <mergeCells count="5">
    <mergeCell ref="A58:B58"/>
    <mergeCell ref="C58:D58"/>
    <mergeCell ref="C59:D59"/>
    <mergeCell ref="C60:D60"/>
    <mergeCell ref="C61:D61"/>
  </mergeCells>
  <pageMargins left="0.511805555555556" right="0.511805555555556" top="0.959722222222222" bottom="0.7875" header="0.511811023622047" footer="0.511811023622047"/>
  <pageSetup paperSize="9" scale="71" orientation="portrait" horizontalDpi="300" verticalDpi="300"/>
  <headerFooter/>
  <rowBreaks count="1" manualBreakCount="1">
    <brk id="44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5"/>
  <sheetViews>
    <sheetView showGridLines="0" zoomScale="75" zoomScaleNormal="75" workbookViewId="0">
      <selection activeCell="E10" sqref="E10"/>
    </sheetView>
  </sheetViews>
  <sheetFormatPr defaultColWidth="11.4285714285714" defaultRowHeight="12.75"/>
  <cols>
    <col min="1" max="1" width="19.8571428571429" style="4" customWidth="1"/>
    <col min="2" max="2" width="15.2857142857143" style="4" customWidth="1"/>
    <col min="3" max="3" width="20.8571428571429" style="4" customWidth="1"/>
    <col min="4" max="4" width="129" style="5" customWidth="1"/>
    <col min="5" max="5" width="11.4285714285714" style="4" customWidth="1"/>
    <col min="6" max="6" width="18.4285714285714" style="4" customWidth="1"/>
    <col min="7" max="16384" width="11.4285714285714" style="4"/>
  </cols>
  <sheetData>
    <row r="1" s="1" customFormat="1" ht="13.5" spans="2:17">
      <c r="B1" s="6"/>
      <c r="C1" s="6"/>
      <c r="D1" s="7"/>
      <c r="E1" s="7"/>
      <c r="G1" s="7"/>
      <c r="M1" s="8"/>
    </row>
    <row r="2" s="1" customFormat="1" ht="16.5" customHeight="1" spans="2:17">
      <c r="B2" s="6"/>
      <c r="C2" s="6"/>
      <c r="D2" s="9" t="s">
        <v>28</v>
      </c>
      <c r="E2" s="10" t="s">
        <v>29</v>
      </c>
      <c r="F2" s="11" t="s">
        <v>30</v>
      </c>
      <c r="M2" s="8"/>
    </row>
    <row r="3" s="1" customFormat="1" ht="16.5" customHeight="1" spans="2:17">
      <c r="B3" s="6"/>
      <c r="C3" s="6"/>
      <c r="D3" s="12" t="s">
        <v>31</v>
      </c>
      <c r="E3" s="10" t="s">
        <v>32</v>
      </c>
      <c r="F3" s="11">
        <v>2026</v>
      </c>
      <c r="M3" s="8"/>
    </row>
    <row r="4" s="1" customFormat="1" ht="16.5" customHeight="1" spans="2:17">
      <c r="B4" s="6"/>
      <c r="C4" s="6"/>
      <c r="D4" s="7"/>
      <c r="E4" s="13" t="s">
        <v>33</v>
      </c>
      <c r="F4" s="14" t="s">
        <v>4</v>
      </c>
      <c r="M4" s="8"/>
    </row>
    <row r="5" s="1" customFormat="1" spans="2:17">
      <c r="B5" s="6"/>
      <c r="C5" s="6"/>
      <c r="D5" s="7"/>
      <c r="E5" s="7"/>
      <c r="G5" s="7"/>
      <c r="M5" s="8"/>
    </row>
    <row r="6" spans="2:17">
      <c r="D6" s="15"/>
    </row>
    <row r="7" spans="2:17">
      <c r="D7" s="15"/>
    </row>
    <row r="8" spans="2:17">
      <c r="D8" s="15"/>
    </row>
    <row r="9" spans="2:17">
      <c r="D9" s="15"/>
    </row>
    <row r="10" spans="2:17">
      <c r="D10" s="15"/>
    </row>
    <row r="11" ht="19.5" spans="2:17">
      <c r="B11" s="16" t="s">
        <v>1044</v>
      </c>
      <c r="C11" s="16"/>
      <c r="D11" s="17" t="s">
        <v>1045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20.25" spans="2:17">
      <c r="B12" s="16"/>
      <c r="C12" s="16"/>
      <c r="D12" s="19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="2" customFormat="1" ht="24" spans="2:17">
      <c r="B13" s="20" t="s">
        <v>1046</v>
      </c>
      <c r="C13" s="21" t="s">
        <v>307</v>
      </c>
      <c r="D13" s="22" t="s">
        <v>1047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="3" customFormat="1" ht="16.5" spans="2:17">
      <c r="B14" s="24"/>
      <c r="C14" s="24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="3" customFormat="1" ht="16.5" spans="2:17">
      <c r="B15" s="26"/>
      <c r="C15" s="26"/>
      <c r="D15" s="2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="3" customFormat="1" ht="15" spans="2:17">
      <c r="B16" s="28"/>
      <c r="C16" s="28"/>
      <c r="D16" s="27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="3" customFormat="1" ht="15" spans="2:17">
      <c r="B17" s="28"/>
      <c r="C17" s="28"/>
      <c r="D17" s="2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="3" customFormat="1" spans="2:17">
      <c r="B18" s="30"/>
      <c r="C18" s="30"/>
      <c r="D18" s="31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="3" customFormat="1" spans="2:17">
      <c r="B19" s="30"/>
      <c r="C19" s="30"/>
      <c r="D19" s="30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="3" customFormat="1" ht="15" spans="2:17">
      <c r="B20" s="32"/>
      <c r="C20" s="32"/>
      <c r="D20" s="33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="3" customFormat="1" ht="15" spans="2:17">
      <c r="B21" s="32"/>
      <c r="C21" s="32"/>
      <c r="D21" s="33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="3" customFormat="1" ht="30" customHeight="1" spans="2:17">
      <c r="B22" s="32"/>
      <c r="C22" s="32"/>
      <c r="D22" s="33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="3" customFormat="1" ht="19.5" customHeight="1" spans="2:17">
      <c r="B23" s="34"/>
      <c r="C23" s="34"/>
      <c r="D23" s="3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="3" customFormat="1" ht="19.5" customHeight="1" spans="2:17">
      <c r="B24" s="34"/>
      <c r="C24" s="34"/>
      <c r="D24" s="36" t="s">
        <v>370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="3" customFormat="1" ht="19.5" customHeight="1" spans="2:17">
      <c r="B25" s="37"/>
      <c r="C25" s="37"/>
      <c r="D25" s="38" t="s">
        <v>370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="3" customFormat="1" ht="19.5" customHeight="1" spans="2:17">
      <c r="B26" s="37"/>
      <c r="C26" s="37"/>
      <c r="D26" s="38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="3" customFormat="1" ht="19.5" customHeight="1" spans="2:17">
      <c r="B27" s="37"/>
      <c r="C27" s="37"/>
      <c r="D27" s="38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="3" customFormat="1" ht="19.5" customHeight="1" spans="2:17">
      <c r="B28" s="37"/>
      <c r="C28" s="37"/>
      <c r="D28" s="38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="3" customFormat="1" ht="19.5" customHeight="1" spans="2:17">
      <c r="B29" s="37"/>
      <c r="C29" s="37"/>
      <c r="D29" s="38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="3" customFormat="1" ht="19.5" customHeight="1" spans="2:17">
      <c r="B30" s="37"/>
      <c r="C30" s="37"/>
      <c r="D30" s="38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="3" customFormat="1" ht="19.5" customHeight="1" spans="2:17">
      <c r="B31" s="37"/>
      <c r="C31" s="37"/>
      <c r="D31" s="38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="3" customFormat="1" ht="19.5" customHeight="1" spans="2:17">
      <c r="B32" s="37"/>
      <c r="C32" s="37"/>
      <c r="D32" s="38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="3" customFormat="1" ht="19.5" customHeight="1" spans="2:17">
      <c r="B33" s="37"/>
      <c r="C33" s="37"/>
      <c r="D33" s="38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="3" customFormat="1" ht="19.5" customHeight="1" spans="2:17">
      <c r="B34" s="37"/>
      <c r="C34" s="37"/>
      <c r="D34" s="38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="3" customFormat="1" ht="19.5" customHeight="1" spans="2:17">
      <c r="B35" s="37"/>
      <c r="C35" s="37"/>
      <c r="D35" s="38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="3" customFormat="1" ht="19.5" customHeight="1" spans="2:17">
      <c r="B36" s="39"/>
      <c r="C36" s="37"/>
      <c r="D36" s="40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="3" customFormat="1" ht="19.5" customHeight="1" spans="2:17">
      <c r="B37" s="37"/>
      <c r="C37" s="37"/>
      <c r="D37" s="38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="3" customFormat="1" ht="19.5" customHeight="1" spans="2:17">
      <c r="B38" s="37"/>
      <c r="C38" s="37"/>
      <c r="D38" s="38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="3" customFormat="1" ht="19.5" customHeight="1" spans="2:17">
      <c r="B39" s="37"/>
      <c r="C39" s="37"/>
      <c r="D39" s="38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="3" customFormat="1" ht="19.5" customHeight="1" spans="2:17">
      <c r="B40" s="37"/>
      <c r="C40" s="37"/>
      <c r="D40" s="38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="3" customFormat="1" ht="19.5" customHeight="1" spans="2:17">
      <c r="B41" s="37"/>
      <c r="C41" s="37"/>
      <c r="D41" s="38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="3" customFormat="1" ht="19.5" customHeight="1" spans="2:17">
      <c r="B42" s="37"/>
      <c r="C42" s="37"/>
      <c r="D42" s="38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="3" customFormat="1" ht="19.5" customHeight="1" spans="2:17">
      <c r="B43" s="37"/>
      <c r="C43" s="37"/>
      <c r="D43" s="38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="3" customFormat="1" ht="19.5" customHeight="1" spans="2:17">
      <c r="B44" s="37"/>
      <c r="C44" s="37"/>
      <c r="D44" s="38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="3" customFormat="1" ht="19.5" customHeight="1" spans="2:17">
      <c r="B45" s="37"/>
      <c r="C45" s="37"/>
      <c r="D45" s="38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="3" customFormat="1" ht="19.5" customHeight="1" spans="2:17">
      <c r="B46" s="37"/>
      <c r="C46" s="37"/>
      <c r="D46" s="38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="3" customFormat="1" ht="19.5" customHeight="1" spans="2:17">
      <c r="B47" s="37"/>
      <c r="C47" s="37"/>
      <c r="D47" s="38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="3" customFormat="1" ht="19.5" customHeight="1" spans="2:17">
      <c r="B48" s="37"/>
      <c r="C48" s="37"/>
      <c r="D48" s="38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="3" customFormat="1" ht="19.5" customHeight="1" spans="2:17">
      <c r="B49" s="37"/>
      <c r="C49" s="37"/>
      <c r="D49" s="38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="3" customFormat="1" ht="19.5" customHeight="1" spans="2:17">
      <c r="B50" s="37"/>
      <c r="C50" s="37"/>
      <c r="D50" s="38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="3" customFormat="1" ht="19.5" customHeight="1" spans="2:17">
      <c r="B51" s="37"/>
      <c r="C51" s="37"/>
      <c r="D51" s="38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="3" customFormat="1" ht="19.5" customHeight="1" spans="2:17">
      <c r="B52" s="37"/>
      <c r="C52" s="37"/>
      <c r="D52" s="38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="3" customFormat="1" ht="19.5" customHeight="1" spans="2:17">
      <c r="B53" s="37"/>
      <c r="C53" s="37"/>
      <c r="D53" s="38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="3" customFormat="1" ht="19.5" customHeight="1" spans="2:17">
      <c r="B54" s="37"/>
      <c r="C54" s="37"/>
      <c r="D54" s="38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="3" customFormat="1" ht="19.5" customHeight="1" spans="2:17">
      <c r="B55" s="37"/>
      <c r="C55" s="37"/>
      <c r="D55" s="38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="3" customFormat="1" ht="19.5" customHeight="1" spans="2:17">
      <c r="B56" s="37"/>
      <c r="C56" s="37"/>
      <c r="D56" s="38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="3" customFormat="1" ht="19.5" customHeight="1" spans="2:17">
      <c r="B57" s="39"/>
      <c r="C57" s="39"/>
      <c r="D57" s="40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="3" customFormat="1" ht="19.5" customHeight="1" spans="2:17">
      <c r="B58" s="39"/>
      <c r="C58" s="39"/>
      <c r="D58" s="40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="3" customFormat="1" ht="19.5" customHeight="1" spans="2:17">
      <c r="B59" s="39"/>
      <c r="C59" s="39"/>
      <c r="D59" s="40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="3" customFormat="1" ht="19.5" customHeight="1" spans="2:17">
      <c r="B60" s="39"/>
      <c r="C60" s="39"/>
      <c r="D60" s="40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="3" customFormat="1" ht="19.5" customHeight="1" spans="2:17">
      <c r="B61" s="39"/>
      <c r="C61" s="39"/>
      <c r="D61" s="40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="3" customFormat="1" ht="19.5" customHeight="1" spans="2:17">
      <c r="B62" s="39"/>
      <c r="C62" s="39"/>
      <c r="D62" s="40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="3" customFormat="1" ht="19.5" customHeight="1" spans="2:17">
      <c r="B63" s="39"/>
      <c r="C63" s="39"/>
      <c r="D63" s="40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="3" customFormat="1" ht="19.5" customHeight="1" spans="2:17">
      <c r="B64" s="39"/>
      <c r="C64" s="39"/>
      <c r="D64" s="40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="3" customFormat="1" ht="19.5" customHeight="1" spans="1:17">
      <c r="B65" s="39"/>
      <c r="C65" s="39"/>
      <c r="D65" s="40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="3" customFormat="1" ht="19.5" customHeight="1" spans="1:17">
      <c r="B66" s="39"/>
      <c r="C66" s="39"/>
      <c r="D66" s="40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>
      <c r="A67" s="18"/>
      <c r="B67" s="18"/>
      <c r="C67" s="18"/>
      <c r="D67" s="41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1:17">
      <c r="A68" s="18"/>
      <c r="B68" s="18"/>
      <c r="C68" s="18"/>
      <c r="D68" s="41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1:17">
      <c r="A69" s="18"/>
      <c r="B69" s="18"/>
      <c r="C69" s="18"/>
      <c r="D69" s="41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ht="18" spans="1:17">
      <c r="A70" s="18"/>
      <c r="B70" s="18"/>
      <c r="C70" s="18"/>
      <c r="D70" s="42" t="s">
        <v>1048</v>
      </c>
      <c r="E70" s="42"/>
      <c r="F70" s="42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ht="13.5" customHeight="1" spans="1:17">
      <c r="A71" s="18"/>
      <c r="B71" s="18"/>
      <c r="C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ht="21.75" customHeight="1" spans="1:17">
      <c r="A72" s="43" t="s">
        <v>145</v>
      </c>
      <c r="B72" s="43"/>
      <c r="C72" s="43"/>
      <c r="D72" s="44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ht="21.75" customHeight="1" spans="1:17">
      <c r="A73" s="45" t="s">
        <v>22</v>
      </c>
      <c r="B73" s="45"/>
      <c r="C73" s="45"/>
      <c r="D73" s="46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ht="21.75" customHeight="1" spans="1:17">
      <c r="A74" s="45" t="s">
        <v>24</v>
      </c>
      <c r="B74" s="45"/>
      <c r="C74" s="45"/>
      <c r="D74" s="44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ht="21.75" customHeight="1" spans="1:17">
      <c r="A75" s="45" t="s">
        <v>26</v>
      </c>
      <c r="B75" s="45"/>
      <c r="C75" s="45"/>
      <c r="D75" s="4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</sheetData>
  <mergeCells count="5">
    <mergeCell ref="D70:F70"/>
    <mergeCell ref="A72:C72"/>
    <mergeCell ref="A73:C73"/>
    <mergeCell ref="A74:C74"/>
    <mergeCell ref="A75:C75"/>
  </mergeCells>
  <printOptions horizontalCentered="1" verticalCentered="1"/>
  <pageMargins left="0" right="0" top="0.279861111111111" bottom="0" header="0.511811023622047" footer="0.511811023622047"/>
  <pageSetup paperSize="1" scale="51" orientation="landscape" horizontalDpi="300" verticalDpi="3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16" master="" otherUserPermission="visible"/>
  <rangeList sheetStid="17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10" master="" otherUserPermission="visible"/>
  <rangeList sheetStid="9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IDENTIFICAÇÃO DA UNIDADE</vt:lpstr>
      <vt:lpstr>INFORMAÇÕES TÉCNICAS</vt:lpstr>
      <vt:lpstr>FINANCEIRO GERAL</vt:lpstr>
      <vt:lpstr>FIN. DETALHADO</vt:lpstr>
      <vt:lpstr>NUTRIÇÃO</vt:lpstr>
      <vt:lpstr>GASES, LAVANDERIA E RESÍDUOS</vt:lpstr>
      <vt:lpstr>EQUIPAMENTOS</vt:lpstr>
      <vt:lpstr>INFRA-ESTRUTURA</vt:lpstr>
      <vt:lpstr>RH</vt:lpstr>
      <vt:lpstr>ATIVIDADE I</vt:lpstr>
      <vt:lpstr>AIH-SIA</vt:lpstr>
      <vt:lpstr>ATIVIDADE II</vt:lpstr>
      <vt:lpstr>ANEXOS DE JUSTIFICATIVAS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Vinicios Gomes</dc:creator>
  <cp:lastModifiedBy>WPS_1776965653</cp:lastModifiedBy>
  <cp:revision>10</cp:revision>
  <dcterms:created xsi:type="dcterms:W3CDTF">2022-12-15T11:21:00Z</dcterms:created>
  <cp:lastPrinted>2025-01-02T14:00:00Z</cp:lastPrinted>
  <dcterms:modified xsi:type="dcterms:W3CDTF">2026-10-07T19:24:43Z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MediaServiceImageTags">
    <vt:lpwstr/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9710969942CC49A4AA594D2B2287B1A5_12</vt:lpwstr>
  </property>
  <property fmtid="{D5CDD505-2E9C-101B-9397-08002B2CF9AE}" pid="9" name="KSOProductBuildVer">
    <vt:lpwstr>1046-12.1.0.28485</vt:lpwstr>
  </property>
  <property fmtid="{D5CDD505-2E9C-101B-9397-08002B2CF9AE}" pid="10" name="CalculationRule">
    <vt:i4>0</vt:i4>
  </property>
</Properties>
</file>