
<file path=[Content_Types].xml><?xml version="1.0" encoding="utf-8"?>
<Types xmlns="http://schemas.openxmlformats.org/package/2006/content-types">
  <Default Extension="xml" ContentType="application/xml"/>
  <Default Extension="png" ContentType="image/p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showHorizontalScroll="0" showVerticalScroll="0" windowWidth="28800" windowHeight="12300" tabRatio="500" activeTab="4"/>
  </bookViews>
  <sheets>
    <sheet name="Informações Técnicas" sheetId="19" r:id="rId1"/>
    <sheet name="Identificação da unidade" sheetId="18" r:id="rId2"/>
    <sheet name="FINANCEIRO GERAL " sheetId="16" r:id="rId3"/>
    <sheet name="FINANCEIRO DETALHADO " sheetId="17" r:id="rId4"/>
    <sheet name="Gases, lavanderia e resíduo" sheetId="20" r:id="rId5"/>
    <sheet name="Nutrição" sheetId="21" r:id="rId6"/>
    <sheet name="Equipamentos" sheetId="22" r:id="rId7"/>
    <sheet name="Infra-estrutura" sheetId="24" r:id="rId8"/>
    <sheet name="RH" sheetId="25" r:id="rId9"/>
    <sheet name="Atividade I" sheetId="26" r:id="rId10"/>
    <sheet name="Atividade II " sheetId="27" r:id="rId11"/>
    <sheet name="AIH-SIA" sheetId="28" r:id="rId12"/>
    <sheet name="Anexos de justificativas" sheetId="29" r:id="rId13"/>
  </sheets>
  <definedNames>
    <definedName name="_xlnm.Print_Area" localSheetId="1">'Identificação da unidade'!$A$1:$L$23</definedName>
    <definedName name="Excel_BuiltIn_Print_Area" localSheetId="1">'Identificação da unidade'!$A$1:$L$23</definedName>
    <definedName name="_xlnm.Print_Area" localSheetId="0">'Informações Técnicas'!$A$2:$P$19</definedName>
    <definedName name="Excel_BuiltIn_Print_Area" localSheetId="0">'Informações Técnicas'!$A$2:$P$19</definedName>
    <definedName name="Excel_BuiltIn_Print_Area" localSheetId="4">'Gases, lavanderia e resíduo'!$A$1:$G$46</definedName>
    <definedName name="_xlnm.Print_Area" localSheetId="5">Nutrição!$A$1:$G$56</definedName>
    <definedName name="Excel_BuiltIn_Print_Area" localSheetId="5">Nutrição!$A$1:$G$56</definedName>
    <definedName name="_xlnm.Print_Area" localSheetId="6">Equipamentos!$A$1:$R$406</definedName>
    <definedName name="Excel_BuiltIn_Print_Area" localSheetId="6">Equipamentos!$A$1:$R$406</definedName>
    <definedName name="_xlnm.Print_Area" localSheetId="7">'Infra-estrutura'!$A$1:$H$87</definedName>
    <definedName name="Excel_BuiltIn_Print_Area" localSheetId="7">'Infra-estrutura'!$A$1:$H$87</definedName>
    <definedName name="_xlnm.Print_Area" localSheetId="8">RH!$A$1:$H$203</definedName>
    <definedName name="Excel_BuiltIn_Print_Area" localSheetId="9">'Atividade I'!$A$1:$K$176</definedName>
    <definedName name="Excel_BuiltIn_Print_Area" localSheetId="10">'Atividade II '!$A$1:$E$84</definedName>
    <definedName name="Excel_BuiltIn_Print_Area" localSheetId="11">'AIH-SIA'!$A$1:$E$78</definedName>
    <definedName name="Excel_BuiltIn_Print_Area" localSheetId="12">'Anexos de justificativas'!$A$1:$F$34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<sst xmlns="http://schemas.openxmlformats.org/spreadsheetml/2006/main" count="4524" uniqueCount="1453">
  <si>
    <t>Secretaria da Saúde do Estado da Bahia</t>
  </si>
  <si>
    <t>UNIDADE:</t>
  </si>
  <si>
    <t>COMPLEXO</t>
  </si>
  <si>
    <t>Relatório de Informação Hospitalar</t>
  </si>
  <si>
    <t>ANO:</t>
  </si>
  <si>
    <t>MÊS:</t>
  </si>
  <si>
    <t>SETEMBRO</t>
  </si>
  <si>
    <t>BLOCO B</t>
  </si>
  <si>
    <t>Informações Técnicas</t>
  </si>
  <si>
    <t>VERSÃO 4.0</t>
  </si>
  <si>
    <t>Presidente / Responsável</t>
  </si>
  <si>
    <t>Cons./Estado</t>
  </si>
  <si>
    <t>Número</t>
  </si>
  <si>
    <t>Suplente</t>
  </si>
  <si>
    <t>1. Comissão de Avaliação e Revisão de Prontuários:</t>
  </si>
  <si>
    <t>INDIRA RAMOS SENNA SOUZA</t>
  </si>
  <si>
    <t>CRM</t>
  </si>
  <si>
    <t>LUANA STELA DE ARAÚJO</t>
  </si>
  <si>
    <t>COREN</t>
  </si>
  <si>
    <t>2. Comissão de Controle de Infecção Hospitalar:</t>
  </si>
  <si>
    <t>ELAINE PÚBLIO MORAES ROCHA</t>
  </si>
  <si>
    <t>EMILLE STELLA DE ARAUJO SANTOS</t>
  </si>
  <si>
    <t>3. Comissão de Farmácia Terapeutica:</t>
  </si>
  <si>
    <t>DANIELE SOUZA NASCIMENTO</t>
  </si>
  <si>
    <t>CRF-BA</t>
  </si>
  <si>
    <t>THAISE CAIRES SILVA</t>
  </si>
  <si>
    <t>4. Comissão de Ética Médica:</t>
  </si>
  <si>
    <t>ADRIANO SILVA PIRES</t>
  </si>
  <si>
    <t>ANDERSON BARRETO DA CUNHA</t>
  </si>
  <si>
    <t>5. Comissão de Ética de Enfermagem:</t>
  </si>
  <si>
    <t>6. Comissão Interna de Prevenção de Acidentes de Trabalho (CIPA):</t>
  </si>
  <si>
    <t>7. Comissão de Humanização da Assistência:</t>
  </si>
  <si>
    <t>GLAUCIE MENDES DE SOUZA</t>
  </si>
  <si>
    <t xml:space="preserve">CRBM </t>
  </si>
  <si>
    <t>8. Comissão de Estudo de Mortalidade Materna:</t>
  </si>
  <si>
    <t>MARIETA OLIVEIRA DOS ANJOS</t>
  </si>
  <si>
    <t>CRP</t>
  </si>
  <si>
    <t>06/191073</t>
  </si>
  <si>
    <t>ROBERTA OLIVEIRA DE LEMOS</t>
  </si>
  <si>
    <t>9. Comissão de Estudo de Mortalidade Neonatal:</t>
  </si>
  <si>
    <t>LUCAS DOS SANTOS ALCANTARA</t>
  </si>
  <si>
    <t>10. SAC - Serviço de Atendimento ao Cliente:</t>
  </si>
  <si>
    <t>ANA TEREZA ARGOLO DE LUNA</t>
  </si>
  <si>
    <t xml:space="preserve">                Secretaria da Saúde do Estado da Bahia</t>
  </si>
  <si>
    <t>ANO</t>
  </si>
  <si>
    <t xml:space="preserve">                Relatório de Informação Hospitalar</t>
  </si>
  <si>
    <t>MÊS</t>
  </si>
  <si>
    <t xml:space="preserve">ATENÇÃO: PREENCHA OS CAMPOS EM AMARELO. OS DEMAIS CAMPOS ESTÃO PROTEGIDOS. </t>
  </si>
  <si>
    <t>BLOCO A</t>
  </si>
  <si>
    <t>IDENTIFICAÇÃO DA UNIDADE</t>
  </si>
  <si>
    <t>VERSÃO 4.1</t>
  </si>
  <si>
    <t>Unidade:</t>
  </si>
  <si>
    <t>MATERNIDADE FREI JUSTO VENTURE/ HOSPITAL REGIONAL DA CHAP.</t>
  </si>
  <si>
    <t>CNPJ:</t>
  </si>
  <si>
    <t>05.413.531/0001-20/ 05.413.531/0001-20</t>
  </si>
  <si>
    <t>CNES:</t>
  </si>
  <si>
    <t>2870045/ 9383298</t>
  </si>
  <si>
    <t>Instituição Gestora:</t>
  </si>
  <si>
    <t>FUNDAÇÃO ABM DE PESQUISA E EXTENSÃO NA AREA DA SAÚDE</t>
  </si>
  <si>
    <t>Endereço:</t>
  </si>
  <si>
    <t>PRAÇA DA BANDEIRA - 100/ RUA-FRANCISCO COSTA 348-465</t>
  </si>
  <si>
    <t>Cidade:</t>
  </si>
  <si>
    <t>SEABRA</t>
  </si>
  <si>
    <t>Responsável pela Unidade:</t>
  </si>
  <si>
    <t>ALESSANDER RODRIGUES DA ROZA</t>
  </si>
  <si>
    <t>Cargo:</t>
  </si>
  <si>
    <t>Diretor Geral</t>
  </si>
  <si>
    <t>Telefone:</t>
  </si>
  <si>
    <t>22-99427299</t>
  </si>
  <si>
    <t>E-mail:</t>
  </si>
  <si>
    <t>administracao.hrc@fabamed.org.br</t>
  </si>
  <si>
    <r>
      <rPr>
        <b/>
        <sz val="10"/>
        <rFont val="Tahoma"/>
        <charset val="134"/>
      </rPr>
      <t xml:space="preserve">                                                </t>
    </r>
    <r>
      <rPr>
        <b/>
        <sz val="10"/>
        <color rgb="FFFF0000"/>
        <rFont val="Tahoma"/>
        <charset val="134"/>
      </rPr>
      <t>Secretaria da Saúde do Estado da Bahia</t>
    </r>
  </si>
  <si>
    <t>CHAPADA</t>
  </si>
  <si>
    <t xml:space="preserve">                                                    Relatório de Informação Hospitalar</t>
  </si>
  <si>
    <t>BLOCO C</t>
  </si>
  <si>
    <t>SITUAÇÃO FINANCEIRA</t>
  </si>
  <si>
    <t>Campo</t>
  </si>
  <si>
    <t>Conceito</t>
  </si>
  <si>
    <t>Valor</t>
  </si>
  <si>
    <t>A</t>
  </si>
  <si>
    <t>SALDO ANTERIOR</t>
  </si>
  <si>
    <t>B</t>
  </si>
  <si>
    <t>TOTAL RECEITAS</t>
  </si>
  <si>
    <t>B1</t>
  </si>
  <si>
    <t>CONTRATO SESAB / LÍQUIDO RECEBIDO</t>
  </si>
  <si>
    <t>B2</t>
  </si>
  <si>
    <t xml:space="preserve">APLICAÇÃO FINANCEIRA </t>
  </si>
  <si>
    <t>B3</t>
  </si>
  <si>
    <t>OUTROS RECEBIMENTOS</t>
  </si>
  <si>
    <t>C</t>
  </si>
  <si>
    <t>TOTAL DESPESA</t>
  </si>
  <si>
    <t>C1</t>
  </si>
  <si>
    <t>FOLHA</t>
  </si>
  <si>
    <t>C2</t>
  </si>
  <si>
    <t>SERVIÇOS MÉDICOS TERCEIRIZADOS</t>
  </si>
  <si>
    <t>C3</t>
  </si>
  <si>
    <t>SERVIÇOS ASSISTENCIAIS TERCEIRIZADOS</t>
  </si>
  <si>
    <t>C4</t>
  </si>
  <si>
    <t>MEDICAMENTOS</t>
  </si>
  <si>
    <t>C5</t>
  </si>
  <si>
    <t>MATERIAIS MÉDICOS</t>
  </si>
  <si>
    <t>C6</t>
  </si>
  <si>
    <t>LABORATÓRIO</t>
  </si>
  <si>
    <t>C7</t>
  </si>
  <si>
    <t>NUTRIÇÃO</t>
  </si>
  <si>
    <t>C8</t>
  </si>
  <si>
    <t>SERVIÇOS DE CONCESSÃO PÚBLICA</t>
  </si>
  <si>
    <t>C9</t>
  </si>
  <si>
    <t>LIMPEZA E HIGIENIZAÇÃO</t>
  </si>
  <si>
    <t>C10</t>
  </si>
  <si>
    <t>SERVIÇO DE MANUTENÇÃO</t>
  </si>
  <si>
    <t>C11</t>
  </si>
  <si>
    <t>MATERIAIS DE MANUTENÇÃO</t>
  </si>
  <si>
    <t>C12</t>
  </si>
  <si>
    <t>MATERIAL DE EXPEDIENTE</t>
  </si>
  <si>
    <t>C13</t>
  </si>
  <si>
    <t>LAVANDERIA</t>
  </si>
  <si>
    <t>C14</t>
  </si>
  <si>
    <t>TRANSPORTES</t>
  </si>
  <si>
    <t>C15</t>
  </si>
  <si>
    <t>COMUNICAÇÃO E MARKETING</t>
  </si>
  <si>
    <t>C16</t>
  </si>
  <si>
    <t>TEC. DA INFORMAÇÃO E COMUNICAÇÃO</t>
  </si>
  <si>
    <t>C17</t>
  </si>
  <si>
    <t>VIAGENS</t>
  </si>
  <si>
    <t>C18</t>
  </si>
  <si>
    <t>CONSULTORIAS</t>
  </si>
  <si>
    <t>C19</t>
  </si>
  <si>
    <t>TAXAS E JUROS</t>
  </si>
  <si>
    <t>C20</t>
  </si>
  <si>
    <t>ENSINO E PESQUISA</t>
  </si>
  <si>
    <t>C21</t>
  </si>
  <si>
    <t>MATERIAL PERMANENTE</t>
  </si>
  <si>
    <t>C22</t>
  </si>
  <si>
    <t>IMPOSTOS</t>
  </si>
  <si>
    <t>C23</t>
  </si>
  <si>
    <t>MATERIAL DE CONSUMO</t>
  </si>
  <si>
    <t>C24</t>
  </si>
  <si>
    <t>SEGUROS</t>
  </si>
  <si>
    <t>C25</t>
  </si>
  <si>
    <t>OUTROS NÃO DETALHADOS</t>
  </si>
  <si>
    <t>RESULTADO FINAL (A+B-C)</t>
  </si>
  <si>
    <t>D</t>
  </si>
  <si>
    <t>PROVISÃO TRABALHISTA (D1+D2)</t>
  </si>
  <si>
    <t>D1</t>
  </si>
  <si>
    <t>SALDO PROVISÃO ACUMULADO</t>
  </si>
  <si>
    <t>D2</t>
  </si>
  <si>
    <t>PROVISÃO DO MÊS</t>
  </si>
  <si>
    <t>Responsável pelo preenchimento</t>
  </si>
  <si>
    <t>Nome:</t>
  </si>
  <si>
    <t>MICHELE LIMA</t>
  </si>
  <si>
    <t>ANALISTA PREST. CONTAS JR</t>
  </si>
  <si>
    <t>(71) 3033-4507/3033-4528</t>
  </si>
  <si>
    <t>PRESTACAODECONTAS@FABAMED.ORG.BR</t>
  </si>
  <si>
    <r>
      <rPr>
        <b/>
        <sz val="10"/>
        <color rgb="FFFF0000"/>
        <rFont val="Tahoma"/>
        <charset val="134"/>
      </rPr>
      <t xml:space="preserve">Secretaria da Saúde do Estado da Bahia                                         </t>
    </r>
    <r>
      <rPr>
        <b/>
        <sz val="10"/>
        <rFont val="Tahoma"/>
        <charset val="134"/>
      </rPr>
      <t>UNIDADE:</t>
    </r>
  </si>
  <si>
    <r>
      <rPr>
        <b/>
        <sz val="10"/>
        <color rgb="FF333399"/>
        <rFont val="Tahoma"/>
        <charset val="134"/>
      </rPr>
      <t xml:space="preserve">Relatório de Informação Hospitalar                                                   </t>
    </r>
    <r>
      <rPr>
        <b/>
        <sz val="10"/>
        <rFont val="Tahoma"/>
        <charset val="134"/>
      </rPr>
      <t>ANO:</t>
    </r>
  </si>
  <si>
    <t>BLOCO D</t>
  </si>
  <si>
    <t>DETALHAMENTO DAS DESPESAS DA UNIDADE</t>
  </si>
  <si>
    <t>Código Objeto / Código Conceito</t>
  </si>
  <si>
    <t>Nota Explicativa / Detalhamento da Despesa</t>
  </si>
  <si>
    <t>Valor Pago</t>
  </si>
  <si>
    <t>1 - Folha / 1.1 - Salários</t>
  </si>
  <si>
    <t>FOLHA MENSAL + FOLHA COMPLEMENTAR PISO ENFERMAGEM</t>
  </si>
  <si>
    <t>1 - Folha / 1.2 - Obrigações Sociais / INSS</t>
  </si>
  <si>
    <t>1 - Folha / 1.3 - Obrigações Sociais / FGTS</t>
  </si>
  <si>
    <t>1 - Folha / 1.4 - Obrigações Sociais / PIS</t>
  </si>
  <si>
    <t>1 - Folha / 1.5 - Benefícios</t>
  </si>
  <si>
    <t>1 - Folha / 1.6 - Provisão (13°, férias, rescisões etc)</t>
  </si>
  <si>
    <t>1 - Folha / 1.7 - Seguros</t>
  </si>
  <si>
    <t>1 - Folha / 1.8 - RPA (autônomo)</t>
  </si>
  <si>
    <t>2 - Serviços Médicos Terceirizados / 2.1 - Anestesiologia</t>
  </si>
  <si>
    <t>2 - Serviços Médicos Terceirizados / 2.2 - Vasculares</t>
  </si>
  <si>
    <t>2 - Serviços Médicos Terceirizados / 2.3 - Cardiologia</t>
  </si>
  <si>
    <t>2 - Serviços Médicos Terceirizados / 2.4 - Radiologia</t>
  </si>
  <si>
    <t>2 - Serviços Médicos Terceirizados / 2.5 - Oncologia</t>
  </si>
  <si>
    <t>2 - Serviços Médicos Terceirizados / 2.6 - Proctologia</t>
  </si>
  <si>
    <t>2 - Serviços Médicos Terceirizados / 2.7 - Urologia</t>
  </si>
  <si>
    <t>2 - Serviços Médicos Terceirizados / 2.8 - Cirurgia Plástica</t>
  </si>
  <si>
    <t>2 - Serviços Médicos Terceirizados / 2.9 - Cirurgia Geral</t>
  </si>
  <si>
    <t>2 - Serviços Médicos Terceirizados / 2.10 - Cirurgia Cabeça e Pescoço</t>
  </si>
  <si>
    <t>2 - Serviços Médicos Terceirizados / 2.11 - Cirurgia Pediatrica</t>
  </si>
  <si>
    <t>2 - Serviços Médicos Terceirizados / 2.12 - Clínica Geral</t>
  </si>
  <si>
    <t>2 - Serviços Médicos Terceirizados / 2.13 - Obstetrícia</t>
  </si>
  <si>
    <t>2 - Serviços Médicos Terceirizados / 2.14 - Ultrassonografia</t>
  </si>
  <si>
    <t>2 - Serviços Médicos Terceirizados / 2.15 - Pediatria</t>
  </si>
  <si>
    <t>2 - Serviços Médicos Terceirizados / 2.16 - Ortopedia</t>
  </si>
  <si>
    <t>2 - Serviços Médicos Terceirizados / 2.17 - Plantonistas</t>
  </si>
  <si>
    <t>2 - Serviços Médicos Terceirizados / 2.18 - Toco-Ginecologia</t>
  </si>
  <si>
    <t>2 - Serviços Médicos Terceirizados / 2.19 - Neurologia</t>
  </si>
  <si>
    <t>2 - Serviços Médicos Terceirizados / 2.20 - Infectologia</t>
  </si>
  <si>
    <t>2 - Serviços Médicos Terceirizados / 2.21 - Pneumologia</t>
  </si>
  <si>
    <t>2 - Serviços Médicos Terceirizados / 2.22 - Gastroenterologia</t>
  </si>
  <si>
    <t>2 - Serviços Médicos Terceirizados / 2.23 - Coloproctologia</t>
  </si>
  <si>
    <t>2 - Serviços Médicos Terceirizados / 2.24 - Genecologia</t>
  </si>
  <si>
    <t>2 - Serviços Médicos Terceirizados / 2.25 - Hematologia</t>
  </si>
  <si>
    <t>2 - Serviços Médicos Terceirizados / 2.26 - Nefrologia</t>
  </si>
  <si>
    <t>2 - Serviços Médicos Terceirizados / 2.27 - Angiologia</t>
  </si>
  <si>
    <t>2 - Serviços Médicos Terceirizados / 2.28 - Neonatologia</t>
  </si>
  <si>
    <t>2 - Serviços Médicos Terceirizados / 2.29 - Terapia Intensiva Adulto</t>
  </si>
  <si>
    <t>2 - Serviços Médicos Terceirizados / 2.30 - Endocrinologia</t>
  </si>
  <si>
    <t>2 - Serviços Médicos Terceirizados / 2.31 - Nefropediatria</t>
  </si>
  <si>
    <t>2 - Serviços Médicos Terceirizados / 2.32 - Neuropediatria</t>
  </si>
  <si>
    <t>2 - Serviços Médicos Terceirizados / 2.33 - Cardiopediatria</t>
  </si>
  <si>
    <t>2 - Serviços Médicos Terceirizados / 2.34 - Oftalmologia</t>
  </si>
  <si>
    <t>2 - Serviços Médicos Terceirizados / 2.35 - Nutrologia</t>
  </si>
  <si>
    <t>2 - Serviços Médicos Terceirizados / 2.36 - Ecocardiografia</t>
  </si>
  <si>
    <t>2 - Serviços Médicos Terceirizados / 2.37 - Ensino e Pesquisa</t>
  </si>
  <si>
    <t>2 - Serviços Médicos Terceirizados / 2.38 - Outras Especialidades Médicas</t>
  </si>
  <si>
    <t>3 - Serviços Assistenciais Terceirizados / 3.1 - Hemodialise</t>
  </si>
  <si>
    <t>3 - Serviços Assistenciais Terceirizados / 3.2 - Endoscopia</t>
  </si>
  <si>
    <t>3 - Serviços Assistenciais Terceirizados / 3.3 - Internação Domiciliar</t>
  </si>
  <si>
    <t>3 - Serviços Assistenciais Terceirizados / 3.4 - Espirometria</t>
  </si>
  <si>
    <t>3 - Serviços Assistenciais Terceirizados / 3.5 - Eletroencefalograma</t>
  </si>
  <si>
    <t>3 - Serviços Assistenciais Terceirizados / 3.6 - Profissionais Nível Superior</t>
  </si>
  <si>
    <t>3 - Serviços Assistenciais Terceirizados / 3.7 - Esterilização</t>
  </si>
  <si>
    <t>4 - Medicamentos / 4.1 - Medicamentos</t>
  </si>
  <si>
    <t>4 - Medicamentos / 4.2 - Nutrição Parenteral</t>
  </si>
  <si>
    <t>5 - Materiais Médicos / 5.1 - Material Penso</t>
  </si>
  <si>
    <t>5 - Materiais Médicos / 5.2 - OPME</t>
  </si>
  <si>
    <t>5 - Materiais Médicos / 5.3 - CME</t>
  </si>
  <si>
    <t>5 - Materiais Médicos / 5.4 - Gases Medicinais</t>
  </si>
  <si>
    <t>5 - Materiais Médicos / 5.5 - Radiológicos</t>
  </si>
  <si>
    <t>6 - Laboratório / 6.1 - Insumos</t>
  </si>
  <si>
    <t>6 - Laboratório / 6.2 - Laboratório (Se Terceirizado)</t>
  </si>
  <si>
    <t>6 - Laboratório / 6.3 - PNCQ</t>
  </si>
  <si>
    <t>6 - Laboratório / 6.4 - Comodatos</t>
  </si>
  <si>
    <t>6 - Laboratório / 6.5 - Exames Terceirizados</t>
  </si>
  <si>
    <t>7 - Nutrição / 7.1 - Gêneros Alimentícios</t>
  </si>
  <si>
    <t>7 - Nutrição / 7.2 - Nutrição Enteral</t>
  </si>
  <si>
    <t>7 - Nutrição / 7.3 - Água Mineral</t>
  </si>
  <si>
    <t>7 - Nutrição / 7.4 - GLP</t>
  </si>
  <si>
    <t>7 - Nutrição / 7.5 - Descartáveis</t>
  </si>
  <si>
    <t>7 - Nutrição / 7.6 - Material de Limpeza</t>
  </si>
  <si>
    <t>8 - Serviços de Concessão Pública / 8.1 - Coleta de Lixo Hospitalar</t>
  </si>
  <si>
    <t>8 - Serviços de Concessão Pública / 8.2 - Telefonia</t>
  </si>
  <si>
    <t>8 - Serviços de Concessão Pública / 8.3 - Provedor de Internet</t>
  </si>
  <si>
    <t>8 - Serviços de Concessão Pública / 8.4 - Água</t>
  </si>
  <si>
    <t>8 - Serviços de Concessão Pública / 8.5 - Energia Elétrica</t>
  </si>
  <si>
    <t>9 - Limpeza e Higienização / 9.1 - Serviço de Limpeza e Higienização (terceirizado)</t>
  </si>
  <si>
    <t>9 - Limpeza e Higienização / 9.2 - Material de Limpeza e Higienização</t>
  </si>
  <si>
    <t>10 - Serviços de Manutenção / 10.1 - Engenharia Clínica</t>
  </si>
  <si>
    <t>10 - Serviços de Manutenção / 10.2 - Refrigeração</t>
  </si>
  <si>
    <t>10 - Serviços de Manutenção / 10.3 - Detetização</t>
  </si>
  <si>
    <t>10 - Serviços de Manutenção / 10.4 - Elevadores</t>
  </si>
  <si>
    <t>10 - Serviços de Manutenção / 10.5 - Gerador de Energia</t>
  </si>
  <si>
    <t>10 - Serviços de Manutenção / 10.6 - Contratos Manutenção Equip. Médico/Hospitalar</t>
  </si>
  <si>
    <t>10 - Serviços de Manutenção / 10.7 - Servidor de Telefonia</t>
  </si>
  <si>
    <t>10 - Serviços de Manutenção / 10.8 - Central Telefônica</t>
  </si>
  <si>
    <t>10 - Serviços de Manutenção / 10.9 - Prestações Eventuais de Serviços Terc. PF e PJ</t>
  </si>
  <si>
    <t>11 - Materiais de Manutenção / 11.1 - Material de Manutenção Predial</t>
  </si>
  <si>
    <t>11 - Materiais de Manutenção / 11.2 - Material de Manutenção Equipamentos (demais)</t>
  </si>
  <si>
    <t>11 - Materiais de Manutenção / 11.3 - Material de Manutenção Engenharia Clínica</t>
  </si>
  <si>
    <t>11 - Materiais de Manutenção / 11.4 - Fretes e Carretos Engenharia Clínica</t>
  </si>
  <si>
    <t>11 - Materiais de Manutenção / 11.5 - EPI</t>
  </si>
  <si>
    <t>12 - Material de Expediente / 12.1 - Impressos</t>
  </si>
  <si>
    <t>12 - Material de Expediente / 12.2 - Material Expediente</t>
  </si>
  <si>
    <t>13 - Lavanderia / 13.1 - Processamento de Roupa</t>
  </si>
  <si>
    <t>13 - Lavanderia / 13.2 - Material de Lavanderia</t>
  </si>
  <si>
    <t>13 - Lavanderia / 13.3 - Costuraria</t>
  </si>
  <si>
    <t>14 - Transportes / 14.1 - Combustiveis</t>
  </si>
  <si>
    <t>14 - Transportes / 14.2 - Seguros / Licenciamentos e Multas</t>
  </si>
  <si>
    <t>14 - Transportes / 14.3 - Manutenção Veículos</t>
  </si>
  <si>
    <t>14 - Transportes / 14.4 - Fretes e Correspondênciais</t>
  </si>
  <si>
    <t>14 - Transportes / 14.5 - Moto Boy</t>
  </si>
  <si>
    <t>14 - Transportes / 14.6 - Deslocamentos de Pacientes</t>
  </si>
  <si>
    <t>14 - Transportes / 14.7 - Táxi e Transporte Coletivo</t>
  </si>
  <si>
    <t>15 - Comunicação e Marketing / 15.1 - Propaganda / Publicações Legais</t>
  </si>
  <si>
    <t>15 - Comunicação e Marketing / 15.2 - Site</t>
  </si>
  <si>
    <t>15 - Comunicação e Marketing / 15.3 - Confraternizações</t>
  </si>
  <si>
    <t>15 - Comunicação e Marketing / 15.4 - Eventos</t>
  </si>
  <si>
    <t>15 - Comunicação e Marketing / 15.5 - Sinalização</t>
  </si>
  <si>
    <t>15 - Comunicação e Marketing / 15.6 - Material Gráfico</t>
  </si>
  <si>
    <t>15 - Comunicação e Marketing / 15.7 - Fardamento</t>
  </si>
  <si>
    <t>15 - Comunicação e Marketing / 15.8 - Crachá</t>
  </si>
  <si>
    <t>16 - Tec. da Informação / 16.1 - Serviços de Manutenção</t>
  </si>
  <si>
    <t>16 -Tec. da Informação / 16.2 - Software</t>
  </si>
  <si>
    <t>16 - Tec. da Informação / 16.3 - Tele Medicina</t>
  </si>
  <si>
    <t>17 - Viagens / 17.1 - Passagens</t>
  </si>
  <si>
    <t>17 - Viagens / 17.2 - Hospedagens</t>
  </si>
  <si>
    <t>17 - Viagens / 17.3 - Ajuda de Custo</t>
  </si>
  <si>
    <t>18 - Consultorias / 18.1 - Consultoria Juridica</t>
  </si>
  <si>
    <t>18 - Consultorias / 18.2 - Consultoria em Medicina do Trabalho</t>
  </si>
  <si>
    <t>18 - Consultorias / 18.3 - Consultoria em Gestão</t>
  </si>
  <si>
    <t>18 - Consultorias / 18.4 - Consultoria Financeira / Orçamentaria</t>
  </si>
  <si>
    <t>18 - Consultorias / 18.5 - Consultoria em Eficientização Energetica</t>
  </si>
  <si>
    <t>19 - Taxas e Juros / 19.1 - Taxas Bancárias</t>
  </si>
  <si>
    <t>19 - Taxas e Juros / 19.2 - Taxas Municipais / Estaduais / Federais</t>
  </si>
  <si>
    <t>19 - Taxas e Juros / 19.3 - Multas</t>
  </si>
  <si>
    <t>19 - Taxas e Juros /19.4 - Juros</t>
  </si>
  <si>
    <t>19 - Taxas e Juros / 19.5 - Custos Cartoriais</t>
  </si>
  <si>
    <t>20 - Ensino e Pesquisa / 20.1 - Bolsa Estagiários</t>
  </si>
  <si>
    <t>20 - Ensino e Pesquisa / 20.2 - Cursos e Capacitações</t>
  </si>
  <si>
    <t>20 - Ensino e Pesquisa / 20.3 - Ajuda de Custo</t>
  </si>
  <si>
    <t>20 - Ensino e Pesquisa / 20.4 - Seguros</t>
  </si>
  <si>
    <t>21 - Material Permanente / 21.1 - Equipamentos Médicos</t>
  </si>
  <si>
    <t>21 - Material Permanente / 21.2 - Locação de Equipamentos</t>
  </si>
  <si>
    <t>21 - Material Permanente / 21.3 - Móveis</t>
  </si>
  <si>
    <t>21 - Material Permanente / 21.4 - Locação de Móveis</t>
  </si>
  <si>
    <t>21 - Material Permanente / 21.5 - Equipamentos de Informática</t>
  </si>
  <si>
    <t>21 - Material Permanente / 21.6 - Locação de Veículos</t>
  </si>
  <si>
    <t>21 - Material Permanente / 21.7 - Utensílios</t>
  </si>
  <si>
    <t>22 - Impostos / 22.1 - ISS</t>
  </si>
  <si>
    <t>22 - Impostos / 22.2 - IR</t>
  </si>
  <si>
    <t>22 - Impostos / 22.3 - Outros</t>
  </si>
  <si>
    <t>23 - Material de Consumo / 23.1 - Manutenção</t>
  </si>
  <si>
    <t>24 - Seguros / 24.1 - Veículos</t>
  </si>
  <si>
    <t>24 - Seguros / 24.2 - Predial</t>
  </si>
  <si>
    <t>24 - Seguros / 24.3 - Equipamentos</t>
  </si>
  <si>
    <t>25 - Outros / 25.1 - Não detalhados</t>
  </si>
  <si>
    <t>TOTAL DESPESAS - FINANCEIRO DETALHADO</t>
  </si>
  <si>
    <t>71 3033-4507/3033-4528</t>
  </si>
  <si>
    <t>BLOCO E</t>
  </si>
  <si>
    <t>DETALHAMENTO DESPESAS COM GASES MEDICINAIS</t>
  </si>
  <si>
    <t>CAMPO</t>
  </si>
  <si>
    <t>ELEMENTOS DO CONTRATO</t>
  </si>
  <si>
    <t>MEDIDA</t>
  </si>
  <si>
    <t>CNPJ PRESTADOR</t>
  </si>
  <si>
    <t>QTDE. MÊS</t>
  </si>
  <si>
    <t>VALOR PAGO</t>
  </si>
  <si>
    <t>Aluguel de Cilindro</t>
  </si>
  <si>
    <t>und.</t>
  </si>
  <si>
    <t>Frete</t>
  </si>
  <si>
    <t>Oxigênio Medicinal Gasoso</t>
  </si>
  <si>
    <t>m³</t>
  </si>
  <si>
    <t>34.833.671/0001-55</t>
  </si>
  <si>
    <t>Oxigênio Medicinal Líquido</t>
  </si>
  <si>
    <t>31.442.779/0001-29</t>
  </si>
  <si>
    <t>Ar Comprimido Medicinal Gasoso</t>
  </si>
  <si>
    <t>Óxido Nitroso Medicinal</t>
  </si>
  <si>
    <t>kg</t>
  </si>
  <si>
    <t>Argônio 4.5</t>
  </si>
  <si>
    <t>Nitrogênio 4.6</t>
  </si>
  <si>
    <t>Nitrogênio Comercial</t>
  </si>
  <si>
    <t>Dióxido de Carbono 99%</t>
  </si>
  <si>
    <t>TOTAL GERAL NO MÊS</t>
  </si>
  <si>
    <t>DETALHAMENTO DESPESAS COM LAVANDERIA</t>
  </si>
  <si>
    <t>Processamento de Roupa</t>
  </si>
  <si>
    <t>DETALHAMENTO DESPESAS COM DESCARTE DE RESÍDUOS SÓLIDOS E LÍQUIDOS</t>
  </si>
  <si>
    <t>Descarte de Resíduos Hospitalares (Sólidos e Líquidos)</t>
  </si>
  <si>
    <t>02.524.491/0001-03</t>
  </si>
  <si>
    <t>REGINALDO NOGUEIRA SILVA JUNIOR</t>
  </si>
  <si>
    <t>COORDENADOR ADMINISTRATIVO</t>
  </si>
  <si>
    <t>75 99931 4704</t>
  </si>
  <si>
    <t>prestconta.hrc@gmail.com</t>
  </si>
  <si>
    <t xml:space="preserve">COMPLEXO </t>
  </si>
  <si>
    <t>BLOCO F</t>
  </si>
  <si>
    <t>DETALHAMENTO DESPESAS COM NUTRIÇÃO HOSPITALAR</t>
  </si>
  <si>
    <t>1. Paciente Adulto / 1.1 Desjejum</t>
  </si>
  <si>
    <t>1. Paciente Adulto / 1.2 Colação</t>
  </si>
  <si>
    <t>1. Paciente Adulto / 1.3 Almoço</t>
  </si>
  <si>
    <t>1. Paciente Adulto / 1.4 Lanche</t>
  </si>
  <si>
    <t>1. Paciente Adulto / 1.5 Jantar</t>
  </si>
  <si>
    <t>1. Paciente Adulto / 1.6 Ceia completa</t>
  </si>
  <si>
    <t>1. Paciente Adulto / 1.7 Ceia leve</t>
  </si>
  <si>
    <t>2. Paciente Infantil / 2.1 Desjejum</t>
  </si>
  <si>
    <t>2. Paciente Infantil / 2.2 Colação</t>
  </si>
  <si>
    <t>2. Paciente Infantil / 2.3 Almoço</t>
  </si>
  <si>
    <t>2. Paciente Infantil / 2.4 Lanche</t>
  </si>
  <si>
    <t>2. Paciente Infantil / 2.5 Jantar</t>
  </si>
  <si>
    <t>2. Paciente Infantil / 2.6 Ceia completa</t>
  </si>
  <si>
    <t>2. Paciente Infantil / 2.7 Ceia leve</t>
  </si>
  <si>
    <t>3. Acompanhante / 3.1 Desjejum</t>
  </si>
  <si>
    <t>3. Acompanhante / 3.2 Almoço</t>
  </si>
  <si>
    <t>3. Acompanhante / 3.3 Colação</t>
  </si>
  <si>
    <t>3. Acompanhante / 3.4 Lanche</t>
  </si>
  <si>
    <t>3. Acompanhante / 3.5 Ceia completa</t>
  </si>
  <si>
    <t>3. Acompanhante / 3.6 Jantar</t>
  </si>
  <si>
    <t>4. Funcionários / 4.1 Desjejum</t>
  </si>
  <si>
    <t>4. Funcionários / 4.2 Almoço</t>
  </si>
  <si>
    <t>4. Funcionários / 4.3 Lanche</t>
  </si>
  <si>
    <t>4. Funcionários / 4.4 Jantar</t>
  </si>
  <si>
    <t>4. Funcionários / 4.5 Ceia completa</t>
  </si>
  <si>
    <t>TOTAL REFEIÇÕES NO MÊS</t>
  </si>
  <si>
    <t>5. Dieta Líquida / 5.1 Líquida</t>
  </si>
  <si>
    <t>5. Dieta Líquida / 5.2 Semi-líquida</t>
  </si>
  <si>
    <t>5. Dieta Líquida / 5.3 Líquida Restrita</t>
  </si>
  <si>
    <t>5. Dieta Líquida / 5.4 Fórmula Láctea ou Não Láctea</t>
  </si>
  <si>
    <t>5. Dieta Líquida / 5.5 Fórmula Infantil</t>
  </si>
  <si>
    <t>5. Dieta Líquida / 5.6 Fórmula Enteral</t>
  </si>
  <si>
    <t>TOTAL DIETAS LÍQUIDAS NO MÊS</t>
  </si>
  <si>
    <t xml:space="preserve">      Secretaria da Saúde do Estado da Bahia</t>
  </si>
  <si>
    <t xml:space="preserve">     Relatório de Informação Hospitalar</t>
  </si>
  <si>
    <t>BLOCO G</t>
  </si>
  <si>
    <t>RELAÇÃO DE EQUIPAMENTOS MÉDICO-HOSPITALAR</t>
  </si>
  <si>
    <t>Equipamento</t>
  </si>
  <si>
    <t>Data de Aquisição do Equipamento</t>
  </si>
  <si>
    <t>Fabricante</t>
  </si>
  <si>
    <t>Modelo</t>
  </si>
  <si>
    <t>Série</t>
  </si>
  <si>
    <t>Tombamento SESAB</t>
  </si>
  <si>
    <t>Estado de Conservação</t>
  </si>
  <si>
    <t>Setor / Localização</t>
  </si>
  <si>
    <t>Contrato Manutenção</t>
  </si>
  <si>
    <t>Empresa Contratada</t>
  </si>
  <si>
    <t>Valor do Contrato</t>
  </si>
  <si>
    <t>Data da Ultima Realização de Manutenção Preventiva no Mês</t>
  </si>
  <si>
    <t>Data da Ultima Realização de Manutenção Corretiva no Mês</t>
  </si>
  <si>
    <t>Custo Manutenção Corretiva / Equipamento Sem Cobertura</t>
  </si>
  <si>
    <t>Descrição dos Serviços Realizados no Mês</t>
  </si>
  <si>
    <t>Número Dias Parados</t>
  </si>
  <si>
    <t>Impacto na Assistência</t>
  </si>
  <si>
    <t xml:space="preserve">APARELHO CARDIOVERSOR </t>
  </si>
  <si>
    <t>30/09/2021</t>
  </si>
  <si>
    <t>CMOS DRAKE</t>
  </si>
  <si>
    <t>VIVO</t>
  </si>
  <si>
    <t>BOM</t>
  </si>
  <si>
    <t>UCINCO</t>
  </si>
  <si>
    <t>STAFF</t>
  </si>
  <si>
    <t>CENTRO CIRÚRGICO</t>
  </si>
  <si>
    <t>UCINCA</t>
  </si>
  <si>
    <t xml:space="preserve">POSTO ENF.01 </t>
  </si>
  <si>
    <t xml:space="preserve">APARELHO DE ANESTESIA </t>
  </si>
  <si>
    <t>29/10/2021</t>
  </si>
  <si>
    <t xml:space="preserve"> MINDRAY</t>
  </si>
  <si>
    <t>WATO EX-20</t>
  </si>
  <si>
    <t>DW-16011876</t>
  </si>
  <si>
    <t>DW-16011894</t>
  </si>
  <si>
    <t>SALA DE CURETAGEM C.C</t>
  </si>
  <si>
    <t>APARELHO DE FOTOTERAPIA</t>
  </si>
  <si>
    <t>31/01/2022</t>
  </si>
  <si>
    <t>FANEM</t>
  </si>
  <si>
    <t>FBILITRON  3006</t>
  </si>
  <si>
    <t>JA5097004</t>
  </si>
  <si>
    <t>JA5097032</t>
  </si>
  <si>
    <t>C.CIRÚRGICO</t>
  </si>
  <si>
    <t>JA5097036</t>
  </si>
  <si>
    <t>JA5097041</t>
  </si>
  <si>
    <t xml:space="preserve">APARELHO DE RAIO X </t>
  </si>
  <si>
    <t>11/08/2021</t>
  </si>
  <si>
    <t>VMI</t>
  </si>
  <si>
    <t>AQUILA 320 S</t>
  </si>
  <si>
    <t>APARELHO DE ULTRASONOGRAFIA</t>
  </si>
  <si>
    <t>23/12/2021</t>
  </si>
  <si>
    <t>SAE VO</t>
  </si>
  <si>
    <t>FT422</t>
  </si>
  <si>
    <t>SALA DE USG</t>
  </si>
  <si>
    <t xml:space="preserve">APARELHO DE ULTRASONOGRAFIA </t>
  </si>
  <si>
    <t>SAEVO</t>
  </si>
  <si>
    <t>EVUS 8</t>
  </si>
  <si>
    <t>APARELHO DETECTOR FETAL</t>
  </si>
  <si>
    <t>18/06/2021</t>
  </si>
  <si>
    <t xml:space="preserve"> MEDPEJ</t>
  </si>
  <si>
    <t>DF-7000 S</t>
  </si>
  <si>
    <t>SALA DA MANUTENÇÃO</t>
  </si>
  <si>
    <t>SALA DA TRIAGEM</t>
  </si>
  <si>
    <t>QUARTO P.P.P 02</t>
  </si>
  <si>
    <t>APARELHO ELETROCARDIOGRAFO</t>
  </si>
  <si>
    <t>06/07/2021</t>
  </si>
  <si>
    <t>BIONET</t>
  </si>
  <si>
    <t>EKG-2000</t>
  </si>
  <si>
    <t>E1V080029</t>
  </si>
  <si>
    <t>E1U0800030</t>
  </si>
  <si>
    <t>POSTO DE  ENF.01</t>
  </si>
  <si>
    <t>APARELHO LARINGOSCOPIO</t>
  </si>
  <si>
    <t>22/10/2020</t>
  </si>
  <si>
    <t>MD</t>
  </si>
  <si>
    <t>XENON</t>
  </si>
  <si>
    <t>SEM SÉRIE</t>
  </si>
  <si>
    <t>SALA DE CIRURGIA</t>
  </si>
  <si>
    <t>POSTO DE ENFERMAGEM 01</t>
  </si>
  <si>
    <t>21/07/2021</t>
  </si>
  <si>
    <t>MIKATOS</t>
  </si>
  <si>
    <t>SEM MODELO</t>
  </si>
  <si>
    <t>APARELHO OFTALMOSCOPIO</t>
  </si>
  <si>
    <t>29/11/2019</t>
  </si>
  <si>
    <t>VISION 2000</t>
  </si>
  <si>
    <t>11/11/2021</t>
  </si>
  <si>
    <t xml:space="preserve">SALA DA MANUTENÇÃO </t>
  </si>
  <si>
    <t>APARELHO OTOSCOPIO</t>
  </si>
  <si>
    <t>APARELHO TENSIOMETRO</t>
  </si>
  <si>
    <t>27/09/2021</t>
  </si>
  <si>
    <t xml:space="preserve"> PREMIUM</t>
  </si>
  <si>
    <t>PEDESTAL</t>
  </si>
  <si>
    <t>SALA DE EXAMES ADMISSÃO</t>
  </si>
  <si>
    <t>SALA PRÉ PARTO CIRÚRGICO</t>
  </si>
  <si>
    <t>SALA DE MEDICAÇÃO</t>
  </si>
  <si>
    <t>ASPIRADOR CIRURGICO</t>
  </si>
  <si>
    <t>24/05/2018</t>
  </si>
  <si>
    <t>PROTEC</t>
  </si>
  <si>
    <t>EVOLUTION</t>
  </si>
  <si>
    <t>74418001038</t>
  </si>
  <si>
    <t>22/03/2021</t>
  </si>
  <si>
    <t>SAM MEDIC</t>
  </si>
  <si>
    <t>HR 6005C</t>
  </si>
  <si>
    <t>P11811224/4</t>
  </si>
  <si>
    <t>AUTOCLAVE HORIZONTAL</t>
  </si>
  <si>
    <t>BS EQUIPAMENTOS</t>
  </si>
  <si>
    <t>3.0</t>
  </si>
  <si>
    <t>H3030250815F</t>
  </si>
  <si>
    <t>LAVAGEM DE MAMADEIRAS</t>
  </si>
  <si>
    <t xml:space="preserve">AUTOCLAVE HORIZONTAL </t>
  </si>
  <si>
    <t>16/07/2021</t>
  </si>
  <si>
    <t>BAUMER</t>
  </si>
  <si>
    <t>HI VAC II</t>
  </si>
  <si>
    <t>CME</t>
  </si>
  <si>
    <t>BALANCA DIGITAL</t>
  </si>
  <si>
    <t>19/11/2021</t>
  </si>
  <si>
    <t>BALMAX</t>
  </si>
  <si>
    <t>ELP-25BB</t>
  </si>
  <si>
    <t>44450</t>
  </si>
  <si>
    <t>44452</t>
  </si>
  <si>
    <t>044456</t>
  </si>
  <si>
    <t>QUARTO P.P.P 01</t>
  </si>
  <si>
    <t xml:space="preserve">BALANCA DIGITAL </t>
  </si>
  <si>
    <t>BALMAK</t>
  </si>
  <si>
    <t>POSTO DE  ENFERMAGEM 01</t>
  </si>
  <si>
    <t>APARELHO DE HEMODIALISE</t>
  </si>
  <si>
    <t>BRAUN</t>
  </si>
  <si>
    <t>ALMOXARIFADO DA EMERGÊNCIA</t>
  </si>
  <si>
    <t>CRISTOVÃO</t>
  </si>
  <si>
    <t xml:space="preserve">BALANCA ELETRONICA </t>
  </si>
  <si>
    <t>21/12/2020</t>
  </si>
  <si>
    <t xml:space="preserve"> LIDER</t>
  </si>
  <si>
    <t>P-200C</t>
  </si>
  <si>
    <t>SALA DE TRIAGEM</t>
  </si>
  <si>
    <t>BANHO MARIA SOROLOGICO</t>
  </si>
  <si>
    <t>14/04/2021</t>
  </si>
  <si>
    <t>SOLAB</t>
  </si>
  <si>
    <t>L-151</t>
  </si>
  <si>
    <t>LACTÁRIO</t>
  </si>
  <si>
    <t>BANHO MARIA UNIVERSAL</t>
  </si>
  <si>
    <t>25/07/2019</t>
  </si>
  <si>
    <t xml:space="preserve">SOLAB </t>
  </si>
  <si>
    <t>SL-150</t>
  </si>
  <si>
    <t>TRANS.PARA HOSPITAL REGIONAL</t>
  </si>
  <si>
    <t>22/09/2017</t>
  </si>
  <si>
    <t>INSTRUMENTS</t>
  </si>
  <si>
    <t>BUNKER</t>
  </si>
  <si>
    <t>BERCO AQUECIDO</t>
  </si>
  <si>
    <t>17/12/2021</t>
  </si>
  <si>
    <t>GIGANTE</t>
  </si>
  <si>
    <t>NEOSOLUTION</t>
  </si>
  <si>
    <t>2128567</t>
  </si>
  <si>
    <t>212858NEC</t>
  </si>
  <si>
    <t>202240</t>
  </si>
  <si>
    <t>202237</t>
  </si>
  <si>
    <t>BERÇO AQUECIDO</t>
  </si>
  <si>
    <t>16/03/2021</t>
  </si>
  <si>
    <t>BIPAP SISTEMA DE SUPORTE VENTILATORIO</t>
  </si>
  <si>
    <t>29/04/2020</t>
  </si>
  <si>
    <t>PHILIPS</t>
  </si>
  <si>
    <t>YH-730</t>
  </si>
  <si>
    <t>HCV98010048</t>
  </si>
  <si>
    <t>BOMBA DE INFUSAO</t>
  </si>
  <si>
    <t>26/04/2021</t>
  </si>
  <si>
    <t>MEDCAPTAIN</t>
  </si>
  <si>
    <t>MP-60 A</t>
  </si>
  <si>
    <t>9138012104522</t>
  </si>
  <si>
    <t>9138012103652</t>
  </si>
  <si>
    <t>9138012103593</t>
  </si>
  <si>
    <t>9138012103835</t>
  </si>
  <si>
    <t>9138012103178</t>
  </si>
  <si>
    <t>9138012103966</t>
  </si>
  <si>
    <t>9138012104350</t>
  </si>
  <si>
    <t>9138012104448</t>
  </si>
  <si>
    <t>9138012103357</t>
  </si>
  <si>
    <t>9138012104419</t>
  </si>
  <si>
    <t>9138012103667</t>
  </si>
  <si>
    <t>9138012103736</t>
  </si>
  <si>
    <t>CENTRIFUGA DE BANCADA</t>
  </si>
  <si>
    <t>11/10/2017</t>
  </si>
  <si>
    <t>FANEM EXCELSA</t>
  </si>
  <si>
    <t>EQUIPAMENTO PARA TESTE DE EMISSÕES OTOACUSTICAS</t>
  </si>
  <si>
    <t>24/11/2021</t>
  </si>
  <si>
    <t>A- INTERCOUST</t>
  </si>
  <si>
    <t>VITASOSN</t>
  </si>
  <si>
    <t>FOCO CIRURGICO</t>
  </si>
  <si>
    <t>08/07/2020</t>
  </si>
  <si>
    <t>INPROMED</t>
  </si>
  <si>
    <t>SL-300</t>
  </si>
  <si>
    <t>20420FA300SLCE029</t>
  </si>
  <si>
    <t>20420FA300SLCE030</t>
  </si>
  <si>
    <t>02040FA300LCE031</t>
  </si>
  <si>
    <t>20420FA300SLCE032</t>
  </si>
  <si>
    <t>20420FA300SLCE016</t>
  </si>
  <si>
    <t>23/06/2021</t>
  </si>
  <si>
    <t>MEDLIGHT</t>
  </si>
  <si>
    <t>FT APOLLO 200</t>
  </si>
  <si>
    <t>CENTRO    CIRÚRGICO</t>
  </si>
  <si>
    <t xml:space="preserve">FOCO CIRURGICO </t>
  </si>
  <si>
    <t>MANUTENÇÃO</t>
  </si>
  <si>
    <t>INCUBADORA DE TRANSPORTE</t>
  </si>
  <si>
    <t>22/07/2021</t>
  </si>
  <si>
    <t>OLIDEF</t>
  </si>
  <si>
    <t>RWT PLUS</t>
  </si>
  <si>
    <t>21-E-0086</t>
  </si>
  <si>
    <t>INCUBADORA</t>
  </si>
  <si>
    <t>21-E-0087</t>
  </si>
  <si>
    <t>21-D-0085</t>
  </si>
  <si>
    <t>INCUBADORA PARA RESCENASCIDO</t>
  </si>
  <si>
    <t>LINE4</t>
  </si>
  <si>
    <t>21-E-0118</t>
  </si>
  <si>
    <t>21-E-0147</t>
  </si>
  <si>
    <t>21-G-0149</t>
  </si>
  <si>
    <t xml:space="preserve"> 21-G-0150</t>
  </si>
  <si>
    <t>21-G-0151</t>
  </si>
  <si>
    <t>21-G-0158</t>
  </si>
  <si>
    <t>21-G-0160</t>
  </si>
  <si>
    <t>MESA CIRURGICA</t>
  </si>
  <si>
    <t>16/12/2020</t>
  </si>
  <si>
    <t>BARRFAB</t>
  </si>
  <si>
    <t>BF683 TD</t>
  </si>
  <si>
    <t>MICROSCOPIO BINOCULAR</t>
  </si>
  <si>
    <t>17/11/2017</t>
  </si>
  <si>
    <t>EUROMEX</t>
  </si>
  <si>
    <t xml:space="preserve">MODULO DE CAPNOGRAFIA </t>
  </si>
  <si>
    <t>GLOBALTEC</t>
  </si>
  <si>
    <t>BLT CO2-S MODULE</t>
  </si>
  <si>
    <t>A032A028457</t>
  </si>
  <si>
    <t>A032A28479</t>
  </si>
  <si>
    <t>MODULO DE DEBIDO</t>
  </si>
  <si>
    <t>14/12/2021</t>
  </si>
  <si>
    <t>C.OMODULE</t>
  </si>
  <si>
    <t>A064A006292</t>
  </si>
  <si>
    <t>MONITOR FETAL</t>
  </si>
  <si>
    <t>27/01/2022</t>
  </si>
  <si>
    <t>COMEM</t>
  </si>
  <si>
    <t>STAR5000</t>
  </si>
  <si>
    <t xml:space="preserve"> K1210111064</t>
  </si>
  <si>
    <t>K1210111126</t>
  </si>
  <si>
    <t xml:space="preserve">MONITOR MULTIPARAMETRICO </t>
  </si>
  <si>
    <t xml:space="preserve"> GLOBALTEC</t>
  </si>
  <si>
    <t>GT1500</t>
  </si>
  <si>
    <t>Q071ED15371</t>
  </si>
  <si>
    <t>Q07E015313</t>
  </si>
  <si>
    <t>Q07E015256</t>
  </si>
  <si>
    <t>Q07E015257</t>
  </si>
  <si>
    <t>Q07E015298</t>
  </si>
  <si>
    <t>06/12/2021</t>
  </si>
  <si>
    <t>GT-1200</t>
  </si>
  <si>
    <t>Q068E068346</t>
  </si>
  <si>
    <t>Q068E068290</t>
  </si>
  <si>
    <t>Q068E068293</t>
  </si>
  <si>
    <t>Q068E068349</t>
  </si>
  <si>
    <t>Q068E068216</t>
  </si>
  <si>
    <t xml:space="preserve">ENF.A </t>
  </si>
  <si>
    <t>Q068E068310</t>
  </si>
  <si>
    <t>Q068E068271</t>
  </si>
  <si>
    <t>Q07E068278</t>
  </si>
  <si>
    <t>Q068E068300</t>
  </si>
  <si>
    <t>Q068E068376</t>
  </si>
  <si>
    <t>Q068E068327</t>
  </si>
  <si>
    <t>Q068E068231</t>
  </si>
  <si>
    <t>POSTO ENFERMAGEM 01</t>
  </si>
  <si>
    <t>Q068E068251</t>
  </si>
  <si>
    <t>Q068E068236</t>
  </si>
  <si>
    <t>Q068E068277</t>
  </si>
  <si>
    <t>Q068E068338</t>
  </si>
  <si>
    <t>SALA DE OBSERVAÇÃO</t>
  </si>
  <si>
    <t>Q068E068386</t>
  </si>
  <si>
    <t>Q068E068266</t>
  </si>
  <si>
    <t>OXIMETRO DE PULSO</t>
  </si>
  <si>
    <t>05/04/2021</t>
  </si>
  <si>
    <t>GENERAL MEDITECH</t>
  </si>
  <si>
    <t>G1B</t>
  </si>
  <si>
    <t>G1B185BR280</t>
  </si>
  <si>
    <t>POSTO DE ENFERMAGEM 02</t>
  </si>
  <si>
    <t>G1B185BR126</t>
  </si>
  <si>
    <t>G1B185BR033</t>
  </si>
  <si>
    <t>SELADORA PARA EMBALAGEM DE BOLSA DE SANGUE</t>
  </si>
  <si>
    <t>17/08/2020</t>
  </si>
  <si>
    <t xml:space="preserve"> DELCON</t>
  </si>
  <si>
    <t>HEMOWELD-T</t>
  </si>
  <si>
    <t>SISTEMA DE DIGITALIZAÇÃO DE IMAGENS RAIO X</t>
  </si>
  <si>
    <t>TRANSILUMINADOR ILUMINADOR TRANSCUTANEO</t>
  </si>
  <si>
    <t>31/03/2021</t>
  </si>
  <si>
    <t xml:space="preserve"> DUAN</t>
  </si>
  <si>
    <t>IV PLUS</t>
  </si>
  <si>
    <t>VENTILADOR PULMONAR</t>
  </si>
  <si>
    <t>31/08/2021</t>
  </si>
  <si>
    <t>MAGNAMED</t>
  </si>
  <si>
    <t>OXYMAG</t>
  </si>
  <si>
    <t>18/10/2021</t>
  </si>
  <si>
    <t>INTERMED</t>
  </si>
  <si>
    <t>IX5</t>
  </si>
  <si>
    <t>17564</t>
  </si>
  <si>
    <t>RUIM</t>
  </si>
  <si>
    <t>17550</t>
  </si>
  <si>
    <t xml:space="preserve"> </t>
  </si>
  <si>
    <t>17562</t>
  </si>
  <si>
    <t>FISHER &amp; PAYKEL</t>
  </si>
  <si>
    <t>NEOPUFF</t>
  </si>
  <si>
    <t>210827029930</t>
  </si>
  <si>
    <t>K1210111142</t>
  </si>
  <si>
    <t>SIGMED</t>
  </si>
  <si>
    <t>INCUBADORA DE CUIDADO INTENSIVO NEONATL</t>
  </si>
  <si>
    <t>22-G-0408</t>
  </si>
  <si>
    <t>APARELHO MEDIDOR DE EMISSAO OTOACUSTICA</t>
  </si>
  <si>
    <t>NEUROSOFT</t>
  </si>
  <si>
    <t>REFRIGERADOR HOSPITALAR VERTICAL</t>
  </si>
  <si>
    <t xml:space="preserve">BUNKER </t>
  </si>
  <si>
    <t>BK1111508</t>
  </si>
  <si>
    <t>FARMÁCIA</t>
  </si>
  <si>
    <t>APARELHO CARDIOVESOR</t>
  </si>
  <si>
    <t>TRANS.PARA MATERNIDADE</t>
  </si>
  <si>
    <t xml:space="preserve">ACUTRONIC </t>
  </si>
  <si>
    <t>AI-02778</t>
  </si>
  <si>
    <t>DETECTOR DE BATIMENTOS CARDIACOS</t>
  </si>
  <si>
    <t>JUMPER</t>
  </si>
  <si>
    <t>8934100B048035</t>
  </si>
  <si>
    <t>ACUTRONIC</t>
  </si>
  <si>
    <t>AI-02775</t>
  </si>
  <si>
    <t>EQUIP.DA MANUTENÇÃO</t>
  </si>
  <si>
    <t>CMOS FRAKE</t>
  </si>
  <si>
    <t>SALA DA OBSERVAÇÃO</t>
  </si>
  <si>
    <t>APARELHO MEDIDOR DE EMISSÃO OTOACUSTICA</t>
  </si>
  <si>
    <t xml:space="preserve">OLIDEF </t>
  </si>
  <si>
    <t>BERÇO FOTOTERAPICO</t>
  </si>
  <si>
    <t>TAT011012</t>
  </si>
  <si>
    <t>TAT011025</t>
  </si>
  <si>
    <t>MONITOR MULTIPARAMÉTRICO</t>
  </si>
  <si>
    <t>LIFEMED</t>
  </si>
  <si>
    <t>LTM20052467</t>
  </si>
  <si>
    <t>EQUIP.DO C.CIRÍRGICO</t>
  </si>
  <si>
    <t>LTM20052524</t>
  </si>
  <si>
    <t>CONS.04 AMB.</t>
  </si>
  <si>
    <t>LTM20052550</t>
  </si>
  <si>
    <t>CLASS.RISCO EMERGÊNCIA</t>
  </si>
  <si>
    <t>LTM20052718</t>
  </si>
  <si>
    <t>SALA VERMELHA</t>
  </si>
  <si>
    <t>MINDRAY</t>
  </si>
  <si>
    <t>UMEC12</t>
  </si>
  <si>
    <t>KQ9421623</t>
  </si>
  <si>
    <t>OBS.ADULTA</t>
  </si>
  <si>
    <t>KQ94021644</t>
  </si>
  <si>
    <t>ENDOSCOPIA</t>
  </si>
  <si>
    <t>KQ-04037207</t>
  </si>
  <si>
    <t>KQ-04037156</t>
  </si>
  <si>
    <t>OBS.INFANTIL</t>
  </si>
  <si>
    <t>S. DE RECUP. C. CIRÚRGICO</t>
  </si>
  <si>
    <t>UTI</t>
  </si>
  <si>
    <t>SALA DA STAFF</t>
  </si>
  <si>
    <t>SALA DE ARQUIVOS EMERGÊNCIA</t>
  </si>
  <si>
    <t>CENTRO CIRÚRGICO SL.01</t>
  </si>
  <si>
    <t>ALFA MED</t>
  </si>
  <si>
    <t>VITA 400 E</t>
  </si>
  <si>
    <t>V4E0000558</t>
  </si>
  <si>
    <t>V4E0000315</t>
  </si>
  <si>
    <t>CONS.08 AMB.</t>
  </si>
  <si>
    <t>V4E0000557</t>
  </si>
  <si>
    <t>SALA VEREMLHA</t>
  </si>
  <si>
    <t>MESA HOSPITALAR ORTOSTATICA</t>
  </si>
  <si>
    <t>VANZETTI</t>
  </si>
  <si>
    <t>ALMOXARIFADO DA BIO IMAGEM</t>
  </si>
  <si>
    <t>V4E0000330</t>
  </si>
  <si>
    <t>CONSULTÓRIO 04 AMBULATÓRIO</t>
  </si>
  <si>
    <t>KQ-04037159</t>
  </si>
  <si>
    <t>CENTRO CIRÚRGICO SL.04</t>
  </si>
  <si>
    <t>KQ-04037164</t>
  </si>
  <si>
    <t>CL.RISCO EMERGÊNCIA</t>
  </si>
  <si>
    <t>KQ-04037202</t>
  </si>
  <si>
    <t xml:space="preserve">OBS.ADULTA </t>
  </si>
  <si>
    <t>KQ-04037219</t>
  </si>
  <si>
    <t>ISOLAMENTO DA OBS.ADULTA</t>
  </si>
  <si>
    <t>RESPIRADOR / VENTILADOR</t>
  </si>
  <si>
    <t>DRAGER</t>
  </si>
  <si>
    <t>CGGT-034A</t>
  </si>
  <si>
    <t>4YB1772284</t>
  </si>
  <si>
    <t>SAVINA 300</t>
  </si>
  <si>
    <t>ASKF-0130</t>
  </si>
  <si>
    <t xml:space="preserve">SALA VERMELHA </t>
  </si>
  <si>
    <t>ASKF-0170</t>
  </si>
  <si>
    <t>SL ACOLHIMENTO INT.B</t>
  </si>
  <si>
    <t>ASKF-0173</t>
  </si>
  <si>
    <t>ASKF-0128</t>
  </si>
  <si>
    <t>ASKF-0155</t>
  </si>
  <si>
    <t>ASKF-0162</t>
  </si>
  <si>
    <t>ASKF-0151</t>
  </si>
  <si>
    <t>ASKF-0152</t>
  </si>
  <si>
    <t>ASKF-0127</t>
  </si>
  <si>
    <t>ASKF-0167</t>
  </si>
  <si>
    <t>ASKF-0150</t>
  </si>
  <si>
    <t>ASKF-0149</t>
  </si>
  <si>
    <t>ASKF-0169</t>
  </si>
  <si>
    <t>ASKF-0157</t>
  </si>
  <si>
    <t>ASKF-0175</t>
  </si>
  <si>
    <t>ASKF-0153</t>
  </si>
  <si>
    <t>UTI GERAL</t>
  </si>
  <si>
    <t>IX-5</t>
  </si>
  <si>
    <t>IX520130900837</t>
  </si>
  <si>
    <t>ALMOXARIFADO EMERGÊNCIA</t>
  </si>
  <si>
    <t>EQUIP.DA UTI</t>
  </si>
  <si>
    <t>VIDEOBRONCOSCOPIO ADULTO</t>
  </si>
  <si>
    <t>LABOR MED</t>
  </si>
  <si>
    <t>Bom</t>
  </si>
  <si>
    <t>ALMOXARIFADO BIO IMAGEM</t>
  </si>
  <si>
    <t>VIDEOBRONCOSCOPIO PEDIATRICO</t>
  </si>
  <si>
    <t>APARELHO OXIMETRO DE PULSO</t>
  </si>
  <si>
    <t>KROLL</t>
  </si>
  <si>
    <t>SENSE 10</t>
  </si>
  <si>
    <t>POSTO ENF.INT.A</t>
  </si>
  <si>
    <t>INTERNAMENTO B</t>
  </si>
  <si>
    <t>AMBULATÓRIO</t>
  </si>
  <si>
    <t>PRESCRIÇÃO MED. INT. A</t>
  </si>
  <si>
    <t>ASPIRADOR CIRURGICO PORTATIL</t>
  </si>
  <si>
    <t>EVOLUTION 5000</t>
  </si>
  <si>
    <t>EQUIP.C.CIRÚRGICO</t>
  </si>
  <si>
    <t>C.CIÚRGICO 02</t>
  </si>
  <si>
    <t>UTILIDADES DO INT.A</t>
  </si>
  <si>
    <t>C.CIÚRGICO 04</t>
  </si>
  <si>
    <t>C.CIR[URGICO 02</t>
  </si>
  <si>
    <t>MD.AFM</t>
  </si>
  <si>
    <t>EMP.MATERNIDADE FREI JUS.VENTURE</t>
  </si>
  <si>
    <t xml:space="preserve">TOMOGRAFO COMPUTADORIZADO </t>
  </si>
  <si>
    <t>CANON</t>
  </si>
  <si>
    <t>AQUILION LIGHTNIN</t>
  </si>
  <si>
    <t>7YC2012580</t>
  </si>
  <si>
    <t>TOMOGRAFIA</t>
  </si>
  <si>
    <t>SISTEMA DE OSMOSE REVERSA</t>
  </si>
  <si>
    <t>PERMUTION</t>
  </si>
  <si>
    <t>RO2000</t>
  </si>
  <si>
    <t>14/09/2016</t>
  </si>
  <si>
    <t>B.BRAUN</t>
  </si>
  <si>
    <t>03/01/2018</t>
  </si>
  <si>
    <t>NIPRO</t>
  </si>
  <si>
    <t xml:space="preserve">APARELHO ENDOSCOPIO </t>
  </si>
  <si>
    <t>FUJIFILM</t>
  </si>
  <si>
    <t>SYSTEM 2500</t>
  </si>
  <si>
    <t>3V456G040</t>
  </si>
  <si>
    <t xml:space="preserve">ARCO CIRURGICO MOVEL </t>
  </si>
  <si>
    <t>04/09/2017</t>
  </si>
  <si>
    <t>BV VECTRA</t>
  </si>
  <si>
    <t>C.CIÚRGICO 01</t>
  </si>
  <si>
    <t>IMEX MEDICAL</t>
  </si>
  <si>
    <t>APARELHO ULTRASSOM</t>
  </si>
  <si>
    <t>30/07/2018</t>
  </si>
  <si>
    <t>ALLIAGE</t>
  </si>
  <si>
    <t>CONS.02 AMBULATÓRIO</t>
  </si>
  <si>
    <t>APARELHO DE ANESTESIA</t>
  </si>
  <si>
    <t>19/10/2017</t>
  </si>
  <si>
    <t>DW-77005943</t>
  </si>
  <si>
    <t>C. CIRÚRGICO  SL 04</t>
  </si>
  <si>
    <t>APARELHO RAIO X</t>
  </si>
  <si>
    <t xml:space="preserve">SEM </t>
  </si>
  <si>
    <t>SWA 0407</t>
  </si>
  <si>
    <t>SALA DO RAIO X</t>
  </si>
  <si>
    <t>SISTEMA DE DIGITALIZAÇÃO</t>
  </si>
  <si>
    <t>VEDBAU 144</t>
  </si>
  <si>
    <t>SALA DE RAIO X</t>
  </si>
  <si>
    <t>SISTEMA DE VÍDEO LAPAROCÓPIO</t>
  </si>
  <si>
    <t>INNOVA</t>
  </si>
  <si>
    <t>CM17CFC-20217-3</t>
  </si>
  <si>
    <t>TRANSILUMINADOR ULTRAVIOLETA</t>
  </si>
  <si>
    <t>08/11/2017</t>
  </si>
  <si>
    <t>DUAN</t>
  </si>
  <si>
    <t>12/12/2017</t>
  </si>
  <si>
    <t>LUMIAR</t>
  </si>
  <si>
    <t xml:space="preserve">EQUIP.DA UTI </t>
  </si>
  <si>
    <t>13/07/2017</t>
  </si>
  <si>
    <t>WELCHALLYN</t>
  </si>
  <si>
    <t>CONS.02 EMERGÊNCIA</t>
  </si>
  <si>
    <t>BALANCA ANTROPOMETRICA</t>
  </si>
  <si>
    <t>LIDER</t>
  </si>
  <si>
    <t>POSTO ENF.01 INT.A</t>
  </si>
  <si>
    <t>CLASSIFICAÇÃO DE RISCO AMB.</t>
  </si>
  <si>
    <t>CONSULTÓRIO 01 EMERGÊNCIA</t>
  </si>
  <si>
    <t>MAQUINA DE HEMODIALISE-DESCRIÇÃO:MAQUINA DE HEMODIALISE,COMPLETA,MICROPROCESSADA,SISTEMA VOLUMETRICO DE MISTURA DE SOLUÇÃO DE HEMODIALISE.OPERAÇÃO COM ACETATO E BICARBONATO.VARIAÇÕES DE PROPORCAO DE ACETATO DE BICARBONATO.VARIAÇÃO DO FLUXO DE DIALISATO EM FAIXA COM LIMITE INFERIOR MAXIMO DE 300ML/MINUTO E LIMITE SUPERIOR MINIMO DE 700 ML/MINUTO.GARANTIA DE 02(DOIS)ANOS, FORNECEDOR LABORATORIOS B BRAUN S/A,NF 1047913-NF1047895-NF 1047875,AFM 19.004.00780/2025,MARCA LAB.B BRAUN,SEI 019.5050.2025.0217574-38-SERIE:293362</t>
  </si>
  <si>
    <t>LAB.B BRAUN</t>
  </si>
  <si>
    <t>WELMY</t>
  </si>
  <si>
    <t xml:space="preserve">UTILIDADES DA UTI </t>
  </si>
  <si>
    <t>CONS.01 AMB.</t>
  </si>
  <si>
    <t>UTILIDADES 02 INT.B</t>
  </si>
  <si>
    <t>BALANCA ELETRONICA</t>
  </si>
  <si>
    <t>CONS. 08 AMB.</t>
  </si>
  <si>
    <t>APL.MED.EMERGÊNCIA</t>
  </si>
  <si>
    <t>CONSULTÓRIO 03 EMERGÊNCIA</t>
  </si>
  <si>
    <t>CIRÚRGIA GERAL AMB.</t>
  </si>
  <si>
    <t>25/10/2017</t>
  </si>
  <si>
    <t>SALA DE RECUP.C.CIRÚRGICO</t>
  </si>
  <si>
    <t>26/10/2017</t>
  </si>
  <si>
    <t>NOVA INSTRUMENTS</t>
  </si>
  <si>
    <t>23/05/2017</t>
  </si>
  <si>
    <t>FRESENIUS</t>
  </si>
  <si>
    <t>LICIMASTER</t>
  </si>
  <si>
    <t>20/07/2017</t>
  </si>
  <si>
    <t>MEDPEJ</t>
  </si>
  <si>
    <t>SL PÓS PROC.C.CIRÚRGICO</t>
  </si>
  <si>
    <t>SALA SEM IND.AMBULATÓRIO</t>
  </si>
  <si>
    <t>CONS.01 EMERGÊNCIA</t>
  </si>
  <si>
    <t>ALMOXARIFA DA EMERGÊNCIA</t>
  </si>
  <si>
    <t xml:space="preserve">                POSTO ENF.02 INT.A</t>
  </si>
  <si>
    <t>VIDEOLARINGOSCOPIO PARA INTUBAÇÃO-SERIE:240302120-DESCRIÇÃO VIDEOLARINGOSCOPIO PARA INTUBAÇÃO DIFICIL,COM MINI MONITOR DE VIDEO ACOPLADO.TENSÃO-BIVOLT GARANTIA MINIMA DE 02 ANOS,MARCA-BESDATA NF:11898 AFM:19.004.00589/2024 FORNECEDOR:VAD MEDICAL PROCESSO SEI:019.5050.2024.0090920-99</t>
  </si>
  <si>
    <t>BESDATA</t>
  </si>
  <si>
    <t>31/07/2017</t>
  </si>
  <si>
    <t>SISMATEC</t>
  </si>
  <si>
    <t>SALK MEDICAL</t>
  </si>
  <si>
    <t>C. CIRURG. CIRURGIA 01</t>
  </si>
  <si>
    <t>C. CIRURG. CIRURGIA 03</t>
  </si>
  <si>
    <t>C. CIRURG. CIRURGIA 04</t>
  </si>
  <si>
    <t>C. CIRURG. CIRURGIA 02</t>
  </si>
  <si>
    <t>MEDICATE</t>
  </si>
  <si>
    <t>SALA DE CURATIVO</t>
  </si>
  <si>
    <t>ARCO-C</t>
  </si>
  <si>
    <t>C. CIRURGICO SL 1</t>
  </si>
  <si>
    <t>AUTOCLAVE</t>
  </si>
  <si>
    <t>LUFERCO-AFM</t>
  </si>
  <si>
    <t>BISTURÍ ELÉTRICO</t>
  </si>
  <si>
    <t>WEM.AFM</t>
  </si>
  <si>
    <t>SS.501</t>
  </si>
  <si>
    <t>C.CIRÚRGICO   SL02</t>
  </si>
  <si>
    <t>C.CIRÚRGICO   SL01</t>
  </si>
  <si>
    <t>C.CIRÚRGICO   SL04</t>
  </si>
  <si>
    <t>C.CIRÚRGICO   SL03</t>
  </si>
  <si>
    <t>DESFIBRILADOR</t>
  </si>
  <si>
    <t>BENE HEART D3</t>
  </si>
  <si>
    <t>EL-78038314</t>
  </si>
  <si>
    <t>UTIL GERAL</t>
  </si>
  <si>
    <t>ELETROCARDIOGRAFO</t>
  </si>
  <si>
    <t>BIONET.AFM</t>
  </si>
  <si>
    <t>CARDIO CARE 2000</t>
  </si>
  <si>
    <t>EQUIP.02 INT.B</t>
  </si>
  <si>
    <t>SALA DE ECG</t>
  </si>
  <si>
    <t>ELETROENCEFALÓGRAFO</t>
  </si>
  <si>
    <t>ICELERA</t>
  </si>
  <si>
    <t>BLUE-52</t>
  </si>
  <si>
    <t>VGI52170256</t>
  </si>
  <si>
    <t>MÁQUINA DE HEMODIÁLISE</t>
  </si>
  <si>
    <t>UT</t>
  </si>
  <si>
    <t>APARELHO  ESPIROMETRO</t>
  </si>
  <si>
    <t>MEDICAL</t>
  </si>
  <si>
    <t xml:space="preserve">             SALA DA FISIOTERAPIA</t>
  </si>
  <si>
    <t>RAIO X MÓVEL</t>
  </si>
  <si>
    <t>CDK</t>
  </si>
  <si>
    <t>R221</t>
  </si>
  <si>
    <t>CORREDOR DA UTI</t>
  </si>
  <si>
    <t>RAIO X FIXO</t>
  </si>
  <si>
    <t>R108</t>
  </si>
  <si>
    <t>RAIO X</t>
  </si>
  <si>
    <t>ELETROENCEFALÓGRAFIA</t>
  </si>
  <si>
    <t>ICELERA/IBLUE</t>
  </si>
  <si>
    <t>AGLUTINOSCOPIO EM PLÁSTICO</t>
  </si>
  <si>
    <t>MICROSCÓPIO BINOCULAR</t>
  </si>
  <si>
    <t>MÁQUINA SELADORA</t>
  </si>
  <si>
    <t>AGIR</t>
  </si>
  <si>
    <t>APARELHO DOPLLER</t>
  </si>
  <si>
    <t>CONS.01AMBULATÓRIO</t>
  </si>
  <si>
    <t>PERFURADOR OSSEO</t>
  </si>
  <si>
    <t>MASTER</t>
  </si>
  <si>
    <t>INSUFLADOR DE CO2</t>
  </si>
  <si>
    <t>CONFIANCE</t>
  </si>
  <si>
    <t>CMT40T-20238-3</t>
  </si>
  <si>
    <t>IX5-2020-07-12747</t>
  </si>
  <si>
    <t>ALMOX.DA EMERGÊNCIA</t>
  </si>
  <si>
    <t>IX5-2020-07-12748</t>
  </si>
  <si>
    <t>IX5-2020-07-12752</t>
  </si>
  <si>
    <t>IX5-2020-07-12751</t>
  </si>
  <si>
    <t>IX5-2020-07-12746</t>
  </si>
  <si>
    <t>APARELHO DE ULTRASSOM</t>
  </si>
  <si>
    <t>IBRAMED</t>
  </si>
  <si>
    <t>SALA DA FISIOTERAPIA</t>
  </si>
  <si>
    <t>LAVADORA ULTRASSONICA</t>
  </si>
  <si>
    <t xml:space="preserve">ECEL    </t>
  </si>
  <si>
    <t xml:space="preserve">MESA CIRURGICA </t>
  </si>
  <si>
    <t>31/10/20217</t>
  </si>
  <si>
    <t>CIRÚRGIA 02 C.CIRÚRGICO</t>
  </si>
  <si>
    <t>DEVOLVIDO PARA SESAB</t>
  </si>
  <si>
    <t>CIRÚRGIA 04 C.CIRÚRGICO</t>
  </si>
  <si>
    <t>CIRÚRGIA 0 C.CIRÚRGICO</t>
  </si>
  <si>
    <t>BISTURI ELETRICO</t>
  </si>
  <si>
    <t>LAE0001919</t>
  </si>
  <si>
    <t>ASPIRADOR CIRÚRGICO</t>
  </si>
  <si>
    <t xml:space="preserve">ASPIRATEX     </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</si>
  <si>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SEI:019.5050.2024.0135541-07-SERIE:0000113</t>
  </si>
  <si>
    <t>COMEN</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</si>
  <si>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SEI:019.5050.2024.0135541-07-SERIE:0000132</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</si>
  <si>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SEI:019.5050.2024.0135541-07-SERIE:0000135</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</si>
  <si>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SEI:019.5050.2024.0135541-07-SERIE:0000146</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</si>
  <si>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SEI:019.5050.2024.0135541-07-SERIE:0000171</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</si>
  <si>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SEI:019.5050.2024.0135541-07-SERIE:0000196</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</si>
  <si>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SEI:019.5050.2024.0135541-07-SERIE:0000200</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</si>
  <si>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SEI:019.5050.2024.0135541-07-SERIE:0000204</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</si>
  <si>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SEI:019.5050.2024.0135541-07-SERIE:0000207</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</si>
  <si>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SEI:019.5050.2024.0135541-07-SERIE:0000240</t>
  </si>
  <si>
    <t>APARELHO DE ULTRASSOM-DESCRIÇÃO:PARELHO,PORTATIL DE ULTRASSONOGRAFIA TOTALMENTE DIGITAL,PARA USO EM EXAMES ABDOMINAL,VASCULAR,PEQUENAS PARTES,MUSCULO-ESQUELETICO,CARDIOLOGIA ADULTO PEDIATRICO E NEONATAL.SISTEMA COM PELO MENOS 60.000 CANAIS DE PROCESSAMENTO DIGITAL OU TECNOLOGIA SIMILAR AVANCADA.IMAGEM DE MODO B COM 256 NIVEIS DE CINZA,GARANTIA 02 ANOS,FORNECEDOR PRIME MEDICAL,NF 288951,AFM 19.004.00502/2025,MARCA MINDRAY MOD.Z60,PROCESSO SEI 019.4975.2025.0150315-99-SERIE:HF9-58006902</t>
  </si>
  <si>
    <t>HF9-58006902</t>
  </si>
  <si>
    <t>APARELHO DE ECOGRAFIA EULTRASSONOGRAFIA-DESCRIÇÃO:APARELHO DE ULTRASSONOGRAFIA,ECOCARDIOGRAFIA,SISTEMA DIGITAL E TRANSDUTOR TRANSESOFAGICO,MINIMO 120.000 CANAIS,PARA ULTRASSONOGRAFIA DIAGNOSTICA,NAS AREAS DE OBSTETRICA/GINECOLOGICA,TRASNFONTANELA,UROLOGIA,ABDOMINAL,PEQUENAS PARTES,VASCULAR,CARDIOLOGIA ADULTO E PEDIATRICO.ALIMENTAÇÃO ELETRICA DE ACORDO A UNIDAE CONTEMPLADA.GARANTIA MINIMA DE 24 MESES MARCA:MINDRAY NF:2910615/2910559 AFM:19.004.00033/2024 FORNECEDOR:PROFICAR PROCESO SEI:019.15374.2023.0184162-43SERIE:NJ4-3A000829</t>
  </si>
  <si>
    <t>NJ4-3A000829</t>
  </si>
  <si>
    <t>CONJUNTO UROLOGICO-DESCRIÇÃO:SISTEMA DE VIDEO PARA PROCEDIMENTOS DE UROLOGIA ADULTO,PEDIATRICA E NEONATAL TENSÃO-BIVOLT GARANTIA MINIMA DE 2 ANOS MARCA-KARL STORZ NF:201756AFM:019.004.00014/2023 FORNECEDOR:HSTRATTNER PROCESSO SEI 019.5050.2023.0007092-46-SERIE:2258088</t>
  </si>
  <si>
    <t>KARL</t>
  </si>
  <si>
    <t>MESA CIRURGICA-DESCRIÇÃO:MESA CIRURGICA ELETRICA PARA PROCEDIMENTOS EM ORTOPEDIA COM COMANDOS ELETRICOS E PNEUMATICOS CARGA MAXIMA DE SEGURANÇA DE 200 A 300KG TENSÃO-BIVOLT GARANTIA DE 02 NAOS MARCA-NOVAMEC NF:1874 AFM:19.004.00167/2025 FORNECEDOR MEDIFARR PRODUTOS PROCESSO SEI:019.5050.2025.0039947-41-SERIE:775/04</t>
  </si>
  <si>
    <t>NOVAMEC</t>
  </si>
  <si>
    <t>775/04</t>
  </si>
  <si>
    <t>APARELHO FIBRONASOFARINGOLARINGOSCOPIO-DESCRIÇÃO:FIBRONASOFARINGOLARINGOSCOPIO,FLEXIVEL,COM ÂNGULO DE PELO MENOS 120 GRAUS PARA CIMA E PELO MENOS 300MM,DIAMENTRO DE PELO MENOS 3,40MM(VARIAÇÃO PERMITA DESFINFECCÇÃO QUIMIVA.MARCA:MACHIDA:ENT-30PII(CONFORME TROCA DE MARCA E MODELO)NF:18012 AFM:19.004.00122/2023 FORNECEDOR:INTER MEDICAL PROCESSO SEI:019.5050.2023.0017729-01-SERIE:92551</t>
  </si>
  <si>
    <t>MACHIDA</t>
  </si>
  <si>
    <t>FOCO CIRURGICO-DESCRIÇÃO:FOCO CIRURGICO MOVEL,CUPULA ÚNICA LED LUMINAÇÃO DE 100.00 LUZ COMPOSTA POR BASE MOVEL COM RODIZIO ELETRICA DO EQUIPAMENTO BIVOLT,GARANTIA MINIMA DE 02 ANOS.MARCA-MEDPEJ NF:109605 AFM:019004.00060/2025 FORNECEDOR:MEDPEJ PROCESSO SEO:019.5050.2025.0005086-25 SERIE:00378068</t>
  </si>
  <si>
    <t>AGLUTINOSCOPIO EM PLASTICO PVC E ACRILICO - DESCRICAO: AGLUTINOSCOPIO,PARA DETERMINAÇÃO DE FATOR RH,TENSÃO ELETRICA DO EQUIPAMENTO BIVOLT,GARANTIA MINIMA DE 01 ANO.MARCA:BENFER/BAG100 NF:184,AFM:19.004.00214/2026,FORNECEDOR:FDZ COMERCIAL,PROCESSO SEI:019.5050.2026.0036240-82-SERIE:BF20.736</t>
  </si>
  <si>
    <t>BENFER/BAG100</t>
  </si>
  <si>
    <t>BF20.736</t>
  </si>
  <si>
    <t xml:space="preserve">                                                 Secretaria da Saúde do Estado da Bahia</t>
  </si>
  <si>
    <t xml:space="preserve">                                                  Relatório de Informação Hospitalar</t>
  </si>
  <si>
    <t>BLOCO H</t>
  </si>
  <si>
    <t>INFRA-ESTRUTURA E FINANCEIRO</t>
  </si>
  <si>
    <t>DESCRIÇÃO / DETALHAMENTO DA SOLICITAÇÃO</t>
  </si>
  <si>
    <t>DATA DA SOLICITAÇÃO</t>
  </si>
  <si>
    <t>NÚMERO DO PROCESSO</t>
  </si>
  <si>
    <t>VALOR ESTIMADO</t>
  </si>
  <si>
    <t>CLASSIFICAÇÃO</t>
  </si>
  <si>
    <t>SITUAÇÃO ATUAL DO PROCESSO</t>
  </si>
  <si>
    <t>DESCRIÇÃO DO EQUIPAMENTOS / ESPECIFICAÇÃO</t>
  </si>
  <si>
    <t>CÓDIGO SIMPAS</t>
  </si>
  <si>
    <t>QUANTIDADE</t>
  </si>
  <si>
    <t>Nome</t>
  </si>
  <si>
    <t xml:space="preserve">                                                             Secretaria da Saúde do Estado da Bahia</t>
  </si>
  <si>
    <t xml:space="preserve">                                                             Relatório de Informação Hospitalar</t>
  </si>
  <si>
    <t>BLOCO I</t>
  </si>
  <si>
    <t>PLANILHA DE INFORMAÇÕES - RECURSOS HUMANOS</t>
  </si>
  <si>
    <t>Cargo / Função</t>
  </si>
  <si>
    <t>Carga Horária</t>
  </si>
  <si>
    <t>Quantidade</t>
  </si>
  <si>
    <t>Remuneração Máxima</t>
  </si>
  <si>
    <t>Remuneração Mínima</t>
  </si>
  <si>
    <t>Vínculo Contratual</t>
  </si>
  <si>
    <t>Jornada de Trabalho</t>
  </si>
  <si>
    <t>1. Diretorias / Coordenações / Supervisões</t>
  </si>
  <si>
    <t>1.1</t>
  </si>
  <si>
    <t>GERENTE ASSISTENCIAL</t>
  </si>
  <si>
    <t>44hs</t>
  </si>
  <si>
    <t>CLT</t>
  </si>
  <si>
    <t>Mensalista</t>
  </si>
  <si>
    <t>1.2</t>
  </si>
  <si>
    <t xml:space="preserve">SUPERVISOR DE RECURSOS HUMANOS </t>
  </si>
  <si>
    <t>1.3</t>
  </si>
  <si>
    <t>SUPERVISOR DE ALMOXARIFADO</t>
  </si>
  <si>
    <t>1.4</t>
  </si>
  <si>
    <t xml:space="preserve">SUPERVISOR DE ENFERMAGEM </t>
  </si>
  <si>
    <t>1.5</t>
  </si>
  <si>
    <t>SUPERVISOR DE T.I</t>
  </si>
  <si>
    <t>1.6</t>
  </si>
  <si>
    <t>SUPERVISOR ADMINISTRATIVO</t>
  </si>
  <si>
    <t>1.7</t>
  </si>
  <si>
    <t xml:space="preserve">SUPERVISOR DE LAVANDERIA </t>
  </si>
  <si>
    <t>2. Profissionais de Nível Superior</t>
  </si>
  <si>
    <t>2.0</t>
  </si>
  <si>
    <t xml:space="preserve">COORD. DE PRESTAÇÃO DE CONTAS </t>
  </si>
  <si>
    <t>2.2</t>
  </si>
  <si>
    <t>COORD. ADMINISTRATIVO</t>
  </si>
  <si>
    <t>2.3</t>
  </si>
  <si>
    <t>ASSISTENTE SOCIAL</t>
  </si>
  <si>
    <t>30hs</t>
  </si>
  <si>
    <t>2.4</t>
  </si>
  <si>
    <t xml:space="preserve">BIOMEDICO </t>
  </si>
  <si>
    <t>2.5</t>
  </si>
  <si>
    <t>ENFERMEIRO</t>
  </si>
  <si>
    <t>2.6</t>
  </si>
  <si>
    <t>ENFERMEIRO DA QUALIDADE</t>
  </si>
  <si>
    <t>2.7</t>
  </si>
  <si>
    <t>ENFERMEIRO CCIH</t>
  </si>
  <si>
    <t>2.8</t>
  </si>
  <si>
    <t>FARMACEUTICO</t>
  </si>
  <si>
    <t>2.9</t>
  </si>
  <si>
    <t>FISIOTERAPEUTA</t>
  </si>
  <si>
    <t>FONOAUDIOLOGO</t>
  </si>
  <si>
    <t>3.1</t>
  </si>
  <si>
    <t xml:space="preserve">NUTRICIONISTA </t>
  </si>
  <si>
    <t>3.2</t>
  </si>
  <si>
    <t>PSICOLOGO</t>
  </si>
  <si>
    <t>3. Profissionais de Nível Médio/Técnico</t>
  </si>
  <si>
    <t>AGENTE DE PORTARIA</t>
  </si>
  <si>
    <t>AUXILIAR DE SERVIÇOS GERAIS</t>
  </si>
  <si>
    <t>ASSISTENTE ADMINISTRATIVO</t>
  </si>
  <si>
    <t>3.3</t>
  </si>
  <si>
    <t>AUXILIAR ADMINISTRATIVO</t>
  </si>
  <si>
    <t>3.4</t>
  </si>
  <si>
    <t>AUXILIAR DE FARMÁCIA</t>
  </si>
  <si>
    <t>3.5</t>
  </si>
  <si>
    <t>AUXILIAR DE RECURSOS HUMANOS</t>
  </si>
  <si>
    <t>3.6</t>
  </si>
  <si>
    <t>AUXILIAR DE REGULAÇÃO</t>
  </si>
  <si>
    <t>3.7</t>
  </si>
  <si>
    <t>AUXILIAR TÉCNICO DE MANUTENÇÃO</t>
  </si>
  <si>
    <t>3.8</t>
  </si>
  <si>
    <t>COPEIRA</t>
  </si>
  <si>
    <t>3.9</t>
  </si>
  <si>
    <t xml:space="preserve">AUXILIAR DE SUPRIMENTOS </t>
  </si>
  <si>
    <t>3.10</t>
  </si>
  <si>
    <t>ENCARREGADO DE MANUTENCAO</t>
  </si>
  <si>
    <t>3.11</t>
  </si>
  <si>
    <t>INSTRUMENTADOR CIRURGICO</t>
  </si>
  <si>
    <t>3.12</t>
  </si>
  <si>
    <t>FATURISTA</t>
  </si>
  <si>
    <t>3.13</t>
  </si>
  <si>
    <t>MAQUEIRO</t>
  </si>
  <si>
    <t>3.14</t>
  </si>
  <si>
    <t xml:space="preserve">MOTORISTA DE AMBULANCIA </t>
  </si>
  <si>
    <t>3.15</t>
  </si>
  <si>
    <t>TECNICO DE ENFERMAGEM</t>
  </si>
  <si>
    <t>36hs</t>
  </si>
  <si>
    <t>3.16</t>
  </si>
  <si>
    <t>TECNICO DE LABORATORIO</t>
  </si>
  <si>
    <t>3.17</t>
  </si>
  <si>
    <t xml:space="preserve">TECNICO DE SUPORTE </t>
  </si>
  <si>
    <t>3.18</t>
  </si>
  <si>
    <t xml:space="preserve">TECNICO EM RADIOLOGIA </t>
  </si>
  <si>
    <t>24hs</t>
  </si>
  <si>
    <t>3.20</t>
  </si>
  <si>
    <t xml:space="preserve">AUXILIAR DE ROUPARIA </t>
  </si>
  <si>
    <t>5. Profissionais Médicos</t>
  </si>
  <si>
    <t>1.69</t>
  </si>
  <si>
    <t>Anestesiologista</t>
  </si>
  <si>
    <t>PJ</t>
  </si>
  <si>
    <t>Plantonista</t>
  </si>
  <si>
    <t>1.70</t>
  </si>
  <si>
    <t>80hs</t>
  </si>
  <si>
    <t>1.71</t>
  </si>
  <si>
    <t>--</t>
  </si>
  <si>
    <t>1.72</t>
  </si>
  <si>
    <t>1.73</t>
  </si>
  <si>
    <t>Angiologista</t>
  </si>
  <si>
    <t>12hs</t>
  </si>
  <si>
    <t>1.74</t>
  </si>
  <si>
    <t>Auditor Médico</t>
  </si>
  <si>
    <t>6hs</t>
  </si>
  <si>
    <t>1.75</t>
  </si>
  <si>
    <t>Cabeça e Pescoço</t>
  </si>
  <si>
    <t>1.76</t>
  </si>
  <si>
    <t>Cardiologista</t>
  </si>
  <si>
    <t>1.77</t>
  </si>
  <si>
    <t>Cardiologista Ambulatório</t>
  </si>
  <si>
    <t>1.78</t>
  </si>
  <si>
    <t>Cardiopediatra</t>
  </si>
  <si>
    <t>1.79</t>
  </si>
  <si>
    <t>Cirurgião Geral</t>
  </si>
  <si>
    <t>1.80</t>
  </si>
  <si>
    <t>1.81</t>
  </si>
  <si>
    <t>1.82</t>
  </si>
  <si>
    <t>Cirurgião Pediatra</t>
  </si>
  <si>
    <t>1.83</t>
  </si>
  <si>
    <t>Cirurgião Plástico - Centro Cirúrgico</t>
  </si>
  <si>
    <t>1.84</t>
  </si>
  <si>
    <t>Cirurgião Plástico - Enfermaria</t>
  </si>
  <si>
    <t>1.85</t>
  </si>
  <si>
    <t>Cirurgião Vascular</t>
  </si>
  <si>
    <t>1.86</t>
  </si>
  <si>
    <t>Clínico Geral</t>
  </si>
  <si>
    <t>1.87</t>
  </si>
  <si>
    <t>10hs</t>
  </si>
  <si>
    <t>Diarista</t>
  </si>
  <si>
    <t>1.88</t>
  </si>
  <si>
    <t>Coloproctologista</t>
  </si>
  <si>
    <t>1.89</t>
  </si>
  <si>
    <t>Endocrinologista</t>
  </si>
  <si>
    <t>1.90</t>
  </si>
  <si>
    <t>Endoscopista</t>
  </si>
  <si>
    <t>20hs</t>
  </si>
  <si>
    <t>1.91</t>
  </si>
  <si>
    <t>Evolucionista FDS e Feriado</t>
  </si>
  <si>
    <t>Evolucionista Semana</t>
  </si>
  <si>
    <t>1.92</t>
  </si>
  <si>
    <t>Gastroenterologista</t>
  </si>
  <si>
    <t>Sobreaviso</t>
  </si>
  <si>
    <t>1.93</t>
  </si>
  <si>
    <t>Ginecologista</t>
  </si>
  <si>
    <t>1.94</t>
  </si>
  <si>
    <t>Hematologista</t>
  </si>
  <si>
    <t>1.95</t>
  </si>
  <si>
    <t>Infectologista</t>
  </si>
  <si>
    <t>15hs</t>
  </si>
  <si>
    <t>1.96</t>
  </si>
  <si>
    <t>Intensivista</t>
  </si>
  <si>
    <t>1.97</t>
  </si>
  <si>
    <t>1.98</t>
  </si>
  <si>
    <t xml:space="preserve">Médico do Trabalho </t>
  </si>
  <si>
    <t>1.99</t>
  </si>
  <si>
    <t>Nefrologista</t>
  </si>
  <si>
    <t>Neonatologista</t>
  </si>
  <si>
    <t>2.1</t>
  </si>
  <si>
    <t>Neurologista</t>
  </si>
  <si>
    <t>Obstetra</t>
  </si>
  <si>
    <t>Oncologista Cirúrgico</t>
  </si>
  <si>
    <t>Oncologista Clínico - Ambulatório</t>
  </si>
  <si>
    <t>Oncologista Clínico - Quimioterapia</t>
  </si>
  <si>
    <t>Ortopedista</t>
  </si>
  <si>
    <t>Otorrino</t>
  </si>
  <si>
    <t>Pediatra</t>
  </si>
  <si>
    <t>Pneumologista</t>
  </si>
  <si>
    <t>2.10</t>
  </si>
  <si>
    <t>Psiquiatria</t>
  </si>
  <si>
    <t>2.11</t>
  </si>
  <si>
    <t xml:space="preserve">Radiologista </t>
  </si>
  <si>
    <t>2.12</t>
  </si>
  <si>
    <t>Toco-Ginecologista</t>
  </si>
  <si>
    <t>2.13</t>
  </si>
  <si>
    <t>Ultrassonografista</t>
  </si>
  <si>
    <t>2.14</t>
  </si>
  <si>
    <t>Urologista</t>
  </si>
  <si>
    <t>TOTAL GERAL DE MÉDICOS</t>
  </si>
  <si>
    <t>Total de médicos que trabalham em mais de um grupo</t>
  </si>
  <si>
    <t>TOTAL REAL DE MÉDICOS CONTRATADOS</t>
  </si>
  <si>
    <t>TOTAL GERAL RECURSOS HUMANOS</t>
  </si>
  <si>
    <t>Responsável pelo Preenchimento</t>
  </si>
  <si>
    <t>TAMIRES CAVALCANTE DA SILVA</t>
  </si>
  <si>
    <t>SUPERVISORA DE RH</t>
  </si>
  <si>
    <t>75 3331-9438</t>
  </si>
  <si>
    <t>rh.hrcfabamed@gmail.com</t>
  </si>
  <si>
    <t>BLOCO J</t>
  </si>
  <si>
    <t>ÁREA DE INTERNAÇÃO</t>
  </si>
  <si>
    <t>Unidades</t>
  </si>
  <si>
    <t>Unidade de Internação</t>
  </si>
  <si>
    <t>Altas</t>
  </si>
  <si>
    <t>Transferências Externas</t>
  </si>
  <si>
    <t>Transferências Internas</t>
  </si>
  <si>
    <t>Evasão</t>
  </si>
  <si>
    <t>Óbitos &lt; 24 h</t>
  </si>
  <si>
    <t>Óbitos &gt; 24 h</t>
  </si>
  <si>
    <t>SAÍDAS POR CLÍNICA</t>
  </si>
  <si>
    <t>1</t>
  </si>
  <si>
    <t xml:space="preserve">Clinica Médica Geral </t>
  </si>
  <si>
    <t>2</t>
  </si>
  <si>
    <t>Saúde Mental</t>
  </si>
  <si>
    <t>3</t>
  </si>
  <si>
    <t xml:space="preserve">Clínica Cirúrgica </t>
  </si>
  <si>
    <t>4</t>
  </si>
  <si>
    <t>Clínica Pediátrica</t>
  </si>
  <si>
    <t>5</t>
  </si>
  <si>
    <t>UTI Adulto</t>
  </si>
  <si>
    <t>6</t>
  </si>
  <si>
    <t>Obstetrícia Clinica</t>
  </si>
  <si>
    <t>7</t>
  </si>
  <si>
    <t>Obstetrícia Cirúrgica</t>
  </si>
  <si>
    <t>8</t>
  </si>
  <si>
    <t>Gestação de Alto Risco</t>
  </si>
  <si>
    <t>9</t>
  </si>
  <si>
    <t>UCIN Convencional (UCINCO)</t>
  </si>
  <si>
    <t>10</t>
  </si>
  <si>
    <t>UCIN Canguru (UCINCA)</t>
  </si>
  <si>
    <t>TOTAL GLOBAL</t>
  </si>
  <si>
    <t>TOTAIS  - HOSPITAL REGIONAL DA CHAPADA</t>
  </si>
  <si>
    <t xml:space="preserve">TOTAIS MATERNIDADE FREI JUSTO VENTURE </t>
  </si>
  <si>
    <t>TOTAL DE SAÍDAS (Altas+Óbitos+Transf.Externas+Evasão)  HRC</t>
  </si>
  <si>
    <t>TOTAL DE SAÍDAS (Altas+Óbitos+Transf.Externas+Evasão)  MFJV</t>
  </si>
  <si>
    <t>TOTAL DE SAÍDAS (Altas+Óbitos+Transf.Externas+Evasão) GLOBAL</t>
  </si>
  <si>
    <t>Nº de leitos CONTRATADOS</t>
  </si>
  <si>
    <t>Nº de pacientes/dia</t>
  </si>
  <si>
    <t>Nº de leitos dia no mês</t>
  </si>
  <si>
    <t>Infec.              Hospitalar</t>
  </si>
  <si>
    <t>Nº de leitos ATIVOS</t>
  </si>
  <si>
    <t>Motivo Inativação do Leito</t>
  </si>
  <si>
    <t>11</t>
  </si>
  <si>
    <t>HRC</t>
  </si>
  <si>
    <t>Clinica Médica Geral   + Saúde Mental</t>
  </si>
  <si>
    <t>13</t>
  </si>
  <si>
    <t xml:space="preserve">Clínica Cirurgica </t>
  </si>
  <si>
    <t>14</t>
  </si>
  <si>
    <t>15</t>
  </si>
  <si>
    <t>16</t>
  </si>
  <si>
    <t>MFJV</t>
  </si>
  <si>
    <t>17</t>
  </si>
  <si>
    <t>18</t>
  </si>
  <si>
    <t>19</t>
  </si>
  <si>
    <t>20</t>
  </si>
  <si>
    <t xml:space="preserve">TOTAIS GLOBAL </t>
  </si>
  <si>
    <t>Nº de dias do mês GLOBAL</t>
  </si>
  <si>
    <t>BLOCO L</t>
  </si>
  <si>
    <t>ESTRUTURA DE ATENDIMENTOS COMPLEMENTAR</t>
  </si>
  <si>
    <t>Item</t>
  </si>
  <si>
    <t>Qtde. Salas</t>
  </si>
  <si>
    <t>Desativadas</t>
  </si>
  <si>
    <t>Motivo Desativação</t>
  </si>
  <si>
    <t>Salas Cirúrgicas</t>
  </si>
  <si>
    <t>Salas Cirurgia Amb.</t>
  </si>
  <si>
    <t>Consultórios Amb.</t>
  </si>
  <si>
    <t>Salas de Parto</t>
  </si>
  <si>
    <t>BLOCO M</t>
  </si>
  <si>
    <t>ATIVIDADE CIRÚRGICA</t>
  </si>
  <si>
    <t>Frequência</t>
  </si>
  <si>
    <t>Cirurgias de Urgência</t>
  </si>
  <si>
    <t>TOTAL</t>
  </si>
  <si>
    <t>BLOCO O</t>
  </si>
  <si>
    <t>ATIVIDADE OBSTÉTRICA</t>
  </si>
  <si>
    <t>BLOCO N1 - MORTALIDADE INTRA-HOSPITALAR NEONATAL</t>
  </si>
  <si>
    <t>Peso</t>
  </si>
  <si>
    <t>Nasc. Vivos</t>
  </si>
  <si>
    <t>Nasc. Mortos</t>
  </si>
  <si>
    <t>Óbitos 0 - 6 dias</t>
  </si>
  <si>
    <t>Óbitos 7 - 28</t>
  </si>
  <si>
    <t>Óbitos 29 dias e +</t>
  </si>
  <si>
    <t>Curetagem</t>
  </si>
  <si>
    <t xml:space="preserve">&lt; 1000 g </t>
  </si>
  <si>
    <t>Parto Normal (vaginal)</t>
  </si>
  <si>
    <t>1001g - 1500 g</t>
  </si>
  <si>
    <t>Cesáreas</t>
  </si>
  <si>
    <t xml:space="preserve">1501 g -2500 g </t>
  </si>
  <si>
    <t>TOTAL DE ATIVIDADES</t>
  </si>
  <si>
    <t>&gt; 2500 g</t>
  </si>
  <si>
    <t>TAXA DE CESÁREAS</t>
  </si>
  <si>
    <t>BLOCO P</t>
  </si>
  <si>
    <t>DETALHAMENTO OBSTÉTRICA CIRÚRGICA</t>
  </si>
  <si>
    <t>Procedimento</t>
  </si>
  <si>
    <t xml:space="preserve">04.11.01 - Cirurgia Obstétrica- Parto </t>
  </si>
  <si>
    <t>04.11.02 - Outras Cirurgias relacionadas ao Estado Gestacional</t>
  </si>
  <si>
    <t>BLOCO Q</t>
  </si>
  <si>
    <t>DETALHAMENTO  GESTAÇÃO DE ALTO RISCO</t>
  </si>
  <si>
    <t xml:space="preserve">03.10.01.004-7 - Parto Normal em Gestação de Alto Risco </t>
  </si>
  <si>
    <t>04.11.01002-6 - Parto Cesariano em Gestação de Alto Risco</t>
  </si>
  <si>
    <t>Taxa Mortaliade Neonatal</t>
  </si>
  <si>
    <t>BLOCO R</t>
  </si>
  <si>
    <t>ATIVIDADE AMBULATORIAL / URGÊNCIA</t>
  </si>
  <si>
    <t>Tipo de atendimento</t>
  </si>
  <si>
    <t>Taxa de Mortalidade Materna</t>
  </si>
  <si>
    <t xml:space="preserve">03.01.01.004-8 – Consulta de Profissionais de Nível Superior na Atenção Especializada (exceto médico) </t>
  </si>
  <si>
    <t xml:space="preserve">03.01.01.007-2 – Consulta Médica na Atenção Especializada </t>
  </si>
  <si>
    <t>03.01.06.006-1 – Atendimento de Urgência na Atenção Especializada</t>
  </si>
  <si>
    <t xml:space="preserve">03.01.06.002-9 – Atendimento de Urgência com Observação 24Horas </t>
  </si>
  <si>
    <t xml:space="preserve">03.01.06.010-0 – Atendimento Ortopedico com Imobilização Provisoria </t>
  </si>
  <si>
    <t xml:space="preserve">TOTAL </t>
  </si>
  <si>
    <t>BLOCO S</t>
  </si>
  <si>
    <t xml:space="preserve">ATIVIDADE CIRÚRGICA AMBULATORIAL </t>
  </si>
  <si>
    <t>04.01 - Pequenas cirurgias e cirurgias de pele, tecido subcutâneo e mucosa</t>
  </si>
  <si>
    <t>04.03 - Cirurgias do sistema nervoso central e periférico</t>
  </si>
  <si>
    <t>04.04 - Cirurgia das vias aéreas superiores, da face, da cabeça e do pescoço</t>
  </si>
  <si>
    <t>04.05 - Cirurgia do aparelho circulatório</t>
  </si>
  <si>
    <t xml:space="preserve">04.07 - Cirurgia do aparelho digestivo, órgãos anexos e parede abdominal
</t>
  </si>
  <si>
    <t xml:space="preserve">04.08 - Cirurgia do sistema osteomuscular
</t>
  </si>
  <si>
    <t xml:space="preserve">04.09 - Cirurgia do sistema genito-urinário
</t>
  </si>
  <si>
    <t xml:space="preserve">04.12 - Cirurgia torácica
</t>
  </si>
  <si>
    <t>04.15 - Outras cirurgias</t>
  </si>
  <si>
    <t>BLOCO T</t>
  </si>
  <si>
    <t>PRESSÃO DE URGÊNCIA</t>
  </si>
  <si>
    <t>BLOCO P1 - ÓBITOS DE PACIENTES ATENDIDOS NO PRONTO-SOCORRO</t>
  </si>
  <si>
    <t xml:space="preserve">Pacientes </t>
  </si>
  <si>
    <t>&lt; 24 horas</t>
  </si>
  <si>
    <t>&gt; 24 horas</t>
  </si>
  <si>
    <t>Total</t>
  </si>
  <si>
    <t>Taxa Mort. Geral</t>
  </si>
  <si>
    <t>Taxa Mortalidade Instucional</t>
  </si>
  <si>
    <t>N° de pacientes atendidos</t>
  </si>
  <si>
    <t>Nº de pacientes encaminhados para internação</t>
  </si>
  <si>
    <t>BLOCO U</t>
  </si>
  <si>
    <t>ATIVIDADE DE APOIO DIAGNÓSTICO</t>
  </si>
  <si>
    <t>Tipo de EXAME</t>
  </si>
  <si>
    <t>Internação</t>
  </si>
  <si>
    <t>Ambulatório</t>
  </si>
  <si>
    <t>Pronto-Socorro</t>
  </si>
  <si>
    <t>QUANTIFICAÇÃO DE OUTROS = AMBULATÓRIO + PRONTO SOCORRO</t>
  </si>
  <si>
    <t>EXAMES</t>
  </si>
  <si>
    <t>PRONTO-SOCORRO</t>
  </si>
  <si>
    <t>SUB-GRUPO: 02.02-DIAGNÓSTICO EM LABORATÓRIO CLÍNICO</t>
  </si>
  <si>
    <t>SUB-GRUPO: 02.04-DIAGNÓSTICO POR RADIOLOGIA</t>
  </si>
  <si>
    <t>SUB-GRUPO: 02.05-DIAGNÓSTICO POR ULTRASSONOGRAFIA</t>
  </si>
  <si>
    <t>SUB-GRUPO: 02.06-DIAGNÓSTICO POR TOMOGRAFIA</t>
  </si>
  <si>
    <t>SUB-GRUPO: 02.09 - DIAGNÓSTICO POR ENDOSCOPIA DIGESTIVA</t>
  </si>
  <si>
    <t>SUB-GRUPO: 02.11 - MÉTODOS DIAGNÓSTICOS EM ESPECIALIDADE (ECG)</t>
  </si>
  <si>
    <t>BLOCO V</t>
  </si>
  <si>
    <t>INDICADORES SELECIONADOS</t>
  </si>
  <si>
    <t>UNIDADE DE INTERNAÇÃO</t>
  </si>
  <si>
    <t xml:space="preserve">TAXA DE OCUPAÇÃO </t>
  </si>
  <si>
    <t>MÉDIA DE PERMANÊNCIA                       (em dias)</t>
  </si>
  <si>
    <t>ÍNDICE DE ROTATIVIDADE SAÍDAS/LEITO</t>
  </si>
  <si>
    <t>TAXA DE MORTALIDADE</t>
  </si>
  <si>
    <t>TAXA DE INFECÇÃO HOSPITALAR</t>
  </si>
  <si>
    <t xml:space="preserve">QUANTIFICAÇÃO DE OUTROS              </t>
  </si>
  <si>
    <t>GERAL</t>
  </si>
  <si>
    <t>INSTIT.</t>
  </si>
  <si>
    <t>INTERNAÇÃO</t>
  </si>
  <si>
    <t>Clinica Médica Geral  + Saúde Mental</t>
  </si>
  <si>
    <t>INDICADOR GLOBAL</t>
  </si>
  <si>
    <t>INDICADOR GLOBAL - HRC</t>
  </si>
  <si>
    <t>INDICADOR GLOBAL - MFJV</t>
  </si>
  <si>
    <t xml:space="preserve">                          Responsável pelo preenchimento</t>
  </si>
  <si>
    <t>Giselle de Oliveira Santos</t>
  </si>
  <si>
    <t xml:space="preserve">Gerente Assistencial </t>
  </si>
  <si>
    <t>(75) 99975-6044</t>
  </si>
  <si>
    <t>gerencia.hrcfabamed@gmail.com / coord.adm.hrc@fabamed.org.br</t>
  </si>
  <si>
    <t>BLOCO S - GESTÃO DA CLÍNICA</t>
  </si>
  <si>
    <t>Total de protocolos implantados para as patologias mais prevalentes em gestação de alto risco</t>
  </si>
  <si>
    <t>Total de participantes treinados nos protocolos elaborados</t>
  </si>
  <si>
    <t>Total de treinamentos realizados</t>
  </si>
  <si>
    <t>Total de atividades educativas na sala de espera do ambulatório da Maternidade</t>
  </si>
  <si>
    <t>Percentual de atividades educativas</t>
  </si>
  <si>
    <t>BLOCO T - INSERÇÃO NO SISTEMA DE SAÚDE</t>
  </si>
  <si>
    <t>Total de unidades de atenção básica no município do hospital</t>
  </si>
  <si>
    <t>Total de visitas institucionais</t>
  </si>
  <si>
    <t>Percentual de unidades visitadas</t>
  </si>
  <si>
    <t>Total de gestantes no município (conforme mapa de vinculação)</t>
  </si>
  <si>
    <t>Número de gestantes que visitaram a unidade antes do parto</t>
  </si>
  <si>
    <t>Percentual de visitas realizadas</t>
  </si>
  <si>
    <t>BLOCO U - GESTÃO DE PESSOAS</t>
  </si>
  <si>
    <t>Número de reuniões de educação permanente</t>
  </si>
  <si>
    <t>BLOCO V INDICADORES REDE CEGONHA</t>
  </si>
  <si>
    <t>Total de partos normais</t>
  </si>
  <si>
    <t>Total de Parturientes com partograma preenchido</t>
  </si>
  <si>
    <t>Percentual de parturientes com partograma preenchido</t>
  </si>
  <si>
    <t>OBS:</t>
  </si>
  <si>
    <t>Excluir mulheres que internaram no período expulsivo e pacientes com parto ocorridos antes da entrada no serviço.</t>
  </si>
  <si>
    <t>Total de Partos Normais e Cesárias</t>
  </si>
  <si>
    <t>Total de Cesárias em Primiparas</t>
  </si>
  <si>
    <t>Percentual de partos Cesários em Pirimparas</t>
  </si>
  <si>
    <t>Total de partos normais de risco habitual</t>
  </si>
  <si>
    <t>Parto Normal Assistido por Enfermeiro(a) Obstétrica</t>
  </si>
  <si>
    <t>Percentual de partos normais de risco habitual assistido por Enfermeira Obst.</t>
  </si>
  <si>
    <t>Total de episiotomia</t>
  </si>
  <si>
    <t>Percentual de episiotomia</t>
  </si>
  <si>
    <t>Total de recém-nascidos vivos elegíveis para Testagem</t>
  </si>
  <si>
    <t>Total de recém-nascidos triados OLHINHO</t>
  </si>
  <si>
    <t>Percentual de Triagem Neonatal - Teste do OLHINHO</t>
  </si>
  <si>
    <t>Total de recém-nascidos triados CORAÇÃOZINHO</t>
  </si>
  <si>
    <t>Percentual de Triagem Neonatal - Teste do CORAÇÃOZINHO</t>
  </si>
  <si>
    <t>Total de recém-nascidos triados LINGUINHA</t>
  </si>
  <si>
    <t>Percentual de Triagem Neonatal - Teste do LINGUINHA</t>
  </si>
  <si>
    <t>Total de recém-nascidos triados ORELHINHA</t>
  </si>
  <si>
    <t>Percentual de Triagem Neonatal - Teste do ORELHINHA</t>
  </si>
  <si>
    <t>Gerente Assistencial</t>
  </si>
  <si>
    <t>Complexo da Chapada</t>
  </si>
  <si>
    <t xml:space="preserve">       Relatório de Informação Hospitalar</t>
  </si>
  <si>
    <t>BLOCO A1</t>
  </si>
  <si>
    <t>PRODUÇÃO AMBULATORIAL FÍSICO-FINANCEIRO - INFORMAÇÕES SIA/SUS</t>
  </si>
  <si>
    <t>PROCEDIMENTOS AMBULATORIAIS</t>
  </si>
  <si>
    <t>FÍSICO</t>
  </si>
  <si>
    <t>FINANCEIRO</t>
  </si>
  <si>
    <t>GRUPO: 02-PROCEDIMENTOS COM FINALIDADE DIAGNOSTICA</t>
  </si>
  <si>
    <t>SUB-GRUPO: 02-DIAGNÓSTICO EM LABORATÓRIO CLÍNICO</t>
  </si>
  <si>
    <t>SUB-GRUPO: 04-DIAGNÓSTICO POR RADIOLOGIA</t>
  </si>
  <si>
    <t>SUB-GRUPO: 05-DIAGNÓSTICO POR ULTRASSONOGRAFIA</t>
  </si>
  <si>
    <t>SUB-GRUPO: 06-DIAGNÓSTICO POR TOMOGRAFIA</t>
  </si>
  <si>
    <t>SUB-GRUPO: 09 - DIAGNÓSTICO POR ENDOSCOPIA DIGESTIVA</t>
  </si>
  <si>
    <t>SUB-GRUPO: 11 - MÉTODOS DIAGNÓSTICOS EM ESPECIALIDADE (ECG)</t>
  </si>
  <si>
    <t>TOTAL DO GRUPO 02</t>
  </si>
  <si>
    <t>GRUPO: 03-PROCEDIMENTOS CLINICOS - AMBULATÓRIO</t>
  </si>
  <si>
    <t>03.01.01.007-2 – Consulta Médica na Atenção Especializada</t>
  </si>
  <si>
    <t>03.01.06.006-1 – Atendimento de Urgência na Atenção Especializada – Médico</t>
  </si>
  <si>
    <t>03.01.06.002-9 – Atendimento de Urgência com Observação até 24 Horas</t>
  </si>
  <si>
    <t xml:space="preserve">03.01.06.010-0 - Atendimento Ortopédico com Imobilização Provisória </t>
  </si>
  <si>
    <t>TOTAL DO GRUPO 03</t>
  </si>
  <si>
    <t>GRUPO: 04-PROCEDIMENTOS CIRÚRGICO - AMBULATORIO</t>
  </si>
  <si>
    <t>04.03 - Cirurgia do sistema nervoso central e periférico</t>
  </si>
  <si>
    <t xml:space="preserve">04.04 - Cirurgia das vias aéreas superiores, da face da cabeça e do pescoço </t>
  </si>
  <si>
    <t xml:space="preserve">04.05 -  Cirurgia do aparelho circulatório </t>
  </si>
  <si>
    <t>04.07 -  Ciruriga do aparelho digestivo, orgãos anexo e parede abdominal</t>
  </si>
  <si>
    <t>04.08 - Cirurgia do sistema osteomuscular</t>
  </si>
  <si>
    <t>04.09 -  Cirurgia do sistema genito-urinário</t>
  </si>
  <si>
    <t xml:space="preserve">04.12 - Cirurgia torácica </t>
  </si>
  <si>
    <t xml:space="preserve">04.15 -  Outras cirurgias </t>
  </si>
  <si>
    <t>4.2</t>
  </si>
  <si>
    <t>TOTAL DO GRUPO 04</t>
  </si>
  <si>
    <t>TOTAL GERAL</t>
  </si>
  <si>
    <t>BLOCO B1</t>
  </si>
  <si>
    <t>PRODUÇÃO INTERNAÇÃO (AIH) FÍSICO-FINANCEIRO</t>
  </si>
  <si>
    <t>Físico</t>
  </si>
  <si>
    <t>Financeiro</t>
  </si>
  <si>
    <t>04.06 - Cirurgia do sistema circulatório</t>
  </si>
  <si>
    <t>04.11.06 - Cirurgia Obstétrica - Parto</t>
  </si>
  <si>
    <t>04.11.02 - Outras Cirurgias relacionadas ao estado Gestacional</t>
  </si>
  <si>
    <t>03.10.01.004-7 - Parto Normal em Gestão de Alto Risco</t>
  </si>
  <si>
    <t>04.11.01.002-6 -  Cesariano em Gestação de Alto Risco</t>
  </si>
  <si>
    <t>MARIA AMÉLIA OLIVEIRA AZEVEDO</t>
  </si>
  <si>
    <t>77 991645112</t>
  </si>
  <si>
    <t>supfaturamento.hrc@fabamed.org.br</t>
  </si>
  <si>
    <t>BLOCO C1</t>
  </si>
  <si>
    <t>ANEXOS PARA JUSTIFICATIVAS E ESCLARECIMENTOS</t>
  </si>
  <si>
    <t>BLOCO</t>
  </si>
  <si>
    <t>JUSTIFICATIVA / ESCLARECIMENTO</t>
  </si>
  <si>
    <t>Consulta de Profissionais de Nível Superior (exceto Médico) - Físico  4.070    Financeiro     R$  25.241,00</t>
  </si>
  <si>
    <t>supfaturamnto@fabamed.org.br</t>
  </si>
</sst>
</file>

<file path=xl/styles.xml><?xml version="1.0" encoding="utf-8"?>
<styleSheet xmlns="http://schemas.openxmlformats.org/spreadsheetml/2006/main" xmlns:mc="http://schemas.openxmlformats.org/markup-compatibility/2006" xmlns:xr9="http://schemas.microsoft.com/office/spreadsheetml/2016/revision9" mc:Ignorable="xr9">
  <numFmts count="22">
    <numFmt numFmtId="176" formatCode="* #,##0.00&quot;       &quot;;\-* #,##0.00&quot;       &quot;;* \-#&quot;       &quot;;@\ "/>
    <numFmt numFmtId="177" formatCode="_-&quot;R$&quot;\ * #,##0.00_-;\-&quot;R$&quot;\ * #,##0.00_-;_-&quot;R$&quot;\ * &quot;-&quot;??_-;_-@_-"/>
    <numFmt numFmtId="178" formatCode="_-* #,##0_-;\-* #,##0_-;_-* &quot;-&quot;_-;_-@_-"/>
    <numFmt numFmtId="179" formatCode="_-&quot;R$&quot;\ * #,##0_-;\-&quot;R$&quot;\ * #,##0_-;_-&quot;R$&quot;\ * &quot;-&quot;_-;_-@_-"/>
    <numFmt numFmtId="180" formatCode="* #,##0&quot;       &quot;;\-* #,##0&quot;       &quot;;* &quot;-       &quot;;@\ "/>
    <numFmt numFmtId="181" formatCode="_-* #,##0.00\ _P_t_s_-;\-* #,##0.00\ _P_t_s_-;_-* \-??\ _P_t_s_-;_-@_-"/>
    <numFmt numFmtId="182" formatCode="_-* #,##0\ _p_t_a_-;\-* #,##0\ _p_t_a_-;_-* &quot;- &quot;_p_t_a_-;_-@_-"/>
    <numFmt numFmtId="183" formatCode="&quot;R$&quot;\ #,##0.00"/>
    <numFmt numFmtId="184" formatCode="&quot;R$ &quot;#,##0.00_);&quot;(R$ &quot;#,##0.00\)"/>
    <numFmt numFmtId="185" formatCode="[$R$-416]\ #,##0.00;[Red]\-[$R$-416]\ #,##0.00"/>
    <numFmt numFmtId="186" formatCode="&quot;R$ &quot;#,##0.00"/>
    <numFmt numFmtId="187" formatCode="&quot;R$&quot;\ #,##0.00;[Red]\-&quot;R$&quot;\ #,##0.00"/>
    <numFmt numFmtId="188" formatCode="* #,##0&quot;       &quot;;\-* #,##0&quot;       &quot;;* \-#&quot;       &quot;;@\ "/>
    <numFmt numFmtId="189" formatCode="_-* #,##0\ _p_t_a_-;\-* #,##0\ _p_t_a_-;_-* &quot;- &quot;_p_t_a_-;_-@"/>
    <numFmt numFmtId="190" formatCode="_-* #,##0.00\ _P_t_s_-;\-* #,##0.00\ _P_t_s_-;_-* \-??\ _P_t_s_-;_-@"/>
    <numFmt numFmtId="191" formatCode="_-* #,##0\ _P_t_s_-;\-* #,##0\ _P_t_s_-;_-* \-??\ _P_t_s_-;_-@"/>
    <numFmt numFmtId="192" formatCode="#,##0;[Red]#,##0"/>
    <numFmt numFmtId="193" formatCode="dd/mm/yy;@"/>
    <numFmt numFmtId="194" formatCode="#,##0.00;\-#,##0.00"/>
    <numFmt numFmtId="195" formatCode="mm/dd/yy"/>
    <numFmt numFmtId="196" formatCode="m/d/yy"/>
    <numFmt numFmtId="197" formatCode="mm/dd/yyyy"/>
  </numFmts>
  <fonts count="172">
    <font>
      <sz val="10"/>
      <name val="Arial"/>
      <charset val="1"/>
    </font>
    <font>
      <sz val="10"/>
      <color rgb="FF000000"/>
      <name val="Calibri"/>
      <charset val="134"/>
      <scheme val="minor"/>
    </font>
    <font>
      <sz val="10"/>
      <color theme="1"/>
      <name val="Arial"/>
      <charset val="134"/>
    </font>
    <font>
      <b/>
      <sz val="12"/>
      <color theme="1"/>
      <name val="Tahoma"/>
      <charset val="134"/>
    </font>
    <font>
      <b/>
      <sz val="11"/>
      <color theme="1"/>
      <name val="Tahoma"/>
      <charset val="134"/>
    </font>
    <font>
      <b/>
      <sz val="9"/>
      <color theme="1"/>
      <name val="Tahoma"/>
      <charset val="134"/>
    </font>
    <font>
      <b/>
      <sz val="16"/>
      <color theme="1"/>
      <name val="Tahoma"/>
      <charset val="134"/>
    </font>
    <font>
      <sz val="10"/>
      <name val="Arial"/>
      <charset val="134"/>
    </font>
    <font>
      <sz val="18"/>
      <color theme="1"/>
      <name val="Arial"/>
      <charset val="134"/>
    </font>
    <font>
      <b/>
      <sz val="14"/>
      <color theme="1"/>
      <name val="Arial"/>
      <charset val="134"/>
    </font>
    <font>
      <sz val="9"/>
      <color theme="1"/>
      <name val="Arial"/>
      <charset val="134"/>
    </font>
    <font>
      <sz val="11"/>
      <color theme="1"/>
      <name val="Arial"/>
      <charset val="134"/>
    </font>
    <font>
      <sz val="9"/>
      <name val="Arial"/>
      <charset val="134"/>
    </font>
    <font>
      <sz val="8"/>
      <color theme="1"/>
      <name val="Arial"/>
      <charset val="134"/>
    </font>
    <font>
      <sz val="9"/>
      <color theme="4"/>
      <name val="Arial"/>
      <charset val="134"/>
    </font>
    <font>
      <sz val="12"/>
      <color theme="1"/>
      <name val="Arial"/>
      <charset val="134"/>
    </font>
    <font>
      <b/>
      <sz val="11"/>
      <color indexed="8"/>
      <name val="Calibri"/>
      <charset val="134"/>
    </font>
    <font>
      <b/>
      <sz val="11"/>
      <color rgb="FFCC0000"/>
      <name val="Calibri"/>
      <charset val="134"/>
    </font>
    <font>
      <sz val="11"/>
      <color indexed="8"/>
      <name val="Calibri"/>
      <charset val="134"/>
    </font>
    <font>
      <sz val="11"/>
      <color rgb="FFCC0000"/>
      <name val="Calibri"/>
      <charset val="134"/>
    </font>
    <font>
      <b/>
      <sz val="10"/>
      <color theme="1"/>
      <name val="Tahoma"/>
      <charset val="134"/>
    </font>
    <font>
      <u/>
      <sz val="8"/>
      <color rgb="FF800080"/>
      <name val="Arial"/>
      <charset val="134"/>
    </font>
    <font>
      <sz val="10"/>
      <color rgb="FFCC0000"/>
      <name val="Arial"/>
      <charset val="134"/>
    </font>
    <font>
      <sz val="10"/>
      <color theme="1"/>
      <name val="Tahoma"/>
      <charset val="134"/>
    </font>
    <font>
      <sz val="13"/>
      <color rgb="FFCC0000"/>
      <name val="Arial"/>
      <charset val="134"/>
    </font>
    <font>
      <b/>
      <sz val="13"/>
      <color theme="1"/>
      <name val="Tahoma"/>
      <charset val="134"/>
    </font>
    <font>
      <b/>
      <sz val="14"/>
      <color rgb="FF000080"/>
      <name val="Tahoma"/>
      <charset val="134"/>
    </font>
    <font>
      <b/>
      <sz val="14"/>
      <color rgb="FF333399"/>
      <name val="Tahoma"/>
      <charset val="134"/>
    </font>
    <font>
      <sz val="8"/>
      <color rgb="FFCC0000"/>
      <name val="Arial"/>
      <charset val="134"/>
    </font>
    <font>
      <sz val="12"/>
      <color theme="1"/>
      <name val="Tahoma"/>
      <charset val="134"/>
    </font>
    <font>
      <b/>
      <sz val="14"/>
      <color theme="1"/>
      <name val="Tahoma"/>
      <charset val="134"/>
    </font>
    <font>
      <b/>
      <sz val="12"/>
      <color rgb="FF006600"/>
      <name val="Tahoma"/>
      <charset val="134"/>
    </font>
    <font>
      <sz val="11"/>
      <color theme="1"/>
      <name val="Tahoma"/>
      <charset val="134"/>
    </font>
    <font>
      <sz val="14"/>
      <color theme="1"/>
      <name val="Tahoma"/>
      <charset val="134"/>
    </font>
    <font>
      <sz val="12"/>
      <color theme="1"/>
      <name val="Tao"/>
      <charset val="134"/>
    </font>
    <font>
      <b/>
      <sz val="12"/>
      <color theme="1"/>
      <name val="Tao"/>
      <charset val="134"/>
    </font>
    <font>
      <sz val="12"/>
      <color rgb="FF000000"/>
      <name val="Tao"/>
      <charset val="134"/>
    </font>
    <font>
      <u/>
      <sz val="14"/>
      <color rgb="FF800080"/>
      <name val="Arial"/>
      <charset val="134"/>
    </font>
    <font>
      <sz val="10"/>
      <color rgb="FF000000"/>
      <name val="Calibri"/>
      <charset val="134"/>
      <scheme val="minor"/>
    </font>
    <font>
      <sz val="13"/>
      <color theme="1"/>
      <name val="Tahoma"/>
      <charset val="134"/>
    </font>
    <font>
      <b/>
      <sz val="13"/>
      <color rgb="FF000080"/>
      <name val="Tahoma"/>
      <charset val="134"/>
    </font>
    <font>
      <b/>
      <sz val="13"/>
      <color rgb="FF333399"/>
      <name val="Tahoma"/>
      <charset val="134"/>
    </font>
    <font>
      <sz val="12"/>
      <color theme="1"/>
      <name val="Calibri"/>
      <charset val="134"/>
    </font>
    <font>
      <u/>
      <sz val="10"/>
      <color rgb="FF800080"/>
      <name val="Arial"/>
      <charset val="134"/>
    </font>
    <font>
      <b/>
      <sz val="15"/>
      <color theme="1"/>
      <name val="Tahoma"/>
      <charset val="134"/>
    </font>
    <font>
      <b/>
      <sz val="17"/>
      <color theme="1"/>
      <name val="Tahoma"/>
      <charset val="134"/>
    </font>
    <font>
      <sz val="16"/>
      <color theme="1"/>
      <name val="Tahoma"/>
      <charset val="134"/>
    </font>
    <font>
      <b/>
      <sz val="16"/>
      <color rgb="FFCC0000"/>
      <name val="Tahoma"/>
      <charset val="134"/>
    </font>
    <font>
      <sz val="16"/>
      <color rgb="FFCC0000"/>
      <name val="Tahoma"/>
      <charset val="134"/>
    </font>
    <font>
      <b/>
      <sz val="13"/>
      <color rgb="FF006600"/>
      <name val="Tahoma"/>
      <charset val="134"/>
    </font>
    <font>
      <b/>
      <sz val="16"/>
      <color rgb="FF333333"/>
      <name val="Tahoma"/>
      <charset val="134"/>
    </font>
    <font>
      <sz val="12"/>
      <color rgb="FF000080"/>
      <name val="Tahoma"/>
      <charset val="134"/>
    </font>
    <font>
      <b/>
      <sz val="14"/>
      <color rgb="FF006600"/>
      <name val="Tahoma"/>
      <charset val="134"/>
    </font>
    <font>
      <b/>
      <sz val="16"/>
      <color rgb="FF006600"/>
      <name val="Tahoma"/>
      <charset val="134"/>
    </font>
    <font>
      <sz val="12"/>
      <color rgb="FFFF0000"/>
      <name val="Tahoma"/>
      <charset val="134"/>
    </font>
    <font>
      <sz val="16"/>
      <name val="Arial"/>
      <charset val="134"/>
    </font>
    <font>
      <u/>
      <sz val="16"/>
      <color rgb="FF800080"/>
      <name val="Arial"/>
      <charset val="134"/>
    </font>
    <font>
      <b/>
      <sz val="8"/>
      <name val="Tahoma"/>
      <charset val="134"/>
    </font>
    <font>
      <sz val="14"/>
      <name val="Arial"/>
      <charset val="134"/>
    </font>
    <font>
      <b/>
      <sz val="10"/>
      <name val="Tahoma"/>
      <charset val="134"/>
    </font>
    <font>
      <b/>
      <sz val="10.5"/>
      <color indexed="10"/>
      <name val="Tahoma"/>
      <charset val="134"/>
    </font>
    <font>
      <b/>
      <sz val="9"/>
      <name val="Tahoma"/>
      <charset val="134"/>
    </font>
    <font>
      <b/>
      <sz val="10.5"/>
      <color indexed="62"/>
      <name val="Tahoma"/>
      <charset val="134"/>
    </font>
    <font>
      <sz val="10"/>
      <name val="Tahoma"/>
      <charset val="134"/>
    </font>
    <font>
      <sz val="8"/>
      <name val="Tahoma"/>
      <charset val="134"/>
    </font>
    <font>
      <sz val="9"/>
      <name val="Tahoma"/>
      <charset val="134"/>
    </font>
    <font>
      <b/>
      <sz val="12"/>
      <name val="Tahoma"/>
      <charset val="134"/>
    </font>
    <font>
      <b/>
      <sz val="12"/>
      <color indexed="8"/>
      <name val="Tahoma"/>
      <charset val="134"/>
    </font>
    <font>
      <sz val="11"/>
      <name val="Tahoma"/>
      <charset val="134"/>
    </font>
    <font>
      <b/>
      <sz val="10"/>
      <color theme="1"/>
      <name val="Tahoma"/>
      <charset val="134"/>
    </font>
    <font>
      <sz val="10"/>
      <color theme="1"/>
      <name val="Tahoma"/>
      <charset val="134"/>
    </font>
    <font>
      <sz val="10"/>
      <color theme="1"/>
      <name val="Arial"/>
      <charset val="134"/>
    </font>
    <font>
      <b/>
      <sz val="12"/>
      <color theme="1"/>
      <name val="Tahoma"/>
      <charset val="134"/>
    </font>
    <font>
      <sz val="10"/>
      <name val="Arial"/>
      <charset val="134"/>
    </font>
    <font>
      <b/>
      <sz val="12"/>
      <color rgb="FFCC0000"/>
      <name val="Tahoma"/>
      <charset val="134"/>
    </font>
    <font>
      <sz val="9"/>
      <color theme="1"/>
      <name val="Tahoma"/>
      <charset val="134"/>
    </font>
    <font>
      <sz val="11"/>
      <color theme="1"/>
      <name val="Tahoma"/>
      <charset val="134"/>
    </font>
    <font>
      <b/>
      <sz val="14"/>
      <color theme="1"/>
      <name val="Tahoma"/>
      <charset val="134"/>
    </font>
    <font>
      <b/>
      <sz val="14"/>
      <color rgb="FFCC0000"/>
      <name val="Tahoma"/>
      <charset val="134"/>
    </font>
    <font>
      <sz val="14"/>
      <name val="Tahoma"/>
      <charset val="134"/>
    </font>
    <font>
      <b/>
      <sz val="14"/>
      <name val="Tahoma"/>
      <charset val="134"/>
    </font>
    <font>
      <u/>
      <sz val="8.5"/>
      <color indexed="12"/>
      <name val="Arial"/>
      <charset val="134"/>
    </font>
    <font>
      <sz val="8"/>
      <color indexed="8"/>
      <name val="Arial"/>
      <charset val="134"/>
    </font>
    <font>
      <sz val="8"/>
      <name val="Arial"/>
      <charset val="134"/>
    </font>
    <font>
      <b/>
      <sz val="11"/>
      <color indexed="10"/>
      <name val="Tahoma"/>
      <charset val="134"/>
    </font>
    <font>
      <b/>
      <sz val="11"/>
      <color indexed="62"/>
      <name val="Tahoma"/>
      <charset val="134"/>
    </font>
    <font>
      <b/>
      <sz val="10"/>
      <name val="Arial"/>
      <charset val="134"/>
    </font>
    <font>
      <b/>
      <sz val="14"/>
      <color indexed="8"/>
      <name val="Arial"/>
      <charset val="134"/>
    </font>
    <font>
      <b/>
      <sz val="8"/>
      <color indexed="9"/>
      <name val="Arial"/>
      <charset val="134"/>
    </font>
    <font>
      <b/>
      <sz val="8"/>
      <name val="Arial"/>
      <charset val="134"/>
    </font>
    <font>
      <sz val="12"/>
      <name val="Arial"/>
      <charset val="134"/>
    </font>
    <font>
      <sz val="10"/>
      <color indexed="8"/>
      <name val="Arial"/>
      <charset val="134"/>
    </font>
    <font>
      <sz val="10"/>
      <name val="Arial"/>
      <charset val="1"/>
    </font>
    <font>
      <sz val="11"/>
      <name val="Arial"/>
      <charset val="134"/>
    </font>
    <font>
      <sz val="12"/>
      <color indexed="8"/>
      <name val="Arial"/>
      <charset val="134"/>
    </font>
    <font>
      <sz val="11"/>
      <color indexed="8"/>
      <name val="Arial"/>
      <charset val="134"/>
    </font>
    <font>
      <sz val="12"/>
      <name val="Tahoma"/>
      <charset val="134"/>
    </font>
    <font>
      <b/>
      <sz val="12"/>
      <color indexed="9"/>
      <name val="Tahoma"/>
      <charset val="134"/>
    </font>
    <font>
      <b/>
      <sz val="10"/>
      <color indexed="8"/>
      <name val="Arial"/>
      <charset val="134"/>
    </font>
    <font>
      <b/>
      <sz val="11"/>
      <name val="Arial"/>
      <charset val="134"/>
    </font>
    <font>
      <sz val="12"/>
      <name val="Calibri"/>
      <charset val="134"/>
    </font>
    <font>
      <sz val="9"/>
      <color indexed="10"/>
      <name val="Arial"/>
      <charset val="134"/>
    </font>
    <font>
      <b/>
      <sz val="9"/>
      <name val="Arial"/>
      <charset val="134"/>
    </font>
    <font>
      <b/>
      <sz val="11"/>
      <name val="Calibri"/>
      <charset val="134"/>
    </font>
    <font>
      <b/>
      <sz val="12"/>
      <name val="Arial"/>
      <charset val="134"/>
    </font>
    <font>
      <sz val="12"/>
      <name val="Arial"/>
      <charset val="1"/>
    </font>
    <font>
      <sz val="9.5"/>
      <name val="Arial"/>
      <charset val="134"/>
    </font>
    <font>
      <b/>
      <sz val="12"/>
      <name val="Calibri"/>
      <charset val="134"/>
    </font>
    <font>
      <sz val="8"/>
      <color rgb="FFFF0000"/>
      <name val="Arial"/>
      <charset val="134"/>
    </font>
    <font>
      <sz val="9"/>
      <color rgb="FFFF0000"/>
      <name val="Arial"/>
      <charset val="134"/>
    </font>
    <font>
      <sz val="9"/>
      <color indexed="8"/>
      <name val="Arial"/>
      <charset val="134"/>
    </font>
    <font>
      <sz val="11"/>
      <name val="Calibri"/>
      <charset val="134"/>
      <scheme val="minor"/>
    </font>
    <font>
      <b/>
      <sz val="9"/>
      <color indexed="9"/>
      <name val="Arial"/>
      <charset val="134"/>
    </font>
    <font>
      <b/>
      <sz val="11"/>
      <color rgb="FF000080"/>
      <name val="Tahoma"/>
      <charset val="134"/>
    </font>
    <font>
      <b/>
      <sz val="11"/>
      <color rgb="FF333399"/>
      <name val="Tahoma"/>
      <charset val="134"/>
    </font>
    <font>
      <b/>
      <sz val="10"/>
      <color theme="1"/>
      <name val="Arial"/>
      <charset val="134"/>
    </font>
    <font>
      <b/>
      <sz val="11"/>
      <color theme="1"/>
      <name val="Arial"/>
      <charset val="134"/>
    </font>
    <font>
      <b/>
      <sz val="9"/>
      <color theme="1"/>
      <name val="Arial"/>
      <charset val="134"/>
    </font>
    <font>
      <b/>
      <sz val="9"/>
      <color rgb="FF006600"/>
      <name val="Arial"/>
      <charset val="134"/>
    </font>
    <font>
      <b/>
      <sz val="8"/>
      <color theme="1"/>
      <name val="Arial"/>
      <charset val="134"/>
    </font>
    <font>
      <b/>
      <sz val="10"/>
      <color rgb="FFFF0000"/>
      <name val="Tahoma"/>
      <charset val="134"/>
    </font>
    <font>
      <b/>
      <sz val="10"/>
      <color rgb="FF333399"/>
      <name val="Tahoma"/>
      <charset val="134"/>
    </font>
    <font>
      <b/>
      <sz val="9"/>
      <color rgb="FFFFFFFF"/>
      <name val="Arial"/>
      <charset val="134"/>
    </font>
    <font>
      <sz val="7"/>
      <name val="Arial"/>
      <charset val="134"/>
    </font>
    <font>
      <b/>
      <sz val="10"/>
      <color rgb="FFFFFFFF"/>
      <name val="Tahoma"/>
      <charset val="134"/>
    </font>
    <font>
      <b/>
      <sz val="9"/>
      <color rgb="FFFFFFFF"/>
      <name val="Tahoma"/>
      <charset val="134"/>
    </font>
    <font>
      <b/>
      <sz val="15"/>
      <color indexed="10"/>
      <name val="Tahoma"/>
      <charset val="134"/>
    </font>
    <font>
      <b/>
      <sz val="15"/>
      <color indexed="62"/>
      <name val="Tahoma"/>
      <charset val="134"/>
    </font>
    <font>
      <b/>
      <sz val="16"/>
      <color indexed="62"/>
      <name val="Tahoma"/>
      <charset val="134"/>
    </font>
    <font>
      <b/>
      <sz val="13"/>
      <color indexed="62"/>
      <name val="Tahoma"/>
      <charset val="134"/>
    </font>
    <font>
      <b/>
      <sz val="16"/>
      <name val="Tahoma"/>
      <charset val="134"/>
    </font>
    <font>
      <b/>
      <sz val="16"/>
      <color indexed="9"/>
      <name val="Tahoma"/>
      <charset val="134"/>
    </font>
    <font>
      <sz val="16"/>
      <name val="Tahoma"/>
      <charset val="134"/>
    </font>
    <font>
      <u/>
      <sz val="18"/>
      <color indexed="12"/>
      <name val="Arial"/>
      <charset val="134"/>
    </font>
    <font>
      <b/>
      <sz val="14"/>
      <color indexed="9"/>
      <name val="Tahoma"/>
      <charset val="134"/>
    </font>
    <font>
      <b/>
      <sz val="18"/>
      <color indexed="10"/>
      <name val="Tahoma"/>
      <charset val="134"/>
    </font>
    <font>
      <b/>
      <sz val="18"/>
      <color indexed="62"/>
      <name val="Tahoma"/>
      <charset val="134"/>
    </font>
    <font>
      <b/>
      <sz val="14"/>
      <color indexed="62"/>
      <name val="Tahoma"/>
      <charset val="134"/>
    </font>
    <font>
      <b/>
      <sz val="13"/>
      <name val="Tahoma"/>
      <charset val="134"/>
    </font>
    <font>
      <sz val="14"/>
      <color theme="1"/>
      <name val="Tahoma"/>
      <charset val="134"/>
    </font>
    <fon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FFFFFF"/>
      <name val="Arial"/>
      <charset val="134"/>
    </font>
    <font>
      <b/>
      <sz val="10"/>
      <color rgb="FF000000"/>
      <name val="Arial"/>
      <charset val="134"/>
    </font>
    <font>
      <b/>
      <sz val="10"/>
      <color rgb="FFFFFFFF"/>
      <name val="Arial"/>
      <charset val="134"/>
    </font>
    <font>
      <i/>
      <sz val="10"/>
      <color rgb="FF808080"/>
      <name val="Arial"/>
      <charset val="134"/>
    </font>
    <font>
      <sz val="10"/>
      <color rgb="FF006600"/>
      <name val="Arial"/>
      <charset val="134"/>
    </font>
    <font>
      <sz val="18"/>
      <color rgb="FF000000"/>
      <name val="Arial"/>
      <charset val="134"/>
    </font>
    <font>
      <sz val="12"/>
      <color rgb="FF000000"/>
      <name val="Arial"/>
      <charset val="134"/>
    </font>
    <font>
      <b/>
      <sz val="24"/>
      <color rgb="FF000000"/>
      <name val="Arial"/>
      <charset val="134"/>
    </font>
    <font>
      <sz val="10"/>
      <color rgb="FF996600"/>
      <name val="Arial"/>
      <charset val="134"/>
    </font>
    <font>
      <sz val="11"/>
      <color theme="1"/>
      <name val="Calibri"/>
      <charset val="134"/>
      <scheme val="minor"/>
    </font>
    <font>
      <sz val="10"/>
      <color rgb="FF333333"/>
      <name val="Arial"/>
      <charset val="134"/>
    </font>
    <font>
      <b/>
      <sz val="15"/>
      <color rgb="FF003366"/>
      <name val="Calibri"/>
      <charset val="134"/>
    </font>
  </fonts>
  <fills count="82">
    <fill>
      <patternFill patternType="none"/>
    </fill>
    <fill>
      <patternFill patternType="gray125"/>
    </fill>
    <fill>
      <patternFill patternType="solid">
        <fgColor rgb="FF006600"/>
        <bgColor rgb="FF006600"/>
      </patternFill>
    </fill>
    <fill>
      <patternFill patternType="solid">
        <fgColor rgb="FFFFCC00"/>
        <bgColor rgb="FFFFCC00"/>
      </patternFill>
    </fill>
    <fill>
      <patternFill patternType="solid">
        <fgColor rgb="FF969696"/>
        <bgColor rgb="FF969696"/>
      </patternFill>
    </fill>
    <fill>
      <patternFill patternType="solid">
        <fgColor rgb="FF008080"/>
        <bgColor rgb="FF008080"/>
      </patternFill>
    </fill>
    <fill>
      <patternFill patternType="solid">
        <fgColor rgb="FF008080"/>
        <bgColor indexed="64"/>
      </patternFill>
    </fill>
    <fill>
      <patternFill patternType="solid">
        <fgColor indexed="13"/>
        <bgColor indexed="34"/>
      </patternFill>
    </fill>
    <fill>
      <patternFill patternType="solid">
        <fgColor rgb="FFFFC000"/>
        <bgColor rgb="FF008080"/>
      </patternFill>
    </fill>
    <fill>
      <patternFill patternType="solid">
        <fgColor rgb="FFFFC000"/>
        <bgColor indexed="64"/>
      </patternFill>
    </fill>
    <fill>
      <patternFill patternType="solid">
        <fgColor rgb="FF800080"/>
        <bgColor rgb="FF800080"/>
      </patternFill>
    </fill>
    <fill>
      <patternFill patternType="solid">
        <fgColor rgb="FFFFCC00"/>
        <bgColor rgb="FF969696"/>
      </patternFill>
    </fill>
    <fill>
      <patternFill patternType="solid">
        <fgColor rgb="FFFFCC00"/>
        <bgColor rgb="FFFFFF99"/>
      </patternFill>
    </fill>
    <fill>
      <patternFill patternType="solid">
        <fgColor rgb="FFFABF8F"/>
        <bgColor rgb="FFFABF8F"/>
      </patternFill>
    </fill>
    <fill>
      <patternFill patternType="solid">
        <fgColor rgb="FFFFCC00"/>
        <bgColor indexed="64"/>
      </patternFill>
    </fill>
    <fill>
      <patternFill patternType="solid">
        <fgColor rgb="FF0000FF"/>
        <bgColor rgb="FF0000FF"/>
      </patternFill>
    </fill>
    <fill>
      <patternFill patternType="solid">
        <fgColor rgb="FF0066CC"/>
        <bgColor rgb="FF0066CC"/>
      </patternFill>
    </fill>
    <fill>
      <patternFill patternType="solid">
        <fgColor rgb="FF76923C"/>
        <bgColor rgb="FF76923C"/>
      </patternFill>
    </fill>
    <fill>
      <patternFill patternType="solid">
        <fgColor rgb="FFFF9933"/>
        <bgColor rgb="FFFF9933"/>
      </patternFill>
    </fill>
    <fill>
      <patternFill patternType="solid">
        <fgColor rgb="FFBFBFBF"/>
        <bgColor rgb="FFBFBFBF"/>
      </patternFill>
    </fill>
    <fill>
      <patternFill patternType="solid">
        <fgColor indexed="9"/>
        <bgColor indexed="26"/>
      </patternFill>
    </fill>
    <fill>
      <patternFill patternType="solid">
        <fgColor indexed="43"/>
        <bgColor indexed="26"/>
      </patternFill>
    </fill>
    <fill>
      <patternFill patternType="solid">
        <fgColor indexed="22"/>
        <bgColor indexed="31"/>
      </patternFill>
    </fill>
    <fill>
      <patternFill patternType="solid">
        <fgColor indexed="44"/>
        <bgColor indexed="22"/>
      </patternFill>
    </fill>
    <fill>
      <patternFill patternType="solid">
        <fgColor indexed="47"/>
        <bgColor indexed="22"/>
      </patternFill>
    </fill>
    <fill>
      <patternFill patternType="solid">
        <fgColor theme="7" tint="0.599993896298105"/>
        <bgColor indexed="26"/>
      </patternFill>
    </fill>
    <fill>
      <patternFill patternType="solid">
        <fgColor rgb="FFFF9900"/>
        <bgColor rgb="FFFF9900"/>
      </patternFill>
    </fill>
    <fill>
      <patternFill patternType="solid">
        <fgColor indexed="18"/>
        <bgColor indexed="32"/>
      </patternFill>
    </fill>
    <fill>
      <patternFill patternType="solid">
        <fgColor theme="0"/>
        <bgColor indexed="26"/>
      </patternFill>
    </fill>
    <fill>
      <patternFill patternType="solid">
        <fgColor theme="0"/>
        <bgColor indexed="22"/>
      </patternFill>
    </fill>
    <fill>
      <patternFill patternType="solid">
        <fgColor theme="0"/>
        <bgColor indexed="64"/>
      </patternFill>
    </fill>
    <fill>
      <patternFill patternType="solid">
        <fgColor theme="0"/>
        <bgColor indexed="45"/>
      </patternFill>
    </fill>
    <fill>
      <patternFill patternType="solid">
        <fgColor theme="0"/>
        <bgColor indexed="47"/>
      </patternFill>
    </fill>
    <fill>
      <patternFill patternType="solid">
        <fgColor theme="0"/>
        <bgColor indexed="52"/>
      </patternFill>
    </fill>
    <fill>
      <patternFill patternType="solid">
        <fgColor rgb="FFFFFFCC"/>
        <bgColor rgb="FFFFFFCC"/>
      </patternFill>
    </fill>
    <fill>
      <patternFill patternType="solid">
        <fgColor rgb="FFFFFF99"/>
        <bgColor rgb="FFFFFF99"/>
      </patternFill>
    </fill>
    <fill>
      <patternFill patternType="solid">
        <fgColor rgb="FFFFFF99"/>
        <bgColor rgb="FFFFFFCC"/>
      </patternFill>
    </fill>
    <fill>
      <patternFill patternType="solid">
        <fgColor rgb="FFFFFFFF"/>
        <bgColor rgb="FFFFFFCC"/>
      </patternFill>
    </fill>
    <fill>
      <patternFill patternType="solid">
        <fgColor rgb="FF000080"/>
        <bgColor rgb="FF000080"/>
      </patternFill>
    </fill>
    <fill>
      <patternFill patternType="solid">
        <fgColor rgb="FFFFCC99"/>
        <bgColor rgb="FFFFCCCC"/>
      </patternFill>
    </fill>
    <fill>
      <patternFill patternType="solid">
        <fgColor rgb="FF969696"/>
        <bgColor rgb="FF808080"/>
      </patternFill>
    </fill>
    <fill>
      <patternFill patternType="solid">
        <fgColor rgb="FFC0C0C0"/>
        <bgColor rgb="FFBFBFBF"/>
      </patternFill>
    </fill>
    <fill>
      <patternFill patternType="solid">
        <fgColor rgb="FFBFBFBF"/>
        <bgColor rgb="FFC0C0C0"/>
      </patternFill>
    </fill>
    <fill>
      <patternFill patternType="solid">
        <fgColor indexed="8"/>
        <bgColor indexed="5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CCCC"/>
        <bgColor rgb="FFFFCC99"/>
      </patternFill>
    </fill>
    <fill>
      <patternFill patternType="solid">
        <fgColor rgb="FFCC0000"/>
        <bgColor rgb="FFFF0000"/>
      </patternFill>
    </fill>
    <fill>
      <patternFill patternType="solid">
        <fgColor rgb="FFCCFFCC"/>
        <bgColor rgb="FFCCFFFF"/>
      </patternFill>
    </fill>
    <fill>
      <patternFill patternType="solid">
        <fgColor rgb="FFFFFFCC"/>
        <bgColor rgb="FFFFFFFF"/>
      </patternFill>
    </fill>
  </fills>
  <borders count="158">
    <border>
      <left/>
      <right/>
      <top/>
      <bottom/>
      <diagonal/>
    </border>
    <border>
      <left style="thin">
        <color rgb="FFCC0000"/>
      </left>
      <right style="thin">
        <color rgb="FFCC0000"/>
      </right>
      <top style="thin">
        <color rgb="FFCC0000"/>
      </top>
      <bottom style="thin">
        <color rgb="FFCC0000"/>
      </bottom>
      <diagonal/>
    </border>
    <border>
      <left style="medium">
        <color rgb="FFCC0000"/>
      </left>
      <right/>
      <top style="medium">
        <color rgb="FFCC0000"/>
      </top>
      <bottom/>
      <diagonal/>
    </border>
    <border>
      <left style="thin">
        <color rgb="FFCC0000"/>
      </left>
      <right/>
      <top style="medium">
        <color rgb="FFCC0000"/>
      </top>
      <bottom/>
      <diagonal/>
    </border>
    <border>
      <left style="medium">
        <color rgb="FFCC0000"/>
      </left>
      <right/>
      <top style="medium">
        <color rgb="FFCC0000"/>
      </top>
      <bottom style="thin">
        <color rgb="FFCC0000"/>
      </bottom>
      <diagonal/>
    </border>
    <border>
      <left/>
      <right/>
      <top style="medium">
        <color rgb="FFCC0000"/>
      </top>
      <bottom style="thin">
        <color rgb="FFCC0000"/>
      </bottom>
      <diagonal/>
    </border>
    <border>
      <left/>
      <right style="medium">
        <color rgb="FFCC0000"/>
      </right>
      <top style="medium">
        <color rgb="FFCC0000"/>
      </top>
      <bottom style="thin">
        <color rgb="FFCC0000"/>
      </bottom>
      <diagonal/>
    </border>
    <border>
      <left style="thin">
        <color rgb="FFCC0000"/>
      </left>
      <right/>
      <top style="thin">
        <color rgb="FFCC0000"/>
      </top>
      <bottom style="thin">
        <color rgb="FFCC0000"/>
      </bottom>
      <diagonal/>
    </border>
    <border>
      <left/>
      <right style="thin">
        <color rgb="FFCC0000"/>
      </right>
      <top style="thin">
        <color rgb="FFCC0000"/>
      </top>
      <bottom style="thin">
        <color rgb="FFCC0000"/>
      </bottom>
      <diagonal/>
    </border>
    <border>
      <left/>
      <right/>
      <top style="thin">
        <color rgb="FFCC0000"/>
      </top>
      <bottom style="thin">
        <color rgb="FFCC0000"/>
      </bottom>
      <diagonal/>
    </border>
    <border>
      <left style="medium">
        <color rgb="FFCC0000"/>
      </left>
      <right/>
      <top/>
      <bottom/>
      <diagonal/>
    </border>
    <border>
      <left style="thin">
        <color rgb="FFCC0000"/>
      </left>
      <right/>
      <top style="thin">
        <color rgb="FFCC0000"/>
      </top>
      <bottom style="medium">
        <color rgb="FFCC0000"/>
      </bottom>
      <diagonal/>
    </border>
    <border>
      <left/>
      <right/>
      <top style="thin">
        <color rgb="FFCC0000"/>
      </top>
      <bottom style="medium">
        <color rgb="FFCC0000"/>
      </bottom>
      <diagonal/>
    </border>
    <border>
      <left/>
      <right style="thin">
        <color rgb="FFCC0000"/>
      </right>
      <top style="thin">
        <color rgb="FFCC0000"/>
      </top>
      <bottom style="medium">
        <color rgb="FFCC0000"/>
      </bottom>
      <diagonal/>
    </border>
    <border>
      <left style="medium">
        <color rgb="FFCC0000"/>
      </left>
      <right style="thin">
        <color rgb="FFCC0000"/>
      </right>
      <top style="medium">
        <color rgb="FFCC0000"/>
      </top>
      <bottom/>
      <diagonal/>
    </border>
    <border>
      <left style="thin">
        <color rgb="FFCC0000"/>
      </left>
      <right style="medium">
        <color rgb="FFCC0000"/>
      </right>
      <top style="medium">
        <color rgb="FFCC0000"/>
      </top>
      <bottom/>
      <diagonal/>
    </border>
    <border>
      <left/>
      <right/>
      <top style="medium">
        <color rgb="FFCC0000"/>
      </top>
      <bottom/>
      <diagonal/>
    </border>
    <border>
      <left/>
      <right style="medium">
        <color rgb="FFCC0000"/>
      </right>
      <top style="medium">
        <color rgb="FFCC0000"/>
      </top>
      <bottom/>
      <diagonal/>
    </border>
    <border>
      <left style="medium">
        <color rgb="FFCC0000"/>
      </left>
      <right style="thin">
        <color rgb="FFCC0000"/>
      </right>
      <top/>
      <bottom/>
      <diagonal/>
    </border>
    <border>
      <left style="thin">
        <color rgb="FFCC0000"/>
      </left>
      <right style="medium">
        <color rgb="FFCC0000"/>
      </right>
      <top/>
      <bottom/>
      <diagonal/>
    </border>
    <border>
      <left style="medium">
        <color rgb="FFCC0000"/>
      </left>
      <right/>
      <top/>
      <bottom style="medium">
        <color rgb="FFCC0000"/>
      </bottom>
      <diagonal/>
    </border>
    <border>
      <left/>
      <right/>
      <top/>
      <bottom style="medium">
        <color rgb="FFCC0000"/>
      </bottom>
      <diagonal/>
    </border>
    <border>
      <left/>
      <right style="medium">
        <color rgb="FFCC0000"/>
      </right>
      <top/>
      <bottom style="medium">
        <color rgb="FFCC0000"/>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rgb="FFCC0000"/>
      </top>
      <bottom style="thin">
        <color rgb="FFCC0000"/>
      </bottom>
      <diagonal/>
    </border>
    <border>
      <left/>
      <right style="medium">
        <color rgb="FFCC0000"/>
      </right>
      <top style="thin">
        <color rgb="FFCC0000"/>
      </top>
      <bottom style="thin">
        <color rgb="FFCC0000"/>
      </bottom>
      <diagonal/>
    </border>
    <border>
      <left style="medium">
        <color indexed="8"/>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rgb="FFCC0000"/>
      </left>
      <right/>
      <top style="thin">
        <color rgb="FFCC0000"/>
      </top>
      <bottom style="thin">
        <color rgb="FFCC0000"/>
      </bottom>
      <diagonal/>
    </border>
    <border>
      <left style="medium">
        <color rgb="FFCC0000"/>
      </left>
      <right/>
      <top/>
      <bottom style="thin">
        <color rgb="FFCC0000"/>
      </bottom>
      <diagonal/>
    </border>
    <border>
      <left/>
      <right style="medium">
        <color rgb="FFCC0000"/>
      </right>
      <top/>
      <bottom style="thin">
        <color rgb="FFCC0000"/>
      </bottom>
      <diagonal/>
    </border>
    <border>
      <left style="medium">
        <color rgb="FFCC0000"/>
      </left>
      <right style="thin">
        <color rgb="FFCC0000"/>
      </right>
      <top style="thin">
        <color rgb="FFCC0000"/>
      </top>
      <bottom style="thin">
        <color rgb="FFCC0000"/>
      </bottom>
      <diagonal/>
    </border>
    <border>
      <left style="thin">
        <color rgb="FFCC0000"/>
      </left>
      <right style="medium">
        <color rgb="FFCC0000"/>
      </right>
      <top style="thin">
        <color rgb="FFCC0000"/>
      </top>
      <bottom style="thin">
        <color rgb="FFCC0000"/>
      </bottom>
      <diagonal/>
    </border>
    <border>
      <left style="medium">
        <color rgb="FFCC0000"/>
      </left>
      <right style="thin">
        <color rgb="FFCC0000"/>
      </right>
      <top/>
      <bottom style="medium">
        <color rgb="FFCC0000"/>
      </bottom>
      <diagonal/>
    </border>
    <border>
      <left style="thin">
        <color rgb="FFCC0000"/>
      </left>
      <right style="medium">
        <color rgb="FFCC0000"/>
      </right>
      <top/>
      <bottom style="medium">
        <color rgb="FFCC0000"/>
      </bottom>
      <diagonal/>
    </border>
    <border>
      <left style="medium">
        <color rgb="FFCC0000"/>
      </left>
      <right style="thin">
        <color rgb="FFCC0000"/>
      </right>
      <top style="thin">
        <color rgb="FFCC0000"/>
      </top>
      <bottom style="medium">
        <color rgb="FFCC0000"/>
      </bottom>
      <diagonal/>
    </border>
    <border>
      <left style="thin">
        <color rgb="FFCC0000"/>
      </left>
      <right style="medium">
        <color rgb="FFCC0000"/>
      </right>
      <top style="thin">
        <color rgb="FFCC0000"/>
      </top>
      <bottom style="medium">
        <color rgb="FFCC0000"/>
      </bottom>
      <diagonal/>
    </border>
    <border>
      <left style="medium">
        <color rgb="FFCC0000"/>
      </left>
      <right style="medium">
        <color rgb="FFCC0000"/>
      </right>
      <top style="medium">
        <color rgb="FFCC0000"/>
      </top>
      <bottom/>
      <diagonal/>
    </border>
    <border>
      <left style="medium">
        <color rgb="FFCC0000"/>
      </left>
      <right style="medium">
        <color rgb="FFCC0000"/>
      </right>
      <top style="medium">
        <color rgb="FFCC0000"/>
      </top>
      <bottom style="medium">
        <color rgb="FFCC0000"/>
      </bottom>
      <diagonal/>
    </border>
    <border>
      <left style="medium">
        <color rgb="FFCC0000"/>
      </left>
      <right style="thin">
        <color rgb="FFCC0000"/>
      </right>
      <top style="medium">
        <color rgb="FFCC0000"/>
      </top>
      <bottom style="medium">
        <color rgb="FFCC0000"/>
      </bottom>
      <diagonal/>
    </border>
    <border>
      <left style="thin">
        <color rgb="FFCC0000"/>
      </left>
      <right style="thin">
        <color rgb="FFCC0000"/>
      </right>
      <top style="medium">
        <color rgb="FFCC0000"/>
      </top>
      <bottom style="medium">
        <color rgb="FFCC0000"/>
      </bottom>
      <diagonal/>
    </border>
    <border>
      <left style="thin">
        <color rgb="FFCC0000"/>
      </left>
      <right style="medium">
        <color rgb="FFCC0000"/>
      </right>
      <top style="medium">
        <color rgb="FFCC0000"/>
      </top>
      <bottom style="medium">
        <color rgb="FFCC0000"/>
      </bottom>
      <diagonal/>
    </border>
    <border>
      <left style="thin">
        <color rgb="FFCC0000"/>
      </left>
      <right/>
      <top/>
      <bottom style="thin">
        <color rgb="FFCC0000"/>
      </bottom>
      <diagonal/>
    </border>
    <border>
      <left style="thin">
        <color rgb="FFCC0000"/>
      </left>
      <right style="thin">
        <color rgb="FFCC0000"/>
      </right>
      <top/>
      <bottom style="thin">
        <color rgb="FFCC0000"/>
      </bottom>
      <diagonal/>
    </border>
    <border>
      <left/>
      <right style="thin">
        <color rgb="FFCC0000"/>
      </right>
      <top style="thin">
        <color rgb="FFCC0000"/>
      </top>
      <bottom/>
      <diagonal/>
    </border>
    <border>
      <left style="thin">
        <color rgb="FFCC0000"/>
      </left>
      <right style="thin">
        <color rgb="FFCC0000"/>
      </right>
      <top style="thin">
        <color rgb="FFCC0000"/>
      </top>
      <bottom/>
      <diagonal/>
    </border>
    <border>
      <left style="thin">
        <color rgb="FF000000"/>
      </left>
      <right style="thin">
        <color rgb="FF000000"/>
      </right>
      <top style="thin">
        <color rgb="FF000000"/>
      </top>
      <bottom style="thin">
        <color rgb="FF000000"/>
      </bottom>
      <diagonal/>
    </border>
    <border>
      <left style="thin">
        <color rgb="FFCC0000"/>
      </left>
      <right/>
      <top style="thin">
        <color rgb="FFCC0000"/>
      </top>
      <bottom/>
      <diagonal/>
    </border>
    <border>
      <left style="medium">
        <color rgb="FFCC0000"/>
      </left>
      <right style="medium">
        <color rgb="FFCC0000"/>
      </right>
      <top style="thin">
        <color rgb="FFCC0000"/>
      </top>
      <bottom style="thin">
        <color rgb="FFCC0000"/>
      </bottom>
      <diagonal/>
    </border>
    <border>
      <left style="medium">
        <color rgb="FFCC0000"/>
      </left>
      <right style="medium">
        <color rgb="FFCC0000"/>
      </right>
      <top style="medium">
        <color rgb="FFCC0000"/>
      </top>
      <bottom style="thin">
        <color rgb="FFCC0000"/>
      </bottom>
      <diagonal/>
    </border>
    <border>
      <left style="medium">
        <color rgb="FF000000"/>
      </left>
      <right style="medium">
        <color rgb="FF000000"/>
      </right>
      <top style="thin">
        <color rgb="FFCC0000"/>
      </top>
      <bottom style="thin">
        <color rgb="FFCC0000"/>
      </bottom>
      <diagonal/>
    </border>
    <border>
      <left style="medium">
        <color rgb="FF000000"/>
      </left>
      <right style="medium">
        <color rgb="FF000000"/>
      </right>
      <top style="medium">
        <color rgb="FF000000"/>
      </top>
      <bottom style="thin">
        <color rgb="FFCC0000"/>
      </bottom>
      <diagonal/>
    </border>
    <border>
      <left style="medium">
        <color rgb="FFCC0000"/>
      </left>
      <right/>
      <top style="thin">
        <color rgb="FFCC0000"/>
      </top>
      <bottom/>
      <diagonal/>
    </border>
    <border>
      <left style="medium">
        <color rgb="FFCC0000"/>
      </left>
      <right style="medium">
        <color rgb="FFCC0000"/>
      </right>
      <top style="thin">
        <color rgb="FFCC0000"/>
      </top>
      <bottom/>
      <diagonal/>
    </border>
    <border>
      <left/>
      <right style="medium">
        <color rgb="FFCC0000"/>
      </right>
      <top style="thin">
        <color rgb="FFCC0000"/>
      </top>
      <bottom style="medium">
        <color rgb="FFCC0000"/>
      </bottom>
      <diagonal/>
    </border>
    <border>
      <left style="thin">
        <color rgb="FFCC0000"/>
      </left>
      <right style="thin">
        <color rgb="FFCC0000"/>
      </right>
      <top/>
      <bottom/>
      <diagonal/>
    </border>
    <border>
      <left/>
      <right/>
      <top style="thin">
        <color rgb="FFCC0000"/>
      </top>
      <bottom/>
      <diagonal/>
    </border>
    <border>
      <left/>
      <right/>
      <top/>
      <bottom style="thin">
        <color rgb="FFCC0000"/>
      </bottom>
      <diagonal/>
    </border>
    <border>
      <left/>
      <right style="thin">
        <color rgb="FFCC0000"/>
      </right>
      <top/>
      <bottom style="thin">
        <color rgb="FFCC0000"/>
      </bottom>
      <diagonal/>
    </border>
    <border>
      <left style="thin">
        <color rgb="FFCC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CC0000"/>
      </left>
      <right style="medium">
        <color rgb="FFCC0000"/>
      </right>
      <top/>
      <bottom style="medium">
        <color rgb="FFCC0000"/>
      </bottom>
      <diagonal/>
    </border>
    <border>
      <left/>
      <right style="thin">
        <color rgb="FFCC0000"/>
      </right>
      <top style="thin">
        <color rgb="FF000000"/>
      </top>
      <bottom/>
      <diagonal/>
    </border>
    <border>
      <left/>
      <right style="thin">
        <color rgb="FFCC0000"/>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right style="thin">
        <color indexed="8"/>
      </right>
      <top style="thin">
        <color indexed="8"/>
      </top>
      <bottom/>
      <diagonal/>
    </border>
    <border>
      <left style="medium">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medium">
        <color indexed="8"/>
      </left>
      <right style="medium">
        <color indexed="8"/>
      </right>
      <top/>
      <bottom style="thin">
        <color indexed="8"/>
      </bottom>
      <diagonal/>
    </border>
    <border>
      <left style="medium">
        <color indexed="8"/>
      </left>
      <right/>
      <top/>
      <bottom style="thin">
        <color indexed="8"/>
      </bottom>
      <diagonal/>
    </border>
    <border>
      <left style="thin">
        <color indexed="8"/>
      </left>
      <right/>
      <top style="thin">
        <color indexed="8"/>
      </top>
      <bottom style="thin">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rgb="FFCC0000"/>
      </left>
      <right/>
      <top style="medium">
        <color rgb="FFCC0000"/>
      </top>
      <bottom style="medium">
        <color rgb="FFCC0000"/>
      </bottom>
      <diagonal/>
    </border>
    <border>
      <left/>
      <right/>
      <top style="medium">
        <color rgb="FFCC0000"/>
      </top>
      <bottom style="medium">
        <color rgb="FFCC0000"/>
      </bottom>
      <diagonal/>
    </border>
    <border>
      <left/>
      <right style="medium">
        <color rgb="FFCC0000"/>
      </right>
      <top style="medium">
        <color rgb="FFCC0000"/>
      </top>
      <bottom style="medium">
        <color rgb="FFCC0000"/>
      </bottom>
      <diagonal/>
    </border>
    <border>
      <left style="thin">
        <color rgb="FFCC0000"/>
      </left>
      <right style="medium">
        <color rgb="FFCC0000"/>
      </right>
      <top/>
      <bottom style="thin">
        <color rgb="FFCC0000"/>
      </bottom>
      <diagonal/>
    </border>
    <border>
      <left/>
      <right style="thin">
        <color rgb="FFCC0000"/>
      </right>
      <top style="medium">
        <color rgb="FFCC0000"/>
      </top>
      <bottom style="thin">
        <color rgb="FFCC0000"/>
      </bottom>
      <diagonal/>
    </border>
    <border>
      <left style="thin">
        <color rgb="FFCC0000"/>
      </left>
      <right style="medium">
        <color rgb="FFCC0000"/>
      </right>
      <top style="medium">
        <color rgb="FFCC0000"/>
      </top>
      <bottom style="thin">
        <color rgb="FFCC0000"/>
      </bottom>
      <diagonal/>
    </border>
    <border>
      <left style="medium">
        <color rgb="FFCC0000"/>
      </left>
      <right/>
      <top style="thin">
        <color rgb="FFCC0000"/>
      </top>
      <bottom style="medium">
        <color rgb="FFCC0000"/>
      </bottom>
      <diagonal/>
    </border>
    <border>
      <left/>
      <right style="thin">
        <color rgb="FFCC0000"/>
      </right>
      <top style="medium">
        <color rgb="FFCC0000"/>
      </top>
      <bottom style="medium">
        <color rgb="FFCC0000"/>
      </bottom>
      <diagonal/>
    </border>
    <border>
      <left/>
      <right style="medium">
        <color indexed="8"/>
      </right>
      <top style="medium">
        <color indexed="8"/>
      </top>
      <bottom style="medium">
        <color indexed="8"/>
      </bottom>
      <diagonal/>
    </border>
    <border>
      <left style="medium">
        <color indexed="8"/>
      </left>
      <right style="thin">
        <color indexed="8"/>
      </right>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medium">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auto="1"/>
      </right>
      <top style="thin">
        <color auto="1"/>
      </top>
      <bottom style="thin">
        <color auto="1"/>
      </bottom>
      <diagonal/>
    </border>
    <border>
      <left style="thin">
        <color indexed="8"/>
      </left>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style="thin">
        <color rgb="FFCC0000"/>
      </left>
      <right style="thin">
        <color rgb="FFCC0000"/>
      </right>
      <top style="medium">
        <color rgb="FFCC0000"/>
      </top>
      <bottom/>
      <diagonal/>
    </border>
    <border>
      <left style="thin">
        <color rgb="FFCC0000"/>
      </left>
      <right/>
      <top style="medium">
        <color rgb="FFCC0000"/>
      </top>
      <bottom style="thin">
        <color rgb="FFCC0000"/>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right/>
      <top/>
      <bottom style="medium">
        <color auto="1"/>
      </bottom>
      <diagonal/>
    </border>
    <border>
      <left style="thin">
        <color auto="1"/>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medium">
        <color auto="1"/>
      </bottom>
      <diagonal/>
    </border>
    <border>
      <left/>
      <right style="medium">
        <color auto="1"/>
      </right>
      <top/>
      <bottom/>
      <diagonal/>
    </border>
    <border>
      <left/>
      <right style="thin">
        <color indexed="8"/>
      </right>
      <top/>
      <bottom/>
      <diagonal/>
    </border>
    <border>
      <left style="medium">
        <color indexed="8"/>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s>
  <cellStyleXfs count="85">
    <xf numFmtId="0" fontId="0" fillId="0" borderId="0"/>
    <xf numFmtId="176" fontId="7" fillId="0" borderId="0" applyBorder="0" applyProtection="0"/>
    <xf numFmtId="177" fontId="140" fillId="0" borderId="0" applyFont="0" applyFill="0" applyBorder="0" applyAlignment="0" applyProtection="0">
      <alignment vertical="center"/>
    </xf>
    <xf numFmtId="9" fontId="140" fillId="0" borderId="0" applyFont="0" applyFill="0" applyBorder="0" applyAlignment="0" applyProtection="0">
      <alignment vertical="center"/>
    </xf>
    <xf numFmtId="178" fontId="140" fillId="0" borderId="0" applyFont="0" applyFill="0" applyBorder="0" applyAlignment="0" applyProtection="0">
      <alignment vertical="center"/>
    </xf>
    <xf numFmtId="179" fontId="140" fillId="0" borderId="0" applyFont="0" applyFill="0" applyBorder="0" applyAlignment="0" applyProtection="0">
      <alignment vertical="center"/>
    </xf>
    <xf numFmtId="0" fontId="141" fillId="0" borderId="0" applyNumberFormat="0" applyFill="0" applyBorder="0" applyAlignment="0" applyProtection="0">
      <alignment vertical="center"/>
    </xf>
    <xf numFmtId="0" fontId="142" fillId="0" borderId="0" applyNumberFormat="0" applyFill="0" applyBorder="0" applyAlignment="0" applyProtection="0">
      <alignment vertical="center"/>
    </xf>
    <xf numFmtId="0" fontId="140" fillId="44" borderId="148" applyNumberFormat="0" applyFont="0" applyAlignment="0" applyProtection="0">
      <alignment vertical="center"/>
    </xf>
    <xf numFmtId="0" fontId="143" fillId="0" borderId="0" applyNumberFormat="0" applyFill="0" applyBorder="0" applyAlignment="0" applyProtection="0">
      <alignment vertical="center"/>
    </xf>
    <xf numFmtId="0" fontId="144" fillId="0" borderId="0" applyNumberFormat="0" applyFill="0" applyBorder="0" applyAlignment="0" applyProtection="0">
      <alignment vertical="center"/>
    </xf>
    <xf numFmtId="0" fontId="145" fillId="0" borderId="0" applyNumberFormat="0" applyFill="0" applyBorder="0" applyAlignment="0" applyProtection="0">
      <alignment vertical="center"/>
    </xf>
    <xf numFmtId="0" fontId="146" fillId="0" borderId="149" applyNumberFormat="0" applyFill="0" applyAlignment="0" applyProtection="0">
      <alignment vertical="center"/>
    </xf>
    <xf numFmtId="0" fontId="147" fillId="0" borderId="149" applyNumberFormat="0" applyFill="0" applyAlignment="0" applyProtection="0">
      <alignment vertical="center"/>
    </xf>
    <xf numFmtId="0" fontId="148" fillId="0" borderId="150" applyNumberFormat="0" applyFill="0" applyAlignment="0" applyProtection="0">
      <alignment vertical="center"/>
    </xf>
    <xf numFmtId="0" fontId="148" fillId="0" borderId="0" applyNumberFormat="0" applyFill="0" applyBorder="0" applyAlignment="0" applyProtection="0">
      <alignment vertical="center"/>
    </xf>
    <xf numFmtId="0" fontId="149" fillId="45" borderId="151" applyNumberFormat="0" applyAlignment="0" applyProtection="0">
      <alignment vertical="center"/>
    </xf>
    <xf numFmtId="0" fontId="150" fillId="46" borderId="152" applyNumberFormat="0" applyAlignment="0" applyProtection="0">
      <alignment vertical="center"/>
    </xf>
    <xf numFmtId="0" fontId="151" fillId="46" borderId="151" applyNumberFormat="0" applyAlignment="0" applyProtection="0">
      <alignment vertical="center"/>
    </xf>
    <xf numFmtId="0" fontId="152" fillId="47" borderId="153" applyNumberFormat="0" applyAlignment="0" applyProtection="0">
      <alignment vertical="center"/>
    </xf>
    <xf numFmtId="0" fontId="153" fillId="0" borderId="154" applyNumberFormat="0" applyFill="0" applyAlignment="0" applyProtection="0">
      <alignment vertical="center"/>
    </xf>
    <xf numFmtId="0" fontId="154" fillId="0" borderId="155" applyNumberFormat="0" applyFill="0" applyAlignment="0" applyProtection="0">
      <alignment vertical="center"/>
    </xf>
    <xf numFmtId="0" fontId="155" fillId="48" borderId="0" applyNumberFormat="0" applyBorder="0" applyAlignment="0" applyProtection="0">
      <alignment vertical="center"/>
    </xf>
    <xf numFmtId="0" fontId="156" fillId="49" borderId="0" applyNumberFormat="0" applyBorder="0" applyAlignment="0" applyProtection="0">
      <alignment vertical="center"/>
    </xf>
    <xf numFmtId="0" fontId="157" fillId="50" borderId="0" applyNumberFormat="0" applyBorder="0" applyAlignment="0" applyProtection="0">
      <alignment vertical="center"/>
    </xf>
    <xf numFmtId="0" fontId="158" fillId="51" borderId="0" applyNumberFormat="0" applyBorder="0" applyAlignment="0" applyProtection="0">
      <alignment vertical="center"/>
    </xf>
    <xf numFmtId="0" fontId="159" fillId="52" borderId="0" applyNumberFormat="0" applyBorder="0" applyAlignment="0" applyProtection="0">
      <alignment vertical="center"/>
    </xf>
    <xf numFmtId="0" fontId="159" fillId="53" borderId="0" applyNumberFormat="0" applyBorder="0" applyAlignment="0" applyProtection="0">
      <alignment vertical="center"/>
    </xf>
    <xf numFmtId="0" fontId="158" fillId="54" borderId="0" applyNumberFormat="0" applyBorder="0" applyAlignment="0" applyProtection="0">
      <alignment vertical="center"/>
    </xf>
    <xf numFmtId="0" fontId="158" fillId="55" borderId="0" applyNumberFormat="0" applyBorder="0" applyAlignment="0" applyProtection="0">
      <alignment vertical="center"/>
    </xf>
    <xf numFmtId="0" fontId="159" fillId="56" borderId="0" applyNumberFormat="0" applyBorder="0" applyAlignment="0" applyProtection="0">
      <alignment vertical="center"/>
    </xf>
    <xf numFmtId="0" fontId="159" fillId="57" borderId="0" applyNumberFormat="0" applyBorder="0" applyAlignment="0" applyProtection="0">
      <alignment vertical="center"/>
    </xf>
    <xf numFmtId="0" fontId="158" fillId="58" borderId="0" applyNumberFormat="0" applyBorder="0" applyAlignment="0" applyProtection="0">
      <alignment vertical="center"/>
    </xf>
    <xf numFmtId="0" fontId="158" fillId="59" borderId="0" applyNumberFormat="0" applyBorder="0" applyAlignment="0" applyProtection="0">
      <alignment vertical="center"/>
    </xf>
    <xf numFmtId="0" fontId="159" fillId="60" borderId="0" applyNumberFormat="0" applyBorder="0" applyAlignment="0" applyProtection="0">
      <alignment vertical="center"/>
    </xf>
    <xf numFmtId="0" fontId="159" fillId="61" borderId="0" applyNumberFormat="0" applyBorder="0" applyAlignment="0" applyProtection="0">
      <alignment vertical="center"/>
    </xf>
    <xf numFmtId="0" fontId="158" fillId="62" borderId="0" applyNumberFormat="0" applyBorder="0" applyAlignment="0" applyProtection="0">
      <alignment vertical="center"/>
    </xf>
    <xf numFmtId="0" fontId="158" fillId="63" borderId="0" applyNumberFormat="0" applyBorder="0" applyAlignment="0" applyProtection="0">
      <alignment vertical="center"/>
    </xf>
    <xf numFmtId="0" fontId="159" fillId="64" borderId="0" applyNumberFormat="0" applyBorder="0" applyAlignment="0" applyProtection="0">
      <alignment vertical="center"/>
    </xf>
    <xf numFmtId="0" fontId="159" fillId="65" borderId="0" applyNumberFormat="0" applyBorder="0" applyAlignment="0" applyProtection="0">
      <alignment vertical="center"/>
    </xf>
    <xf numFmtId="0" fontId="158" fillId="66" borderId="0" applyNumberFormat="0" applyBorder="0" applyAlignment="0" applyProtection="0">
      <alignment vertical="center"/>
    </xf>
    <xf numFmtId="0" fontId="158" fillId="67" borderId="0" applyNumberFormat="0" applyBorder="0" applyAlignment="0" applyProtection="0">
      <alignment vertical="center"/>
    </xf>
    <xf numFmtId="0" fontId="159" fillId="68" borderId="0" applyNumberFormat="0" applyBorder="0" applyAlignment="0" applyProtection="0">
      <alignment vertical="center"/>
    </xf>
    <xf numFmtId="0" fontId="159" fillId="69" borderId="0" applyNumberFormat="0" applyBorder="0" applyAlignment="0" applyProtection="0">
      <alignment vertical="center"/>
    </xf>
    <xf numFmtId="0" fontId="158" fillId="70" borderId="0" applyNumberFormat="0" applyBorder="0" applyAlignment="0" applyProtection="0">
      <alignment vertical="center"/>
    </xf>
    <xf numFmtId="0" fontId="158" fillId="71" borderId="0" applyNumberFormat="0" applyBorder="0" applyAlignment="0" applyProtection="0">
      <alignment vertical="center"/>
    </xf>
    <xf numFmtId="0" fontId="159" fillId="72" borderId="0" applyNumberFormat="0" applyBorder="0" applyAlignment="0" applyProtection="0">
      <alignment vertical="center"/>
    </xf>
    <xf numFmtId="0" fontId="159" fillId="73" borderId="0" applyNumberFormat="0" applyBorder="0" applyAlignment="0" applyProtection="0">
      <alignment vertical="center"/>
    </xf>
    <xf numFmtId="0" fontId="158" fillId="74" borderId="0" applyNumberFormat="0" applyBorder="0" applyAlignment="0" applyProtection="0">
      <alignment vertical="center"/>
    </xf>
    <xf numFmtId="0" fontId="160" fillId="75" borderId="0" applyBorder="0" applyProtection="0"/>
    <xf numFmtId="0" fontId="160" fillId="76" borderId="0" applyBorder="0" applyProtection="0"/>
    <xf numFmtId="0" fontId="161" fillId="77" borderId="0" applyBorder="0" applyProtection="0"/>
    <xf numFmtId="0" fontId="161" fillId="0" borderId="0" applyBorder="0" applyProtection="0"/>
    <xf numFmtId="0" fontId="22" fillId="78" borderId="0" applyBorder="0" applyProtection="0"/>
    <xf numFmtId="0" fontId="91" fillId="0" borderId="0"/>
    <xf numFmtId="0" fontId="162" fillId="79" borderId="0" applyBorder="0" applyProtection="0"/>
    <xf numFmtId="0" fontId="7" fillId="0" borderId="0"/>
    <xf numFmtId="0" fontId="7" fillId="0" borderId="0"/>
    <xf numFmtId="0" fontId="163" fillId="0" borderId="0" applyBorder="0" applyProtection="0"/>
    <xf numFmtId="0" fontId="164" fillId="80" borderId="0" applyBorder="0" applyProtection="0"/>
    <xf numFmtId="0" fontId="165" fillId="0" borderId="0" applyBorder="0" applyProtection="0"/>
    <xf numFmtId="0" fontId="166" fillId="0" borderId="0" applyBorder="0" applyProtection="0"/>
    <xf numFmtId="0" fontId="167" fillId="0" borderId="0" applyBorder="0" applyProtection="0"/>
    <xf numFmtId="0" fontId="81" fillId="0" borderId="0" applyNumberFormat="0" applyFill="0" applyBorder="0" applyAlignment="0" applyProtection="0"/>
    <xf numFmtId="180" fontId="7" fillId="0" borderId="0" applyBorder="0" applyProtection="0"/>
    <xf numFmtId="0" fontId="168" fillId="81" borderId="0" applyBorder="0" applyProtection="0"/>
    <xf numFmtId="0" fontId="7" fillId="0" borderId="0"/>
    <xf numFmtId="0" fontId="7" fillId="0" borderId="0"/>
    <xf numFmtId="0" fontId="169" fillId="0" borderId="0"/>
    <xf numFmtId="0" fontId="94" fillId="0" borderId="0"/>
    <xf numFmtId="0" fontId="91" fillId="0" borderId="0"/>
    <xf numFmtId="0" fontId="170" fillId="81" borderId="156" applyProtection="0"/>
    <xf numFmtId="9" fontId="7" fillId="0" borderId="0" applyFill="0" applyBorder="0" applyAlignment="0" applyProtection="0"/>
    <xf numFmtId="181" fontId="7" fillId="0" borderId="0" applyFill="0" applyBorder="0" applyAlignment="0" applyProtection="0"/>
    <xf numFmtId="0" fontId="7" fillId="0" borderId="0" applyBorder="0" applyProtection="0"/>
    <xf numFmtId="0" fontId="7" fillId="0" borderId="0" applyBorder="0" applyProtection="0"/>
    <xf numFmtId="0" fontId="171" fillId="0" borderId="157" applyProtection="0"/>
    <xf numFmtId="181" fontId="7" fillId="0" borderId="0" applyFill="0" applyBorder="0" applyAlignment="0" applyProtection="0"/>
    <xf numFmtId="0" fontId="22" fillId="0" borderId="0" applyBorder="0" applyProtection="0"/>
    <xf numFmtId="182" fontId="7" fillId="0" borderId="0" applyFill="0" applyBorder="0" applyAlignment="0" applyProtection="0"/>
    <xf numFmtId="0" fontId="38" fillId="0" borderId="0"/>
    <xf numFmtId="0" fontId="7" fillId="0" borderId="0"/>
    <xf numFmtId="0" fontId="18" fillId="0" borderId="0" applyNumberFormat="0" applyFill="0" applyBorder="0" applyAlignment="0" applyProtection="0"/>
    <xf numFmtId="0" fontId="1" fillId="0" borderId="0"/>
    <xf numFmtId="0" fontId="7" fillId="0" borderId="0"/>
  </cellStyleXfs>
  <cellXfs count="1054">
    <xf numFmtId="0" fontId="0" fillId="0" borderId="0" xfId="0"/>
    <xf numFmtId="0" fontId="1" fillId="0" borderId="0" xfId="83"/>
    <xf numFmtId="0" fontId="2" fillId="0" borderId="0" xfId="83" applyFont="1"/>
    <xf numFmtId="3" fontId="2" fillId="0" borderId="0" xfId="83" applyNumberFormat="1" applyFont="1" applyAlignment="1">
      <alignment horizontal="center"/>
    </xf>
    <xf numFmtId="0" fontId="2" fillId="0" borderId="0" xfId="83" applyFont="1" applyAlignment="1">
      <alignment horizontal="center"/>
    </xf>
    <xf numFmtId="0" fontId="3" fillId="0" borderId="0" xfId="83" applyFont="1" applyAlignment="1">
      <alignment horizontal="center"/>
    </xf>
    <xf numFmtId="0" fontId="4" fillId="2" borderId="0" xfId="83" applyFont="1" applyFill="1" applyAlignment="1">
      <alignment horizontal="right" vertical="center"/>
    </xf>
    <xf numFmtId="1" fontId="5" fillId="3" borderId="1" xfId="83" applyNumberFormat="1" applyFont="1" applyFill="1" applyBorder="1" applyAlignment="1">
      <alignment horizontal="center" vertical="center"/>
    </xf>
    <xf numFmtId="0" fontId="4" fillId="0" borderId="0" xfId="83" applyFont="1" applyAlignment="1">
      <alignment horizontal="right" vertical="center"/>
    </xf>
    <xf numFmtId="49" fontId="5" fillId="3" borderId="1" xfId="83" applyNumberFormat="1" applyFont="1" applyFill="1" applyBorder="1" applyAlignment="1">
      <alignment horizontal="center" vertical="center"/>
    </xf>
    <xf numFmtId="0" fontId="6" fillId="2" borderId="0" xfId="83" applyFont="1" applyFill="1"/>
    <xf numFmtId="0" fontId="6" fillId="2" borderId="0" xfId="83" applyFont="1" applyFill="1" applyAlignment="1">
      <alignment horizontal="center"/>
    </xf>
    <xf numFmtId="0" fontId="7" fillId="0" borderId="0" xfId="83" applyFont="1"/>
    <xf numFmtId="0" fontId="2" fillId="2" borderId="0" xfId="83" applyFont="1" applyFill="1"/>
    <xf numFmtId="0" fontId="8" fillId="0" borderId="0" xfId="83" applyFont="1"/>
    <xf numFmtId="0" fontId="9" fillId="4" borderId="2" xfId="83" applyFont="1" applyFill="1" applyBorder="1" applyAlignment="1">
      <alignment horizontal="center" vertical="center"/>
    </xf>
    <xf numFmtId="0" fontId="9" fillId="4" borderId="3" xfId="83" applyFont="1" applyFill="1" applyBorder="1" applyAlignment="1">
      <alignment horizontal="center" vertical="center"/>
    </xf>
    <xf numFmtId="0" fontId="9" fillId="4" borderId="4" xfId="83" applyFont="1" applyFill="1" applyBorder="1" applyAlignment="1">
      <alignment vertical="center"/>
    </xf>
    <xf numFmtId="0" fontId="9" fillId="4" borderId="5" xfId="83" applyFont="1" applyFill="1" applyBorder="1" applyAlignment="1">
      <alignment vertical="center"/>
    </xf>
    <xf numFmtId="0" fontId="9" fillId="4" borderId="6" xfId="83" applyFont="1" applyFill="1" applyBorder="1" applyAlignment="1">
      <alignment vertical="center"/>
    </xf>
    <xf numFmtId="0" fontId="8" fillId="2" borderId="0" xfId="83" applyFont="1" applyFill="1"/>
    <xf numFmtId="0" fontId="2" fillId="0" borderId="0" xfId="83" applyFont="1" applyAlignment="1">
      <alignment horizontal="center" vertical="center" wrapText="1"/>
    </xf>
    <xf numFmtId="0" fontId="10" fillId="5" borderId="7" xfId="83" applyFont="1" applyFill="1" applyBorder="1" applyAlignment="1">
      <alignment horizontal="center" vertical="center"/>
    </xf>
    <xf numFmtId="0" fontId="7" fillId="0" borderId="8" xfId="83" applyFont="1" applyBorder="1"/>
    <xf numFmtId="0" fontId="11" fillId="5" borderId="7" xfId="83" applyFont="1" applyFill="1" applyBorder="1" applyAlignment="1">
      <alignment horizontal="center" vertical="center"/>
    </xf>
    <xf numFmtId="0" fontId="7" fillId="0" borderId="9" xfId="83" applyFont="1" applyBorder="1"/>
    <xf numFmtId="0" fontId="2" fillId="2" borderId="0" xfId="83" applyFont="1" applyFill="1" applyAlignment="1">
      <alignment horizontal="center" vertical="center" wrapText="1"/>
    </xf>
    <xf numFmtId="0" fontId="10" fillId="5" borderId="1" xfId="83" applyFont="1" applyFill="1" applyBorder="1" applyAlignment="1">
      <alignment horizontal="center" vertical="center"/>
    </xf>
    <xf numFmtId="0" fontId="12" fillId="5" borderId="7" xfId="83" applyFont="1" applyFill="1" applyBorder="1" applyAlignment="1">
      <alignment horizontal="center" vertical="center"/>
    </xf>
    <xf numFmtId="4" fontId="11" fillId="5" borderId="9" xfId="83" applyNumberFormat="1" applyFont="1" applyFill="1" applyBorder="1" applyAlignment="1">
      <alignment horizontal="center" vertical="center"/>
    </xf>
    <xf numFmtId="0" fontId="11" fillId="5" borderId="8" xfId="83" applyFont="1" applyFill="1" applyBorder="1" applyAlignment="1">
      <alignment horizontal="center" vertical="center"/>
    </xf>
    <xf numFmtId="0" fontId="1" fillId="6" borderId="0" xfId="83" applyFill="1"/>
    <xf numFmtId="0" fontId="13" fillId="5" borderId="1" xfId="83" applyFont="1" applyFill="1" applyBorder="1" applyAlignment="1">
      <alignment horizontal="center" vertical="center"/>
    </xf>
    <xf numFmtId="0" fontId="14" fillId="6" borderId="9" xfId="83" applyFont="1" applyFill="1" applyBorder="1"/>
    <xf numFmtId="0" fontId="12" fillId="6" borderId="8" xfId="83" applyFont="1" applyFill="1" applyBorder="1"/>
    <xf numFmtId="0" fontId="10" fillId="5" borderId="10" xfId="83" applyFont="1" applyFill="1" applyBorder="1" applyAlignment="1">
      <alignment horizontal="center" vertical="center"/>
    </xf>
    <xf numFmtId="0" fontId="11" fillId="5" borderId="11" xfId="83" applyFont="1" applyFill="1" applyBorder="1" applyAlignment="1">
      <alignment horizontal="center" vertical="center"/>
    </xf>
    <xf numFmtId="0" fontId="7" fillId="0" borderId="12" xfId="83" applyFont="1" applyBorder="1"/>
    <xf numFmtId="0" fontId="7" fillId="0" borderId="13" xfId="83" applyFont="1" applyBorder="1"/>
    <xf numFmtId="0" fontId="15" fillId="5" borderId="14" xfId="83" applyFont="1" applyFill="1" applyBorder="1" applyAlignment="1">
      <alignment horizontal="center" vertical="center" wrapText="1"/>
    </xf>
    <xf numFmtId="0" fontId="15" fillId="5" borderId="15" xfId="83" applyFont="1" applyFill="1" applyBorder="1" applyAlignment="1">
      <alignment horizontal="center" vertical="center" wrapText="1"/>
    </xf>
    <xf numFmtId="0" fontId="2" fillId="5" borderId="2" xfId="83" applyFont="1" applyFill="1" applyBorder="1" applyAlignment="1">
      <alignment horizontal="left" vertical="center" wrapText="1"/>
    </xf>
    <xf numFmtId="0" fontId="7" fillId="0" borderId="16" xfId="83" applyFont="1" applyBorder="1"/>
    <xf numFmtId="0" fontId="7" fillId="0" borderId="17" xfId="83" applyFont="1" applyBorder="1"/>
    <xf numFmtId="0" fontId="7" fillId="0" borderId="18" xfId="83" applyFont="1" applyBorder="1"/>
    <xf numFmtId="0" fontId="7" fillId="0" borderId="19" xfId="83" applyFont="1" applyBorder="1"/>
    <xf numFmtId="0" fontId="7" fillId="0" borderId="20" xfId="83" applyFont="1" applyBorder="1"/>
    <xf numFmtId="0" fontId="7" fillId="0" borderId="21" xfId="83" applyFont="1" applyBorder="1"/>
    <xf numFmtId="0" fontId="7" fillId="0" borderId="22" xfId="83" applyFont="1" applyBorder="1"/>
    <xf numFmtId="0" fontId="16" fillId="7" borderId="23" xfId="84" applyFont="1" applyFill="1" applyBorder="1" applyAlignment="1">
      <alignment horizontal="center" vertical="center" wrapText="1"/>
    </xf>
    <xf numFmtId="183" fontId="17" fillId="8" borderId="4" xfId="83" applyNumberFormat="1" applyFont="1" applyFill="1" applyBorder="1" applyAlignment="1">
      <alignment horizontal="center" vertical="center" wrapText="1"/>
    </xf>
    <xf numFmtId="183" fontId="7" fillId="9" borderId="6" xfId="83" applyNumberFormat="1" applyFont="1" applyFill="1" applyBorder="1"/>
    <xf numFmtId="0" fontId="18" fillId="7" borderId="24" xfId="84" applyFont="1" applyFill="1" applyBorder="1" applyAlignment="1">
      <alignment horizontal="center"/>
    </xf>
    <xf numFmtId="183" fontId="19" fillId="8" borderId="25" xfId="83" applyNumberFormat="1" applyFont="1" applyFill="1" applyBorder="1" applyAlignment="1">
      <alignment horizontal="center"/>
    </xf>
    <xf numFmtId="183" fontId="19" fillId="8" borderId="26" xfId="83" applyNumberFormat="1" applyFont="1" applyFill="1" applyBorder="1" applyAlignment="1">
      <alignment horizontal="center"/>
    </xf>
    <xf numFmtId="0" fontId="18" fillId="7" borderId="27" xfId="84" applyFont="1" applyFill="1" applyBorder="1" applyAlignment="1">
      <alignment horizontal="center"/>
    </xf>
    <xf numFmtId="0" fontId="18" fillId="7" borderId="28" xfId="84" applyFont="1" applyFill="1" applyBorder="1" applyAlignment="1">
      <alignment horizontal="center"/>
    </xf>
    <xf numFmtId="0" fontId="18" fillId="7" borderId="29" xfId="84" applyFont="1" applyFill="1" applyBorder="1" applyAlignment="1">
      <alignment horizontal="left"/>
    </xf>
    <xf numFmtId="0" fontId="18" fillId="7" borderId="28" xfId="84" applyFont="1" applyFill="1" applyBorder="1" applyAlignment="1">
      <alignment horizontal="left"/>
    </xf>
    <xf numFmtId="183" fontId="19" fillId="8" borderId="30" xfId="83" applyNumberFormat="1" applyFont="1" applyFill="1" applyBorder="1" applyAlignment="1">
      <alignment horizontal="center"/>
    </xf>
    <xf numFmtId="183" fontId="7" fillId="9" borderId="26" xfId="83" applyNumberFormat="1" applyFont="1" applyFill="1" applyBorder="1"/>
    <xf numFmtId="0" fontId="19" fillId="5" borderId="31" xfId="83" applyFont="1" applyFill="1" applyBorder="1"/>
    <xf numFmtId="0" fontId="19" fillId="5" borderId="32" xfId="83" applyFont="1" applyFill="1" applyBorder="1"/>
    <xf numFmtId="0" fontId="19" fillId="5" borderId="30" xfId="83" applyFont="1" applyFill="1" applyBorder="1" applyAlignment="1">
      <alignment horizontal="center"/>
    </xf>
    <xf numFmtId="0" fontId="7" fillId="0" borderId="26" xfId="83" applyFont="1" applyBorder="1"/>
    <xf numFmtId="0" fontId="19" fillId="5" borderId="33" xfId="83" applyFont="1" applyFill="1" applyBorder="1" applyAlignment="1">
      <alignment horizontal="left"/>
    </xf>
    <xf numFmtId="0" fontId="19" fillId="5" borderId="34" xfId="83" applyFont="1" applyFill="1" applyBorder="1" applyAlignment="1">
      <alignment horizontal="left"/>
    </xf>
    <xf numFmtId="0" fontId="7" fillId="0" borderId="35" xfId="83" applyFont="1" applyBorder="1"/>
    <xf numFmtId="0" fontId="7" fillId="0" borderId="36" xfId="83" applyFont="1" applyBorder="1"/>
    <xf numFmtId="0" fontId="19" fillId="5" borderId="37" xfId="83" applyFont="1" applyFill="1" applyBorder="1" applyAlignment="1">
      <alignment horizontal="left"/>
    </xf>
    <xf numFmtId="0" fontId="19" fillId="5" borderId="38" xfId="83" applyFont="1" applyFill="1" applyBorder="1" applyAlignment="1">
      <alignment horizontal="left"/>
    </xf>
    <xf numFmtId="49" fontId="9" fillId="2" borderId="0" xfId="83" applyNumberFormat="1" applyFont="1" applyFill="1" applyAlignment="1">
      <alignment horizontal="right"/>
    </xf>
    <xf numFmtId="0" fontId="20" fillId="3" borderId="7" xfId="83" applyFont="1" applyFill="1" applyBorder="1" applyAlignment="1">
      <alignment horizontal="center" vertical="center" wrapText="1"/>
    </xf>
    <xf numFmtId="0" fontId="9" fillId="2" borderId="0" xfId="83" applyFont="1" applyFill="1" applyAlignment="1">
      <alignment horizontal="right"/>
    </xf>
    <xf numFmtId="0" fontId="21" fillId="3" borderId="7" xfId="83" applyFont="1" applyFill="1" applyBorder="1" applyAlignment="1">
      <alignment horizontal="center" vertical="center" wrapText="1"/>
    </xf>
    <xf numFmtId="0" fontId="13" fillId="0" borderId="0" xfId="83" applyFont="1"/>
    <xf numFmtId="0" fontId="1" fillId="0" borderId="0" xfId="83" applyProtection="1">
      <protection locked="0"/>
    </xf>
    <xf numFmtId="0" fontId="22" fillId="0" borderId="0" xfId="83" applyFont="1" applyProtection="1">
      <protection locked="0"/>
    </xf>
    <xf numFmtId="0" fontId="23" fillId="0" borderId="0" xfId="83" applyFont="1" applyProtection="1">
      <protection locked="0"/>
    </xf>
    <xf numFmtId="0" fontId="24" fillId="0" borderId="0" xfId="83" applyFont="1" applyProtection="1">
      <protection locked="0"/>
    </xf>
    <xf numFmtId="0" fontId="25" fillId="2" borderId="0" xfId="83" applyFont="1" applyFill="1" applyAlignment="1" applyProtection="1">
      <alignment horizontal="right" vertical="center"/>
      <protection locked="0"/>
    </xf>
    <xf numFmtId="1" fontId="5" fillId="3" borderId="39" xfId="83" applyNumberFormat="1" applyFont="1" applyFill="1" applyBorder="1" applyAlignment="1" applyProtection="1">
      <alignment horizontal="center" vertical="center"/>
      <protection locked="0"/>
    </xf>
    <xf numFmtId="0" fontId="26" fillId="0" borderId="0" xfId="83" applyFont="1" applyAlignment="1" applyProtection="1">
      <alignment horizontal="center"/>
      <protection locked="0"/>
    </xf>
    <xf numFmtId="0" fontId="27" fillId="0" borderId="0" xfId="83" applyFont="1" applyAlignment="1" applyProtection="1">
      <alignment horizontal="center"/>
      <protection locked="0"/>
    </xf>
    <xf numFmtId="0" fontId="25" fillId="0" borderId="0" xfId="83" applyFont="1" applyAlignment="1" applyProtection="1">
      <alignment horizontal="right" vertical="center"/>
      <protection locked="0"/>
    </xf>
    <xf numFmtId="49" fontId="5" fillId="3" borderId="40" xfId="83" applyNumberFormat="1" applyFont="1" applyFill="1" applyBorder="1" applyAlignment="1" applyProtection="1">
      <alignment horizontal="center" vertical="center"/>
      <protection locked="0"/>
    </xf>
    <xf numFmtId="0" fontId="28" fillId="0" borderId="0" xfId="83" applyFont="1" applyProtection="1">
      <protection locked="0"/>
    </xf>
    <xf numFmtId="0" fontId="23" fillId="0" borderId="0" xfId="83" applyFont="1" applyAlignment="1" applyProtection="1">
      <alignment horizontal="center"/>
      <protection locked="0"/>
    </xf>
    <xf numFmtId="0" fontId="29" fillId="0" borderId="0" xfId="83" applyFont="1" applyAlignment="1" applyProtection="1">
      <alignment horizontal="center"/>
      <protection locked="0"/>
    </xf>
    <xf numFmtId="0" fontId="23" fillId="2" borderId="0" xfId="83" applyFont="1" applyFill="1" applyProtection="1">
      <protection locked="0"/>
    </xf>
    <xf numFmtId="1" fontId="30" fillId="2" borderId="0" xfId="83" applyNumberFormat="1" applyFont="1" applyFill="1" applyAlignment="1" applyProtection="1">
      <alignment horizontal="center"/>
      <protection locked="0"/>
    </xf>
    <xf numFmtId="4" fontId="30" fillId="2" borderId="0" xfId="83" applyNumberFormat="1" applyFont="1" applyFill="1" applyAlignment="1" applyProtection="1">
      <alignment horizontal="center" vertical="center" wrapText="1"/>
      <protection locked="0"/>
    </xf>
    <xf numFmtId="0" fontId="7" fillId="0" borderId="0" xfId="83" applyFont="1" applyProtection="1">
      <protection locked="0"/>
    </xf>
    <xf numFmtId="4" fontId="3" fillId="2" borderId="0" xfId="83" applyNumberFormat="1" applyFont="1" applyFill="1" applyAlignment="1" applyProtection="1">
      <alignment horizontal="center" vertical="center" wrapText="1"/>
      <protection locked="0"/>
    </xf>
    <xf numFmtId="1" fontId="6" fillId="2" borderId="0" xfId="83" applyNumberFormat="1" applyFont="1" applyFill="1" applyAlignment="1" applyProtection="1">
      <alignment horizontal="center"/>
      <protection locked="0"/>
    </xf>
    <xf numFmtId="0" fontId="31" fillId="10" borderId="41" xfId="83" applyFont="1" applyFill="1" applyBorder="1" applyAlignment="1" applyProtection="1">
      <alignment horizontal="center" vertical="center"/>
      <protection locked="0"/>
    </xf>
    <xf numFmtId="0" fontId="31" fillId="10" borderId="42" xfId="83" applyFont="1" applyFill="1" applyBorder="1" applyAlignment="1" applyProtection="1">
      <alignment horizontal="center" vertical="center"/>
      <protection locked="0"/>
    </xf>
    <xf numFmtId="184" fontId="31" fillId="10" borderId="42" xfId="83" applyNumberFormat="1" applyFont="1" applyFill="1" applyBorder="1" applyAlignment="1" applyProtection="1">
      <alignment horizontal="center" vertical="center" wrapText="1"/>
      <protection locked="0"/>
    </xf>
    <xf numFmtId="0" fontId="31" fillId="10" borderId="43" xfId="83" applyFont="1" applyFill="1" applyBorder="1" applyAlignment="1" applyProtection="1">
      <alignment horizontal="center" vertical="center" wrapText="1"/>
      <protection locked="0"/>
    </xf>
    <xf numFmtId="0" fontId="31" fillId="2" borderId="0" xfId="83" applyFont="1" applyFill="1" applyAlignment="1" applyProtection="1">
      <alignment horizontal="center" vertical="center" wrapText="1"/>
      <protection locked="0"/>
    </xf>
    <xf numFmtId="0" fontId="32" fillId="4" borderId="1" xfId="83" applyFont="1" applyFill="1" applyBorder="1" applyAlignment="1" applyProtection="1">
      <alignment horizontal="center" vertical="center"/>
      <protection locked="0"/>
    </xf>
    <xf numFmtId="0" fontId="3" fillId="4" borderId="1" xfId="83" applyFont="1" applyFill="1" applyBorder="1" applyAlignment="1" applyProtection="1">
      <alignment horizontal="center" vertical="center"/>
      <protection locked="0"/>
    </xf>
    <xf numFmtId="3" fontId="29" fillId="4" borderId="8" xfId="83" applyNumberFormat="1" applyFont="1" applyFill="1" applyBorder="1" applyAlignment="1" applyProtection="1">
      <alignment horizontal="center" vertical="center" wrapText="1"/>
      <protection locked="0"/>
    </xf>
    <xf numFmtId="185" fontId="29" fillId="4" borderId="1" xfId="83" applyNumberFormat="1" applyFont="1" applyFill="1" applyBorder="1" applyAlignment="1" applyProtection="1">
      <alignment horizontal="center"/>
      <protection locked="0"/>
    </xf>
    <xf numFmtId="0" fontId="32" fillId="4" borderId="44" xfId="83" applyFont="1" applyFill="1" applyBorder="1" applyAlignment="1" applyProtection="1">
      <alignment horizontal="center" vertical="center"/>
      <protection locked="0"/>
    </xf>
    <xf numFmtId="0" fontId="4" fillId="2" borderId="1" xfId="83" applyFont="1" applyFill="1" applyBorder="1" applyAlignment="1" applyProtection="1">
      <alignment horizontal="left"/>
      <protection locked="0"/>
    </xf>
    <xf numFmtId="3" fontId="29" fillId="11" borderId="8" xfId="83" applyNumberFormat="1" applyFont="1" applyFill="1" applyBorder="1" applyAlignment="1" applyProtection="1">
      <alignment horizontal="center" vertical="center" wrapText="1"/>
      <protection locked="0"/>
    </xf>
    <xf numFmtId="186" fontId="29" fillId="3" borderId="1" xfId="83" applyNumberFormat="1" applyFont="1" applyFill="1" applyBorder="1" applyAlignment="1" applyProtection="1">
      <alignment horizontal="center"/>
      <protection locked="0"/>
    </xf>
    <xf numFmtId="3" fontId="29" fillId="3" borderId="8" xfId="83" applyNumberFormat="1" applyFont="1" applyFill="1" applyBorder="1" applyAlignment="1" applyProtection="1">
      <alignment horizontal="center" vertical="center" wrapText="1"/>
      <protection locked="0"/>
    </xf>
    <xf numFmtId="187" fontId="29" fillId="9" borderId="0" xfId="83" applyNumberFormat="1" applyFont="1" applyFill="1" applyAlignment="1" applyProtection="1">
      <alignment horizontal="center"/>
      <protection locked="0"/>
    </xf>
    <xf numFmtId="0" fontId="3" fillId="4" borderId="1" xfId="83" applyFont="1" applyFill="1" applyBorder="1" applyAlignment="1" applyProtection="1">
      <alignment horizontal="center" vertical="center" wrapText="1"/>
      <protection locked="0"/>
    </xf>
    <xf numFmtId="3" fontId="3" fillId="4" borderId="1" xfId="83" applyNumberFormat="1" applyFont="1" applyFill="1" applyBorder="1" applyAlignment="1" applyProtection="1">
      <alignment horizontal="center" vertical="center" wrapText="1"/>
      <protection hidden="1"/>
    </xf>
    <xf numFmtId="186" fontId="3" fillId="4" borderId="1" xfId="83" applyNumberFormat="1" applyFont="1" applyFill="1" applyBorder="1" applyAlignment="1" applyProtection="1">
      <alignment horizontal="center" vertical="center" wrapText="1"/>
      <protection hidden="1"/>
    </xf>
    <xf numFmtId="0" fontId="32" fillId="2" borderId="0" xfId="83" applyFont="1" applyFill="1" applyAlignment="1" applyProtection="1">
      <alignment horizontal="center" vertical="center"/>
      <protection locked="0"/>
    </xf>
    <xf numFmtId="0" fontId="3" fillId="2" borderId="0" xfId="83" applyFont="1" applyFill="1" applyAlignment="1" applyProtection="1">
      <alignment horizontal="center" vertical="center" wrapText="1"/>
      <protection locked="0"/>
    </xf>
    <xf numFmtId="3" fontId="3" fillId="2" borderId="0" xfId="83" applyNumberFormat="1" applyFont="1" applyFill="1" applyAlignment="1" applyProtection="1">
      <alignment horizontal="center" vertical="center" wrapText="1"/>
      <protection locked="0"/>
    </xf>
    <xf numFmtId="186" fontId="3" fillId="2" borderId="0" xfId="83" applyNumberFormat="1" applyFont="1" applyFill="1" applyAlignment="1" applyProtection="1">
      <alignment horizontal="center" vertical="center" wrapText="1"/>
      <protection locked="0"/>
    </xf>
    <xf numFmtId="0" fontId="4" fillId="2" borderId="45" xfId="83" applyFont="1" applyFill="1" applyBorder="1" applyAlignment="1" applyProtection="1">
      <alignment horizontal="left"/>
      <protection locked="0"/>
    </xf>
    <xf numFmtId="3" fontId="29" fillId="3" borderId="46" xfId="83" applyNumberFormat="1" applyFont="1" applyFill="1" applyBorder="1" applyAlignment="1" applyProtection="1">
      <alignment horizontal="center" vertical="center" wrapText="1"/>
      <protection locked="0"/>
    </xf>
    <xf numFmtId="186" fontId="29" fillId="3" borderId="47" xfId="83" applyNumberFormat="1" applyFont="1" applyFill="1" applyBorder="1" applyAlignment="1" applyProtection="1">
      <alignment horizontal="center"/>
      <protection locked="0"/>
    </xf>
    <xf numFmtId="3" fontId="29" fillId="12" borderId="48" xfId="83" applyNumberFormat="1" applyFont="1" applyFill="1" applyBorder="1" applyAlignment="1" applyProtection="1">
      <alignment horizontal="center"/>
      <protection locked="0"/>
    </xf>
    <xf numFmtId="187" fontId="29" fillId="12" borderId="48" xfId="83" applyNumberFormat="1" applyFont="1" applyFill="1" applyBorder="1" applyAlignment="1" applyProtection="1">
      <alignment horizontal="center"/>
      <protection locked="0"/>
    </xf>
    <xf numFmtId="0" fontId="4" fillId="2" borderId="1" xfId="83" applyFont="1" applyFill="1" applyBorder="1" applyAlignment="1" applyProtection="1">
      <alignment horizontal="left" wrapText="1"/>
      <protection locked="0"/>
    </xf>
    <xf numFmtId="3" fontId="3" fillId="4" borderId="1" xfId="83" applyNumberFormat="1" applyFont="1" applyFill="1" applyBorder="1" applyAlignment="1" applyProtection="1">
      <alignment horizontal="center" vertical="center" wrapText="1"/>
      <protection locked="0"/>
    </xf>
    <xf numFmtId="186" fontId="3" fillId="4" borderId="1" xfId="83" applyNumberFormat="1" applyFont="1" applyFill="1" applyBorder="1" applyAlignment="1" applyProtection="1">
      <alignment horizontal="center" vertical="center" wrapText="1"/>
      <protection locked="0"/>
    </xf>
    <xf numFmtId="0" fontId="33" fillId="0" borderId="0" xfId="83" applyFont="1" applyProtection="1">
      <protection locked="0"/>
    </xf>
    <xf numFmtId="0" fontId="33" fillId="2" borderId="0" xfId="83" applyFont="1" applyFill="1" applyProtection="1">
      <protection locked="0"/>
    </xf>
    <xf numFmtId="4" fontId="3" fillId="2" borderId="0" xfId="83" applyNumberFormat="1" applyFont="1" applyFill="1" applyAlignment="1" applyProtection="1">
      <alignment horizontal="center"/>
      <protection locked="0"/>
    </xf>
    <xf numFmtId="0" fontId="3" fillId="0" borderId="45" xfId="83" applyFont="1" applyBorder="1" applyAlignment="1" applyProtection="1">
      <alignment horizontal="left" vertical="center"/>
      <protection locked="0"/>
    </xf>
    <xf numFmtId="3" fontId="29" fillId="3" borderId="47" xfId="83" applyNumberFormat="1" applyFont="1" applyFill="1" applyBorder="1" applyAlignment="1" applyProtection="1">
      <alignment horizontal="center" vertical="center"/>
      <protection locked="0"/>
    </xf>
    <xf numFmtId="0" fontId="7" fillId="0" borderId="45" xfId="83" applyFont="1" applyBorder="1" applyProtection="1">
      <protection locked="0"/>
    </xf>
    <xf numFmtId="188" fontId="29" fillId="3" borderId="1" xfId="83" applyNumberFormat="1" applyFont="1" applyFill="1" applyBorder="1" applyAlignment="1" applyProtection="1">
      <alignment horizontal="center" vertical="center"/>
      <protection locked="0"/>
    </xf>
    <xf numFmtId="186" fontId="29" fillId="3" borderId="1" xfId="83" applyNumberFormat="1" applyFont="1" applyFill="1" applyBorder="1" applyAlignment="1" applyProtection="1">
      <alignment horizontal="center" vertical="center"/>
      <protection locked="0"/>
    </xf>
    <xf numFmtId="0" fontId="23" fillId="2" borderId="0" xfId="83" applyFont="1" applyFill="1" applyAlignment="1" applyProtection="1">
      <alignment horizontal="center"/>
      <protection locked="0"/>
    </xf>
    <xf numFmtId="0" fontId="29" fillId="2" borderId="0" xfId="83" applyFont="1" applyFill="1" applyAlignment="1" applyProtection="1">
      <alignment horizontal="center"/>
      <protection locked="0"/>
    </xf>
    <xf numFmtId="0" fontId="3" fillId="4" borderId="7" xfId="83" applyFont="1" applyFill="1" applyBorder="1" applyAlignment="1" applyProtection="1">
      <alignment horizontal="center"/>
      <protection locked="0"/>
    </xf>
    <xf numFmtId="0" fontId="7" fillId="0" borderId="8" xfId="83" applyFont="1" applyBorder="1" applyProtection="1">
      <protection locked="0"/>
    </xf>
    <xf numFmtId="3" fontId="3" fillId="4" borderId="1" xfId="83" applyNumberFormat="1" applyFont="1" applyFill="1" applyBorder="1" applyAlignment="1" applyProtection="1">
      <alignment horizontal="center" wrapText="1"/>
      <protection hidden="1"/>
    </xf>
    <xf numFmtId="186" fontId="3" fillId="4" borderId="1" xfId="83" applyNumberFormat="1" applyFont="1" applyFill="1" applyBorder="1" applyAlignment="1" applyProtection="1">
      <alignment horizontal="center" wrapText="1"/>
      <protection hidden="1"/>
    </xf>
    <xf numFmtId="49" fontId="30" fillId="2" borderId="0" xfId="83" applyNumberFormat="1" applyFont="1" applyFill="1" applyProtection="1">
      <protection locked="0"/>
    </xf>
    <xf numFmtId="4" fontId="30" fillId="2" borderId="0" xfId="83" applyNumberFormat="1" applyFont="1" applyFill="1" applyAlignment="1" applyProtection="1">
      <alignment horizontal="center"/>
      <protection locked="0"/>
    </xf>
    <xf numFmtId="49" fontId="6" fillId="2" borderId="0" xfId="83" applyNumberFormat="1" applyFont="1" applyFill="1" applyProtection="1">
      <protection locked="0"/>
    </xf>
    <xf numFmtId="4" fontId="6" fillId="2" borderId="0" xfId="83" applyNumberFormat="1" applyFont="1" applyFill="1" applyAlignment="1" applyProtection="1">
      <alignment horizontal="center"/>
      <protection locked="0"/>
    </xf>
    <xf numFmtId="0" fontId="31" fillId="10" borderId="49" xfId="83" applyFont="1" applyFill="1" applyBorder="1" applyAlignment="1" applyProtection="1">
      <alignment horizontal="center" vertical="center"/>
      <protection locked="0"/>
    </xf>
    <xf numFmtId="0" fontId="31" fillId="10" borderId="47" xfId="83" applyFont="1" applyFill="1" applyBorder="1" applyAlignment="1" applyProtection="1">
      <alignment horizontal="center" vertical="center"/>
      <protection locked="0"/>
    </xf>
    <xf numFmtId="184" fontId="31" fillId="10" borderId="46" xfId="83" applyNumberFormat="1" applyFont="1" applyFill="1" applyBorder="1" applyAlignment="1" applyProtection="1">
      <alignment horizontal="center" vertical="center" wrapText="1"/>
      <protection locked="0"/>
    </xf>
    <xf numFmtId="0" fontId="31" fillId="10" borderId="47" xfId="83" applyFont="1" applyFill="1" applyBorder="1" applyAlignment="1" applyProtection="1">
      <alignment horizontal="center" vertical="center" wrapText="1"/>
      <protection locked="0"/>
    </xf>
    <xf numFmtId="0" fontId="32" fillId="4" borderId="7" xfId="83" applyFont="1" applyFill="1" applyBorder="1" applyAlignment="1" applyProtection="1">
      <alignment horizontal="center" vertical="center"/>
      <protection locked="0"/>
    </xf>
    <xf numFmtId="0" fontId="25" fillId="0" borderId="4" xfId="83" applyFont="1" applyBorder="1" applyProtection="1">
      <protection locked="0"/>
    </xf>
    <xf numFmtId="3" fontId="34" fillId="3" borderId="46" xfId="83" applyNumberFormat="1" applyFont="1" applyFill="1" applyBorder="1" applyAlignment="1" applyProtection="1">
      <alignment horizontal="center" vertical="center" wrapText="1"/>
      <protection locked="0"/>
    </xf>
    <xf numFmtId="186" fontId="34" fillId="3" borderId="1" xfId="83" applyNumberFormat="1" applyFont="1" applyFill="1" applyBorder="1" applyAlignment="1" applyProtection="1">
      <alignment horizontal="center" vertical="center"/>
      <protection locked="0"/>
    </xf>
    <xf numFmtId="0" fontId="25" fillId="0" borderId="30" xfId="83" applyFont="1" applyBorder="1" applyProtection="1">
      <protection locked="0"/>
    </xf>
    <xf numFmtId="3" fontId="34" fillId="3" borderId="50" xfId="83" applyNumberFormat="1" applyFont="1" applyFill="1" applyBorder="1" applyAlignment="1" applyProtection="1">
      <alignment horizontal="center" vertical="center" wrapText="1"/>
      <protection locked="0"/>
    </xf>
    <xf numFmtId="186" fontId="34" fillId="3" borderId="26" xfId="83" applyNumberFormat="1" applyFont="1" applyFill="1" applyBorder="1" applyAlignment="1" applyProtection="1">
      <alignment horizontal="center" vertical="center" wrapText="1"/>
      <protection locked="0"/>
    </xf>
    <xf numFmtId="0" fontId="25" fillId="13" borderId="30" xfId="83" applyFont="1" applyFill="1" applyBorder="1" applyProtection="1">
      <protection locked="0"/>
    </xf>
    <xf numFmtId="3" fontId="35" fillId="4" borderId="1" xfId="83" applyNumberFormat="1" applyFont="1" applyFill="1" applyBorder="1" applyAlignment="1" applyProtection="1">
      <alignment horizontal="center" vertical="center" wrapText="1"/>
      <protection hidden="1"/>
    </xf>
    <xf numFmtId="4" fontId="35" fillId="4" borderId="1" xfId="83" applyNumberFormat="1" applyFont="1" applyFill="1" applyBorder="1" applyAlignment="1" applyProtection="1">
      <alignment horizontal="center" vertical="center" wrapText="1"/>
      <protection hidden="1"/>
    </xf>
    <xf numFmtId="0" fontId="36" fillId="14" borderId="0" xfId="83" applyFont="1" applyFill="1" applyAlignment="1" applyProtection="1">
      <alignment horizontal="center" vertical="center"/>
      <protection locked="0"/>
    </xf>
    <xf numFmtId="0" fontId="34" fillId="3" borderId="1" xfId="83" applyFont="1" applyFill="1" applyBorder="1" applyAlignment="1" applyProtection="1">
      <alignment horizontal="center" vertical="center"/>
      <protection locked="0"/>
    </xf>
    <xf numFmtId="0" fontId="34" fillId="3" borderId="50" xfId="83" applyFont="1" applyFill="1" applyBorder="1" applyAlignment="1" applyProtection="1">
      <alignment horizontal="center" vertical="center" wrapText="1"/>
      <protection locked="0"/>
    </xf>
    <xf numFmtId="0" fontId="34" fillId="3" borderId="51" xfId="83" applyFont="1" applyFill="1" applyBorder="1" applyAlignment="1" applyProtection="1">
      <alignment horizontal="center" vertical="center" wrapText="1"/>
      <protection locked="0"/>
    </xf>
    <xf numFmtId="186" fontId="34" fillId="3" borderId="6" xfId="83" applyNumberFormat="1" applyFont="1" applyFill="1" applyBorder="1" applyAlignment="1" applyProtection="1">
      <alignment horizontal="center" vertical="center" wrapText="1"/>
      <protection locked="0"/>
    </xf>
    <xf numFmtId="0" fontId="35" fillId="4" borderId="1" xfId="83" applyFont="1" applyFill="1" applyBorder="1" applyAlignment="1" applyProtection="1">
      <alignment horizontal="center" vertical="center" wrapText="1"/>
      <protection hidden="1"/>
    </xf>
    <xf numFmtId="186" fontId="35" fillId="4" borderId="1" xfId="83" applyNumberFormat="1" applyFont="1" applyFill="1" applyBorder="1" applyAlignment="1" applyProtection="1">
      <alignment horizontal="center" vertical="center" wrapText="1"/>
      <protection hidden="1"/>
    </xf>
    <xf numFmtId="0" fontId="34" fillId="3" borderId="0" xfId="83" applyFont="1" applyFill="1" applyAlignment="1" applyProtection="1">
      <alignment horizontal="center" vertical="center"/>
      <protection locked="0"/>
    </xf>
    <xf numFmtId="187" fontId="36" fillId="14" borderId="0" xfId="83" applyNumberFormat="1" applyFont="1" applyFill="1" applyAlignment="1" applyProtection="1">
      <alignment horizontal="center" vertical="center"/>
      <protection locked="0"/>
    </xf>
    <xf numFmtId="0" fontId="34" fillId="3" borderId="52" xfId="83" applyFont="1" applyFill="1" applyBorder="1" applyAlignment="1" applyProtection="1">
      <alignment horizontal="center" vertical="center" wrapText="1"/>
      <protection locked="0"/>
    </xf>
    <xf numFmtId="0" fontId="34" fillId="3" borderId="53" xfId="83" applyFont="1" applyFill="1" applyBorder="1" applyAlignment="1" applyProtection="1">
      <alignment horizontal="center" vertical="center" wrapText="1"/>
      <protection locked="0"/>
    </xf>
    <xf numFmtId="0" fontId="32" fillId="4" borderId="49" xfId="83" applyFont="1" applyFill="1" applyBorder="1" applyAlignment="1" applyProtection="1">
      <alignment horizontal="center" vertical="center"/>
      <protection locked="0"/>
    </xf>
    <xf numFmtId="0" fontId="25" fillId="0" borderId="54" xfId="83" applyFont="1" applyBorder="1" applyProtection="1">
      <protection locked="0"/>
    </xf>
    <xf numFmtId="0" fontId="34" fillId="3" borderId="55" xfId="83" applyFont="1" applyFill="1" applyBorder="1" applyAlignment="1" applyProtection="1">
      <alignment horizontal="center" vertical="center" wrapText="1"/>
      <protection locked="0"/>
    </xf>
    <xf numFmtId="0" fontId="3" fillId="4" borderId="7" xfId="83" applyFont="1" applyFill="1" applyBorder="1" applyAlignment="1" applyProtection="1">
      <alignment horizontal="center" vertical="center"/>
      <protection locked="0"/>
    </xf>
    <xf numFmtId="4" fontId="3" fillId="4" borderId="1" xfId="83" applyNumberFormat="1" applyFont="1" applyFill="1" applyBorder="1" applyAlignment="1" applyProtection="1">
      <alignment horizontal="center" wrapText="1"/>
      <protection hidden="1"/>
    </xf>
    <xf numFmtId="0" fontId="3" fillId="2" borderId="0" xfId="83" applyFont="1" applyFill="1" applyAlignment="1" applyProtection="1">
      <alignment horizontal="center" vertical="center"/>
      <protection locked="0"/>
    </xf>
    <xf numFmtId="4" fontId="3" fillId="2" borderId="0" xfId="83" applyNumberFormat="1" applyFont="1" applyFill="1" applyAlignment="1" applyProtection="1">
      <alignment horizontal="center" vertical="center"/>
      <protection locked="0"/>
    </xf>
    <xf numFmtId="0" fontId="3" fillId="2" borderId="0" xfId="83" applyFont="1" applyFill="1" applyProtection="1">
      <protection locked="0"/>
    </xf>
    <xf numFmtId="49" fontId="3" fillId="2" borderId="0" xfId="83" applyNumberFormat="1" applyFont="1" applyFill="1" applyAlignment="1" applyProtection="1">
      <alignment horizontal="center"/>
      <protection locked="0"/>
    </xf>
    <xf numFmtId="49" fontId="5" fillId="2" borderId="0" xfId="83" applyNumberFormat="1" applyFont="1" applyFill="1" applyAlignment="1" applyProtection="1">
      <alignment horizontal="left"/>
      <protection locked="0"/>
    </xf>
    <xf numFmtId="0" fontId="5" fillId="2" borderId="0" xfId="83" applyFont="1" applyFill="1" applyProtection="1">
      <protection locked="0"/>
    </xf>
    <xf numFmtId="0" fontId="3" fillId="2" borderId="0" xfId="83" applyFont="1" applyFill="1" applyAlignment="1" applyProtection="1">
      <alignment horizontal="right" vertical="center"/>
      <protection locked="0"/>
    </xf>
    <xf numFmtId="0" fontId="3" fillId="3" borderId="7" xfId="83" applyFont="1" applyFill="1" applyBorder="1" applyAlignment="1" applyProtection="1">
      <alignment horizontal="center" vertical="center" wrapText="1"/>
      <protection locked="0"/>
    </xf>
    <xf numFmtId="0" fontId="20" fillId="3" borderId="7" xfId="83" applyFont="1" applyFill="1" applyBorder="1" applyAlignment="1" applyProtection="1">
      <alignment horizontal="center" vertical="center" wrapText="1"/>
      <protection locked="0"/>
    </xf>
    <xf numFmtId="0" fontId="37" fillId="3" borderId="7" xfId="83" applyFont="1" applyFill="1" applyBorder="1" applyAlignment="1" applyProtection="1">
      <alignment horizontal="center" vertical="center" wrapText="1"/>
      <protection locked="0"/>
    </xf>
    <xf numFmtId="0" fontId="25" fillId="0" borderId="0" xfId="83" applyFont="1" applyAlignment="1" applyProtection="1">
      <alignment horizontal="center"/>
      <protection locked="0"/>
    </xf>
    <xf numFmtId="49" fontId="25" fillId="0" borderId="0" xfId="83" applyNumberFormat="1" applyFont="1" applyAlignment="1" applyProtection="1">
      <alignment horizontal="center" vertical="center"/>
      <protection locked="0"/>
    </xf>
    <xf numFmtId="0" fontId="38" fillId="0" borderId="0" xfId="80"/>
    <xf numFmtId="0" fontId="39" fillId="0" borderId="0" xfId="80" applyFont="1"/>
    <xf numFmtId="0" fontId="40" fillId="0" borderId="0" xfId="80" applyFont="1" applyAlignment="1">
      <alignment horizontal="center"/>
    </xf>
    <xf numFmtId="0" fontId="3" fillId="2" borderId="0" xfId="80" applyFont="1" applyFill="1" applyAlignment="1">
      <alignment horizontal="right" vertical="center"/>
    </xf>
    <xf numFmtId="1" fontId="20" fillId="3" borderId="39" xfId="80" applyNumberFormat="1" applyFont="1" applyFill="1" applyBorder="1" applyAlignment="1">
      <alignment horizontal="center" vertical="center"/>
    </xf>
    <xf numFmtId="0" fontId="41" fillId="0" borderId="0" xfId="80" applyFont="1" applyAlignment="1">
      <alignment horizontal="center"/>
    </xf>
    <xf numFmtId="0" fontId="3" fillId="0" borderId="0" xfId="80" applyFont="1" applyAlignment="1">
      <alignment horizontal="right" vertical="center"/>
    </xf>
    <xf numFmtId="49" fontId="20" fillId="3" borderId="40" xfId="80" applyNumberFormat="1" applyFont="1" applyFill="1" applyBorder="1" applyAlignment="1">
      <alignment horizontal="center" vertical="center"/>
    </xf>
    <xf numFmtId="0" fontId="29" fillId="0" borderId="0" xfId="80" applyFont="1"/>
    <xf numFmtId="49" fontId="3" fillId="2" borderId="0" xfId="80" applyNumberFormat="1" applyFont="1" applyFill="1" applyAlignment="1">
      <alignment horizontal="left" vertical="center"/>
    </xf>
    <xf numFmtId="0" fontId="3" fillId="2" borderId="0" xfId="80" applyFont="1" applyFill="1" applyAlignment="1">
      <alignment vertical="center"/>
    </xf>
    <xf numFmtId="189" fontId="29" fillId="2" borderId="0" xfId="80" applyNumberFormat="1" applyFont="1" applyFill="1"/>
    <xf numFmtId="0" fontId="31" fillId="10" borderId="1" xfId="80" applyFont="1" applyFill="1" applyBorder="1" applyAlignment="1">
      <alignment horizontal="center" vertical="center"/>
    </xf>
    <xf numFmtId="0" fontId="3" fillId="0" borderId="0" xfId="80" applyFont="1"/>
    <xf numFmtId="0" fontId="29" fillId="0" borderId="45" xfId="80" applyFont="1" applyBorder="1" applyAlignment="1">
      <alignment horizontal="center"/>
    </xf>
    <xf numFmtId="0" fontId="29" fillId="0" borderId="45" xfId="80" applyFont="1" applyBorder="1" applyAlignment="1">
      <alignment horizontal="left" wrapText="1"/>
    </xf>
    <xf numFmtId="3" fontId="42" fillId="3" borderId="26" xfId="80" applyNumberFormat="1" applyFont="1" applyFill="1" applyBorder="1" applyAlignment="1">
      <alignment horizontal="center" vertical="center"/>
    </xf>
    <xf numFmtId="0" fontId="29" fillId="0" borderId="1" xfId="80" applyFont="1" applyBorder="1" applyAlignment="1">
      <alignment horizontal="center"/>
    </xf>
    <xf numFmtId="0" fontId="29" fillId="0" borderId="1" xfId="80" applyFont="1" applyBorder="1" applyAlignment="1">
      <alignment horizontal="left"/>
    </xf>
    <xf numFmtId="3" fontId="42" fillId="3" borderId="56" xfId="80" applyNumberFormat="1" applyFont="1" applyFill="1" applyBorder="1" applyAlignment="1">
      <alignment horizontal="center"/>
    </xf>
    <xf numFmtId="0" fontId="29" fillId="0" borderId="0" xfId="80" applyFont="1" applyAlignment="1">
      <alignment horizontal="left"/>
    </xf>
    <xf numFmtId="3" fontId="29" fillId="3" borderId="1" xfId="80" applyNumberFormat="1" applyFont="1" applyFill="1" applyBorder="1" applyAlignment="1">
      <alignment horizontal="center"/>
    </xf>
    <xf numFmtId="9" fontId="3" fillId="4" borderId="1" xfId="80" applyNumberFormat="1" applyFont="1" applyFill="1" applyBorder="1" applyAlignment="1">
      <alignment horizontal="center"/>
    </xf>
    <xf numFmtId="0" fontId="29" fillId="0" borderId="45" xfId="80" applyFont="1" applyBorder="1" applyAlignment="1">
      <alignment horizontal="left"/>
    </xf>
    <xf numFmtId="3" fontId="29" fillId="3" borderId="1" xfId="0" applyNumberFormat="1" applyFont="1" applyFill="1" applyBorder="1" applyAlignment="1">
      <alignment horizontal="center"/>
    </xf>
    <xf numFmtId="2" fontId="3" fillId="4" borderId="1" xfId="80" applyNumberFormat="1" applyFont="1" applyFill="1" applyBorder="1" applyAlignment="1">
      <alignment horizontal="center"/>
    </xf>
    <xf numFmtId="0" fontId="29" fillId="13" borderId="1" xfId="80" applyFont="1" applyFill="1" applyBorder="1" applyAlignment="1">
      <alignment horizontal="center"/>
    </xf>
    <xf numFmtId="0" fontId="29" fillId="15" borderId="1" xfId="80" applyFont="1" applyFill="1" applyBorder="1" applyAlignment="1">
      <alignment horizontal="center"/>
    </xf>
    <xf numFmtId="0" fontId="3" fillId="16" borderId="1" xfId="80" applyFont="1" applyFill="1" applyBorder="1" applyAlignment="1">
      <alignment horizontal="left"/>
    </xf>
    <xf numFmtId="0" fontId="32" fillId="0" borderId="1" xfId="80" applyFont="1" applyBorder="1" applyAlignment="1">
      <alignment horizontal="center"/>
    </xf>
    <xf numFmtId="0" fontId="23" fillId="0" borderId="7" xfId="80" applyFont="1" applyBorder="1" applyAlignment="1">
      <alignment horizontal="left" vertical="top" wrapText="1"/>
    </xf>
    <xf numFmtId="0" fontId="7" fillId="0" borderId="8" xfId="80" applyFont="1" applyBorder="1"/>
    <xf numFmtId="0" fontId="29" fillId="15" borderId="45" xfId="80" applyFont="1" applyFill="1" applyBorder="1" applyAlignment="1">
      <alignment horizontal="center"/>
    </xf>
    <xf numFmtId="0" fontId="3" fillId="16" borderId="45" xfId="80" applyFont="1" applyFill="1" applyBorder="1" applyAlignment="1">
      <alignment horizontal="left"/>
    </xf>
    <xf numFmtId="9" fontId="3" fillId="4" borderId="45" xfId="80" applyNumberFormat="1" applyFont="1" applyFill="1" applyBorder="1" applyAlignment="1">
      <alignment horizontal="center"/>
    </xf>
    <xf numFmtId="190" fontId="3" fillId="2" borderId="0" xfId="80" applyNumberFormat="1" applyFont="1" applyFill="1" applyAlignment="1">
      <alignment horizontal="center" vertical="center"/>
    </xf>
    <xf numFmtId="190" fontId="3" fillId="2" borderId="0" xfId="80" applyNumberFormat="1" applyFont="1" applyFill="1" applyAlignment="1">
      <alignment vertical="center"/>
    </xf>
    <xf numFmtId="190" fontId="29" fillId="2" borderId="0" xfId="80" applyNumberFormat="1" applyFont="1" applyFill="1"/>
    <xf numFmtId="0" fontId="31" fillId="2" borderId="0" xfId="80" applyFont="1" applyFill="1" applyAlignment="1">
      <alignment horizontal="left"/>
    </xf>
    <xf numFmtId="4" fontId="31" fillId="2" borderId="0" xfId="80" applyNumberFormat="1" applyFont="1" applyFill="1"/>
    <xf numFmtId="4" fontId="29" fillId="2" borderId="0" xfId="80" applyNumberFormat="1" applyFont="1" applyFill="1"/>
    <xf numFmtId="49" fontId="3" fillId="2" borderId="0" xfId="80" applyNumberFormat="1" applyFont="1" applyFill="1" applyAlignment="1">
      <alignment horizontal="right"/>
    </xf>
    <xf numFmtId="0" fontId="7" fillId="0" borderId="0" xfId="80" applyFont="1"/>
    <xf numFmtId="0" fontId="20" fillId="3" borderId="7" xfId="0" applyFont="1" applyFill="1" applyBorder="1" applyAlignment="1">
      <alignment horizontal="center" vertical="center" wrapText="1"/>
    </xf>
    <xf numFmtId="0" fontId="7" fillId="0" borderId="8" xfId="0" applyFont="1" applyFill="1" applyBorder="1" applyAlignment="1"/>
    <xf numFmtId="4" fontId="3" fillId="2" borderId="0" xfId="80" applyNumberFormat="1" applyFont="1" applyFill="1"/>
    <xf numFmtId="0" fontId="3" fillId="2" borderId="0" xfId="80" applyFont="1" applyFill="1" applyAlignment="1">
      <alignment horizontal="center" vertical="center" wrapText="1"/>
    </xf>
    <xf numFmtId="49" fontId="29" fillId="2" borderId="0" xfId="80" applyNumberFormat="1" applyFont="1" applyFill="1" applyAlignment="1">
      <alignment horizontal="center"/>
    </xf>
    <xf numFmtId="0" fontId="3" fillId="2" borderId="0" xfId="80" applyFont="1" applyFill="1" applyAlignment="1">
      <alignment horizontal="right"/>
    </xf>
    <xf numFmtId="0" fontId="43" fillId="3" borderId="7" xfId="0" applyFont="1" applyFill="1" applyBorder="1" applyAlignment="1">
      <alignment horizontal="center" vertical="center" wrapText="1"/>
    </xf>
    <xf numFmtId="189" fontId="29" fillId="0" borderId="0" xfId="80" applyNumberFormat="1" applyFont="1"/>
    <xf numFmtId="0" fontId="22" fillId="0" borderId="0" xfId="80" applyFont="1"/>
    <xf numFmtId="0" fontId="24" fillId="0" borderId="0" xfId="80" applyFont="1"/>
    <xf numFmtId="0" fontId="44" fillId="0" borderId="0" xfId="80" applyFont="1" applyAlignment="1">
      <alignment horizontal="right" vertical="center"/>
    </xf>
    <xf numFmtId="1" fontId="6" fillId="3" borderId="39" xfId="80" applyNumberFormat="1" applyFont="1" applyFill="1" applyBorder="1" applyAlignment="1">
      <alignment horizontal="center" vertical="center"/>
    </xf>
    <xf numFmtId="0" fontId="45" fillId="0" borderId="0" xfId="80" applyFont="1" applyAlignment="1">
      <alignment horizontal="center"/>
    </xf>
    <xf numFmtId="49" fontId="6" fillId="3" borderId="40" xfId="80" applyNumberFormat="1" applyFont="1" applyFill="1" applyBorder="1" applyAlignment="1">
      <alignment horizontal="center" vertical="center"/>
    </xf>
    <xf numFmtId="0" fontId="28" fillId="0" borderId="0" xfId="80" applyFont="1"/>
    <xf numFmtId="49" fontId="29" fillId="0" borderId="0" xfId="80" applyNumberFormat="1" applyFont="1" applyAlignment="1">
      <alignment horizontal="center"/>
    </xf>
    <xf numFmtId="49" fontId="6" fillId="17" borderId="0" xfId="80" applyNumberFormat="1" applyFont="1" applyFill="1" applyAlignment="1">
      <alignment horizontal="center" vertical="center"/>
    </xf>
    <xf numFmtId="0" fontId="6" fillId="17" borderId="0" xfId="80" applyFont="1" applyFill="1" applyAlignment="1">
      <alignment horizontal="center" vertical="center"/>
    </xf>
    <xf numFmtId="4" fontId="29" fillId="17" borderId="0" xfId="80" applyNumberFormat="1" applyFont="1" applyFill="1"/>
    <xf numFmtId="4" fontId="3" fillId="17" borderId="0" xfId="80" applyNumberFormat="1" applyFont="1" applyFill="1"/>
    <xf numFmtId="0" fontId="3" fillId="18" borderId="57" xfId="80" applyFont="1" applyFill="1" applyBorder="1" applyAlignment="1">
      <alignment horizontal="center" vertical="center"/>
    </xf>
    <xf numFmtId="0" fontId="25" fillId="18" borderId="57" xfId="80" applyFont="1" applyFill="1" applyBorder="1" applyAlignment="1">
      <alignment horizontal="center" vertical="center"/>
    </xf>
    <xf numFmtId="4" fontId="25" fillId="18" borderId="57" xfId="80" applyNumberFormat="1" applyFont="1" applyFill="1" applyBorder="1" applyAlignment="1">
      <alignment horizontal="center" vertical="center" wrapText="1"/>
    </xf>
    <xf numFmtId="0" fontId="7" fillId="0" borderId="45" xfId="80" applyFont="1" applyBorder="1"/>
    <xf numFmtId="49" fontId="29" fillId="0" borderId="1" xfId="80" applyNumberFormat="1" applyFont="1" applyBorder="1" applyAlignment="1">
      <alignment horizontal="center" vertical="center"/>
    </xf>
    <xf numFmtId="0" fontId="29" fillId="0" borderId="47" xfId="80" applyFont="1" applyBorder="1" applyAlignment="1">
      <alignment horizontal="center" vertical="center"/>
    </xf>
    <xf numFmtId="0" fontId="25" fillId="0" borderId="9" xfId="80" applyFont="1" applyBorder="1"/>
    <xf numFmtId="3" fontId="46" fillId="0" borderId="1" xfId="0" applyNumberFormat="1" applyFont="1" applyFill="1" applyBorder="1" applyAlignment="1">
      <alignment horizontal="center" vertical="center"/>
    </xf>
    <xf numFmtId="0" fontId="7" fillId="0" borderId="57" xfId="80" applyFont="1" applyBorder="1"/>
    <xf numFmtId="0" fontId="25" fillId="3" borderId="9" xfId="80" applyFont="1" applyFill="1" applyBorder="1"/>
    <xf numFmtId="3" fontId="46" fillId="3" borderId="1" xfId="0" applyNumberFormat="1" applyFont="1" applyFill="1" applyBorder="1" applyAlignment="1">
      <alignment horizontal="center" vertical="center"/>
    </xf>
    <xf numFmtId="0" fontId="3" fillId="0" borderId="7" xfId="80" applyFont="1" applyBorder="1" applyAlignment="1">
      <alignment horizontal="right"/>
    </xf>
    <xf numFmtId="0" fontId="7" fillId="0" borderId="9" xfId="80" applyFont="1" applyBorder="1"/>
    <xf numFmtId="3" fontId="6" fillId="4" borderId="1" xfId="80" applyNumberFormat="1" applyFont="1" applyFill="1" applyBorder="1" applyAlignment="1">
      <alignment horizontal="center"/>
    </xf>
    <xf numFmtId="1" fontId="6" fillId="4" borderId="1" xfId="80" applyNumberFormat="1" applyFont="1" applyFill="1" applyBorder="1" applyAlignment="1">
      <alignment horizontal="center"/>
    </xf>
    <xf numFmtId="0" fontId="3" fillId="0" borderId="0" xfId="80" applyFont="1" applyAlignment="1">
      <alignment horizontal="right"/>
    </xf>
    <xf numFmtId="0" fontId="25" fillId="0" borderId="0" xfId="80" applyFont="1" applyAlignment="1">
      <alignment horizontal="right"/>
    </xf>
    <xf numFmtId="3" fontId="6" fillId="0" borderId="0" xfId="80" applyNumberFormat="1" applyFont="1"/>
    <xf numFmtId="4" fontId="6" fillId="0" borderId="0" xfId="80" applyNumberFormat="1" applyFont="1"/>
    <xf numFmtId="4" fontId="46" fillId="0" borderId="0" xfId="80" applyNumberFormat="1" applyFont="1"/>
    <xf numFmtId="3" fontId="46" fillId="3" borderId="1" xfId="80" applyNumberFormat="1" applyFont="1" applyFill="1" applyBorder="1" applyAlignment="1">
      <alignment horizontal="center" vertical="center"/>
    </xf>
    <xf numFmtId="3" fontId="6" fillId="4" borderId="8" xfId="80" applyNumberFormat="1" applyFont="1" applyFill="1" applyBorder="1" applyAlignment="1">
      <alignment horizontal="center"/>
    </xf>
    <xf numFmtId="3" fontId="47" fillId="0" borderId="0" xfId="80" applyNumberFormat="1" applyFont="1"/>
    <xf numFmtId="4" fontId="47" fillId="0" borderId="0" xfId="80" applyNumberFormat="1" applyFont="1"/>
    <xf numFmtId="4" fontId="48" fillId="0" borderId="0" xfId="80" applyNumberFormat="1" applyFont="1"/>
    <xf numFmtId="3" fontId="47" fillId="4" borderId="1" xfId="80" applyNumberFormat="1" applyFont="1" applyFill="1" applyBorder="1" applyAlignment="1">
      <alignment horizontal="center"/>
    </xf>
    <xf numFmtId="3" fontId="46" fillId="3" borderId="49" xfId="80" applyNumberFormat="1" applyFont="1" applyFill="1" applyBorder="1" applyAlignment="1">
      <alignment horizontal="center" vertical="center"/>
    </xf>
    <xf numFmtId="0" fontId="7" fillId="0" borderId="58" xfId="80" applyFont="1" applyBorder="1"/>
    <xf numFmtId="3" fontId="6" fillId="4" borderId="47" xfId="80" applyNumberFormat="1" applyFont="1" applyFill="1" applyBorder="1" applyAlignment="1">
      <alignment horizontal="center" vertical="center"/>
    </xf>
    <xf numFmtId="3" fontId="46" fillId="0" borderId="0" xfId="80" applyNumberFormat="1" applyFont="1"/>
    <xf numFmtId="0" fontId="7" fillId="0" borderId="44" xfId="80" applyFont="1" applyBorder="1"/>
    <xf numFmtId="0" fontId="7" fillId="0" borderId="59" xfId="80" applyFont="1" applyBorder="1"/>
    <xf numFmtId="0" fontId="25" fillId="0" borderId="0" xfId="80" applyFont="1" applyAlignment="1">
      <alignment horizontal="center" vertical="center"/>
    </xf>
    <xf numFmtId="0" fontId="25" fillId="0" borderId="0" xfId="80" applyFont="1"/>
    <xf numFmtId="4" fontId="29" fillId="0" borderId="0" xfId="80" applyNumberFormat="1" applyFont="1"/>
    <xf numFmtId="4" fontId="3" fillId="0" borderId="0" xfId="80" applyNumberFormat="1" applyFont="1"/>
    <xf numFmtId="0" fontId="25" fillId="0" borderId="49" xfId="80" applyFont="1" applyBorder="1" applyAlignment="1">
      <alignment horizontal="center" vertical="center"/>
    </xf>
    <xf numFmtId="0" fontId="7" fillId="0" borderId="46" xfId="80" applyFont="1" applyBorder="1"/>
    <xf numFmtId="0" fontId="7" fillId="0" borderId="60" xfId="80" applyFont="1" applyBorder="1"/>
    <xf numFmtId="0" fontId="25" fillId="18" borderId="47" xfId="80" applyFont="1" applyFill="1" applyBorder="1" applyAlignment="1">
      <alignment horizontal="center" vertical="center"/>
    </xf>
    <xf numFmtId="0" fontId="25" fillId="18" borderId="49" xfId="80" applyFont="1" applyFill="1" applyBorder="1" applyAlignment="1">
      <alignment horizontal="center" vertical="center"/>
    </xf>
    <xf numFmtId="0" fontId="25" fillId="18" borderId="46" xfId="80" applyFont="1" applyFill="1" applyBorder="1" applyAlignment="1">
      <alignment horizontal="center" vertical="center"/>
    </xf>
    <xf numFmtId="4" fontId="25" fillId="18" borderId="47" xfId="80" applyNumberFormat="1" applyFont="1" applyFill="1" applyBorder="1" applyAlignment="1">
      <alignment horizontal="center" vertical="center" wrapText="1"/>
    </xf>
    <xf numFmtId="4" fontId="25" fillId="18" borderId="47" xfId="80" applyNumberFormat="1" applyFont="1" applyFill="1" applyBorder="1" applyAlignment="1">
      <alignment horizontal="center" vertical="top" wrapText="1"/>
    </xf>
    <xf numFmtId="0" fontId="7" fillId="0" borderId="61" xfId="80" applyFont="1" applyBorder="1"/>
    <xf numFmtId="49" fontId="29" fillId="0" borderId="7" xfId="80" applyNumberFormat="1" applyFont="1" applyBorder="1" applyAlignment="1">
      <alignment horizontal="center"/>
    </xf>
    <xf numFmtId="0" fontId="29" fillId="0" borderId="47" xfId="80" applyFont="1" applyBorder="1" applyAlignment="1">
      <alignment horizontal="center" vertical="center" wrapText="1"/>
    </xf>
    <xf numFmtId="191" fontId="30" fillId="4" borderId="1" xfId="80" applyNumberFormat="1" applyFont="1" applyFill="1" applyBorder="1" applyAlignment="1">
      <alignment horizontal="center" vertical="center"/>
    </xf>
    <xf numFmtId="191" fontId="46" fillId="3" borderId="9" xfId="80" applyNumberFormat="1" applyFont="1" applyFill="1" applyBorder="1" applyAlignment="1">
      <alignment horizontal="center" vertical="center"/>
    </xf>
    <xf numFmtId="191" fontId="46" fillId="4" borderId="1" xfId="80" applyNumberFormat="1" applyFont="1" applyFill="1" applyBorder="1" applyAlignment="1">
      <alignment horizontal="center"/>
    </xf>
    <xf numFmtId="191" fontId="46" fillId="3" borderId="8" xfId="80" applyNumberFormat="1" applyFont="1" applyFill="1" applyBorder="1" applyAlignment="1">
      <alignment horizontal="center" vertical="center"/>
    </xf>
    <xf numFmtId="191" fontId="46" fillId="3" borderId="1" xfId="80" applyNumberFormat="1" applyFont="1" applyFill="1" applyBorder="1" applyAlignment="1">
      <alignment horizontal="center" vertical="center"/>
    </xf>
    <xf numFmtId="0" fontId="29" fillId="0" borderId="57" xfId="80" applyFont="1" applyBorder="1" applyAlignment="1">
      <alignment horizontal="center" vertical="center" wrapText="1"/>
    </xf>
    <xf numFmtId="0" fontId="29" fillId="0" borderId="45" xfId="80" applyFont="1" applyBorder="1" applyAlignment="1">
      <alignment horizontal="center" vertical="center" wrapText="1"/>
    </xf>
    <xf numFmtId="0" fontId="6" fillId="0" borderId="7" xfId="80" applyFont="1" applyBorder="1" applyAlignment="1">
      <alignment horizontal="right"/>
    </xf>
    <xf numFmtId="191" fontId="6" fillId="4" borderId="1" xfId="80" applyNumberFormat="1" applyFont="1" applyFill="1" applyBorder="1" applyAlignment="1">
      <alignment horizontal="center"/>
    </xf>
    <xf numFmtId="191" fontId="6" fillId="4" borderId="9" xfId="80" applyNumberFormat="1" applyFont="1" applyFill="1" applyBorder="1" applyAlignment="1">
      <alignment horizontal="center"/>
    </xf>
    <xf numFmtId="191" fontId="6" fillId="0" borderId="0" xfId="80" applyNumberFormat="1" applyFont="1" applyAlignment="1">
      <alignment horizontal="center"/>
    </xf>
    <xf numFmtId="0" fontId="25" fillId="17" borderId="1" xfId="80" applyFont="1" applyFill="1" applyBorder="1" applyAlignment="1">
      <alignment horizontal="right"/>
    </xf>
    <xf numFmtId="4" fontId="25" fillId="0" borderId="2" xfId="80" applyNumberFormat="1" applyFont="1" applyBorder="1" applyAlignment="1">
      <alignment horizontal="center" vertical="center"/>
    </xf>
    <xf numFmtId="3" fontId="6" fillId="3" borderId="17" xfId="80" applyNumberFormat="1" applyFont="1" applyFill="1" applyBorder="1" applyAlignment="1">
      <alignment horizontal="center" vertical="center"/>
    </xf>
    <xf numFmtId="189" fontId="46" fillId="0" borderId="0" xfId="80" applyNumberFormat="1" applyFont="1"/>
    <xf numFmtId="0" fontId="7" fillId="0" borderId="20" xfId="80" applyFont="1" applyBorder="1"/>
    <xf numFmtId="0" fontId="7" fillId="0" borderId="22" xfId="80" applyFont="1" applyBorder="1"/>
    <xf numFmtId="189" fontId="39" fillId="0" borderId="0" xfId="80" applyNumberFormat="1" applyFont="1"/>
    <xf numFmtId="4" fontId="29" fillId="0" borderId="0" xfId="80" applyNumberFormat="1" applyFont="1" applyAlignment="1">
      <alignment horizontal="center"/>
    </xf>
    <xf numFmtId="49" fontId="6" fillId="5" borderId="0" xfId="80" applyNumberFormat="1" applyFont="1" applyFill="1" applyAlignment="1">
      <alignment horizontal="left" vertical="center"/>
    </xf>
    <xf numFmtId="0" fontId="6" fillId="5" borderId="0" xfId="80" applyFont="1" applyFill="1" applyAlignment="1">
      <alignment vertical="center"/>
    </xf>
    <xf numFmtId="189" fontId="29" fillId="5" borderId="0" xfId="80" applyNumberFormat="1" applyFont="1" applyFill="1"/>
    <xf numFmtId="4" fontId="29" fillId="5" borderId="0" xfId="80" applyNumberFormat="1" applyFont="1" applyFill="1" applyAlignment="1">
      <alignment horizontal="center"/>
    </xf>
    <xf numFmtId="0" fontId="49" fillId="18" borderId="1" xfId="80" applyFont="1" applyFill="1" applyBorder="1" applyAlignment="1">
      <alignment horizontal="center" vertical="center"/>
    </xf>
    <xf numFmtId="0" fontId="49" fillId="18" borderId="7" xfId="80" applyFont="1" applyFill="1" applyBorder="1" applyAlignment="1">
      <alignment horizontal="center" vertical="center"/>
    </xf>
    <xf numFmtId="0" fontId="3" fillId="0" borderId="45" xfId="80" applyFont="1" applyBorder="1" applyAlignment="1">
      <alignment horizontal="center"/>
    </xf>
    <xf numFmtId="189" fontId="29" fillId="3" borderId="45" xfId="80" applyNumberFormat="1" applyFont="1" applyFill="1" applyBorder="1" applyAlignment="1">
      <alignment horizontal="center"/>
    </xf>
    <xf numFmtId="0" fontId="3" fillId="0" borderId="1" xfId="80" applyFont="1" applyBorder="1" applyAlignment="1">
      <alignment horizontal="center"/>
    </xf>
    <xf numFmtId="189" fontId="29" fillId="3" borderId="1" xfId="80" applyNumberFormat="1" applyFont="1" applyFill="1" applyBorder="1" applyAlignment="1">
      <alignment horizontal="center"/>
    </xf>
    <xf numFmtId="189" fontId="22" fillId="0" borderId="0" xfId="80" applyNumberFormat="1" applyFont="1"/>
    <xf numFmtId="4" fontId="3" fillId="18" borderId="57" xfId="80" applyNumberFormat="1" applyFont="1" applyFill="1" applyBorder="1" applyAlignment="1">
      <alignment horizontal="center" vertical="center" wrapText="1"/>
    </xf>
    <xf numFmtId="3" fontId="46" fillId="0" borderId="7" xfId="0" applyNumberFormat="1" applyFont="1" applyFill="1" applyBorder="1" applyAlignment="1">
      <alignment horizontal="center" vertical="center"/>
    </xf>
    <xf numFmtId="1" fontId="46" fillId="4" borderId="47" xfId="80" applyNumberFormat="1" applyFont="1" applyFill="1" applyBorder="1" applyAlignment="1">
      <alignment horizontal="center" vertical="center"/>
    </xf>
    <xf numFmtId="1" fontId="46" fillId="15" borderId="1" xfId="80" applyNumberFormat="1" applyFont="1" applyFill="1" applyBorder="1" applyAlignment="1">
      <alignment horizontal="center"/>
    </xf>
    <xf numFmtId="3" fontId="29" fillId="0" borderId="0" xfId="80" applyNumberFormat="1" applyFont="1"/>
    <xf numFmtId="4" fontId="25" fillId="18" borderId="49" xfId="80" applyNumberFormat="1" applyFont="1" applyFill="1" applyBorder="1" applyAlignment="1">
      <alignment horizontal="center" vertical="center" wrapText="1"/>
    </xf>
    <xf numFmtId="4" fontId="39" fillId="0" borderId="0" xfId="80" applyNumberFormat="1" applyFont="1"/>
    <xf numFmtId="191" fontId="46" fillId="3" borderId="7" xfId="80" applyNumberFormat="1" applyFont="1" applyFill="1" applyBorder="1" applyAlignment="1">
      <alignment horizontal="center" vertical="center"/>
    </xf>
    <xf numFmtId="191" fontId="6" fillId="4" borderId="7" xfId="80" applyNumberFormat="1" applyFont="1" applyFill="1" applyBorder="1" applyAlignment="1">
      <alignment horizontal="center"/>
    </xf>
    <xf numFmtId="189" fontId="3" fillId="0" borderId="0" xfId="80" applyNumberFormat="1" applyFont="1"/>
    <xf numFmtId="189" fontId="29" fillId="3" borderId="44" xfId="80" applyNumberFormat="1" applyFont="1" applyFill="1" applyBorder="1" applyAlignment="1">
      <alignment horizontal="center"/>
    </xf>
    <xf numFmtId="189" fontId="29" fillId="3" borderId="60" xfId="80" applyNumberFormat="1" applyFont="1" applyFill="1" applyBorder="1" applyAlignment="1">
      <alignment horizontal="center"/>
    </xf>
    <xf numFmtId="189" fontId="29" fillId="3" borderId="7" xfId="80" applyNumberFormat="1" applyFont="1" applyFill="1" applyBorder="1" applyAlignment="1">
      <alignment horizontal="center"/>
    </xf>
    <xf numFmtId="0" fontId="3" fillId="0" borderId="0" xfId="80" applyFont="1" applyAlignment="1">
      <alignment horizontal="center"/>
    </xf>
    <xf numFmtId="189" fontId="29" fillId="0" borderId="0" xfId="80" applyNumberFormat="1" applyFont="1" applyAlignment="1">
      <alignment horizontal="center"/>
    </xf>
    <xf numFmtId="49" fontId="50" fillId="17" borderId="0" xfId="80" applyNumberFormat="1" applyFont="1" applyFill="1" applyAlignment="1">
      <alignment horizontal="center" vertical="center"/>
    </xf>
    <xf numFmtId="4" fontId="50" fillId="17" borderId="59" xfId="80" applyNumberFormat="1" applyFont="1" applyFill="1" applyBorder="1" applyAlignment="1">
      <alignment horizontal="left" vertical="center"/>
    </xf>
    <xf numFmtId="189" fontId="29" fillId="17" borderId="0" xfId="80" applyNumberFormat="1" applyFont="1" applyFill="1"/>
    <xf numFmtId="4" fontId="51" fillId="0" borderId="0" xfId="80" applyNumberFormat="1" applyFont="1"/>
    <xf numFmtId="4" fontId="31" fillId="0" borderId="0" xfId="80" applyNumberFormat="1" applyFont="1" applyAlignment="1">
      <alignment horizontal="center" wrapText="1"/>
    </xf>
    <xf numFmtId="0" fontId="29" fillId="0" borderId="45" xfId="80" applyFont="1" applyBorder="1" applyAlignment="1">
      <alignment horizontal="center" vertical="center"/>
    </xf>
    <xf numFmtId="0" fontId="25" fillId="0" borderId="7" xfId="80" applyFont="1" applyBorder="1" applyAlignment="1">
      <alignment horizontal="left" vertical="center"/>
    </xf>
    <xf numFmtId="191" fontId="46" fillId="3" borderId="47" xfId="80" applyNumberFormat="1" applyFont="1" applyFill="1" applyBorder="1" applyAlignment="1">
      <alignment horizontal="center" vertical="center"/>
    </xf>
    <xf numFmtId="9" fontId="29" fillId="0" borderId="0" xfId="80" applyNumberFormat="1" applyFont="1"/>
    <xf numFmtId="0" fontId="30" fillId="0" borderId="7" xfId="80" applyFont="1" applyBorder="1" applyAlignment="1">
      <alignment horizontal="right" vertical="center"/>
    </xf>
    <xf numFmtId="191" fontId="6" fillId="4" borderId="1" xfId="80" applyNumberFormat="1" applyFont="1" applyFill="1" applyBorder="1" applyAlignment="1">
      <alignment horizontal="center" vertical="center"/>
    </xf>
    <xf numFmtId="4" fontId="6" fillId="17" borderId="59" xfId="80" applyNumberFormat="1" applyFont="1" applyFill="1" applyBorder="1" applyAlignment="1">
      <alignment horizontal="left" vertical="center"/>
    </xf>
    <xf numFmtId="4" fontId="6" fillId="17" borderId="59" xfId="80" applyNumberFormat="1" applyFont="1" applyFill="1" applyBorder="1"/>
    <xf numFmtId="4" fontId="30" fillId="17" borderId="59" xfId="80" applyNumberFormat="1" applyFont="1" applyFill="1" applyBorder="1"/>
    <xf numFmtId="0" fontId="49" fillId="10" borderId="47" xfId="80" applyFont="1" applyFill="1" applyBorder="1" applyAlignment="1">
      <alignment horizontal="center" vertical="center"/>
    </xf>
    <xf numFmtId="0" fontId="25" fillId="0" borderId="1" xfId="80" applyFont="1" applyBorder="1" applyAlignment="1">
      <alignment horizontal="left" vertical="center"/>
    </xf>
    <xf numFmtId="49" fontId="3" fillId="0" borderId="1" xfId="80" applyNumberFormat="1" applyFont="1" applyBorder="1" applyAlignment="1">
      <alignment horizontal="center" vertical="center"/>
    </xf>
    <xf numFmtId="1" fontId="46" fillId="3" borderId="1" xfId="80" applyNumberFormat="1" applyFont="1" applyFill="1" applyBorder="1" applyAlignment="1">
      <alignment horizontal="center"/>
    </xf>
    <xf numFmtId="0" fontId="3" fillId="0" borderId="7" xfId="80" applyFont="1" applyBorder="1" applyAlignment="1">
      <alignment horizontal="right" vertical="center"/>
    </xf>
    <xf numFmtId="3" fontId="6" fillId="4" borderId="1" xfId="80" applyNumberFormat="1" applyFont="1" applyFill="1" applyBorder="1" applyAlignment="1">
      <alignment horizontal="center" vertical="center"/>
    </xf>
    <xf numFmtId="10" fontId="6" fillId="4" borderId="1" xfId="80" applyNumberFormat="1" applyFont="1" applyFill="1" applyBorder="1" applyAlignment="1">
      <alignment horizontal="center" vertical="center"/>
    </xf>
    <xf numFmtId="1" fontId="6" fillId="4" borderId="1" xfId="80" applyNumberFormat="1" applyFont="1" applyFill="1" applyBorder="1" applyAlignment="1">
      <alignment horizontal="center" vertical="center"/>
    </xf>
    <xf numFmtId="49" fontId="29" fillId="0" borderId="48" xfId="80" applyNumberFormat="1" applyFont="1" applyBorder="1" applyAlignment="1">
      <alignment horizontal="center" vertical="center"/>
    </xf>
    <xf numFmtId="0" fontId="29" fillId="0" borderId="62" xfId="80" applyFont="1" applyBorder="1" applyAlignment="1">
      <alignment horizontal="center" vertical="center" wrapText="1"/>
    </xf>
    <xf numFmtId="0" fontId="25" fillId="0" borderId="48" xfId="80" applyFont="1" applyBorder="1" applyAlignment="1">
      <alignment horizontal="left" vertical="center"/>
    </xf>
    <xf numFmtId="3" fontId="46" fillId="3" borderId="48" xfId="80" applyNumberFormat="1" applyFont="1" applyFill="1" applyBorder="1" applyAlignment="1">
      <alignment horizontal="center" vertical="center"/>
    </xf>
    <xf numFmtId="0" fontId="7" fillId="0" borderId="63" xfId="80" applyFont="1" applyBorder="1"/>
    <xf numFmtId="0" fontId="3" fillId="0" borderId="49" xfId="80" applyFont="1" applyBorder="1" applyAlignment="1">
      <alignment horizontal="right" vertical="center"/>
    </xf>
    <xf numFmtId="49" fontId="29" fillId="0" borderId="0" xfId="80" applyNumberFormat="1" applyFont="1" applyAlignment="1">
      <alignment horizontal="center" vertical="center"/>
    </xf>
    <xf numFmtId="0" fontId="29" fillId="0" borderId="0" xfId="80" applyFont="1" applyAlignment="1">
      <alignment vertical="center" wrapText="1"/>
    </xf>
    <xf numFmtId="0" fontId="25" fillId="0" borderId="0" xfId="80" applyFont="1" applyAlignment="1">
      <alignment horizontal="left" vertical="center"/>
    </xf>
    <xf numFmtId="3" fontId="46" fillId="0" borderId="0" xfId="80" applyNumberFormat="1" applyFont="1" applyAlignment="1">
      <alignment horizontal="center" vertical="center"/>
    </xf>
    <xf numFmtId="4" fontId="30" fillId="18" borderId="39" xfId="80" applyNumberFormat="1" applyFont="1" applyFill="1" applyBorder="1" applyAlignment="1">
      <alignment horizontal="center" vertical="center" wrapText="1"/>
    </xf>
    <xf numFmtId="10" fontId="6" fillId="4" borderId="39" xfId="80" applyNumberFormat="1" applyFont="1" applyFill="1" applyBorder="1" applyAlignment="1">
      <alignment horizontal="center" vertical="center" wrapText="1"/>
    </xf>
    <xf numFmtId="10" fontId="6" fillId="0" borderId="0" xfId="80" applyNumberFormat="1" applyFont="1" applyAlignment="1">
      <alignment horizontal="center" vertical="center"/>
    </xf>
    <xf numFmtId="0" fontId="7" fillId="0" borderId="64" xfId="80" applyFont="1" applyBorder="1"/>
    <xf numFmtId="0" fontId="49" fillId="0" borderId="0" xfId="80" applyFont="1" applyAlignment="1">
      <alignment horizontal="center" vertical="center"/>
    </xf>
    <xf numFmtId="4" fontId="49" fillId="0" borderId="0" xfId="80" applyNumberFormat="1" applyFont="1" applyAlignment="1">
      <alignment horizontal="center" vertical="center" wrapText="1"/>
    </xf>
    <xf numFmtId="0" fontId="29" fillId="0" borderId="0" xfId="80" applyFont="1" applyAlignment="1">
      <alignment horizontal="center" vertical="center"/>
    </xf>
    <xf numFmtId="49" fontId="3" fillId="0" borderId="0" xfId="80" applyNumberFormat="1" applyFont="1" applyAlignment="1">
      <alignment horizontal="center" vertical="center"/>
    </xf>
    <xf numFmtId="1" fontId="46" fillId="0" borderId="0" xfId="80" applyNumberFormat="1" applyFont="1" applyAlignment="1">
      <alignment horizontal="center"/>
    </xf>
    <xf numFmtId="3" fontId="6" fillId="0" borderId="0" xfId="80" applyNumberFormat="1" applyFont="1" applyAlignment="1">
      <alignment horizontal="center" vertical="center"/>
    </xf>
    <xf numFmtId="0" fontId="25" fillId="18" borderId="62" xfId="80" applyFont="1" applyFill="1" applyBorder="1" applyAlignment="1">
      <alignment horizontal="center" vertical="center"/>
    </xf>
    <xf numFmtId="4" fontId="25" fillId="18" borderId="62" xfId="80" applyNumberFormat="1" applyFont="1" applyFill="1" applyBorder="1" applyAlignment="1">
      <alignment horizontal="center" vertical="center" wrapText="1"/>
    </xf>
    <xf numFmtId="4" fontId="3" fillId="0" borderId="0" xfId="80" applyNumberFormat="1" applyFont="1" applyAlignment="1">
      <alignment horizontal="center" wrapText="1"/>
    </xf>
    <xf numFmtId="49" fontId="29" fillId="0" borderId="45" xfId="80" applyNumberFormat="1" applyFont="1" applyBorder="1" applyAlignment="1">
      <alignment horizontal="center" vertical="center"/>
    </xf>
    <xf numFmtId="0" fontId="29" fillId="0" borderId="65" xfId="80" applyFont="1" applyBorder="1" applyAlignment="1">
      <alignment horizontal="center" vertical="center"/>
    </xf>
    <xf numFmtId="0" fontId="25" fillId="0" borderId="45" xfId="80" applyFont="1" applyBorder="1" applyAlignment="1">
      <alignment horizontal="left" vertical="center" wrapText="1"/>
    </xf>
    <xf numFmtId="3" fontId="46" fillId="3" borderId="47" xfId="80" applyNumberFormat="1" applyFont="1" applyFill="1" applyBorder="1" applyAlignment="1">
      <alignment horizontal="center" vertical="center"/>
    </xf>
    <xf numFmtId="4" fontId="30" fillId="0" borderId="0" xfId="80" applyNumberFormat="1" applyFont="1" applyAlignment="1">
      <alignment horizontal="center" vertical="center" wrapText="1"/>
    </xf>
    <xf numFmtId="10" fontId="6" fillId="0" borderId="0" xfId="80" applyNumberFormat="1" applyFont="1" applyAlignment="1">
      <alignment horizontal="center" vertical="center" wrapText="1"/>
    </xf>
    <xf numFmtId="0" fontId="7" fillId="0" borderId="66" xfId="80" applyFont="1" applyBorder="1"/>
    <xf numFmtId="4" fontId="29" fillId="0" borderId="61" xfId="80" applyNumberFormat="1" applyFont="1" applyBorder="1"/>
    <xf numFmtId="4" fontId="30" fillId="0" borderId="0" xfId="80" applyNumberFormat="1" applyFont="1" applyAlignment="1">
      <alignment horizontal="center" vertical="center"/>
    </xf>
    <xf numFmtId="0" fontId="25" fillId="0" borderId="1" xfId="80" applyFont="1" applyBorder="1" applyAlignment="1">
      <alignment horizontal="left" vertical="center" wrapText="1"/>
    </xf>
    <xf numFmtId="4" fontId="52" fillId="0" borderId="0" xfId="80" applyNumberFormat="1" applyFont="1" applyAlignment="1">
      <alignment horizontal="center" vertical="center" wrapText="1"/>
    </xf>
    <xf numFmtId="3" fontId="3" fillId="0" borderId="0" xfId="80" applyNumberFormat="1" applyFont="1"/>
    <xf numFmtId="1" fontId="46" fillId="0" borderId="0" xfId="80" applyNumberFormat="1" applyFont="1" applyAlignment="1">
      <alignment horizontal="center" vertical="center"/>
    </xf>
    <xf numFmtId="0" fontId="9" fillId="18" borderId="47" xfId="80" applyFont="1" applyFill="1" applyBorder="1" applyAlignment="1">
      <alignment horizontal="center" vertical="center"/>
    </xf>
    <xf numFmtId="4" fontId="9" fillId="18" borderId="47" xfId="80" applyNumberFormat="1" applyFont="1" applyFill="1" applyBorder="1" applyAlignment="1">
      <alignment horizontal="center" vertical="center" wrapText="1"/>
    </xf>
    <xf numFmtId="0" fontId="25" fillId="0" borderId="7" xfId="80" applyFont="1" applyBorder="1" applyAlignment="1">
      <alignment horizontal="left" vertical="center" wrapText="1"/>
    </xf>
    <xf numFmtId="0" fontId="3" fillId="0" borderId="1" xfId="80" applyFont="1" applyBorder="1" applyAlignment="1">
      <alignment horizontal="center" vertical="center"/>
    </xf>
    <xf numFmtId="192" fontId="46" fillId="3" borderId="1" xfId="80" applyNumberFormat="1" applyFont="1" applyFill="1" applyBorder="1" applyAlignment="1">
      <alignment horizontal="center" vertical="center"/>
    </xf>
    <xf numFmtId="192" fontId="46" fillId="0" borderId="0" xfId="80" applyNumberFormat="1" applyFont="1" applyAlignment="1">
      <alignment horizontal="center" vertical="center"/>
    </xf>
    <xf numFmtId="10" fontId="6" fillId="4" borderId="45" xfId="80" applyNumberFormat="1" applyFont="1" applyFill="1" applyBorder="1" applyAlignment="1">
      <alignment horizontal="center" vertical="center"/>
    </xf>
    <xf numFmtId="191" fontId="3" fillId="0" borderId="0" xfId="80" applyNumberFormat="1" applyFont="1" applyAlignment="1">
      <alignment horizontal="center" vertical="center"/>
    </xf>
    <xf numFmtId="4" fontId="3" fillId="4" borderId="49" xfId="80" applyNumberFormat="1" applyFont="1" applyFill="1" applyBorder="1" applyAlignment="1">
      <alignment horizontal="center" vertical="center" wrapText="1"/>
    </xf>
    <xf numFmtId="49" fontId="3" fillId="0" borderId="1" xfId="80" applyNumberFormat="1" applyFont="1" applyBorder="1" applyAlignment="1">
      <alignment horizontal="center"/>
    </xf>
    <xf numFmtId="0" fontId="29" fillId="0" borderId="1" xfId="80" applyFont="1" applyBorder="1"/>
    <xf numFmtId="0" fontId="25" fillId="0" borderId="1" xfId="80" applyFont="1" applyBorder="1"/>
    <xf numFmtId="4" fontId="29" fillId="0" borderId="1" xfId="80" applyNumberFormat="1" applyFont="1" applyBorder="1"/>
    <xf numFmtId="4" fontId="29" fillId="0" borderId="7" xfId="80" applyNumberFormat="1" applyFont="1" applyBorder="1"/>
    <xf numFmtId="4" fontId="53" fillId="0" borderId="0" xfId="80" applyNumberFormat="1" applyFont="1" applyAlignment="1">
      <alignment vertical="center"/>
    </xf>
    <xf numFmtId="4" fontId="3" fillId="4" borderId="7" xfId="80" applyNumberFormat="1" applyFont="1" applyFill="1" applyBorder="1" applyAlignment="1">
      <alignment horizontal="center" vertical="center" wrapText="1"/>
    </xf>
    <xf numFmtId="0" fontId="29" fillId="0" borderId="57" xfId="80" applyFont="1" applyBorder="1" applyAlignment="1">
      <alignment horizontal="center" vertical="center"/>
    </xf>
    <xf numFmtId="0" fontId="4" fillId="19" borderId="1" xfId="80" applyFont="1" applyFill="1" applyBorder="1" applyAlignment="1">
      <alignment horizontal="left" vertical="center"/>
    </xf>
    <xf numFmtId="49" fontId="29" fillId="3" borderId="1" xfId="80" applyNumberFormat="1" applyFont="1" applyFill="1" applyBorder="1" applyAlignment="1">
      <alignment horizontal="center" vertical="center"/>
    </xf>
    <xf numFmtId="4" fontId="6" fillId="17" borderId="67" xfId="80" applyNumberFormat="1" applyFont="1" applyFill="1" applyBorder="1" applyAlignment="1">
      <alignment horizontal="left" vertical="center"/>
    </xf>
    <xf numFmtId="4" fontId="29" fillId="17" borderId="67" xfId="80" applyNumberFormat="1" applyFont="1" applyFill="1" applyBorder="1" applyAlignment="1">
      <alignment horizontal="center"/>
    </xf>
    <xf numFmtId="49" fontId="25" fillId="18" borderId="68" xfId="80" applyNumberFormat="1" applyFont="1" applyFill="1" applyBorder="1" applyAlignment="1">
      <alignment horizontal="center" vertical="center" wrapText="1"/>
    </xf>
    <xf numFmtId="0" fontId="7" fillId="0" borderId="69" xfId="80" applyFont="1" applyBorder="1"/>
    <xf numFmtId="49" fontId="25" fillId="18" borderId="62" xfId="80" applyNumberFormat="1" applyFont="1" applyFill="1" applyBorder="1" applyAlignment="1">
      <alignment horizontal="center" vertical="center" wrapText="1"/>
    </xf>
    <xf numFmtId="4" fontId="25" fillId="18" borderId="70" xfId="80" applyNumberFormat="1" applyFont="1" applyFill="1" applyBorder="1" applyAlignment="1">
      <alignment horizontal="center" vertical="center"/>
    </xf>
    <xf numFmtId="0" fontId="7" fillId="0" borderId="71" xfId="80" applyFont="1" applyBorder="1"/>
    <xf numFmtId="0" fontId="7" fillId="0" borderId="72" xfId="80" applyFont="1" applyBorder="1"/>
    <xf numFmtId="0" fontId="7" fillId="0" borderId="73" xfId="80" applyFont="1" applyBorder="1"/>
    <xf numFmtId="4" fontId="25" fillId="18" borderId="48" xfId="80" applyNumberFormat="1" applyFont="1" applyFill="1" applyBorder="1" applyAlignment="1">
      <alignment horizontal="center" vertical="center"/>
    </xf>
    <xf numFmtId="0" fontId="25" fillId="0" borderId="70" xfId="80" applyFont="1" applyBorder="1" applyAlignment="1">
      <alignment horizontal="left" vertical="center"/>
    </xf>
    <xf numFmtId="10" fontId="46" fillId="19" borderId="48" xfId="80" applyNumberFormat="1" applyFont="1" applyFill="1" applyBorder="1" applyAlignment="1">
      <alignment horizontal="center" vertical="center"/>
    </xf>
    <xf numFmtId="4" fontId="46" fillId="19" borderId="48" xfId="80" applyNumberFormat="1" applyFont="1" applyFill="1" applyBorder="1" applyAlignment="1">
      <alignment horizontal="center" vertical="center"/>
    </xf>
    <xf numFmtId="10" fontId="46" fillId="19" borderId="48" xfId="80" applyNumberFormat="1" applyFont="1" applyFill="1" applyBorder="1" applyAlignment="1">
      <alignment horizontal="center" vertical="center" wrapText="1"/>
    </xf>
    <xf numFmtId="49" fontId="25" fillId="17" borderId="70" xfId="80" applyNumberFormat="1" applyFont="1" applyFill="1" applyBorder="1" applyAlignment="1">
      <alignment horizontal="center" vertical="center"/>
    </xf>
    <xf numFmtId="10" fontId="6" fillId="17" borderId="48" xfId="80" applyNumberFormat="1" applyFont="1" applyFill="1" applyBorder="1" applyAlignment="1">
      <alignment horizontal="center" vertical="center"/>
    </xf>
    <xf numFmtId="4" fontId="6" fillId="17" borderId="48" xfId="80" applyNumberFormat="1" applyFont="1" applyFill="1" applyBorder="1" applyAlignment="1">
      <alignment horizontal="center" vertical="center"/>
    </xf>
    <xf numFmtId="189" fontId="54" fillId="0" borderId="0" xfId="80" applyNumberFormat="1" applyFont="1"/>
    <xf numFmtId="190" fontId="3" fillId="0" borderId="0" xfId="80" applyNumberFormat="1" applyFont="1" applyAlignment="1">
      <alignment horizontal="left"/>
    </xf>
    <xf numFmtId="190" fontId="3" fillId="0" borderId="0" xfId="80" applyNumberFormat="1" applyFont="1"/>
    <xf numFmtId="190" fontId="29" fillId="0" borderId="0" xfId="80" applyNumberFormat="1" applyFont="1"/>
    <xf numFmtId="49" fontId="25" fillId="0" borderId="7" xfId="80" applyNumberFormat="1" applyFont="1" applyBorder="1" applyAlignment="1">
      <alignment horizontal="center" vertical="center"/>
    </xf>
    <xf numFmtId="10" fontId="6" fillId="16" borderId="1" xfId="80" applyNumberFormat="1" applyFont="1" applyFill="1" applyBorder="1" applyAlignment="1">
      <alignment horizontal="center" vertical="center"/>
    </xf>
    <xf numFmtId="4" fontId="6" fillId="16" borderId="1" xfId="80" applyNumberFormat="1" applyFont="1" applyFill="1" applyBorder="1" applyAlignment="1">
      <alignment horizontal="center" vertical="center"/>
    </xf>
    <xf numFmtId="49" fontId="25" fillId="0" borderId="0" xfId="80" applyNumberFormat="1" applyFont="1" applyAlignment="1">
      <alignment horizontal="center" vertical="center"/>
    </xf>
    <xf numFmtId="190" fontId="31" fillId="0" borderId="0" xfId="80" applyNumberFormat="1" applyFont="1" applyAlignment="1">
      <alignment horizontal="left"/>
    </xf>
    <xf numFmtId="190" fontId="31" fillId="0" borderId="0" xfId="80" applyNumberFormat="1" applyFont="1"/>
    <xf numFmtId="190" fontId="6" fillId="17" borderId="0" xfId="80" applyNumberFormat="1" applyFont="1" applyFill="1" applyAlignment="1">
      <alignment vertical="center"/>
    </xf>
    <xf numFmtId="190" fontId="6" fillId="0" borderId="0" xfId="80" applyNumberFormat="1" applyFont="1" applyAlignment="1">
      <alignment vertical="center"/>
    </xf>
    <xf numFmtId="0" fontId="31" fillId="0" borderId="0" xfId="80" applyFont="1" applyAlignment="1">
      <alignment horizontal="left"/>
    </xf>
    <xf numFmtId="4" fontId="31" fillId="0" borderId="0" xfId="80" applyNumberFormat="1" applyFont="1"/>
    <xf numFmtId="49" fontId="6" fillId="0" borderId="0" xfId="80" applyNumberFormat="1" applyFont="1" applyAlignment="1">
      <alignment horizontal="right"/>
    </xf>
    <xf numFmtId="0" fontId="6" fillId="3" borderId="7" xfId="0" applyFont="1" applyFill="1" applyBorder="1" applyAlignment="1">
      <alignment horizontal="center" vertical="center" wrapText="1"/>
    </xf>
    <xf numFmtId="0" fontId="55" fillId="0" borderId="8" xfId="0" applyFont="1" applyFill="1" applyBorder="1" applyAlignment="1"/>
    <xf numFmtId="0" fontId="6" fillId="0" borderId="0" xfId="80" applyFont="1" applyAlignment="1">
      <alignment horizontal="center" vertical="center" wrapText="1"/>
    </xf>
    <xf numFmtId="49" fontId="46" fillId="0" borderId="0" xfId="80" applyNumberFormat="1" applyFont="1" applyAlignment="1">
      <alignment horizontal="center"/>
    </xf>
    <xf numFmtId="0" fontId="6" fillId="0" borderId="0" xfId="80" applyFont="1" applyAlignment="1">
      <alignment horizontal="right"/>
    </xf>
    <xf numFmtId="0" fontId="56" fillId="3" borderId="7" xfId="0" applyFont="1" applyFill="1" applyBorder="1" applyAlignment="1">
      <alignment horizontal="center" vertical="center" wrapText="1"/>
    </xf>
    <xf numFmtId="4" fontId="9" fillId="18" borderId="47" xfId="80" applyNumberFormat="1" applyFont="1" applyFill="1" applyBorder="1" applyAlignment="1">
      <alignment horizontal="center" vertical="center"/>
    </xf>
    <xf numFmtId="192" fontId="6" fillId="4" borderId="1" xfId="80" applyNumberFormat="1" applyFont="1" applyFill="1" applyBorder="1" applyAlignment="1">
      <alignment horizontal="center" vertical="center"/>
    </xf>
    <xf numFmtId="192" fontId="6" fillId="0" borderId="0" xfId="80" applyNumberFormat="1" applyFont="1" applyAlignment="1">
      <alignment horizontal="center" vertical="center"/>
    </xf>
    <xf numFmtId="191" fontId="29" fillId="3" borderId="1" xfId="80" applyNumberFormat="1" applyFont="1" applyFill="1" applyBorder="1" applyAlignment="1">
      <alignment horizontal="center" vertical="center"/>
    </xf>
    <xf numFmtId="191" fontId="29" fillId="0" borderId="0" xfId="80" applyNumberFormat="1" applyFont="1"/>
    <xf numFmtId="191" fontId="29" fillId="0" borderId="0" xfId="80" applyNumberFormat="1" applyFont="1" applyAlignment="1">
      <alignment horizontal="center" vertical="center"/>
    </xf>
    <xf numFmtId="4" fontId="3" fillId="4" borderId="44" xfId="80" applyNumberFormat="1" applyFont="1" applyFill="1" applyBorder="1" applyAlignment="1">
      <alignment horizontal="center" vertical="center" wrapText="1"/>
    </xf>
    <xf numFmtId="3" fontId="29" fillId="3" borderId="1" xfId="80" applyNumberFormat="1" applyFont="1" applyFill="1" applyBorder="1" applyAlignment="1">
      <alignment horizontal="center" vertical="center"/>
    </xf>
    <xf numFmtId="4" fontId="33" fillId="0" borderId="0" xfId="80" applyNumberFormat="1" applyFont="1"/>
    <xf numFmtId="189" fontId="33" fillId="0" borderId="0" xfId="80" applyNumberFormat="1" applyFont="1"/>
    <xf numFmtId="0" fontId="57" fillId="0" borderId="0" xfId="66" applyFont="1" applyAlignment="1" applyProtection="1">
      <alignment vertical="center" wrapText="1"/>
      <protection hidden="1"/>
    </xf>
    <xf numFmtId="0" fontId="7" fillId="0" borderId="0" xfId="66" applyAlignment="1">
      <alignment vertical="center"/>
    </xf>
    <xf numFmtId="0" fontId="7" fillId="0" borderId="0" xfId="66"/>
    <xf numFmtId="0" fontId="58" fillId="0" borderId="0" xfId="66" applyFont="1"/>
    <xf numFmtId="0" fontId="59" fillId="0" borderId="0" xfId="66" applyFont="1"/>
    <xf numFmtId="0" fontId="60" fillId="0" borderId="0" xfId="66" applyFont="1" applyAlignment="1" applyProtection="1">
      <alignment horizontal="center"/>
      <protection hidden="1"/>
    </xf>
    <xf numFmtId="0" fontId="61" fillId="20" borderId="0" xfId="66" applyFont="1" applyFill="1" applyAlignment="1" applyProtection="1">
      <alignment horizontal="right" vertical="center"/>
      <protection hidden="1"/>
    </xf>
    <xf numFmtId="1" fontId="61" fillId="21" borderId="74" xfId="66" applyNumberFormat="1" applyFont="1" applyFill="1" applyBorder="1" applyAlignment="1" applyProtection="1">
      <alignment horizontal="center" vertical="center"/>
      <protection locked="0"/>
    </xf>
    <xf numFmtId="0" fontId="62" fillId="0" borderId="0" xfId="66" applyFont="1" applyAlignment="1" applyProtection="1">
      <alignment horizontal="center"/>
      <protection hidden="1"/>
    </xf>
    <xf numFmtId="0" fontId="61" fillId="0" borderId="0" xfId="66" applyFont="1" applyAlignment="1" applyProtection="1">
      <alignment horizontal="right" vertical="center"/>
      <protection hidden="1"/>
    </xf>
    <xf numFmtId="49" fontId="61" fillId="21" borderId="75" xfId="66" applyNumberFormat="1" applyFont="1" applyFill="1" applyBorder="1" applyAlignment="1" applyProtection="1">
      <alignment horizontal="center" vertical="center"/>
      <protection locked="0"/>
    </xf>
    <xf numFmtId="0" fontId="59" fillId="0" borderId="0" xfId="66" applyFont="1" applyAlignment="1" applyProtection="1">
      <alignment horizontal="left" vertical="center" wrapText="1"/>
      <protection hidden="1"/>
    </xf>
    <xf numFmtId="0" fontId="59" fillId="22" borderId="76" xfId="66" applyFont="1" applyFill="1" applyBorder="1" applyAlignment="1" applyProtection="1">
      <alignment horizontal="center" vertical="center" wrapText="1"/>
      <protection hidden="1"/>
    </xf>
    <xf numFmtId="0" fontId="59" fillId="22" borderId="77" xfId="66" applyFont="1" applyFill="1" applyBorder="1" applyAlignment="1" applyProtection="1">
      <alignment horizontal="center" vertical="center" wrapText="1"/>
      <protection hidden="1"/>
    </xf>
    <xf numFmtId="0" fontId="59" fillId="22" borderId="78" xfId="66" applyFont="1" applyFill="1" applyBorder="1" applyAlignment="1" applyProtection="1">
      <alignment horizontal="center" vertical="center" wrapText="1"/>
      <protection hidden="1"/>
    </xf>
    <xf numFmtId="0" fontId="59" fillId="0" borderId="0" xfId="66" applyFont="1" applyAlignment="1" applyProtection="1">
      <alignment horizontal="center"/>
      <protection hidden="1"/>
    </xf>
    <xf numFmtId="3" fontId="59" fillId="0" borderId="0" xfId="66" applyNumberFormat="1" applyFont="1" applyAlignment="1" applyProtection="1">
      <alignment horizontal="center"/>
      <protection hidden="1"/>
    </xf>
    <xf numFmtId="0" fontId="59" fillId="23" borderId="75" xfId="66" applyFont="1" applyFill="1" applyBorder="1" applyAlignment="1" applyProtection="1">
      <alignment horizontal="center"/>
      <protection hidden="1"/>
    </xf>
    <xf numFmtId="0" fontId="63" fillId="24" borderId="27" xfId="66" applyFont="1" applyFill="1" applyBorder="1" applyAlignment="1" applyProtection="1">
      <alignment horizontal="center" vertical="center" wrapText="1"/>
      <protection hidden="1"/>
    </xf>
    <xf numFmtId="49" fontId="63" fillId="24" borderId="79" xfId="79" applyNumberFormat="1" applyFont="1" applyFill="1" applyBorder="1" applyAlignment="1" applyProtection="1">
      <alignment vertical="center" wrapText="1"/>
    </xf>
    <xf numFmtId="186" fontId="64" fillId="21" borderId="79" xfId="66" applyNumberFormat="1" applyFont="1" applyFill="1" applyBorder="1" applyAlignment="1" applyProtection="1">
      <alignment horizontal="center" vertical="center"/>
      <protection locked="0"/>
    </xf>
    <xf numFmtId="0" fontId="65" fillId="25" borderId="79" xfId="66" applyFont="1" applyFill="1" applyBorder="1" applyAlignment="1" applyProtection="1">
      <alignment horizontal="center" vertical="center"/>
      <protection locked="0"/>
    </xf>
    <xf numFmtId="184" fontId="65" fillId="21" borderId="79" xfId="66" applyNumberFormat="1" applyFont="1" applyFill="1" applyBorder="1" applyAlignment="1" applyProtection="1">
      <alignment horizontal="center" vertical="center"/>
      <protection locked="0"/>
    </xf>
    <xf numFmtId="49" fontId="64" fillId="21" borderId="80" xfId="66" applyNumberFormat="1" applyFont="1" applyFill="1" applyBorder="1" applyAlignment="1" applyProtection="1">
      <alignment horizontal="center" vertical="center"/>
      <protection locked="0"/>
    </xf>
    <xf numFmtId="49" fontId="65" fillId="21" borderId="81" xfId="66" applyNumberFormat="1" applyFont="1" applyFill="1" applyBorder="1" applyAlignment="1" applyProtection="1">
      <alignment horizontal="center" vertical="center"/>
      <protection locked="0"/>
    </xf>
    <xf numFmtId="0" fontId="63" fillId="24" borderId="79" xfId="66" applyFont="1" applyFill="1" applyBorder="1" applyAlignment="1" applyProtection="1">
      <alignment horizontal="left" wrapText="1"/>
      <protection hidden="1"/>
    </xf>
    <xf numFmtId="3" fontId="65" fillId="25" borderId="79" xfId="66" applyNumberFormat="1" applyFont="1" applyFill="1" applyBorder="1" applyAlignment="1" applyProtection="1">
      <alignment horizontal="center" vertical="center"/>
      <protection locked="0"/>
    </xf>
    <xf numFmtId="49" fontId="65" fillId="21" borderId="79" xfId="66" applyNumberFormat="1" applyFont="1" applyFill="1" applyBorder="1" applyAlignment="1" applyProtection="1">
      <alignment horizontal="center" vertical="center"/>
      <protection locked="0"/>
    </xf>
    <xf numFmtId="0" fontId="63" fillId="24" borderId="82" xfId="66" applyFont="1" applyFill="1" applyBorder="1" applyAlignment="1" applyProtection="1">
      <alignment horizontal="left" wrapText="1"/>
      <protection hidden="1"/>
    </xf>
    <xf numFmtId="0" fontId="63" fillId="24" borderId="79" xfId="66" applyFont="1" applyFill="1" applyBorder="1" applyAlignment="1" applyProtection="1">
      <alignment horizontal="left" wrapText="1"/>
      <protection locked="0"/>
    </xf>
    <xf numFmtId="0" fontId="59" fillId="23" borderId="83" xfId="66" applyFont="1" applyFill="1" applyBorder="1" applyAlignment="1" applyProtection="1">
      <alignment horizontal="center" vertical="center"/>
      <protection hidden="1"/>
    </xf>
    <xf numFmtId="0" fontId="59" fillId="23" borderId="84" xfId="66" applyFont="1" applyFill="1" applyBorder="1" applyAlignment="1" applyProtection="1">
      <alignment horizontal="center" vertical="center"/>
      <protection hidden="1"/>
    </xf>
    <xf numFmtId="0" fontId="59" fillId="23" borderId="85" xfId="66" applyFont="1" applyFill="1" applyBorder="1" applyAlignment="1" applyProtection="1">
      <alignment horizontal="center" vertical="center"/>
      <protection hidden="1"/>
    </xf>
    <xf numFmtId="0" fontId="63" fillId="24" borderId="24" xfId="66" applyFont="1" applyFill="1" applyBorder="1" applyAlignment="1" applyProtection="1">
      <alignment horizontal="center" vertical="center"/>
      <protection hidden="1"/>
    </xf>
    <xf numFmtId="49" fontId="63" fillId="24" borderId="86" xfId="79" applyNumberFormat="1" applyFont="1" applyFill="1" applyBorder="1" applyAlignment="1" applyProtection="1">
      <alignment vertical="center" wrapText="1"/>
    </xf>
    <xf numFmtId="186" fontId="65" fillId="21" borderId="87" xfId="66" applyNumberFormat="1" applyFont="1" applyFill="1" applyBorder="1" applyAlignment="1" applyProtection="1">
      <alignment horizontal="center" vertical="center"/>
      <protection locked="0"/>
    </xf>
    <xf numFmtId="0" fontId="65" fillId="25" borderId="87" xfId="66" applyFont="1" applyFill="1" applyBorder="1" applyAlignment="1" applyProtection="1">
      <alignment horizontal="center" vertical="center"/>
      <protection locked="0"/>
    </xf>
    <xf numFmtId="184" fontId="65" fillId="21" borderId="87" xfId="66" applyNumberFormat="1" applyFont="1" applyFill="1" applyBorder="1" applyAlignment="1" applyProtection="1">
      <alignment horizontal="center" vertical="center"/>
      <protection locked="0"/>
    </xf>
    <xf numFmtId="186" fontId="65" fillId="21" borderId="79" xfId="66" applyNumberFormat="1" applyFont="1" applyFill="1" applyBorder="1" applyAlignment="1" applyProtection="1">
      <alignment horizontal="center" vertical="center"/>
      <protection locked="0"/>
    </xf>
    <xf numFmtId="49" fontId="65" fillId="21" borderId="80" xfId="66" applyNumberFormat="1" applyFont="1" applyFill="1" applyBorder="1" applyAlignment="1" applyProtection="1">
      <alignment horizontal="center" vertical="center"/>
      <protection locked="0"/>
    </xf>
    <xf numFmtId="49" fontId="65" fillId="21" borderId="86" xfId="66" applyNumberFormat="1" applyFont="1" applyFill="1" applyBorder="1" applyAlignment="1" applyProtection="1">
      <alignment horizontal="center" vertical="center"/>
      <protection locked="0"/>
    </xf>
    <xf numFmtId="186" fontId="63" fillId="21" borderId="79" xfId="66" applyNumberFormat="1" applyFont="1" applyFill="1" applyBorder="1" applyAlignment="1" applyProtection="1">
      <alignment horizontal="center" vertical="center"/>
      <protection locked="0"/>
    </xf>
    <xf numFmtId="3" fontId="63" fillId="25" borderId="79" xfId="66" applyNumberFormat="1" applyFont="1" applyFill="1" applyBorder="1" applyAlignment="1" applyProtection="1">
      <alignment horizontal="center" vertical="center"/>
      <protection locked="0"/>
    </xf>
    <xf numFmtId="184" fontId="63" fillId="21" borderId="79" xfId="66" applyNumberFormat="1" applyFont="1" applyFill="1" applyBorder="1" applyAlignment="1" applyProtection="1">
      <alignment horizontal="center" vertical="center"/>
      <protection locked="0"/>
    </xf>
    <xf numFmtId="49" fontId="63" fillId="21" borderId="80" xfId="66" applyNumberFormat="1" applyFont="1" applyFill="1" applyBorder="1" applyAlignment="1" applyProtection="1">
      <alignment horizontal="center" vertical="center"/>
      <protection locked="0"/>
    </xf>
    <xf numFmtId="0" fontId="59" fillId="23" borderId="88" xfId="66" applyFont="1" applyFill="1" applyBorder="1" applyAlignment="1" applyProtection="1">
      <alignment horizontal="center" vertical="center"/>
      <protection hidden="1"/>
    </xf>
    <xf numFmtId="0" fontId="63" fillId="24" borderId="89" xfId="66" applyFont="1" applyFill="1" applyBorder="1" applyAlignment="1" applyProtection="1">
      <alignment horizontal="center" vertical="center" wrapText="1"/>
      <protection hidden="1"/>
    </xf>
    <xf numFmtId="49" fontId="63" fillId="24" borderId="80" xfId="79" applyNumberFormat="1" applyFont="1" applyFill="1" applyBorder="1" applyAlignment="1" applyProtection="1">
      <alignment vertical="center" wrapText="1"/>
    </xf>
    <xf numFmtId="186" fontId="65" fillId="21" borderId="80" xfId="66" applyNumberFormat="1" applyFont="1" applyFill="1" applyBorder="1" applyAlignment="1" applyProtection="1">
      <alignment horizontal="center" vertical="center"/>
      <protection locked="0"/>
    </xf>
    <xf numFmtId="0" fontId="65" fillId="25" borderId="80" xfId="66" applyFont="1" applyFill="1" applyBorder="1" applyAlignment="1" applyProtection="1">
      <alignment horizontal="center" vertical="center"/>
      <protection locked="0"/>
    </xf>
    <xf numFmtId="184" fontId="65" fillId="21" borderId="80" xfId="66" applyNumberFormat="1" applyFont="1" applyFill="1" applyBorder="1" applyAlignment="1" applyProtection="1">
      <alignment horizontal="center" vertical="center"/>
      <protection locked="0"/>
    </xf>
    <xf numFmtId="0" fontId="63" fillId="24" borderId="79" xfId="66" applyFont="1" applyFill="1" applyBorder="1" applyAlignment="1" applyProtection="1">
      <alignment horizontal="center" wrapText="1"/>
      <protection hidden="1"/>
    </xf>
    <xf numFmtId="0" fontId="63" fillId="24" borderId="90" xfId="66" applyFont="1" applyFill="1" applyBorder="1" applyAlignment="1" applyProtection="1">
      <alignment horizontal="left" wrapText="1"/>
      <protection hidden="1"/>
    </xf>
    <xf numFmtId="49" fontId="64" fillId="21" borderId="79" xfId="66" applyNumberFormat="1" applyFont="1" applyFill="1" applyBorder="1" applyAlignment="1" applyProtection="1">
      <alignment horizontal="center" vertical="center"/>
      <protection locked="0"/>
    </xf>
    <xf numFmtId="0" fontId="66" fillId="22" borderId="91" xfId="66" applyFont="1" applyFill="1" applyBorder="1" applyAlignment="1" applyProtection="1">
      <alignment horizontal="center"/>
      <protection hidden="1"/>
    </xf>
    <xf numFmtId="3" fontId="67" fillId="22" borderId="92" xfId="66" applyNumberFormat="1" applyFont="1" applyFill="1" applyBorder="1" applyAlignment="1" applyProtection="1">
      <alignment horizontal="center"/>
      <protection hidden="1"/>
    </xf>
    <xf numFmtId="0" fontId="68" fillId="0" borderId="93" xfId="66" applyFont="1" applyBorder="1"/>
    <xf numFmtId="0" fontId="7" fillId="0" borderId="93" xfId="66" applyBorder="1"/>
    <xf numFmtId="0" fontId="7" fillId="0" borderId="94" xfId="66" applyBorder="1"/>
    <xf numFmtId="0" fontId="7" fillId="0" borderId="95" xfId="66" applyBorder="1"/>
    <xf numFmtId="0" fontId="7" fillId="0" borderId="96" xfId="66" applyBorder="1"/>
    <xf numFmtId="0" fontId="69" fillId="26" borderId="97" xfId="0" applyFont="1" applyFill="1" applyBorder="1" applyAlignment="1"/>
    <xf numFmtId="0" fontId="69" fillId="26" borderId="16" xfId="0" applyFont="1" applyFill="1" applyBorder="1" applyAlignment="1"/>
    <xf numFmtId="0" fontId="69" fillId="26" borderId="98" xfId="0" applyFont="1" applyFill="1" applyBorder="1" applyAlignment="1"/>
    <xf numFmtId="0" fontId="69" fillId="26" borderId="99" xfId="0" applyFont="1" applyFill="1" applyBorder="1" applyAlignment="1"/>
    <xf numFmtId="0" fontId="70" fillId="4" borderId="33" xfId="0" applyFont="1" applyFill="1" applyBorder="1" applyAlignment="1">
      <alignment horizontal="center" vertical="center" wrapText="1"/>
    </xf>
    <xf numFmtId="0" fontId="70" fillId="4" borderId="8" xfId="0" applyFont="1" applyFill="1" applyBorder="1" applyAlignment="1">
      <alignment horizontal="left" wrapText="1"/>
    </xf>
    <xf numFmtId="186" fontId="70" fillId="3" borderId="1" xfId="0" applyNumberFormat="1" applyFont="1" applyFill="1" applyBorder="1" applyAlignment="1">
      <alignment horizontal="center" vertical="center"/>
    </xf>
    <xf numFmtId="0" fontId="70" fillId="3" borderId="1" xfId="0" applyFont="1" applyFill="1" applyBorder="1" applyAlignment="1">
      <alignment horizontal="center" vertical="center"/>
    </xf>
    <xf numFmtId="184" fontId="70" fillId="3" borderId="1" xfId="0" applyNumberFormat="1" applyFont="1" applyFill="1" applyBorder="1" applyAlignment="1">
      <alignment horizontal="center" vertical="center"/>
    </xf>
    <xf numFmtId="49" fontId="70" fillId="3" borderId="45" xfId="0" applyNumberFormat="1" applyFont="1" applyFill="1" applyBorder="1" applyAlignment="1">
      <alignment horizontal="center" vertical="center"/>
    </xf>
    <xf numFmtId="49" fontId="70" fillId="3" borderId="100" xfId="0" applyNumberFormat="1" applyFont="1" applyFill="1" applyBorder="1" applyAlignment="1">
      <alignment horizontal="center" vertical="center"/>
    </xf>
    <xf numFmtId="3" fontId="70" fillId="3" borderId="1" xfId="0" applyNumberFormat="1" applyFont="1" applyFill="1" applyBorder="1" applyAlignment="1">
      <alignment horizontal="center" vertical="center"/>
    </xf>
    <xf numFmtId="0" fontId="70" fillId="4" borderId="60" xfId="0" applyFont="1" applyFill="1" applyBorder="1" applyAlignment="1">
      <alignment horizontal="left" wrapText="1"/>
    </xf>
    <xf numFmtId="0" fontId="70" fillId="4" borderId="46" xfId="0" applyFont="1" applyFill="1" applyBorder="1" applyAlignment="1">
      <alignment horizontal="left" wrapText="1"/>
    </xf>
    <xf numFmtId="0" fontId="71" fillId="0" borderId="0" xfId="0" applyFont="1" applyFill="1" applyAlignment="1"/>
    <xf numFmtId="0" fontId="72" fillId="16" borderId="4" xfId="0" applyFont="1" applyFill="1" applyBorder="1" applyAlignment="1">
      <alignment horizontal="center" vertical="center"/>
    </xf>
    <xf numFmtId="0" fontId="73" fillId="0" borderId="5" xfId="0" applyFont="1" applyFill="1" applyBorder="1" applyAlignment="1"/>
    <xf numFmtId="0" fontId="73" fillId="0" borderId="101" xfId="0" applyFont="1" applyFill="1" applyBorder="1" applyAlignment="1"/>
    <xf numFmtId="3" fontId="74" fillId="16" borderId="102" xfId="0" applyNumberFormat="1" applyFont="1" applyFill="1" applyBorder="1" applyAlignment="1">
      <alignment horizontal="center"/>
    </xf>
    <xf numFmtId="0" fontId="72" fillId="16" borderId="30" xfId="0" applyFont="1" applyFill="1" applyBorder="1" applyAlignment="1">
      <alignment vertical="center"/>
    </xf>
    <xf numFmtId="0" fontId="72" fillId="16" borderId="9" xfId="0" applyFont="1" applyFill="1" applyBorder="1" applyAlignment="1">
      <alignment vertical="center"/>
    </xf>
    <xf numFmtId="0" fontId="72" fillId="16" borderId="8" xfId="0" applyFont="1" applyFill="1" applyBorder="1" applyAlignment="1">
      <alignment vertical="center"/>
    </xf>
    <xf numFmtId="3" fontId="72" fillId="16" borderId="34" xfId="0" applyNumberFormat="1" applyFont="1" applyFill="1" applyBorder="1" applyAlignment="1">
      <alignment horizontal="center"/>
    </xf>
    <xf numFmtId="184" fontId="75" fillId="0" borderId="0" xfId="0" applyNumberFormat="1" applyFont="1" applyFill="1" applyAlignment="1">
      <alignment horizontal="center" vertical="center"/>
    </xf>
    <xf numFmtId="49" fontId="75" fillId="0" borderId="0" xfId="0" applyNumberFormat="1" applyFont="1" applyFill="1" applyAlignment="1">
      <alignment horizontal="center" vertical="center"/>
    </xf>
    <xf numFmtId="0" fontId="72" fillId="16" borderId="103" xfId="0" applyFont="1" applyFill="1" applyBorder="1" applyAlignment="1">
      <alignment horizontal="center" vertical="center"/>
    </xf>
    <xf numFmtId="0" fontId="73" fillId="0" borderId="12" xfId="0" applyFont="1" applyFill="1" applyBorder="1" applyAlignment="1"/>
    <xf numFmtId="0" fontId="73" fillId="0" borderId="13" xfId="0" applyFont="1" applyFill="1" applyBorder="1" applyAlignment="1"/>
    <xf numFmtId="3" fontId="72" fillId="16" borderId="38" xfId="0" applyNumberFormat="1" applyFont="1" applyFill="1" applyBorder="1" applyAlignment="1">
      <alignment horizontal="center"/>
    </xf>
    <xf numFmtId="0" fontId="76" fillId="0" borderId="0" xfId="0" applyFont="1" applyFill="1" applyAlignment="1"/>
    <xf numFmtId="0" fontId="69" fillId="0" borderId="0" xfId="0" applyFont="1" applyFill="1" applyAlignment="1"/>
    <xf numFmtId="0" fontId="77" fillId="16" borderId="97" xfId="0" applyFont="1" applyFill="1" applyBorder="1" applyAlignment="1">
      <alignment horizontal="center" vertical="center"/>
    </xf>
    <xf numFmtId="0" fontId="73" fillId="0" borderId="98" xfId="0" applyFont="1" applyFill="1" applyBorder="1" applyAlignment="1"/>
    <xf numFmtId="0" fontId="73" fillId="0" borderId="104" xfId="0" applyFont="1" applyFill="1" applyBorder="1" applyAlignment="1"/>
    <xf numFmtId="3" fontId="78" fillId="16" borderId="43" xfId="0" applyNumberFormat="1" applyFont="1" applyFill="1" applyBorder="1" applyAlignment="1">
      <alignment horizontal="center"/>
    </xf>
    <xf numFmtId="0" fontId="79" fillId="0" borderId="0" xfId="66" applyFont="1"/>
    <xf numFmtId="0" fontId="59" fillId="20" borderId="0" xfId="66" applyFont="1" applyFill="1" applyAlignment="1" applyProtection="1">
      <alignment horizontal="center"/>
      <protection hidden="1"/>
    </xf>
    <xf numFmtId="0" fontId="59" fillId="20" borderId="0" xfId="66" applyFont="1" applyFill="1" applyAlignment="1" applyProtection="1">
      <alignment horizontal="right" vertical="center"/>
      <protection hidden="1"/>
    </xf>
    <xf numFmtId="0" fontId="59" fillId="21" borderId="79" xfId="66" applyFont="1" applyFill="1" applyBorder="1" applyAlignment="1" applyProtection="1">
      <alignment horizontal="center" vertical="center" wrapText="1"/>
      <protection locked="0"/>
    </xf>
    <xf numFmtId="0" fontId="66" fillId="20" borderId="0" xfId="66" applyFont="1" applyFill="1" applyAlignment="1" applyProtection="1">
      <alignment horizontal="center"/>
      <protection hidden="1"/>
    </xf>
    <xf numFmtId="0" fontId="63" fillId="20" borderId="0" xfId="66" applyFont="1" applyFill="1" applyAlignment="1" applyProtection="1">
      <alignment horizontal="center"/>
      <protection hidden="1"/>
    </xf>
    <xf numFmtId="0" fontId="80" fillId="0" borderId="0" xfId="66" applyFont="1" applyAlignment="1" applyProtection="1">
      <alignment horizontal="center" vertical="center" wrapText="1"/>
      <protection locked="0"/>
    </xf>
    <xf numFmtId="0" fontId="81" fillId="21" borderId="79" xfId="6" applyNumberFormat="1" applyFont="1" applyFill="1" applyBorder="1" applyAlignment="1" applyProtection="1">
      <alignment horizontal="center" vertical="center" wrapText="1"/>
      <protection locked="0"/>
    </xf>
    <xf numFmtId="0" fontId="82" fillId="0" borderId="0" xfId="57" applyFont="1" applyAlignment="1">
      <alignment horizontal="center" vertical="center"/>
    </xf>
    <xf numFmtId="0" fontId="82" fillId="0" borderId="0" xfId="57" applyFont="1" applyAlignment="1">
      <alignment vertical="center"/>
    </xf>
    <xf numFmtId="0" fontId="83" fillId="0" borderId="0" xfId="57" applyFont="1" applyAlignment="1">
      <alignment vertical="center"/>
    </xf>
    <xf numFmtId="0" fontId="82" fillId="0" borderId="0" xfId="57" applyFont="1"/>
    <xf numFmtId="0" fontId="84" fillId="0" borderId="0" xfId="66" applyFont="1" applyBorder="1" applyAlignment="1" applyProtection="1">
      <alignment horizontal="center"/>
      <protection hidden="1"/>
    </xf>
    <xf numFmtId="0" fontId="85" fillId="0" borderId="0" xfId="66" applyFont="1" applyBorder="1" applyAlignment="1" applyProtection="1">
      <alignment horizontal="center"/>
      <protection hidden="1"/>
    </xf>
    <xf numFmtId="3" fontId="86" fillId="20" borderId="75" xfId="66" applyNumberFormat="1" applyFont="1" applyFill="1" applyBorder="1" applyAlignment="1" applyProtection="1">
      <alignment horizontal="center" vertical="center"/>
      <protection hidden="1"/>
    </xf>
    <xf numFmtId="0" fontId="87" fillId="20" borderId="105" xfId="57" applyFont="1" applyFill="1" applyBorder="1" applyAlignment="1">
      <alignment horizontal="center" vertical="center"/>
    </xf>
    <xf numFmtId="0" fontId="88" fillId="27" borderId="106" xfId="57" applyFont="1" applyFill="1" applyBorder="1" applyAlignment="1">
      <alignment horizontal="center" vertical="center" wrapText="1"/>
    </xf>
    <xf numFmtId="0" fontId="88" fillId="27" borderId="80" xfId="57" applyFont="1" applyFill="1" applyBorder="1" applyAlignment="1">
      <alignment horizontal="center" vertical="center" wrapText="1"/>
    </xf>
    <xf numFmtId="0" fontId="88" fillId="27" borderId="81" xfId="57" applyFont="1" applyFill="1" applyBorder="1" applyAlignment="1">
      <alignment horizontal="center" vertical="center" wrapText="1"/>
    </xf>
    <xf numFmtId="0" fontId="89" fillId="20" borderId="107" xfId="66" applyFont="1" applyFill="1" applyBorder="1" applyAlignment="1">
      <alignment horizontal="center" vertical="center" wrapText="1"/>
    </xf>
    <xf numFmtId="193" fontId="90" fillId="20" borderId="108" xfId="57" applyNumberFormat="1" applyFont="1" applyFill="1" applyBorder="1" applyAlignment="1" applyProtection="1">
      <alignment horizontal="center" vertical="center"/>
      <protection locked="0"/>
    </xf>
    <xf numFmtId="58" fontId="91" fillId="20" borderId="108" xfId="57" applyNumberFormat="1" applyFont="1" applyFill="1" applyBorder="1" applyAlignment="1" applyProtection="1">
      <alignment horizontal="center" vertical="center"/>
      <protection locked="0"/>
    </xf>
    <xf numFmtId="49" fontId="91" fillId="20" borderId="108" xfId="57" applyNumberFormat="1" applyFont="1" applyFill="1" applyBorder="1" applyAlignment="1" applyProtection="1">
      <alignment horizontal="center" vertical="center"/>
      <protection locked="0"/>
    </xf>
    <xf numFmtId="186" fontId="92" fillId="20" borderId="108" xfId="57" applyNumberFormat="1" applyFont="1" applyFill="1" applyBorder="1" applyAlignment="1" applyProtection="1">
      <alignment horizontal="center" vertical="center"/>
      <protection locked="0"/>
    </xf>
    <xf numFmtId="0" fontId="92" fillId="20" borderId="108" xfId="57" applyFont="1" applyFill="1" applyBorder="1" applyAlignment="1" applyProtection="1">
      <alignment horizontal="center" vertical="center"/>
      <protection locked="0"/>
    </xf>
    <xf numFmtId="0" fontId="93" fillId="20" borderId="109" xfId="57" applyFont="1" applyFill="1" applyBorder="1" applyAlignment="1" applyProtection="1">
      <alignment horizontal="center" vertical="center"/>
      <protection locked="0"/>
    </xf>
    <xf numFmtId="0" fontId="89" fillId="20" borderId="29" xfId="66" applyFont="1" applyFill="1" applyBorder="1" applyAlignment="1">
      <alignment horizontal="center" vertical="center" wrapText="1"/>
    </xf>
    <xf numFmtId="193" fontId="90" fillId="20" borderId="79" xfId="57" applyNumberFormat="1" applyFont="1" applyFill="1" applyBorder="1" applyAlignment="1" applyProtection="1">
      <alignment horizontal="center" vertical="center"/>
      <protection locked="0"/>
    </xf>
    <xf numFmtId="58" fontId="91" fillId="20" borderId="79" xfId="57" applyNumberFormat="1" applyFont="1" applyFill="1" applyBorder="1" applyAlignment="1" applyProtection="1">
      <alignment horizontal="center" vertical="center"/>
      <protection locked="0"/>
    </xf>
    <xf numFmtId="49" fontId="91" fillId="20" borderId="79" xfId="57" applyNumberFormat="1" applyFont="1" applyFill="1" applyBorder="1" applyAlignment="1" applyProtection="1">
      <alignment horizontal="center" vertical="center"/>
      <protection locked="0"/>
    </xf>
    <xf numFmtId="186" fontId="92" fillId="20" borderId="79" xfId="57" applyNumberFormat="1" applyFont="1" applyFill="1" applyBorder="1" applyAlignment="1" applyProtection="1">
      <alignment horizontal="center" vertical="center"/>
      <protection locked="0"/>
    </xf>
    <xf numFmtId="0" fontId="92" fillId="20" borderId="79" xfId="57" applyFont="1" applyFill="1" applyBorder="1" applyAlignment="1" applyProtection="1">
      <alignment horizontal="center" vertical="center"/>
      <protection locked="0"/>
    </xf>
    <xf numFmtId="0" fontId="93" fillId="20" borderId="110" xfId="57" applyFont="1" applyFill="1" applyBorder="1" applyAlignment="1" applyProtection="1">
      <alignment horizontal="center" vertical="center"/>
      <protection locked="0"/>
    </xf>
    <xf numFmtId="1" fontId="83" fillId="20" borderId="79" xfId="57" applyNumberFormat="1" applyFont="1" applyFill="1" applyBorder="1" applyAlignment="1" applyProtection="1">
      <alignment horizontal="center" vertical="center"/>
      <protection locked="0"/>
    </xf>
    <xf numFmtId="186" fontId="83" fillId="20" borderId="79" xfId="57" applyNumberFormat="1" applyFont="1" applyFill="1" applyBorder="1" applyAlignment="1" applyProtection="1">
      <alignment horizontal="center" vertical="center"/>
      <protection locked="0"/>
    </xf>
    <xf numFmtId="0" fontId="94" fillId="0" borderId="79" xfId="66" applyFont="1" applyBorder="1" applyAlignment="1">
      <alignment horizontal="center"/>
    </xf>
    <xf numFmtId="58" fontId="7" fillId="0" borderId="79" xfId="66" applyNumberFormat="1" applyBorder="1" applyAlignment="1">
      <alignment horizontal="center"/>
    </xf>
    <xf numFmtId="1" fontId="83" fillId="20" borderId="111" xfId="57" applyNumberFormat="1" applyFont="1" applyFill="1" applyBorder="1" applyAlignment="1" applyProtection="1">
      <alignment horizontal="center" vertical="center"/>
      <protection locked="0"/>
    </xf>
    <xf numFmtId="186" fontId="83" fillId="20" borderId="111" xfId="57" applyNumberFormat="1" applyFont="1" applyFill="1" applyBorder="1" applyAlignment="1" applyProtection="1">
      <alignment horizontal="center" vertical="center"/>
      <protection locked="0"/>
    </xf>
    <xf numFmtId="0" fontId="92" fillId="20" borderId="111" xfId="57" applyFont="1" applyFill="1" applyBorder="1" applyAlignment="1" applyProtection="1">
      <alignment horizontal="center" vertical="center"/>
      <protection locked="0"/>
    </xf>
    <xf numFmtId="58" fontId="91" fillId="20" borderId="111" xfId="57" applyNumberFormat="1" applyFont="1" applyFill="1" applyBorder="1" applyAlignment="1" applyProtection="1">
      <alignment horizontal="center" vertical="center"/>
      <protection locked="0"/>
    </xf>
    <xf numFmtId="193" fontId="90" fillId="20" borderId="111" xfId="57" applyNumberFormat="1" applyFont="1" applyFill="1" applyBorder="1" applyAlignment="1" applyProtection="1">
      <alignment horizontal="center" vertical="center"/>
      <protection locked="0"/>
    </xf>
    <xf numFmtId="0" fontId="89" fillId="20" borderId="112" xfId="66" applyFont="1" applyFill="1" applyBorder="1" applyAlignment="1">
      <alignment horizontal="center" vertical="center" wrapText="1"/>
    </xf>
    <xf numFmtId="193" fontId="90" fillId="20" borderId="113" xfId="57" applyNumberFormat="1" applyFont="1" applyFill="1" applyBorder="1" applyAlignment="1" applyProtection="1">
      <alignment horizontal="center" vertical="center"/>
      <protection locked="0"/>
    </xf>
    <xf numFmtId="58" fontId="91" fillId="20" borderId="113" xfId="57" applyNumberFormat="1" applyFont="1" applyFill="1" applyBorder="1" applyAlignment="1" applyProtection="1">
      <alignment horizontal="center" vertical="center"/>
      <protection locked="0"/>
    </xf>
    <xf numFmtId="1" fontId="83" fillId="20" borderId="113" xfId="57" applyNumberFormat="1" applyFont="1" applyFill="1" applyBorder="1" applyAlignment="1" applyProtection="1">
      <alignment horizontal="center" vertical="center"/>
      <protection locked="0"/>
    </xf>
    <xf numFmtId="186" fontId="83" fillId="20" borderId="113" xfId="57" applyNumberFormat="1" applyFont="1" applyFill="1" applyBorder="1" applyAlignment="1" applyProtection="1">
      <alignment horizontal="center" vertical="center"/>
      <protection locked="0"/>
    </xf>
    <xf numFmtId="0" fontId="92" fillId="20" borderId="113" xfId="57" applyFont="1" applyFill="1" applyBorder="1" applyAlignment="1" applyProtection="1">
      <alignment horizontal="center" vertical="center"/>
      <protection locked="0"/>
    </xf>
    <xf numFmtId="0" fontId="93" fillId="20" borderId="114" xfId="57" applyFont="1" applyFill="1" applyBorder="1" applyAlignment="1" applyProtection="1">
      <alignment horizontal="center" vertical="center"/>
      <protection locked="0"/>
    </xf>
    <xf numFmtId="0" fontId="82" fillId="0" borderId="0" xfId="57" applyFont="1" applyBorder="1" applyAlignment="1">
      <alignment vertical="center"/>
    </xf>
    <xf numFmtId="0" fontId="82" fillId="20" borderId="0" xfId="57" applyFont="1" applyFill="1" applyBorder="1" applyAlignment="1">
      <alignment vertical="center"/>
    </xf>
    <xf numFmtId="0" fontId="88" fillId="27" borderId="115" xfId="57" applyFont="1" applyFill="1" applyBorder="1" applyAlignment="1">
      <alignment horizontal="center" vertical="center" wrapText="1"/>
    </xf>
    <xf numFmtId="0" fontId="88" fillId="27" borderId="116" xfId="57" applyFont="1" applyFill="1" applyBorder="1" applyAlignment="1">
      <alignment horizontal="center" vertical="center" wrapText="1"/>
    </xf>
    <xf numFmtId="0" fontId="88" fillId="27" borderId="117" xfId="57" applyFont="1" applyFill="1" applyBorder="1" applyAlignment="1">
      <alignment horizontal="center" vertical="center" wrapText="1"/>
    </xf>
    <xf numFmtId="0" fontId="89" fillId="20" borderId="107" xfId="69" applyFont="1" applyFill="1" applyBorder="1" applyAlignment="1">
      <alignment horizontal="center" vertical="center" wrapText="1"/>
    </xf>
    <xf numFmtId="0" fontId="94" fillId="20" borderId="108" xfId="70" applyFont="1" applyFill="1" applyBorder="1" applyAlignment="1">
      <alignment horizontal="left" vertical="center" wrapText="1"/>
    </xf>
    <xf numFmtId="0" fontId="95" fillId="20" borderId="108" xfId="70" applyFont="1" applyFill="1" applyBorder="1" applyAlignment="1">
      <alignment horizontal="center" vertical="center" wrapText="1"/>
    </xf>
    <xf numFmtId="186" fontId="93" fillId="20" borderId="108" xfId="57" applyNumberFormat="1" applyFont="1" applyFill="1" applyBorder="1" applyAlignment="1" applyProtection="1">
      <alignment horizontal="center" vertical="center"/>
      <protection locked="0"/>
    </xf>
    <xf numFmtId="0" fontId="89" fillId="20" borderId="29" xfId="69" applyFont="1" applyFill="1" applyBorder="1" applyAlignment="1">
      <alignment horizontal="center" vertical="center" wrapText="1"/>
    </xf>
    <xf numFmtId="0" fontId="94" fillId="20" borderId="79" xfId="70" applyFont="1" applyFill="1" applyBorder="1" applyAlignment="1">
      <alignment horizontal="left" vertical="center" wrapText="1"/>
    </xf>
    <xf numFmtId="0" fontId="95" fillId="20" borderId="79" xfId="70" applyFont="1" applyFill="1" applyBorder="1" applyAlignment="1">
      <alignment horizontal="center" vertical="center" wrapText="1"/>
    </xf>
    <xf numFmtId="0" fontId="95" fillId="20" borderId="79" xfId="54" applyFont="1" applyFill="1" applyBorder="1" applyAlignment="1">
      <alignment horizontal="center" vertical="center" wrapText="1"/>
    </xf>
    <xf numFmtId="186" fontId="93" fillId="20" borderId="79" xfId="57" applyNumberFormat="1" applyFont="1" applyFill="1" applyBorder="1" applyAlignment="1" applyProtection="1">
      <alignment horizontal="center" vertical="center"/>
      <protection locked="0"/>
    </xf>
    <xf numFmtId="0" fontId="94" fillId="20" borderId="79" xfId="54" applyFont="1" applyFill="1" applyBorder="1" applyAlignment="1">
      <alignment horizontal="left" vertical="center" wrapText="1"/>
    </xf>
    <xf numFmtId="186" fontId="93" fillId="0" borderId="79" xfId="57" applyNumberFormat="1" applyFont="1" applyFill="1" applyBorder="1" applyAlignment="1" applyProtection="1">
      <alignment horizontal="center" vertical="center"/>
      <protection locked="0"/>
    </xf>
    <xf numFmtId="0" fontId="93" fillId="0" borderId="110" xfId="57" applyFont="1" applyFill="1" applyBorder="1" applyAlignment="1" applyProtection="1">
      <alignment horizontal="center" vertical="center"/>
      <protection locked="0"/>
    </xf>
    <xf numFmtId="1" fontId="94" fillId="20" borderId="79" xfId="70" applyNumberFormat="1" applyFont="1" applyFill="1" applyBorder="1" applyAlignment="1">
      <alignment horizontal="left" vertical="center" wrapText="1"/>
    </xf>
    <xf numFmtId="49" fontId="95" fillId="20" borderId="79" xfId="54" applyNumberFormat="1" applyFont="1" applyFill="1" applyBorder="1" applyAlignment="1">
      <alignment horizontal="center" vertical="center" wrapText="1"/>
    </xf>
    <xf numFmtId="0" fontId="82" fillId="20" borderId="0" xfId="57" applyFont="1" applyFill="1" applyAlignment="1">
      <alignment horizontal="center" vertical="center"/>
    </xf>
    <xf numFmtId="0" fontId="82" fillId="20" borderId="0" xfId="57" applyFont="1" applyFill="1" applyAlignment="1">
      <alignment vertical="center"/>
    </xf>
    <xf numFmtId="0" fontId="83" fillId="20" borderId="0" xfId="57" applyFont="1" applyFill="1" applyAlignment="1">
      <alignment vertical="center"/>
    </xf>
    <xf numFmtId="0" fontId="89" fillId="20" borderId="112" xfId="69" applyFont="1" applyFill="1" applyBorder="1" applyAlignment="1">
      <alignment horizontal="center" vertical="center" wrapText="1"/>
    </xf>
    <xf numFmtId="0" fontId="94" fillId="20" borderId="113" xfId="70" applyFont="1" applyFill="1" applyBorder="1" applyAlignment="1">
      <alignment horizontal="left" vertical="center" wrapText="1"/>
    </xf>
    <xf numFmtId="0" fontId="95" fillId="20" borderId="113" xfId="70" applyFont="1" applyFill="1" applyBorder="1" applyAlignment="1">
      <alignment horizontal="center" vertical="center" wrapText="1"/>
    </xf>
    <xf numFmtId="49" fontId="91" fillId="20" borderId="113" xfId="57" applyNumberFormat="1" applyFont="1" applyFill="1" applyBorder="1" applyAlignment="1" applyProtection="1">
      <alignment horizontal="center" vertical="center"/>
      <protection locked="0"/>
    </xf>
    <xf numFmtId="0" fontId="95" fillId="20" borderId="113" xfId="54" applyFont="1" applyFill="1" applyBorder="1" applyAlignment="1">
      <alignment horizontal="center" vertical="center" wrapText="1"/>
    </xf>
    <xf numFmtId="186" fontId="93" fillId="20" borderId="113" xfId="57" applyNumberFormat="1" applyFont="1" applyFill="1" applyBorder="1" applyAlignment="1" applyProtection="1">
      <alignment horizontal="center" vertical="center"/>
      <protection locked="0"/>
    </xf>
    <xf numFmtId="182" fontId="96" fillId="20" borderId="0" xfId="79" applyFont="1" applyFill="1" applyBorder="1" applyAlignment="1" applyProtection="1">
      <alignment vertical="center"/>
    </xf>
    <xf numFmtId="181" fontId="59" fillId="20" borderId="0" xfId="77" applyFont="1" applyFill="1" applyBorder="1" applyAlignment="1" applyProtection="1">
      <alignment horizontal="center" vertical="center"/>
    </xf>
    <xf numFmtId="0" fontId="97" fillId="20" borderId="0" xfId="66" applyFont="1" applyFill="1" applyBorder="1" applyAlignment="1">
      <alignment horizontal="left" vertical="center"/>
    </xf>
    <xf numFmtId="49" fontId="59" fillId="20" borderId="0" xfId="79" applyNumberFormat="1" applyFont="1" applyFill="1" applyBorder="1" applyAlignment="1" applyProtection="1">
      <alignment horizontal="right" vertical="center"/>
    </xf>
    <xf numFmtId="0" fontId="59" fillId="21" borderId="23" xfId="66" applyFont="1" applyFill="1" applyBorder="1" applyAlignment="1" applyProtection="1">
      <alignment horizontal="center" vertical="center" wrapText="1"/>
      <protection locked="0"/>
    </xf>
    <xf numFmtId="49" fontId="63" fillId="20" borderId="0" xfId="79" applyNumberFormat="1" applyFont="1" applyFill="1" applyBorder="1" applyAlignment="1" applyProtection="1">
      <alignment horizontal="center" vertical="center"/>
    </xf>
    <xf numFmtId="0" fontId="59" fillId="20" borderId="0" xfId="66" applyFont="1" applyFill="1" applyBorder="1" applyAlignment="1">
      <alignment horizontal="right" vertical="center"/>
    </xf>
    <xf numFmtId="0" fontId="59" fillId="21" borderId="24" xfId="66" applyFont="1" applyFill="1" applyBorder="1" applyAlignment="1" applyProtection="1">
      <alignment horizontal="center" vertical="center" wrapText="1"/>
      <protection locked="0"/>
    </xf>
    <xf numFmtId="0" fontId="59" fillId="20" borderId="0" xfId="66" applyFont="1" applyFill="1" applyAlignment="1">
      <alignment horizontal="right" vertical="center"/>
    </xf>
    <xf numFmtId="0" fontId="81" fillId="21" borderId="118" xfId="6" applyNumberFormat="1" applyFont="1" applyFill="1" applyBorder="1" applyAlignment="1" applyProtection="1">
      <alignment horizontal="center" vertical="center" wrapText="1"/>
      <protection locked="0"/>
    </xf>
    <xf numFmtId="0" fontId="82" fillId="0" borderId="0" xfId="57" applyFont="1" applyAlignment="1">
      <alignment wrapText="1"/>
    </xf>
    <xf numFmtId="0" fontId="7" fillId="0" borderId="0" xfId="66" applyAlignment="1">
      <alignment horizontal="center" vertical="center" wrapText="1"/>
    </xf>
    <xf numFmtId="0" fontId="7" fillId="20" borderId="0" xfId="66" applyFill="1" applyAlignment="1">
      <alignment horizontal="center" vertical="center"/>
    </xf>
    <xf numFmtId="0" fontId="7" fillId="0" borderId="0" xfId="66" applyAlignment="1">
      <alignment horizontal="center" vertical="center"/>
    </xf>
    <xf numFmtId="0" fontId="91" fillId="0" borderId="0" xfId="66" applyFont="1" applyAlignment="1">
      <alignment horizontal="center" vertical="center"/>
    </xf>
    <xf numFmtId="186" fontId="82" fillId="0" borderId="0" xfId="57" applyNumberFormat="1" applyFont="1"/>
    <xf numFmtId="0" fontId="84" fillId="0" borderId="0" xfId="66" applyFont="1" applyAlignment="1" applyProtection="1">
      <alignment horizontal="center"/>
      <protection hidden="1"/>
    </xf>
    <xf numFmtId="0" fontId="85" fillId="0" borderId="0" xfId="66" applyFont="1" applyAlignment="1" applyProtection="1">
      <alignment horizontal="center"/>
      <protection hidden="1"/>
    </xf>
    <xf numFmtId="0" fontId="88" fillId="27" borderId="111" xfId="57" applyFont="1" applyFill="1" applyBorder="1" applyAlignment="1">
      <alignment horizontal="center" vertical="center" wrapText="1"/>
    </xf>
    <xf numFmtId="3" fontId="86" fillId="20" borderId="0" xfId="66" applyNumberFormat="1" applyFont="1" applyFill="1" applyAlignment="1" applyProtection="1">
      <alignment horizontal="center" vertical="center"/>
      <protection hidden="1"/>
    </xf>
    <xf numFmtId="3" fontId="86" fillId="20" borderId="0" xfId="66" applyNumberFormat="1" applyFont="1" applyFill="1" applyAlignment="1" applyProtection="1">
      <alignment horizontal="center" vertical="center"/>
      <protection locked="0"/>
    </xf>
    <xf numFmtId="0" fontId="98" fillId="20" borderId="0" xfId="57" applyFont="1" applyFill="1" applyAlignment="1">
      <alignment horizontal="left" vertical="center"/>
    </xf>
    <xf numFmtId="0" fontId="99" fillId="28" borderId="79" xfId="57" applyFont="1" applyFill="1" applyBorder="1" applyAlignment="1">
      <alignment horizontal="center" vertical="center" wrapText="1"/>
    </xf>
    <xf numFmtId="0" fontId="88" fillId="27" borderId="82" xfId="57" applyFont="1" applyFill="1" applyBorder="1" applyAlignment="1">
      <alignment horizontal="center" vertical="center" wrapText="1"/>
    </xf>
    <xf numFmtId="0" fontId="90" fillId="0" borderId="79" xfId="66" applyFont="1" applyBorder="1" applyAlignment="1">
      <alignment wrapText="1"/>
    </xf>
    <xf numFmtId="0" fontId="90" fillId="0" borderId="79" xfId="66" applyFont="1" applyBorder="1" applyAlignment="1">
      <alignment horizontal="center" wrapText="1"/>
    </xf>
    <xf numFmtId="0" fontId="90" fillId="0" borderId="79" xfId="57" applyFont="1" applyBorder="1" applyAlignment="1" applyProtection="1">
      <alignment horizontal="center" vertical="center" wrapText="1"/>
      <protection locked="0"/>
    </xf>
    <xf numFmtId="0" fontId="100" fillId="0" borderId="79" xfId="66" applyFont="1" applyBorder="1" applyAlignment="1">
      <alignment horizontal="center"/>
    </xf>
    <xf numFmtId="49" fontId="90" fillId="0" borderId="79" xfId="66" applyNumberFormat="1" applyFont="1" applyBorder="1" applyAlignment="1">
      <alignment horizontal="center" wrapText="1"/>
    </xf>
    <xf numFmtId="0" fontId="90" fillId="0" borderId="79" xfId="66" applyFont="1" applyBorder="1" applyAlignment="1">
      <alignment horizontal="center"/>
    </xf>
    <xf numFmtId="0" fontId="90" fillId="0" borderId="80" xfId="66" applyFont="1" applyBorder="1" applyAlignment="1">
      <alignment wrapText="1"/>
    </xf>
    <xf numFmtId="194" fontId="90" fillId="0" borderId="79" xfId="66" applyNumberFormat="1" applyFont="1" applyBorder="1" applyAlignment="1">
      <alignment horizontal="center" wrapText="1"/>
    </xf>
    <xf numFmtId="3" fontId="99" fillId="29" borderId="79" xfId="66" applyNumberFormat="1" applyFont="1" applyFill="1" applyBorder="1" applyAlignment="1" applyProtection="1">
      <alignment horizontal="center"/>
      <protection hidden="1"/>
    </xf>
    <xf numFmtId="0" fontId="100" fillId="30" borderId="79" xfId="66" applyFont="1" applyFill="1" applyBorder="1" applyAlignment="1">
      <alignment horizontal="center"/>
    </xf>
    <xf numFmtId="49" fontId="90" fillId="30" borderId="79" xfId="66" applyNumberFormat="1" applyFont="1" applyFill="1" applyBorder="1" applyAlignment="1">
      <alignment horizontal="center" wrapText="1"/>
    </xf>
    <xf numFmtId="0" fontId="90" fillId="30" borderId="79" xfId="66" applyFont="1" applyFill="1" applyBorder="1" applyAlignment="1">
      <alignment horizontal="center"/>
    </xf>
    <xf numFmtId="0" fontId="90" fillId="30" borderId="79" xfId="57" applyFont="1" applyFill="1" applyBorder="1" applyAlignment="1" applyProtection="1">
      <alignment horizontal="center" vertical="center" wrapText="1"/>
      <protection locked="0"/>
    </xf>
    <xf numFmtId="0" fontId="90" fillId="0" borderId="79" xfId="66" applyFont="1" applyBorder="1"/>
    <xf numFmtId="58" fontId="90" fillId="0" borderId="79" xfId="66" applyNumberFormat="1" applyFont="1" applyBorder="1" applyAlignment="1">
      <alignment horizontal="center"/>
    </xf>
    <xf numFmtId="194" fontId="90" fillId="30" borderId="79" xfId="66" applyNumberFormat="1" applyFont="1" applyFill="1" applyBorder="1" applyAlignment="1">
      <alignment horizontal="center" wrapText="1"/>
    </xf>
    <xf numFmtId="0" fontId="90" fillId="28" borderId="79" xfId="57" applyFont="1" applyFill="1" applyBorder="1" applyAlignment="1">
      <alignment horizontal="left" vertical="center" wrapText="1"/>
    </xf>
    <xf numFmtId="0" fontId="90" fillId="28" borderId="79" xfId="57" applyFont="1" applyFill="1" applyBorder="1" applyAlignment="1">
      <alignment horizontal="center" vertical="center" wrapText="1"/>
    </xf>
    <xf numFmtId="3" fontId="90" fillId="28" borderId="79" xfId="57" applyNumberFormat="1" applyFont="1" applyFill="1" applyBorder="1" applyAlignment="1">
      <alignment horizontal="center" vertical="center" wrapText="1"/>
    </xf>
    <xf numFmtId="3" fontId="99" fillId="29" borderId="111" xfId="66" applyNumberFormat="1" applyFont="1" applyFill="1" applyBorder="1" applyAlignment="1" applyProtection="1">
      <alignment horizontal="center"/>
      <protection hidden="1"/>
    </xf>
    <xf numFmtId="0" fontId="90" fillId="30" borderId="79" xfId="66" applyFont="1" applyFill="1" applyBorder="1" applyAlignment="1">
      <alignment wrapText="1"/>
    </xf>
    <xf numFmtId="3" fontId="90" fillId="30" borderId="79" xfId="57" applyNumberFormat="1" applyFont="1" applyFill="1" applyBorder="1" applyAlignment="1" applyProtection="1">
      <alignment horizontal="center" vertical="center" wrapText="1"/>
      <protection locked="0"/>
    </xf>
    <xf numFmtId="58" fontId="90" fillId="0" borderId="79" xfId="66" applyNumberFormat="1" applyFont="1" applyBorder="1" applyAlignment="1">
      <alignment horizontal="center" wrapText="1"/>
    </xf>
    <xf numFmtId="0" fontId="86" fillId="0" borderId="79" xfId="66" applyFont="1" applyBorder="1" applyAlignment="1">
      <alignment horizontal="center" vertical="center"/>
    </xf>
    <xf numFmtId="0" fontId="90" fillId="28" borderId="79" xfId="66" applyFont="1" applyFill="1" applyBorder="1" applyAlignment="1">
      <alignment horizontal="left" vertical="center" wrapText="1"/>
    </xf>
    <xf numFmtId="0" fontId="90" fillId="28" borderId="79" xfId="57" applyFont="1" applyFill="1" applyBorder="1" applyAlignment="1" applyProtection="1">
      <alignment horizontal="center" vertical="center" wrapText="1"/>
      <protection locked="0"/>
    </xf>
    <xf numFmtId="3" fontId="90" fillId="0" borderId="79" xfId="57" applyNumberFormat="1" applyFont="1" applyBorder="1" applyAlignment="1" applyProtection="1">
      <alignment horizontal="center" vertical="center" wrapText="1"/>
      <protection locked="0"/>
    </xf>
    <xf numFmtId="0" fontId="93" fillId="0" borderId="79" xfId="82" applyNumberFormat="1" applyFont="1" applyFill="1" applyBorder="1" applyAlignment="1" applyProtection="1">
      <alignment horizontal="center" vertical="center"/>
    </xf>
    <xf numFmtId="186" fontId="82" fillId="20" borderId="0" xfId="57" applyNumberFormat="1" applyFont="1" applyFill="1" applyAlignment="1">
      <alignment horizontal="center" vertical="center"/>
    </xf>
    <xf numFmtId="0" fontId="82" fillId="20" borderId="0" xfId="57" applyFont="1" applyFill="1" applyAlignment="1">
      <alignment horizontal="center" vertical="center" wrapText="1"/>
    </xf>
    <xf numFmtId="186" fontId="88" fillId="27" borderId="111" xfId="57" applyNumberFormat="1" applyFont="1" applyFill="1" applyBorder="1" applyAlignment="1">
      <alignment horizontal="center" vertical="center" wrapText="1"/>
    </xf>
    <xf numFmtId="0" fontId="12" fillId="28" borderId="79" xfId="57" applyFont="1" applyFill="1" applyBorder="1" applyAlignment="1" applyProtection="1">
      <alignment horizontal="center" vertical="center" wrapText="1"/>
      <protection locked="0"/>
    </xf>
    <xf numFmtId="194" fontId="7" fillId="0" borderId="79" xfId="66" applyNumberFormat="1" applyBorder="1"/>
    <xf numFmtId="58" fontId="12" fillId="28" borderId="79" xfId="57" applyNumberFormat="1" applyFont="1" applyFill="1" applyBorder="1" applyAlignment="1">
      <alignment horizontal="center" vertical="center" wrapText="1"/>
    </xf>
    <xf numFmtId="186" fontId="12" fillId="28" borderId="79" xfId="57" applyNumberFormat="1" applyFont="1" applyFill="1" applyBorder="1" applyAlignment="1">
      <alignment horizontal="center" vertical="center" wrapText="1"/>
    </xf>
    <xf numFmtId="0" fontId="12" fillId="28" borderId="79" xfId="57" applyFont="1" applyFill="1" applyBorder="1" applyAlignment="1">
      <alignment horizontal="center" vertical="center" wrapText="1"/>
    </xf>
    <xf numFmtId="186" fontId="12" fillId="28" borderId="79" xfId="57" applyNumberFormat="1" applyFont="1" applyFill="1" applyBorder="1" applyAlignment="1" applyProtection="1">
      <alignment horizontal="center" vertical="center"/>
      <protection locked="0"/>
    </xf>
    <xf numFmtId="186" fontId="12" fillId="28" borderId="79" xfId="57" applyNumberFormat="1" applyFont="1" applyFill="1" applyBorder="1" applyAlignment="1" applyProtection="1">
      <alignment horizontal="center" vertical="center" wrapText="1"/>
      <protection locked="0"/>
    </xf>
    <xf numFmtId="1" fontId="90" fillId="28" borderId="79" xfId="57" applyNumberFormat="1" applyFont="1" applyFill="1" applyBorder="1" applyAlignment="1" applyProtection="1">
      <alignment horizontal="center" vertical="center"/>
      <protection locked="0"/>
    </xf>
    <xf numFmtId="193" fontId="12" fillId="28" borderId="79" xfId="57" applyNumberFormat="1" applyFont="1" applyFill="1" applyBorder="1" applyAlignment="1" applyProtection="1">
      <alignment horizontal="center" vertical="center" wrapText="1"/>
      <protection locked="0"/>
    </xf>
    <xf numFmtId="0" fontId="101" fillId="28" borderId="79" xfId="57" applyFont="1" applyFill="1" applyBorder="1" applyAlignment="1" applyProtection="1">
      <alignment vertical="center" wrapText="1"/>
      <protection locked="0"/>
    </xf>
    <xf numFmtId="194" fontId="90" fillId="30" borderId="79" xfId="66" applyNumberFormat="1" applyFont="1" applyFill="1" applyBorder="1" applyAlignment="1">
      <alignment wrapText="1"/>
    </xf>
    <xf numFmtId="0" fontId="101" fillId="28" borderId="79" xfId="57" applyFont="1" applyFill="1" applyBorder="1" applyAlignment="1" applyProtection="1">
      <alignment vertical="center"/>
      <protection locked="0"/>
    </xf>
    <xf numFmtId="193" fontId="12" fillId="0" borderId="79" xfId="57" applyNumberFormat="1" applyFont="1" applyBorder="1" applyAlignment="1" applyProtection="1">
      <alignment horizontal="center" vertical="center" wrapText="1"/>
      <protection locked="0"/>
    </xf>
    <xf numFmtId="186" fontId="12" fillId="0" borderId="79" xfId="57" applyNumberFormat="1" applyFont="1" applyBorder="1" applyAlignment="1" applyProtection="1">
      <alignment horizontal="center" vertical="center" wrapText="1"/>
      <protection locked="0"/>
    </xf>
    <xf numFmtId="0" fontId="12" fillId="0" borderId="79" xfId="57" applyFont="1" applyBorder="1" applyAlignment="1" applyProtection="1">
      <alignment horizontal="center" vertical="center" wrapText="1"/>
      <protection locked="0"/>
    </xf>
    <xf numFmtId="0" fontId="12" fillId="30" borderId="79" xfId="57" applyFont="1" applyFill="1" applyBorder="1" applyAlignment="1" applyProtection="1">
      <alignment horizontal="center" vertical="center"/>
      <protection locked="0"/>
    </xf>
    <xf numFmtId="0" fontId="102" fillId="28" borderId="79" xfId="57" applyFont="1" applyFill="1" applyBorder="1" applyAlignment="1">
      <alignment horizontal="center" vertical="center" wrapText="1"/>
    </xf>
    <xf numFmtId="0" fontId="12" fillId="30" borderId="79" xfId="57" applyFont="1" applyFill="1" applyBorder="1" applyAlignment="1" applyProtection="1">
      <alignment horizontal="center" vertical="center" wrapText="1"/>
      <protection locked="0"/>
    </xf>
    <xf numFmtId="0" fontId="7" fillId="28" borderId="0" xfId="66" applyFill="1" applyAlignment="1">
      <alignment horizontal="center" vertical="center"/>
    </xf>
    <xf numFmtId="0" fontId="7" fillId="30" borderId="0" xfId="66" applyFill="1" applyAlignment="1">
      <alignment horizontal="center" vertical="center" wrapText="1"/>
    </xf>
    <xf numFmtId="0" fontId="90" fillId="28" borderId="79" xfId="57" applyFont="1" applyFill="1" applyBorder="1" applyAlignment="1" applyProtection="1">
      <alignment horizontal="left" vertical="center" wrapText="1"/>
      <protection locked="0"/>
    </xf>
    <xf numFmtId="0" fontId="103" fillId="0" borderId="79" xfId="66" applyFont="1" applyBorder="1" applyAlignment="1">
      <alignment horizontal="center" vertical="center"/>
    </xf>
    <xf numFmtId="194" fontId="90" fillId="0" borderId="79" xfId="66" applyNumberFormat="1" applyFont="1" applyBorder="1" applyAlignment="1">
      <alignment wrapText="1"/>
    </xf>
    <xf numFmtId="3" fontId="90" fillId="28" borderId="79" xfId="57" applyNumberFormat="1" applyFont="1" applyFill="1" applyBorder="1" applyAlignment="1" applyProtection="1">
      <alignment horizontal="center" vertical="center" wrapText="1"/>
      <protection locked="0"/>
    </xf>
    <xf numFmtId="0" fontId="90" fillId="30" borderId="79" xfId="66" applyFont="1" applyFill="1" applyBorder="1" applyAlignment="1">
      <alignment horizontal="center" wrapText="1"/>
    </xf>
    <xf numFmtId="194" fontId="90" fillId="30" borderId="79" xfId="66" applyNumberFormat="1" applyFont="1" applyFill="1" applyBorder="1" applyAlignment="1">
      <alignment horizontal="center"/>
    </xf>
    <xf numFmtId="0" fontId="12" fillId="28" borderId="79" xfId="57" applyFont="1" applyFill="1" applyBorder="1" applyAlignment="1" applyProtection="1">
      <alignment horizontal="center" vertical="center"/>
      <protection locked="0"/>
    </xf>
    <xf numFmtId="194" fontId="90" fillId="0" borderId="79" xfId="66" applyNumberFormat="1" applyFont="1" applyBorder="1" applyAlignment="1">
      <alignment horizontal="center"/>
    </xf>
    <xf numFmtId="194" fontId="90" fillId="28" borderId="79" xfId="66" applyNumberFormat="1" applyFont="1" applyFill="1" applyBorder="1" applyAlignment="1">
      <alignment horizontal="center" wrapText="1"/>
    </xf>
    <xf numFmtId="1" fontId="90" fillId="28" borderId="79" xfId="57" applyNumberFormat="1" applyFont="1" applyFill="1" applyBorder="1" applyAlignment="1" applyProtection="1">
      <alignment horizontal="center" vertical="center" wrapText="1"/>
      <protection locked="0"/>
    </xf>
    <xf numFmtId="0" fontId="100" fillId="0" borderId="79" xfId="66" applyFont="1" applyBorder="1" applyAlignment="1">
      <alignment horizontal="center" vertical="center"/>
    </xf>
    <xf numFmtId="0" fontId="104" fillId="0" borderId="79" xfId="66" applyFont="1" applyBorder="1" applyAlignment="1">
      <alignment horizontal="center" vertical="center"/>
    </xf>
    <xf numFmtId="0" fontId="105" fillId="0" borderId="87" xfId="0" applyFont="1" applyFill="1" applyBorder="1" applyAlignment="1">
      <alignment horizontal="center"/>
    </xf>
    <xf numFmtId="58" fontId="90" fillId="0" borderId="79" xfId="66" applyNumberFormat="1" applyFont="1" applyBorder="1" applyAlignment="1">
      <alignment horizontal="center" vertical="center"/>
    </xf>
    <xf numFmtId="0" fontId="90" fillId="0" borderId="79" xfId="66" applyFont="1" applyBorder="1" applyAlignment="1">
      <alignment horizontal="center" vertical="center"/>
    </xf>
    <xf numFmtId="0" fontId="90" fillId="30" borderId="79" xfId="66" applyFont="1" applyFill="1" applyBorder="1" applyAlignment="1">
      <alignment horizontal="center" vertical="center"/>
    </xf>
    <xf numFmtId="194" fontId="90" fillId="0" borderId="79" xfId="66" applyNumberFormat="1" applyFont="1" applyBorder="1" applyAlignment="1">
      <alignment horizontal="center" vertical="center"/>
    </xf>
    <xf numFmtId="58" fontId="90" fillId="0" borderId="87" xfId="66" applyNumberFormat="1" applyFont="1" applyBorder="1" applyAlignment="1">
      <alignment horizontal="center" wrapText="1"/>
    </xf>
    <xf numFmtId="1" fontId="90" fillId="0" borderId="87" xfId="66" applyNumberFormat="1" applyFont="1" applyBorder="1" applyAlignment="1">
      <alignment horizontal="center" wrapText="1"/>
    </xf>
    <xf numFmtId="0" fontId="90" fillId="0" borderId="87" xfId="66" applyFont="1" applyBorder="1" applyAlignment="1">
      <alignment horizontal="center"/>
    </xf>
    <xf numFmtId="0" fontId="106" fillId="28" borderId="79" xfId="57" applyFont="1" applyFill="1" applyBorder="1" applyAlignment="1" applyProtection="1">
      <alignment horizontal="center" vertical="center" wrapText="1"/>
      <protection locked="0"/>
    </xf>
    <xf numFmtId="0" fontId="107" fillId="0" borderId="79" xfId="66" applyFont="1" applyBorder="1" applyAlignment="1">
      <alignment horizontal="center" vertical="center"/>
    </xf>
    <xf numFmtId="0" fontId="90" fillId="31" borderId="79" xfId="66" applyFont="1" applyFill="1" applyBorder="1" applyAlignment="1">
      <alignment wrapText="1"/>
    </xf>
    <xf numFmtId="0" fontId="90" fillId="28" borderId="119" xfId="66" applyFont="1" applyFill="1" applyBorder="1" applyAlignment="1">
      <alignment horizontal="center"/>
    </xf>
    <xf numFmtId="0" fontId="90" fillId="28" borderId="79" xfId="66" applyFont="1" applyFill="1" applyBorder="1" applyAlignment="1">
      <alignment horizontal="center"/>
    </xf>
    <xf numFmtId="195" fontId="90" fillId="28" borderId="119" xfId="66" applyNumberFormat="1" applyFont="1" applyFill="1" applyBorder="1" applyAlignment="1">
      <alignment horizontal="center"/>
    </xf>
    <xf numFmtId="196" fontId="90" fillId="28" borderId="119" xfId="66" applyNumberFormat="1" applyFont="1" applyFill="1" applyBorder="1" applyAlignment="1">
      <alignment horizontal="center"/>
    </xf>
    <xf numFmtId="0" fontId="90" fillId="28" borderId="79" xfId="57" applyFont="1" applyFill="1" applyBorder="1" applyAlignment="1" applyProtection="1">
      <alignment horizontal="center"/>
      <protection locked="0"/>
    </xf>
    <xf numFmtId="0" fontId="83" fillId="28" borderId="79" xfId="57" applyFont="1" applyFill="1" applyBorder="1" applyAlignment="1" applyProtection="1">
      <alignment horizontal="center"/>
      <protection locked="0"/>
    </xf>
    <xf numFmtId="0" fontId="100" fillId="28" borderId="79" xfId="66" applyFont="1" applyFill="1" applyBorder="1" applyAlignment="1">
      <alignment horizontal="center"/>
    </xf>
    <xf numFmtId="0" fontId="108" fillId="28" borderId="79" xfId="57" applyFont="1" applyFill="1" applyBorder="1" applyAlignment="1" applyProtection="1">
      <alignment horizontal="center"/>
      <protection locked="0"/>
    </xf>
    <xf numFmtId="0" fontId="12" fillId="28" borderId="79" xfId="57" applyFont="1" applyFill="1" applyBorder="1" applyAlignment="1" applyProtection="1">
      <alignment horizontal="center"/>
      <protection locked="0"/>
    </xf>
    <xf numFmtId="194" fontId="12" fillId="0" borderId="79" xfId="66" applyNumberFormat="1" applyFont="1" applyBorder="1"/>
    <xf numFmtId="0" fontId="109" fillId="28" borderId="79" xfId="57" applyFont="1" applyFill="1" applyBorder="1" applyAlignment="1" applyProtection="1">
      <alignment horizontal="center"/>
      <protection locked="0"/>
    </xf>
    <xf numFmtId="0" fontId="90" fillId="32" borderId="79" xfId="57" applyFont="1" applyFill="1" applyBorder="1"/>
    <xf numFmtId="58" fontId="90" fillId="28" borderId="79" xfId="66" applyNumberFormat="1" applyFont="1" applyFill="1" applyBorder="1" applyAlignment="1">
      <alignment horizontal="center"/>
    </xf>
    <xf numFmtId="0" fontId="90" fillId="28" borderId="111" xfId="66" applyFont="1" applyFill="1" applyBorder="1" applyAlignment="1">
      <alignment horizontal="center"/>
    </xf>
    <xf numFmtId="0" fontId="15" fillId="0" borderId="79" xfId="66" applyFont="1" applyBorder="1" applyAlignment="1">
      <alignment horizontal="center" vertical="center"/>
    </xf>
    <xf numFmtId="195" fontId="15" fillId="28" borderId="119" xfId="66" applyNumberFormat="1" applyFont="1" applyFill="1" applyBorder="1" applyAlignment="1">
      <alignment horizontal="center"/>
    </xf>
    <xf numFmtId="0" fontId="15" fillId="32" borderId="79" xfId="57" applyFont="1" applyFill="1" applyBorder="1"/>
    <xf numFmtId="0" fontId="15" fillId="28" borderId="119" xfId="66" applyFont="1" applyFill="1" applyBorder="1" applyAlignment="1">
      <alignment horizontal="center"/>
    </xf>
    <xf numFmtId="0" fontId="15" fillId="28" borderId="79" xfId="66" applyFont="1" applyFill="1" applyBorder="1" applyAlignment="1">
      <alignment horizontal="center"/>
    </xf>
    <xf numFmtId="3" fontId="90" fillId="28" borderId="79" xfId="66" applyNumberFormat="1" applyFont="1" applyFill="1" applyBorder="1" applyAlignment="1">
      <alignment horizontal="center"/>
    </xf>
    <xf numFmtId="0" fontId="90" fillId="33" borderId="79" xfId="66" applyFont="1" applyFill="1" applyBorder="1" applyAlignment="1">
      <alignment wrapText="1"/>
    </xf>
    <xf numFmtId="58" fontId="15" fillId="0" borderId="79" xfId="66" applyNumberFormat="1" applyFont="1" applyBorder="1" applyAlignment="1">
      <alignment horizontal="center" vertical="center"/>
    </xf>
    <xf numFmtId="0" fontId="90" fillId="0" borderId="87" xfId="66" applyFont="1" applyBorder="1" applyAlignment="1">
      <alignment horizontal="center" vertical="center"/>
    </xf>
    <xf numFmtId="0" fontId="104" fillId="28" borderId="79" xfId="57" applyFont="1" applyFill="1" applyBorder="1" applyAlignment="1" applyProtection="1">
      <alignment horizontal="center" vertical="center" wrapText="1"/>
      <protection locked="0"/>
    </xf>
    <xf numFmtId="194" fontId="15" fillId="0" borderId="79" xfId="66" applyNumberFormat="1" applyFont="1" applyBorder="1" applyAlignment="1">
      <alignment horizontal="center" vertical="center"/>
    </xf>
    <xf numFmtId="0" fontId="12" fillId="28" borderId="111" xfId="57" applyFont="1" applyFill="1" applyBorder="1" applyAlignment="1" applyProtection="1">
      <alignment horizontal="center"/>
      <protection locked="0"/>
    </xf>
    <xf numFmtId="0" fontId="109" fillId="28" borderId="79" xfId="57" applyFont="1" applyFill="1" applyBorder="1" applyAlignment="1">
      <alignment horizontal="center"/>
    </xf>
    <xf numFmtId="0" fontId="110" fillId="28" borderId="79" xfId="57" applyFont="1" applyFill="1" applyBorder="1" applyAlignment="1">
      <alignment horizontal="center"/>
    </xf>
    <xf numFmtId="0" fontId="7" fillId="0" borderId="79" xfId="82" applyNumberFormat="1" applyFont="1" applyFill="1" applyBorder="1" applyAlignment="1" applyProtection="1">
      <alignment vertical="center"/>
    </xf>
    <xf numFmtId="58" fontId="7" fillId="0" borderId="79" xfId="82" applyNumberFormat="1" applyFont="1" applyFill="1" applyBorder="1" applyAlignment="1" applyProtection="1">
      <alignment horizontal="center" vertical="center"/>
    </xf>
    <xf numFmtId="0" fontId="7" fillId="0" borderId="79" xfId="82" applyNumberFormat="1" applyFont="1" applyFill="1" applyBorder="1" applyAlignment="1" applyProtection="1">
      <alignment horizontal="center" vertical="center"/>
    </xf>
    <xf numFmtId="58" fontId="111" fillId="0" borderId="87" xfId="0" applyNumberFormat="1" applyFont="1" applyFill="1" applyBorder="1" applyAlignment="1">
      <alignment horizontal="center"/>
    </xf>
    <xf numFmtId="197" fontId="90" fillId="28" borderId="119" xfId="66" applyNumberFormat="1" applyFont="1" applyFill="1" applyBorder="1" applyAlignment="1">
      <alignment horizontal="center"/>
    </xf>
    <xf numFmtId="197" fontId="90" fillId="28" borderId="120" xfId="66" applyNumberFormat="1" applyFont="1" applyFill="1" applyBorder="1" applyAlignment="1">
      <alignment horizontal="center"/>
    </xf>
    <xf numFmtId="0" fontId="90" fillId="0" borderId="87" xfId="0" applyFont="1" applyFill="1" applyBorder="1" applyAlignment="1">
      <alignment horizontal="center"/>
    </xf>
    <xf numFmtId="58" fontId="90" fillId="28" borderId="119" xfId="66" applyNumberFormat="1" applyFont="1" applyFill="1" applyBorder="1" applyAlignment="1">
      <alignment horizontal="center"/>
    </xf>
    <xf numFmtId="194" fontId="7" fillId="0" borderId="119" xfId="66" applyNumberFormat="1" applyBorder="1" applyAlignment="1">
      <alignment vertical="center"/>
    </xf>
    <xf numFmtId="0" fontId="10" fillId="28" borderId="79" xfId="57" applyFont="1" applyFill="1" applyBorder="1" applyAlignment="1">
      <alignment horizontal="center"/>
    </xf>
    <xf numFmtId="0" fontId="104" fillId="28" borderId="79" xfId="57" applyFont="1" applyFill="1" applyBorder="1" applyAlignment="1">
      <alignment horizontal="center" vertical="center" wrapText="1"/>
    </xf>
    <xf numFmtId="194" fontId="111" fillId="0" borderId="121" xfId="0" applyNumberFormat="1" applyFont="1" applyFill="1" applyBorder="1" applyAlignment="1">
      <alignment horizontal="center"/>
    </xf>
    <xf numFmtId="0" fontId="90" fillId="0" borderId="0" xfId="66" applyFont="1" applyProtection="1">
      <protection hidden="1"/>
    </xf>
    <xf numFmtId="0" fontId="99" fillId="0" borderId="0" xfId="66" applyFont="1" applyAlignment="1" applyProtection="1">
      <alignment horizontal="center" vertical="center"/>
      <protection hidden="1"/>
    </xf>
    <xf numFmtId="0" fontId="83" fillId="0" borderId="0" xfId="66" applyFont="1" applyProtection="1">
      <protection hidden="1"/>
    </xf>
    <xf numFmtId="0" fontId="7" fillId="20" borderId="0" xfId="66" applyFont="1" applyFill="1" applyBorder="1" applyProtection="1">
      <protection hidden="1"/>
    </xf>
    <xf numFmtId="0" fontId="7" fillId="0" borderId="0" xfId="66" applyFont="1" applyProtection="1">
      <protection hidden="1"/>
    </xf>
    <xf numFmtId="3" fontId="7" fillId="0" borderId="0" xfId="66" applyNumberFormat="1" applyFont="1" applyAlignment="1" applyProtection="1">
      <alignment horizontal="center"/>
      <protection hidden="1"/>
    </xf>
    <xf numFmtId="0" fontId="7" fillId="0" borderId="0" xfId="66" applyFont="1" applyAlignment="1" applyProtection="1">
      <alignment horizontal="center"/>
      <protection hidden="1"/>
    </xf>
    <xf numFmtId="49" fontId="86" fillId="20" borderId="0" xfId="66" applyNumberFormat="1" applyFont="1" applyFill="1" applyBorder="1" applyAlignment="1" applyProtection="1">
      <alignment horizontal="right"/>
      <protection hidden="1"/>
    </xf>
    <xf numFmtId="4" fontId="86" fillId="20" borderId="0" xfId="79" applyNumberFormat="1" applyFont="1" applyFill="1" applyBorder="1" applyAlignment="1" applyProtection="1">
      <alignment horizontal="center"/>
      <protection hidden="1"/>
    </xf>
    <xf numFmtId="4" fontId="99" fillId="20" borderId="0" xfId="79" applyNumberFormat="1" applyFont="1" applyFill="1" applyBorder="1" applyAlignment="1" applyProtection="1">
      <alignment horizontal="center"/>
      <protection hidden="1"/>
    </xf>
    <xf numFmtId="4" fontId="90" fillId="20" borderId="0" xfId="66" applyNumberFormat="1" applyFont="1" applyFill="1" applyProtection="1">
      <protection hidden="1"/>
    </xf>
    <xf numFmtId="0" fontId="90" fillId="20" borderId="0" xfId="66" applyFont="1" applyFill="1" applyProtection="1">
      <protection hidden="1"/>
    </xf>
    <xf numFmtId="49" fontId="86" fillId="20" borderId="0" xfId="66" applyNumberFormat="1" applyFont="1" applyFill="1" applyAlignment="1" applyProtection="1">
      <alignment horizontal="right"/>
      <protection hidden="1"/>
    </xf>
    <xf numFmtId="3" fontId="112" fillId="27" borderId="76" xfId="66" applyNumberFormat="1" applyFont="1" applyFill="1" applyBorder="1" applyAlignment="1" applyProtection="1">
      <alignment horizontal="center" vertical="center" wrapText="1"/>
      <protection hidden="1"/>
    </xf>
    <xf numFmtId="0" fontId="112" fillId="27" borderId="77" xfId="66" applyFont="1" applyFill="1" applyBorder="1" applyAlignment="1" applyProtection="1">
      <alignment horizontal="center" vertical="center" wrapText="1"/>
      <protection hidden="1"/>
    </xf>
    <xf numFmtId="0" fontId="112" fillId="27" borderId="122" xfId="66" applyFont="1" applyFill="1" applyBorder="1" applyAlignment="1" applyProtection="1">
      <alignment horizontal="center" vertical="center" wrapText="1"/>
      <protection hidden="1"/>
    </xf>
    <xf numFmtId="0" fontId="112" fillId="27" borderId="75" xfId="66" applyFont="1" applyFill="1" applyBorder="1" applyAlignment="1" applyProtection="1">
      <alignment horizontal="center" vertical="center" wrapText="1"/>
      <protection hidden="1"/>
    </xf>
    <xf numFmtId="0" fontId="112" fillId="27" borderId="105" xfId="66" applyFont="1" applyFill="1" applyBorder="1" applyAlignment="1" applyProtection="1">
      <alignment horizontal="center" vertical="center" wrapText="1"/>
      <protection hidden="1"/>
    </xf>
    <xf numFmtId="0" fontId="99" fillId="20" borderId="0" xfId="66" applyFont="1" applyFill="1" applyAlignment="1" applyProtection="1">
      <alignment horizontal="center" vertical="center"/>
      <protection hidden="1"/>
    </xf>
    <xf numFmtId="3" fontId="83" fillId="24" borderId="79" xfId="66" applyNumberFormat="1" applyFont="1" applyFill="1" applyBorder="1" applyAlignment="1" applyProtection="1">
      <alignment horizontal="center"/>
      <protection hidden="1"/>
    </xf>
    <xf numFmtId="0" fontId="83" fillId="24" borderId="79" xfId="66" applyFont="1" applyFill="1" applyBorder="1" applyProtection="1">
      <protection hidden="1"/>
    </xf>
    <xf numFmtId="0" fontId="83" fillId="24" borderId="123" xfId="66" applyFont="1" applyFill="1" applyBorder="1" applyAlignment="1" applyProtection="1">
      <alignment horizontal="center"/>
      <protection hidden="1"/>
    </xf>
    <xf numFmtId="0" fontId="83" fillId="21" borderId="90" xfId="66" applyFont="1" applyFill="1" applyBorder="1" applyAlignment="1" applyProtection="1">
      <alignment horizontal="center"/>
      <protection locked="0"/>
    </xf>
    <xf numFmtId="3" fontId="83" fillId="21" borderId="79" xfId="66" applyNumberFormat="1" applyFont="1" applyFill="1" applyBorder="1" applyAlignment="1" applyProtection="1">
      <alignment horizontal="center"/>
      <protection locked="0"/>
    </xf>
    <xf numFmtId="186" fontId="83" fillId="21" borderId="119" xfId="66" applyNumberFormat="1" applyFont="1" applyFill="1" applyBorder="1" applyAlignment="1" applyProtection="1">
      <alignment horizontal="center" wrapText="1"/>
      <protection locked="0"/>
    </xf>
    <xf numFmtId="0" fontId="83" fillId="20" borderId="0" xfId="66" applyFont="1" applyFill="1" applyProtection="1">
      <protection hidden="1"/>
    </xf>
    <xf numFmtId="0" fontId="7" fillId="20" borderId="0" xfId="66" applyFont="1" applyFill="1" applyProtection="1">
      <protection hidden="1"/>
    </xf>
    <xf numFmtId="3" fontId="83" fillId="24" borderId="111" xfId="66" applyNumberFormat="1" applyFont="1" applyFill="1" applyBorder="1" applyAlignment="1" applyProtection="1">
      <alignment horizontal="center"/>
      <protection hidden="1"/>
    </xf>
    <xf numFmtId="0" fontId="83" fillId="24" borderId="111" xfId="66" applyFont="1" applyFill="1" applyBorder="1" applyProtection="1">
      <protection hidden="1"/>
    </xf>
    <xf numFmtId="0" fontId="83" fillId="24" borderId="84" xfId="66" applyFont="1" applyFill="1" applyBorder="1" applyAlignment="1" applyProtection="1">
      <alignment horizontal="center"/>
      <protection hidden="1"/>
    </xf>
    <xf numFmtId="0" fontId="83" fillId="21" borderId="124" xfId="66" applyFont="1" applyFill="1" applyBorder="1" applyAlignment="1" applyProtection="1">
      <alignment horizontal="center"/>
      <protection locked="0"/>
    </xf>
    <xf numFmtId="3" fontId="83" fillId="21" borderId="111" xfId="66" applyNumberFormat="1" applyFont="1" applyFill="1" applyBorder="1" applyAlignment="1" applyProtection="1">
      <alignment horizontal="center"/>
      <protection locked="0"/>
    </xf>
    <xf numFmtId="186" fontId="83" fillId="21" borderId="82" xfId="66" applyNumberFormat="1" applyFont="1" applyFill="1" applyBorder="1" applyAlignment="1" applyProtection="1">
      <alignment horizontal="center" wrapText="1"/>
      <protection locked="0"/>
    </xf>
    <xf numFmtId="3" fontId="89" fillId="23" borderId="79" xfId="66" applyNumberFormat="1" applyFont="1" applyFill="1" applyBorder="1" applyAlignment="1" applyProtection="1">
      <alignment horizontal="center"/>
      <protection hidden="1"/>
    </xf>
    <xf numFmtId="186" fontId="89" fillId="23" borderId="119" xfId="66" applyNumberFormat="1" applyFont="1" applyFill="1" applyBorder="1" applyAlignment="1" applyProtection="1">
      <alignment horizontal="center" wrapText="1"/>
      <protection hidden="1"/>
    </xf>
    <xf numFmtId="3" fontId="83" fillId="20" borderId="0" xfId="66" applyNumberFormat="1" applyFont="1" applyFill="1" applyBorder="1" applyAlignment="1" applyProtection="1">
      <alignment horizontal="center"/>
      <protection hidden="1"/>
    </xf>
    <xf numFmtId="0" fontId="83" fillId="20" borderId="0" xfId="66" applyFont="1" applyFill="1" applyBorder="1" applyProtection="1">
      <protection hidden="1"/>
    </xf>
    <xf numFmtId="0" fontId="83" fillId="20" borderId="0" xfId="66" applyFont="1" applyFill="1" applyBorder="1" applyAlignment="1" applyProtection="1">
      <alignment horizontal="center"/>
      <protection hidden="1"/>
    </xf>
    <xf numFmtId="0" fontId="83" fillId="20" borderId="0" xfId="66" applyFont="1" applyFill="1" applyBorder="1" applyAlignment="1" applyProtection="1">
      <alignment horizontal="center"/>
      <protection locked="0"/>
    </xf>
    <xf numFmtId="3" fontId="83" fillId="20" borderId="0" xfId="66" applyNumberFormat="1" applyFont="1" applyFill="1" applyBorder="1" applyAlignment="1" applyProtection="1">
      <alignment horizontal="center"/>
      <protection locked="0"/>
    </xf>
    <xf numFmtId="186" fontId="83" fillId="20" borderId="0" xfId="66" applyNumberFormat="1" applyFont="1" applyFill="1" applyBorder="1" applyAlignment="1" applyProtection="1">
      <alignment horizontal="center" wrapText="1"/>
      <protection locked="0"/>
    </xf>
    <xf numFmtId="3" fontId="89" fillId="23" borderId="86" xfId="66" applyNumberFormat="1" applyFont="1" applyFill="1" applyBorder="1" applyAlignment="1" applyProtection="1">
      <alignment horizontal="center"/>
      <protection hidden="1"/>
    </xf>
    <xf numFmtId="3" fontId="7" fillId="20" borderId="0" xfId="66" applyNumberFormat="1" applyFont="1" applyFill="1" applyAlignment="1" applyProtection="1">
      <alignment horizontal="center"/>
      <protection hidden="1"/>
    </xf>
    <xf numFmtId="0" fontId="7" fillId="20" borderId="0" xfId="66" applyFont="1" applyFill="1" applyAlignment="1" applyProtection="1">
      <alignment horizontal="center"/>
      <protection hidden="1"/>
    </xf>
    <xf numFmtId="186" fontId="89" fillId="23" borderId="79" xfId="66" applyNumberFormat="1" applyFont="1" applyFill="1" applyBorder="1" applyAlignment="1" applyProtection="1">
      <alignment horizontal="center" wrapText="1"/>
      <protection hidden="1"/>
    </xf>
    <xf numFmtId="49" fontId="59" fillId="20" borderId="0" xfId="79" applyNumberFormat="1" applyFont="1" applyFill="1" applyBorder="1" applyAlignment="1" applyProtection="1">
      <alignment horizontal="center"/>
      <protection hidden="1"/>
    </xf>
    <xf numFmtId="49" fontId="59" fillId="20" borderId="0" xfId="79" applyNumberFormat="1" applyFont="1" applyFill="1" applyBorder="1" applyAlignment="1" applyProtection="1">
      <alignment horizontal="right"/>
      <protection hidden="1"/>
    </xf>
    <xf numFmtId="0" fontId="59" fillId="20" borderId="0" xfId="66" applyFont="1" applyFill="1" applyBorder="1" applyAlignment="1" applyProtection="1">
      <alignment horizontal="right"/>
      <protection hidden="1"/>
    </xf>
    <xf numFmtId="0" fontId="59" fillId="20" borderId="0" xfId="66" applyFont="1" applyFill="1" applyAlignment="1" applyProtection="1">
      <alignment horizontal="right"/>
      <protection hidden="1"/>
    </xf>
    <xf numFmtId="0" fontId="83" fillId="20" borderId="0" xfId="66" applyFont="1" applyFill="1" applyBorder="1" applyAlignment="1" applyProtection="1">
      <protection hidden="1"/>
    </xf>
    <xf numFmtId="0" fontId="89" fillId="20" borderId="0" xfId="66" applyFont="1" applyFill="1" applyAlignment="1" applyProtection="1">
      <alignment horizontal="center" vertical="center"/>
      <protection hidden="1"/>
    </xf>
    <xf numFmtId="0" fontId="83" fillId="20" borderId="0" xfId="66" applyFont="1" applyFill="1" applyBorder="1" applyAlignment="1" applyProtection="1">
      <alignment vertical="center"/>
      <protection hidden="1"/>
    </xf>
    <xf numFmtId="0" fontId="2" fillId="0" borderId="0" xfId="80" applyFont="1"/>
    <xf numFmtId="3" fontId="2" fillId="0" borderId="0" xfId="80" applyNumberFormat="1" applyFont="1" applyAlignment="1">
      <alignment horizontal="center"/>
    </xf>
    <xf numFmtId="0" fontId="2" fillId="0" borderId="0" xfId="80" applyFont="1" applyAlignment="1">
      <alignment horizontal="center"/>
    </xf>
    <xf numFmtId="0" fontId="113" fillId="0" borderId="0" xfId="80" applyFont="1" applyAlignment="1">
      <alignment horizontal="center"/>
    </xf>
    <xf numFmtId="0" fontId="5" fillId="2" borderId="0" xfId="80" applyFont="1" applyFill="1" applyAlignment="1">
      <alignment horizontal="right" vertical="center"/>
    </xf>
    <xf numFmtId="1" fontId="5" fillId="3" borderId="39" xfId="80" applyNumberFormat="1" applyFont="1" applyFill="1" applyBorder="1" applyAlignment="1">
      <alignment horizontal="center" vertical="center"/>
    </xf>
    <xf numFmtId="0" fontId="114" fillId="0" borderId="0" xfId="80" applyFont="1" applyAlignment="1">
      <alignment horizontal="center"/>
    </xf>
    <xf numFmtId="0" fontId="5" fillId="0" borderId="0" xfId="80" applyFont="1" applyAlignment="1">
      <alignment horizontal="right" vertical="center"/>
    </xf>
    <xf numFmtId="49" fontId="5" fillId="3" borderId="40" xfId="80" applyNumberFormat="1" applyFont="1" applyFill="1" applyBorder="1" applyAlignment="1">
      <alignment horizontal="center" vertical="center"/>
    </xf>
    <xf numFmtId="49" fontId="115" fillId="2" borderId="0" xfId="80" applyNumberFormat="1" applyFont="1" applyFill="1" applyAlignment="1">
      <alignment horizontal="right"/>
    </xf>
    <xf numFmtId="4" fontId="115" fillId="2" borderId="0" xfId="80" applyNumberFormat="1" applyFont="1" applyFill="1" applyAlignment="1">
      <alignment horizontal="center"/>
    </xf>
    <xf numFmtId="4" fontId="116" fillId="2" borderId="0" xfId="80" applyNumberFormat="1" applyFont="1" applyFill="1" applyAlignment="1">
      <alignment horizontal="center"/>
    </xf>
    <xf numFmtId="4" fontId="15" fillId="2" borderId="0" xfId="80" applyNumberFormat="1" applyFont="1" applyFill="1"/>
    <xf numFmtId="0" fontId="15" fillId="2" borderId="0" xfId="80" applyFont="1" applyFill="1"/>
    <xf numFmtId="0" fontId="15" fillId="0" borderId="0" xfId="80" applyFont="1"/>
    <xf numFmtId="3" fontId="15" fillId="2" borderId="0" xfId="80" applyNumberFormat="1" applyFont="1" applyFill="1" applyAlignment="1">
      <alignment horizontal="center"/>
    </xf>
    <xf numFmtId="4" fontId="117" fillId="2" borderId="0" xfId="80" applyNumberFormat="1" applyFont="1" applyFill="1" applyAlignment="1">
      <alignment horizontal="center"/>
    </xf>
    <xf numFmtId="0" fontId="116" fillId="0" borderId="0" xfId="80" applyFont="1" applyAlignment="1">
      <alignment horizontal="center" vertical="center"/>
    </xf>
    <xf numFmtId="3" fontId="118" fillId="34" borderId="14" xfId="80" applyNumberFormat="1" applyFont="1" applyFill="1" applyBorder="1" applyAlignment="1">
      <alignment horizontal="center" vertical="center" wrapText="1"/>
    </xf>
    <xf numFmtId="0" fontId="118" fillId="34" borderId="125" xfId="80" applyFont="1" applyFill="1" applyBorder="1" applyAlignment="1">
      <alignment horizontal="center" vertical="center" wrapText="1"/>
    </xf>
    <xf numFmtId="0" fontId="118" fillId="34" borderId="3" xfId="80" applyFont="1" applyFill="1" applyBorder="1" applyAlignment="1">
      <alignment horizontal="center" vertical="center" wrapText="1"/>
    </xf>
    <xf numFmtId="0" fontId="118" fillId="34" borderId="126" xfId="80" applyFont="1" applyFill="1" applyBorder="1" applyAlignment="1">
      <alignment horizontal="center" vertical="center" wrapText="1"/>
    </xf>
    <xf numFmtId="0" fontId="118" fillId="34" borderId="40" xfId="80" applyFont="1" applyFill="1" applyBorder="1" applyAlignment="1">
      <alignment horizontal="center" vertical="center" wrapText="1"/>
    </xf>
    <xf numFmtId="0" fontId="118" fillId="34" borderId="17" xfId="80" applyFont="1" applyFill="1" applyBorder="1" applyAlignment="1">
      <alignment horizontal="center" vertical="center" wrapText="1"/>
    </xf>
    <xf numFmtId="0" fontId="116" fillId="2" borderId="0" xfId="80" applyFont="1" applyFill="1" applyAlignment="1">
      <alignment horizontal="center" vertical="center"/>
    </xf>
    <xf numFmtId="0" fontId="13" fillId="0" borderId="0" xfId="80" applyFont="1"/>
    <xf numFmtId="3" fontId="13" fillId="4" borderId="1" xfId="80" applyNumberFormat="1" applyFont="1" applyFill="1" applyBorder="1" applyAlignment="1">
      <alignment horizontal="center"/>
    </xf>
    <xf numFmtId="0" fontId="13" fillId="4" borderId="1" xfId="80" applyFont="1" applyFill="1" applyBorder="1"/>
    <xf numFmtId="0" fontId="13" fillId="4" borderId="9" xfId="80" applyFont="1" applyFill="1" applyBorder="1" applyAlignment="1">
      <alignment horizontal="center"/>
    </xf>
    <xf numFmtId="0" fontId="13" fillId="3" borderId="7" xfId="80" applyFont="1" applyFill="1" applyBorder="1" applyAlignment="1">
      <alignment horizontal="center"/>
    </xf>
    <xf numFmtId="3" fontId="13" fillId="3" borderId="1" xfId="80" applyNumberFormat="1" applyFont="1" applyFill="1" applyBorder="1" applyAlignment="1">
      <alignment horizontal="center"/>
    </xf>
    <xf numFmtId="186" fontId="13" fillId="3" borderId="8" xfId="80" applyNumberFormat="1" applyFont="1" applyFill="1" applyBorder="1" applyAlignment="1">
      <alignment horizontal="center" wrapText="1"/>
    </xf>
    <xf numFmtId="0" fontId="13" fillId="2" borderId="0" xfId="80" applyFont="1" applyFill="1"/>
    <xf numFmtId="186" fontId="13" fillId="3" borderId="46" xfId="80" applyNumberFormat="1" applyFont="1" applyFill="1" applyBorder="1" applyAlignment="1">
      <alignment horizontal="center" wrapText="1"/>
    </xf>
    <xf numFmtId="0" fontId="13" fillId="4" borderId="47" xfId="80" applyFont="1" applyFill="1" applyBorder="1"/>
    <xf numFmtId="0" fontId="13" fillId="4" borderId="58" xfId="80" applyFont="1" applyFill="1" applyBorder="1" applyAlignment="1">
      <alignment horizontal="center"/>
    </xf>
    <xf numFmtId="0" fontId="13" fillId="3" borderId="49" xfId="80" applyFont="1" applyFill="1" applyBorder="1" applyAlignment="1">
      <alignment horizontal="center"/>
    </xf>
    <xf numFmtId="3" fontId="13" fillId="3" borderId="47" xfId="80" applyNumberFormat="1" applyFont="1" applyFill="1" applyBorder="1" applyAlignment="1">
      <alignment horizontal="center"/>
    </xf>
    <xf numFmtId="3" fontId="119" fillId="26" borderId="7" xfId="80" applyNumberFormat="1" applyFont="1" applyFill="1" applyBorder="1"/>
    <xf numFmtId="3" fontId="119" fillId="26" borderId="9" xfId="80" applyNumberFormat="1" applyFont="1" applyFill="1" applyBorder="1"/>
    <xf numFmtId="3" fontId="119" fillId="26" borderId="1" xfId="80" applyNumberFormat="1" applyFont="1" applyFill="1" applyBorder="1" applyAlignment="1">
      <alignment horizontal="center" vertical="center"/>
    </xf>
    <xf numFmtId="186" fontId="119" fillId="26" borderId="8" xfId="80" applyNumberFormat="1" applyFont="1" applyFill="1" applyBorder="1" applyAlignment="1">
      <alignment horizontal="center" wrapText="1"/>
    </xf>
    <xf numFmtId="3" fontId="2" fillId="2" borderId="0" xfId="80" applyNumberFormat="1" applyFont="1" applyFill="1" applyAlignment="1">
      <alignment horizontal="center"/>
    </xf>
    <xf numFmtId="0" fontId="2" fillId="2" borderId="0" xfId="80" applyFont="1" applyFill="1"/>
    <xf numFmtId="0" fontId="2" fillId="2" borderId="0" xfId="80" applyFont="1" applyFill="1" applyAlignment="1">
      <alignment horizontal="center"/>
    </xf>
    <xf numFmtId="3" fontId="13" fillId="4" borderId="47" xfId="80" applyNumberFormat="1" applyFont="1" applyFill="1" applyBorder="1" applyAlignment="1">
      <alignment horizontal="center"/>
    </xf>
    <xf numFmtId="1" fontId="13" fillId="3" borderId="49" xfId="80" applyNumberFormat="1" applyFont="1" applyFill="1" applyBorder="1" applyAlignment="1">
      <alignment horizontal="center"/>
    </xf>
    <xf numFmtId="186" fontId="13" fillId="3" borderId="1" xfId="80" applyNumberFormat="1" applyFont="1" applyFill="1" applyBorder="1" applyAlignment="1">
      <alignment horizontal="center" wrapText="1"/>
    </xf>
    <xf numFmtId="3" fontId="119" fillId="26" borderId="7" xfId="80" applyNumberFormat="1" applyFont="1" applyFill="1" applyBorder="1" applyAlignment="1">
      <alignment horizontal="center"/>
    </xf>
    <xf numFmtId="3" fontId="119" fillId="26" borderId="1" xfId="80" applyNumberFormat="1" applyFont="1" applyFill="1" applyBorder="1" applyAlignment="1">
      <alignment horizontal="center" wrapText="1"/>
    </xf>
    <xf numFmtId="49" fontId="5" fillId="2" borderId="0" xfId="80" applyNumberFormat="1" applyFont="1" applyFill="1" applyAlignment="1">
      <alignment horizontal="center"/>
    </xf>
    <xf numFmtId="49" fontId="20" fillId="2" borderId="0" xfId="80" applyNumberFormat="1" applyFont="1" applyFill="1" applyAlignment="1">
      <alignment horizontal="right"/>
    </xf>
    <xf numFmtId="0" fontId="20" fillId="35" borderId="70" xfId="81" applyFont="1" applyFill="1" applyBorder="1" applyAlignment="1">
      <alignment horizontal="center" vertical="center" wrapText="1"/>
    </xf>
    <xf numFmtId="0" fontId="7" fillId="0" borderId="71" xfId="81" applyBorder="1"/>
    <xf numFmtId="0" fontId="20" fillId="2" borderId="0" xfId="80" applyFont="1" applyFill="1" applyAlignment="1">
      <alignment horizontal="right"/>
    </xf>
    <xf numFmtId="0" fontId="81" fillId="35" borderId="70" xfId="6" applyFont="1" applyFill="1" applyBorder="1" applyAlignment="1">
      <alignment horizontal="center" vertical="center" wrapText="1"/>
    </xf>
    <xf numFmtId="0" fontId="119" fillId="2" borderId="0" xfId="80" applyFont="1" applyFill="1" applyAlignment="1">
      <alignment horizontal="center" vertical="center"/>
    </xf>
    <xf numFmtId="0" fontId="13" fillId="2" borderId="0" xfId="80" applyFont="1" applyFill="1" applyAlignment="1">
      <alignment vertical="center"/>
    </xf>
    <xf numFmtId="0" fontId="13" fillId="2" borderId="0" xfId="80" applyFont="1" applyFill="1" applyAlignment="1">
      <alignment vertical="top" wrapText="1"/>
    </xf>
    <xf numFmtId="0" fontId="90" fillId="0" borderId="0" xfId="0" applyFont="1" applyProtection="1">
      <protection hidden="1"/>
    </xf>
    <xf numFmtId="0" fontId="99" fillId="0" borderId="0" xfId="0" applyFont="1" applyAlignment="1" applyProtection="1">
      <alignment horizontal="center" vertical="center"/>
      <protection hidden="1"/>
    </xf>
    <xf numFmtId="0" fontId="0" fillId="0" borderId="0" xfId="0" applyProtection="1">
      <protection hidden="1"/>
    </xf>
    <xf numFmtId="3" fontId="0" fillId="0" borderId="0" xfId="0" applyNumberFormat="1" applyAlignment="1" applyProtection="1">
      <alignment horizontal="center"/>
      <protection hidden="1"/>
    </xf>
    <xf numFmtId="49" fontId="12" fillId="0" borderId="0" xfId="0" applyNumberFormat="1" applyFont="1" applyAlignment="1" applyProtection="1">
      <alignment horizontal="center"/>
      <protection hidden="1"/>
    </xf>
    <xf numFmtId="0" fontId="83" fillId="0" borderId="0" xfId="0" applyFont="1" applyProtection="1">
      <protection hidden="1"/>
    </xf>
    <xf numFmtId="0" fontId="120" fillId="0" borderId="0" xfId="0" applyFont="1" applyAlignment="1"/>
    <xf numFmtId="1" fontId="61" fillId="36" borderId="127" xfId="0" applyNumberFormat="1" applyFont="1" applyFill="1" applyBorder="1" applyAlignment="1" applyProtection="1">
      <alignment horizontal="center" vertical="center"/>
      <protection locked="0"/>
    </xf>
    <xf numFmtId="0" fontId="121" fillId="0" borderId="0" xfId="0" applyFont="1" applyAlignment="1"/>
    <xf numFmtId="0" fontId="61" fillId="0" borderId="0" xfId="0" applyFont="1" applyAlignment="1" applyProtection="1">
      <alignment horizontal="right" vertical="center"/>
      <protection hidden="1"/>
    </xf>
    <xf numFmtId="49" fontId="61" fillId="36" borderId="128" xfId="0" applyNumberFormat="1" applyFont="1" applyFill="1" applyBorder="1" applyAlignment="1" applyProtection="1">
      <alignment horizontal="center" vertical="center"/>
      <protection locked="0"/>
    </xf>
    <xf numFmtId="3" fontId="90" fillId="37" borderId="0" xfId="0" applyNumberFormat="1" applyFont="1" applyFill="1" applyAlignment="1" applyProtection="1">
      <alignment horizontal="center"/>
      <protection hidden="1"/>
    </xf>
    <xf numFmtId="49" fontId="86" fillId="37" borderId="0" xfId="0" applyNumberFormat="1" applyFont="1" applyFill="1" applyAlignment="1" applyProtection="1">
      <alignment horizontal="left"/>
      <protection hidden="1"/>
    </xf>
    <xf numFmtId="4" fontId="86" fillId="37" borderId="0" xfId="64" applyNumberFormat="1" applyFont="1" applyFill="1" applyBorder="1" applyAlignment="1" applyProtection="1">
      <alignment horizontal="center"/>
      <protection hidden="1"/>
    </xf>
    <xf numFmtId="4" fontId="99" fillId="37" borderId="0" xfId="64" applyNumberFormat="1" applyFont="1" applyFill="1" applyBorder="1" applyProtection="1">
      <protection hidden="1"/>
    </xf>
    <xf numFmtId="4" fontId="90" fillId="37" borderId="0" xfId="0" applyNumberFormat="1" applyFont="1" applyFill="1" applyProtection="1">
      <protection hidden="1"/>
    </xf>
    <xf numFmtId="0" fontId="90" fillId="37" borderId="0" xfId="0" applyFont="1" applyFill="1" applyProtection="1">
      <protection hidden="1"/>
    </xf>
    <xf numFmtId="49" fontId="86" fillId="37" borderId="0" xfId="0" applyNumberFormat="1" applyFont="1" applyFill="1" applyAlignment="1" applyProtection="1">
      <alignment horizontal="center"/>
      <protection hidden="1"/>
    </xf>
    <xf numFmtId="3" fontId="122" fillId="38" borderId="129" xfId="0" applyNumberFormat="1" applyFont="1" applyFill="1" applyBorder="1" applyAlignment="1" applyProtection="1">
      <alignment horizontal="center" vertical="center" wrapText="1"/>
      <protection hidden="1"/>
    </xf>
    <xf numFmtId="0" fontId="122" fillId="38" borderId="130" xfId="0" applyFont="1" applyFill="1" applyBorder="1" applyAlignment="1" applyProtection="1">
      <alignment horizontal="center" vertical="center" wrapText="1"/>
      <protection hidden="1"/>
    </xf>
    <xf numFmtId="0" fontId="122" fillId="38" borderId="131" xfId="0" applyFont="1" applyFill="1" applyBorder="1" applyAlignment="1" applyProtection="1">
      <alignment horizontal="center" vertical="center" wrapText="1"/>
      <protection hidden="1"/>
    </xf>
    <xf numFmtId="0" fontId="99" fillId="37" borderId="0" xfId="0" applyFont="1" applyFill="1" applyAlignment="1" applyProtection="1">
      <alignment horizontal="center" vertical="center"/>
      <protection hidden="1"/>
    </xf>
    <xf numFmtId="0" fontId="89" fillId="37" borderId="0" xfId="0" applyFont="1" applyFill="1" applyAlignment="1" applyProtection="1">
      <alignment horizontal="center" vertical="center"/>
      <protection hidden="1"/>
    </xf>
    <xf numFmtId="3" fontId="83" fillId="39" borderId="87" xfId="0" applyNumberFormat="1" applyFont="1" applyFill="1" applyBorder="1" applyAlignment="1" applyProtection="1">
      <alignment horizontal="center"/>
      <protection hidden="1"/>
    </xf>
    <xf numFmtId="0" fontId="83" fillId="39" borderId="87" xfId="0" applyFont="1" applyFill="1" applyBorder="1" applyProtection="1">
      <protection hidden="1"/>
    </xf>
    <xf numFmtId="0" fontId="123" fillId="36" borderId="121" xfId="0" applyFont="1" applyFill="1" applyBorder="1" applyAlignment="1" applyProtection="1">
      <alignment horizontal="center" vertical="center"/>
      <protection locked="0"/>
    </xf>
    <xf numFmtId="186" fontId="83" fillId="36" borderId="87" xfId="0" applyNumberFormat="1" applyFont="1" applyFill="1" applyBorder="1" applyAlignment="1" applyProtection="1">
      <alignment horizontal="center" wrapText="1"/>
      <protection locked="0"/>
    </xf>
    <xf numFmtId="0" fontId="0" fillId="37" borderId="0" xfId="0" applyFill="1" applyProtection="1">
      <protection hidden="1"/>
    </xf>
    <xf numFmtId="0" fontId="83" fillId="37" borderId="0" xfId="0" applyFont="1" applyFill="1" applyProtection="1">
      <protection hidden="1"/>
    </xf>
    <xf numFmtId="186" fontId="83" fillId="36" borderId="132" xfId="0" applyNumberFormat="1" applyFont="1" applyFill="1" applyBorder="1" applyAlignment="1" applyProtection="1">
      <alignment horizontal="center" wrapText="1"/>
      <protection locked="0"/>
    </xf>
    <xf numFmtId="0" fontId="83" fillId="37" borderId="0" xfId="0" applyFont="1" applyFill="1" applyAlignment="1" applyProtection="1">
      <alignment vertical="center"/>
      <protection hidden="1"/>
    </xf>
    <xf numFmtId="0" fontId="83" fillId="37" borderId="0" xfId="0" applyFont="1" applyFill="1" applyAlignment="1" applyProtection="1">
      <alignment vertical="top" wrapText="1"/>
      <protection hidden="1"/>
    </xf>
    <xf numFmtId="0" fontId="83" fillId="36" borderId="121" xfId="0" applyFont="1" applyFill="1" applyBorder="1" applyAlignment="1" applyProtection="1">
      <alignment horizontal="center" vertical="center"/>
      <protection locked="0"/>
    </xf>
    <xf numFmtId="0" fontId="83" fillId="36" borderId="121" xfId="0" applyFont="1" applyFill="1" applyBorder="1" applyProtection="1">
      <protection locked="0"/>
    </xf>
    <xf numFmtId="0" fontId="83" fillId="36" borderId="87" xfId="0" applyFont="1" applyFill="1" applyBorder="1" applyProtection="1">
      <protection locked="0"/>
    </xf>
    <xf numFmtId="0" fontId="123" fillId="36" borderId="87" xfId="0" applyFont="1" applyFill="1" applyBorder="1" applyAlignment="1" applyProtection="1">
      <alignment horizontal="center" vertical="center"/>
      <protection locked="0"/>
    </xf>
    <xf numFmtId="0" fontId="83" fillId="36" borderId="133" xfId="0" applyFont="1" applyFill="1" applyBorder="1" applyProtection="1">
      <protection locked="0"/>
    </xf>
    <xf numFmtId="0" fontId="83" fillId="39" borderId="132" xfId="0" applyFont="1" applyFill="1" applyBorder="1" applyProtection="1">
      <protection hidden="1"/>
    </xf>
    <xf numFmtId="3" fontId="83" fillId="39" borderId="132" xfId="0" applyNumberFormat="1" applyFont="1" applyFill="1" applyBorder="1" applyAlignment="1" applyProtection="1">
      <alignment horizontal="center"/>
      <protection hidden="1"/>
    </xf>
    <xf numFmtId="0" fontId="83" fillId="36" borderId="132" xfId="0" applyFont="1" applyFill="1" applyBorder="1" applyProtection="1">
      <protection locked="0"/>
    </xf>
    <xf numFmtId="3" fontId="0" fillId="37" borderId="0" xfId="0" applyNumberFormat="1" applyFill="1" applyAlignment="1" applyProtection="1">
      <alignment horizontal="center"/>
      <protection hidden="1"/>
    </xf>
    <xf numFmtId="49" fontId="12" fillId="37" borderId="0" xfId="0" applyNumberFormat="1" applyFont="1" applyFill="1" applyAlignment="1" applyProtection="1">
      <alignment horizontal="center"/>
      <protection hidden="1"/>
    </xf>
    <xf numFmtId="3" fontId="86" fillId="40" borderId="87" xfId="0" applyNumberFormat="1" applyFont="1" applyFill="1" applyBorder="1" applyAlignment="1" applyProtection="1">
      <alignment horizontal="center"/>
      <protection hidden="1"/>
    </xf>
    <xf numFmtId="186" fontId="86" fillId="40" borderId="87" xfId="0" applyNumberFormat="1" applyFont="1" applyFill="1" applyBorder="1" applyAlignment="1" applyProtection="1">
      <alignment horizontal="center"/>
      <protection hidden="1"/>
    </xf>
    <xf numFmtId="49" fontId="61" fillId="37" borderId="0" xfId="64" applyNumberFormat="1" applyFont="1" applyFill="1" applyBorder="1" applyAlignment="1" applyProtection="1">
      <alignment horizontal="center"/>
      <protection hidden="1"/>
    </xf>
    <xf numFmtId="49" fontId="61" fillId="37" borderId="0" xfId="64" applyNumberFormat="1" applyFont="1" applyFill="1" applyBorder="1" applyProtection="1">
      <protection hidden="1"/>
    </xf>
    <xf numFmtId="49" fontId="59" fillId="37" borderId="134" xfId="64" applyNumberFormat="1" applyFont="1" applyFill="1" applyBorder="1" applyAlignment="1" applyProtection="1">
      <alignment horizontal="right"/>
      <protection hidden="1"/>
    </xf>
    <xf numFmtId="0" fontId="59" fillId="36" borderId="87" xfId="0" applyFont="1" applyFill="1" applyBorder="1" applyAlignment="1" applyProtection="1">
      <alignment horizontal="center" vertical="center" wrapText="1"/>
      <protection locked="0"/>
    </xf>
    <xf numFmtId="0" fontId="59" fillId="37" borderId="134" xfId="0" applyFont="1" applyFill="1" applyBorder="1" applyAlignment="1" applyProtection="1">
      <alignment horizontal="right"/>
      <protection hidden="1"/>
    </xf>
    <xf numFmtId="0" fontId="61" fillId="36" borderId="87" xfId="0" applyFont="1" applyFill="1" applyBorder="1" applyAlignment="1" applyProtection="1">
      <alignment horizontal="center" vertical="center"/>
      <protection locked="0"/>
    </xf>
    <xf numFmtId="180" fontId="65" fillId="0" borderId="0" xfId="64" applyFont="1" applyBorder="1" applyProtection="1">
      <protection hidden="1"/>
    </xf>
    <xf numFmtId="0" fontId="61" fillId="0" borderId="0" xfId="0" applyFont="1" applyAlignment="1" applyProtection="1">
      <alignment horizontal="center"/>
      <protection hidden="1"/>
    </xf>
    <xf numFmtId="49" fontId="65" fillId="0" borderId="0" xfId="0" applyNumberFormat="1" applyFont="1" applyAlignment="1" applyProtection="1">
      <alignment horizontal="center"/>
      <protection hidden="1"/>
    </xf>
    <xf numFmtId="0" fontId="65" fillId="0" borderId="0" xfId="0" applyFont="1" applyProtection="1">
      <protection hidden="1"/>
    </xf>
    <xf numFmtId="0" fontId="59" fillId="0" borderId="0" xfId="0" applyFont="1"/>
    <xf numFmtId="0" fontId="61" fillId="0" borderId="0" xfId="0" applyFont="1" applyProtection="1">
      <protection hidden="1"/>
    </xf>
    <xf numFmtId="0" fontId="61" fillId="37" borderId="0" xfId="0" applyFont="1" applyFill="1" applyAlignment="1" applyProtection="1">
      <alignment horizontal="right" vertical="center"/>
      <protection hidden="1"/>
    </xf>
    <xf numFmtId="0" fontId="121" fillId="0" borderId="0" xfId="0" applyFont="1" applyProtection="1">
      <protection hidden="1"/>
    </xf>
    <xf numFmtId="0" fontId="61" fillId="0" borderId="0" xfId="0" applyFont="1" applyAlignment="1" applyProtection="1">
      <alignment horizontal="center" vertical="center"/>
      <protection hidden="1"/>
    </xf>
    <xf numFmtId="49" fontId="61" fillId="0" borderId="0" xfId="0" applyNumberFormat="1" applyFont="1" applyAlignment="1" applyProtection="1">
      <alignment horizontal="center" vertical="center"/>
      <protection locked="0"/>
    </xf>
    <xf numFmtId="0" fontId="59" fillId="37" borderId="135" xfId="0" applyFont="1" applyFill="1" applyBorder="1" applyAlignment="1" applyProtection="1">
      <alignment vertical="center"/>
      <protection hidden="1"/>
    </xf>
    <xf numFmtId="0" fontId="59" fillId="37" borderId="135" xfId="0" applyFont="1" applyFill="1" applyBorder="1" applyAlignment="1" applyProtection="1">
      <alignment horizontal="center" vertical="center"/>
      <protection hidden="1"/>
    </xf>
    <xf numFmtId="0" fontId="65" fillId="37" borderId="0" xfId="0" applyFont="1" applyFill="1" applyProtection="1">
      <protection hidden="1"/>
    </xf>
    <xf numFmtId="4" fontId="65" fillId="37" borderId="0" xfId="0" applyNumberFormat="1" applyFont="1" applyFill="1" applyProtection="1">
      <protection hidden="1"/>
    </xf>
    <xf numFmtId="4" fontId="124" fillId="38" borderId="129" xfId="64" applyNumberFormat="1" applyFont="1" applyFill="1" applyBorder="1" applyAlignment="1" applyProtection="1">
      <alignment horizontal="center" vertical="center"/>
      <protection locked="0"/>
    </xf>
    <xf numFmtId="0" fontId="124" fillId="38" borderId="136" xfId="0" applyFont="1" applyFill="1" applyBorder="1" applyAlignment="1" applyProtection="1">
      <alignment horizontal="center" vertical="center"/>
      <protection locked="0"/>
    </xf>
    <xf numFmtId="4" fontId="124" fillId="38" borderId="136" xfId="64" applyNumberFormat="1" applyFont="1" applyFill="1" applyBorder="1" applyAlignment="1" applyProtection="1">
      <alignment horizontal="center" vertical="center"/>
      <protection locked="0"/>
    </xf>
    <xf numFmtId="0" fontId="65" fillId="0" borderId="0" xfId="0" applyFont="1" applyAlignment="1" applyProtection="1">
      <alignment vertical="center"/>
      <protection hidden="1"/>
    </xf>
    <xf numFmtId="0" fontId="125" fillId="37" borderId="0" xfId="0" applyFont="1" applyFill="1" applyAlignment="1" applyProtection="1">
      <alignment horizontal="center" vertical="center"/>
      <protection hidden="1"/>
    </xf>
    <xf numFmtId="180" fontId="65" fillId="37" borderId="0" xfId="64" applyFont="1" applyFill="1" applyBorder="1" applyProtection="1">
      <protection hidden="1"/>
    </xf>
    <xf numFmtId="180" fontId="61" fillId="41" borderId="137" xfId="64" applyFont="1" applyFill="1" applyBorder="1" applyAlignment="1" applyProtection="1">
      <alignment horizontal="center"/>
      <protection locked="0"/>
    </xf>
    <xf numFmtId="49" fontId="61" fillId="41" borderId="137" xfId="0" applyNumberFormat="1" applyFont="1" applyFill="1" applyBorder="1" applyProtection="1">
      <protection locked="0"/>
    </xf>
    <xf numFmtId="186" fontId="61" fillId="36" borderId="128" xfId="64" applyNumberFormat="1" applyFont="1" applyFill="1" applyBorder="1" applyAlignment="1" applyProtection="1">
      <alignment horizontal="center"/>
      <protection locked="0"/>
    </xf>
    <xf numFmtId="4" fontId="125" fillId="37" borderId="0" xfId="64" applyNumberFormat="1" applyFont="1" applyFill="1" applyBorder="1" applyAlignment="1" applyProtection="1">
      <alignment horizontal="center"/>
      <protection hidden="1"/>
    </xf>
    <xf numFmtId="4" fontId="125" fillId="37" borderId="0" xfId="64" applyNumberFormat="1" applyFont="1" applyFill="1" applyBorder="1" applyAlignment="1" applyProtection="1">
      <alignment horizontal="center" vertical="center"/>
      <protection locked="0"/>
    </xf>
    <xf numFmtId="0" fontId="125" fillId="37" borderId="0" xfId="0" applyFont="1" applyFill="1" applyAlignment="1" applyProtection="1">
      <alignment horizontal="center" vertical="center"/>
      <protection locked="0"/>
    </xf>
    <xf numFmtId="180" fontId="61" fillId="41" borderId="138" xfId="64" applyFont="1" applyFill="1" applyBorder="1" applyAlignment="1" applyProtection="1">
      <alignment horizontal="center"/>
      <protection locked="0"/>
    </xf>
    <xf numFmtId="49" fontId="61" fillId="41" borderId="138" xfId="0" applyNumberFormat="1" applyFont="1" applyFill="1" applyBorder="1" applyProtection="1">
      <protection locked="0"/>
    </xf>
    <xf numFmtId="186" fontId="61" fillId="41" borderId="128" xfId="64" applyNumberFormat="1" applyFont="1" applyFill="1" applyBorder="1" applyAlignment="1" applyProtection="1">
      <alignment horizontal="center"/>
      <protection hidden="1"/>
    </xf>
    <xf numFmtId="4" fontId="65" fillId="37" borderId="0" xfId="64" applyNumberFormat="1" applyFont="1" applyFill="1" applyBorder="1" applyProtection="1">
      <protection hidden="1"/>
    </xf>
    <xf numFmtId="180" fontId="61" fillId="0" borderId="139" xfId="64" applyFont="1" applyBorder="1" applyAlignment="1" applyProtection="1">
      <alignment horizontal="center"/>
      <protection locked="0"/>
    </xf>
    <xf numFmtId="0" fontId="61" fillId="0" borderId="140" xfId="0" applyFont="1" applyBorder="1" applyProtection="1">
      <protection locked="0"/>
    </xf>
    <xf numFmtId="186" fontId="65" fillId="36" borderId="132" xfId="1" applyNumberFormat="1" applyFont="1" applyFill="1" applyBorder="1" applyAlignment="1" applyProtection="1">
      <alignment horizontal="center" vertical="center"/>
      <protection locked="0"/>
    </xf>
    <xf numFmtId="0" fontId="61" fillId="37" borderId="0" xfId="0" applyFont="1" applyFill="1" applyAlignment="1" applyProtection="1">
      <alignment horizontal="center" vertical="center"/>
      <protection hidden="1"/>
    </xf>
    <xf numFmtId="180" fontId="61" fillId="0" borderId="87" xfId="64" applyFont="1" applyBorder="1" applyAlignment="1" applyProtection="1">
      <alignment horizontal="center"/>
      <protection locked="0"/>
    </xf>
    <xf numFmtId="0" fontId="61" fillId="0" borderId="141" xfId="0" applyFont="1" applyBorder="1" applyAlignment="1" applyProtection="1">
      <alignment wrapText="1"/>
      <protection locked="0"/>
    </xf>
    <xf numFmtId="0" fontId="61" fillId="0" borderId="87" xfId="0" applyFont="1" applyBorder="1" applyAlignment="1" applyProtection="1">
      <alignment wrapText="1"/>
      <protection locked="0"/>
    </xf>
    <xf numFmtId="186" fontId="65" fillId="36" borderId="87" xfId="1" applyNumberFormat="1" applyFont="1" applyFill="1" applyBorder="1" applyAlignment="1" applyProtection="1">
      <alignment horizontal="center" vertical="center"/>
      <protection locked="0"/>
    </xf>
    <xf numFmtId="180" fontId="61" fillId="37" borderId="0" xfId="64" applyFont="1" applyFill="1" applyBorder="1" applyAlignment="1" applyProtection="1">
      <alignment horizontal="center"/>
      <protection locked="0"/>
    </xf>
    <xf numFmtId="0" fontId="61" fillId="37" borderId="0" xfId="0" applyFont="1" applyFill="1" applyAlignment="1" applyProtection="1">
      <alignment horizontal="left"/>
      <protection locked="0"/>
    </xf>
    <xf numFmtId="176" fontId="61" fillId="37" borderId="0" xfId="1" applyFont="1" applyFill="1" applyBorder="1" applyAlignment="1" applyProtection="1">
      <alignment horizontal="center" vertical="center"/>
      <protection locked="0"/>
    </xf>
    <xf numFmtId="0" fontId="65" fillId="37" borderId="0" xfId="0" applyFont="1" applyFill="1" applyAlignment="1" applyProtection="1">
      <alignment vertical="center" wrapText="1"/>
      <protection hidden="1"/>
    </xf>
    <xf numFmtId="180" fontId="61" fillId="41" borderId="128" xfId="64" applyFont="1" applyFill="1" applyBorder="1" applyAlignment="1" applyProtection="1">
      <alignment horizontal="center"/>
      <protection locked="0"/>
    </xf>
    <xf numFmtId="0" fontId="61" fillId="41" borderId="142" xfId="0" applyFont="1" applyFill="1" applyBorder="1" applyAlignment="1" applyProtection="1">
      <alignment horizontal="left" vertical="center"/>
      <protection locked="0"/>
    </xf>
    <xf numFmtId="186" fontId="61" fillId="41" borderId="128" xfId="1" applyNumberFormat="1" applyFont="1" applyFill="1" applyBorder="1" applyAlignment="1" applyProtection="1">
      <alignment horizontal="center" vertical="center"/>
      <protection hidden="1"/>
    </xf>
    <xf numFmtId="49" fontId="61" fillId="0" borderId="143" xfId="0" applyNumberFormat="1" applyFont="1" applyBorder="1" applyAlignment="1" applyProtection="1">
      <alignment horizontal="center"/>
      <protection locked="0"/>
    </xf>
    <xf numFmtId="49" fontId="61" fillId="0" borderId="143" xfId="64" applyNumberFormat="1" applyFont="1" applyBorder="1" applyProtection="1">
      <protection locked="0"/>
    </xf>
    <xf numFmtId="186" fontId="61" fillId="39" borderId="143" xfId="64" applyNumberFormat="1" applyFont="1" applyFill="1" applyBorder="1" applyAlignment="1" applyProtection="1">
      <alignment horizontal="center" vertical="center"/>
      <protection locked="0"/>
    </xf>
    <xf numFmtId="49" fontId="61" fillId="0" borderId="128" xfId="0" applyNumberFormat="1" applyFont="1" applyBorder="1" applyAlignment="1" applyProtection="1">
      <alignment horizontal="center"/>
      <protection locked="0"/>
    </xf>
    <xf numFmtId="49" fontId="61" fillId="0" borderId="128" xfId="64" applyNumberFormat="1" applyFont="1" applyBorder="1" applyProtection="1">
      <protection locked="0"/>
    </xf>
    <xf numFmtId="186" fontId="61" fillId="39" borderId="128" xfId="64" applyNumberFormat="1" applyFont="1" applyFill="1" applyBorder="1" applyAlignment="1" applyProtection="1">
      <alignment horizontal="center" vertical="center"/>
      <protection locked="0"/>
    </xf>
    <xf numFmtId="0" fontId="61" fillId="37" borderId="0" xfId="0" applyFont="1" applyFill="1" applyAlignment="1" applyProtection="1">
      <alignment vertical="top" wrapText="1"/>
      <protection hidden="1"/>
    </xf>
    <xf numFmtId="4" fontId="65" fillId="37" borderId="0" xfId="64" applyNumberFormat="1" applyFont="1" applyFill="1" applyBorder="1" applyAlignment="1" applyProtection="1">
      <alignment wrapText="1"/>
      <protection hidden="1"/>
    </xf>
    <xf numFmtId="0" fontId="61" fillId="37" borderId="0" xfId="0" applyFont="1" applyFill="1" applyAlignment="1" applyProtection="1">
      <alignment horizontal="left" vertical="top" wrapText="1"/>
      <protection hidden="1"/>
    </xf>
    <xf numFmtId="186" fontId="61" fillId="39" borderId="128" xfId="64" applyNumberFormat="1" applyFont="1" applyFill="1" applyBorder="1" applyAlignment="1" applyProtection="1">
      <alignment horizontal="center"/>
      <protection locked="0"/>
    </xf>
    <xf numFmtId="49" fontId="61" fillId="0" borderId="144" xfId="64" applyNumberFormat="1" applyFont="1" applyBorder="1" applyProtection="1">
      <protection locked="0"/>
    </xf>
    <xf numFmtId="49" fontId="61" fillId="37" borderId="0" xfId="0" applyNumberFormat="1" applyFont="1" applyFill="1" applyAlignment="1" applyProtection="1">
      <alignment horizontal="center"/>
      <protection locked="0"/>
    </xf>
    <xf numFmtId="49" fontId="61" fillId="0" borderId="0" xfId="64" applyNumberFormat="1" applyFont="1" applyBorder="1" applyProtection="1">
      <protection locked="0"/>
    </xf>
    <xf numFmtId="186" fontId="61" fillId="0" borderId="0" xfId="0" applyNumberFormat="1" applyFont="1" applyAlignment="1" applyProtection="1">
      <alignment horizontal="center" vertical="center"/>
      <protection locked="0"/>
    </xf>
    <xf numFmtId="49" fontId="61" fillId="37" borderId="145" xfId="0" applyNumberFormat="1" applyFont="1" applyFill="1" applyBorder="1" applyAlignment="1" applyProtection="1">
      <alignment horizontal="center"/>
      <protection locked="0"/>
    </xf>
    <xf numFmtId="186" fontId="61" fillId="39" borderId="128" xfId="0" applyNumberFormat="1" applyFont="1" applyFill="1" applyBorder="1" applyAlignment="1" applyProtection="1">
      <alignment horizontal="center" vertical="center"/>
      <protection hidden="1"/>
    </xf>
    <xf numFmtId="49" fontId="65" fillId="37" borderId="0" xfId="64" applyNumberFormat="1" applyFont="1" applyFill="1" applyBorder="1" applyAlignment="1" applyProtection="1">
      <alignment horizontal="center"/>
      <protection locked="0"/>
    </xf>
    <xf numFmtId="0" fontId="61" fillId="37" borderId="0" xfId="0" applyFont="1" applyFill="1" applyProtection="1">
      <protection locked="0"/>
    </xf>
    <xf numFmtId="49" fontId="61" fillId="42" borderId="128" xfId="0" applyNumberFormat="1" applyFont="1" applyFill="1" applyBorder="1" applyAlignment="1" applyProtection="1">
      <alignment horizontal="center"/>
      <protection locked="0"/>
    </xf>
    <xf numFmtId="49" fontId="61" fillId="42" borderId="128" xfId="64" applyNumberFormat="1" applyFont="1" applyFill="1" applyBorder="1" applyProtection="1">
      <protection locked="0"/>
    </xf>
    <xf numFmtId="186" fontId="61" fillId="42" borderId="128" xfId="64" applyNumberFormat="1" applyFont="1" applyFill="1" applyBorder="1" applyAlignment="1" applyProtection="1">
      <alignment horizontal="center" vertical="center"/>
      <protection hidden="1"/>
    </xf>
    <xf numFmtId="180" fontId="61" fillId="37" borderId="0" xfId="64" applyFont="1" applyFill="1" applyBorder="1" applyAlignment="1" applyProtection="1">
      <alignment horizontal="center"/>
      <protection hidden="1"/>
    </xf>
    <xf numFmtId="49" fontId="65" fillId="37" borderId="0" xfId="64" applyNumberFormat="1" applyFont="1" applyFill="1" applyBorder="1" applyAlignment="1" applyProtection="1">
      <alignment horizontal="center"/>
      <protection hidden="1"/>
    </xf>
    <xf numFmtId="0" fontId="61" fillId="37" borderId="0" xfId="0" applyFont="1" applyFill="1" applyProtection="1">
      <protection hidden="1"/>
    </xf>
    <xf numFmtId="49" fontId="61" fillId="37" borderId="0" xfId="64" applyNumberFormat="1" applyFont="1" applyFill="1" applyBorder="1" applyAlignment="1" applyProtection="1">
      <alignment horizontal="left"/>
      <protection hidden="1"/>
    </xf>
    <xf numFmtId="0" fontId="79" fillId="20" borderId="0" xfId="66" applyFont="1" applyFill="1" applyProtection="1">
      <protection hidden="1"/>
    </xf>
    <xf numFmtId="0" fontId="96" fillId="20" borderId="0" xfId="66" applyFont="1" applyFill="1" applyProtection="1">
      <protection hidden="1"/>
    </xf>
    <xf numFmtId="0" fontId="63" fillId="20" borderId="0" xfId="66" applyFont="1" applyFill="1" applyProtection="1">
      <protection hidden="1"/>
    </xf>
    <xf numFmtId="0" fontId="63" fillId="0" borderId="0" xfId="66" applyFont="1" applyProtection="1">
      <protection hidden="1"/>
    </xf>
    <xf numFmtId="0" fontId="126" fillId="20" borderId="0" xfId="66" applyFont="1" applyFill="1" applyBorder="1" applyAlignment="1" applyProtection="1">
      <alignment horizontal="center" vertical="center"/>
      <protection hidden="1"/>
    </xf>
    <xf numFmtId="0" fontId="127" fillId="20" borderId="0" xfId="66" applyFont="1" applyFill="1" applyBorder="1" applyAlignment="1" applyProtection="1">
      <alignment horizontal="center" vertical="center" wrapText="1"/>
      <protection hidden="1"/>
    </xf>
    <xf numFmtId="0" fontId="128" fillId="20" borderId="0" xfId="66" applyFont="1" applyFill="1" applyAlignment="1" applyProtection="1">
      <alignment horizontal="center" vertical="center" wrapText="1"/>
      <protection hidden="1"/>
    </xf>
    <xf numFmtId="0" fontId="129" fillId="20" borderId="0" xfId="66" applyFont="1" applyFill="1" applyBorder="1" applyAlignment="1" applyProtection="1">
      <alignment horizontal="center" vertical="center" wrapText="1"/>
      <protection hidden="1"/>
    </xf>
    <xf numFmtId="0" fontId="130" fillId="20" borderId="0" xfId="66" applyFont="1" applyFill="1" applyBorder="1" applyAlignment="1" applyProtection="1">
      <alignment horizontal="center" vertical="center" wrapText="1"/>
      <protection hidden="1"/>
    </xf>
    <xf numFmtId="0" fontId="131" fillId="27" borderId="76" xfId="66" applyFont="1" applyFill="1" applyBorder="1" applyAlignment="1" applyProtection="1">
      <alignment horizontal="center" vertical="center" wrapText="1"/>
      <protection hidden="1"/>
    </xf>
    <xf numFmtId="0" fontId="63" fillId="20" borderId="0" xfId="66" applyFont="1" applyFill="1" applyAlignment="1" applyProtection="1">
      <alignment horizontal="right" vertical="center"/>
      <protection hidden="1"/>
    </xf>
    <xf numFmtId="0" fontId="130" fillId="20" borderId="0" xfId="66" applyFont="1" applyFill="1" applyAlignment="1" applyProtection="1">
      <alignment horizontal="right" vertical="center"/>
      <protection hidden="1"/>
    </xf>
    <xf numFmtId="0" fontId="130" fillId="21" borderId="79" xfId="66" applyFont="1" applyFill="1" applyBorder="1" applyAlignment="1" applyProtection="1">
      <alignment horizontal="left" vertical="center"/>
      <protection locked="0"/>
    </xf>
    <xf numFmtId="49" fontId="130" fillId="21" borderId="79" xfId="66" applyNumberFormat="1" applyFont="1" applyFill="1" applyBorder="1" applyAlignment="1" applyProtection="1">
      <alignment horizontal="left" vertical="center"/>
      <protection locked="0"/>
    </xf>
    <xf numFmtId="3" fontId="130" fillId="21" borderId="79" xfId="66" applyNumberFormat="1" applyFont="1" applyFill="1" applyBorder="1" applyAlignment="1" applyProtection="1">
      <alignment horizontal="left" vertical="center"/>
      <protection locked="0"/>
    </xf>
    <xf numFmtId="0" fontId="130" fillId="20" borderId="146" xfId="66" applyFont="1" applyFill="1" applyBorder="1" applyAlignment="1" applyProtection="1">
      <alignment horizontal="right" vertical="center"/>
      <protection hidden="1"/>
    </xf>
    <xf numFmtId="0" fontId="132" fillId="20" borderId="0" xfId="66" applyFont="1" applyFill="1" applyBorder="1" applyAlignment="1" applyProtection="1">
      <alignment horizontal="left" vertical="center"/>
      <protection hidden="1"/>
    </xf>
    <xf numFmtId="0" fontId="79" fillId="20" borderId="0" xfId="66" applyFont="1" applyFill="1" applyAlignment="1" applyProtection="1">
      <alignment horizontal="right" vertical="center"/>
      <protection hidden="1"/>
    </xf>
    <xf numFmtId="49" fontId="80" fillId="20" borderId="0" xfId="79" applyNumberFormat="1" applyFont="1" applyFill="1" applyBorder="1" applyAlignment="1" applyProtection="1">
      <alignment horizontal="right" vertical="center"/>
      <protection hidden="1"/>
    </xf>
    <xf numFmtId="0" fontId="130" fillId="21" borderId="79" xfId="66" applyFont="1" applyFill="1" applyBorder="1" applyAlignment="1" applyProtection="1">
      <alignment horizontal="left" vertical="center" wrapText="1"/>
      <protection locked="0"/>
    </xf>
    <xf numFmtId="0" fontId="80" fillId="20" borderId="0" xfId="66" applyFont="1" applyFill="1" applyBorder="1" applyAlignment="1" applyProtection="1">
      <alignment horizontal="right" vertical="center"/>
      <protection hidden="1"/>
    </xf>
    <xf numFmtId="0" fontId="80" fillId="20" borderId="0" xfId="66" applyFont="1" applyFill="1" applyAlignment="1" applyProtection="1">
      <alignment horizontal="right" vertical="center"/>
      <protection hidden="1"/>
    </xf>
    <xf numFmtId="0" fontId="133" fillId="21" borderId="79" xfId="6" applyNumberFormat="1" applyFont="1" applyFill="1" applyBorder="1" applyAlignment="1" applyProtection="1">
      <alignment horizontal="left" vertical="center" wrapText="1"/>
      <protection locked="0"/>
    </xf>
    <xf numFmtId="0" fontId="80" fillId="20" borderId="0" xfId="66" applyFont="1" applyFill="1" applyAlignment="1" applyProtection="1">
      <alignment horizontal="center" vertical="center"/>
      <protection hidden="1"/>
    </xf>
    <xf numFmtId="1" fontId="80" fillId="21" borderId="75" xfId="66" applyNumberFormat="1" applyFont="1" applyFill="1" applyBorder="1" applyAlignment="1" applyProtection="1">
      <alignment horizontal="center" vertical="center"/>
      <protection locked="0"/>
    </xf>
    <xf numFmtId="0" fontId="80" fillId="0" borderId="0" xfId="66" applyFont="1" applyAlignment="1" applyProtection="1">
      <alignment horizontal="center" vertical="center"/>
      <protection hidden="1"/>
    </xf>
    <xf numFmtId="49" fontId="80" fillId="21" borderId="75" xfId="66" applyNumberFormat="1" applyFont="1" applyFill="1" applyBorder="1" applyAlignment="1" applyProtection="1">
      <alignment horizontal="center" vertical="center"/>
      <protection locked="0"/>
    </xf>
    <xf numFmtId="49" fontId="97" fillId="20" borderId="0" xfId="66" applyNumberFormat="1" applyFont="1" applyFill="1" applyBorder="1" applyAlignment="1" applyProtection="1">
      <alignment horizontal="center" vertical="center"/>
      <protection hidden="1"/>
    </xf>
    <xf numFmtId="0" fontId="134" fillId="43" borderId="78" xfId="66" applyFont="1" applyFill="1" applyBorder="1" applyAlignment="1" applyProtection="1">
      <alignment horizontal="center" vertical="center"/>
      <protection hidden="1"/>
    </xf>
    <xf numFmtId="0" fontId="134" fillId="20" borderId="0" xfId="66" applyFont="1" applyFill="1" applyBorder="1" applyAlignment="1" applyProtection="1">
      <alignment horizontal="center" vertical="center"/>
      <protection hidden="1"/>
    </xf>
    <xf numFmtId="0" fontId="135" fillId="20" borderId="0" xfId="66" applyFont="1" applyFill="1" applyAlignment="1" applyProtection="1">
      <alignment horizontal="center" vertical="center"/>
      <protection hidden="1"/>
    </xf>
    <xf numFmtId="0" fontId="136" fillId="20" borderId="0" xfId="66" applyFont="1" applyFill="1" applyAlignment="1" applyProtection="1">
      <alignment horizontal="center" vertical="center" wrapText="1"/>
      <protection hidden="1"/>
    </xf>
    <xf numFmtId="0" fontId="137" fillId="20" borderId="0" xfId="66" applyFont="1" applyFill="1" applyAlignment="1" applyProtection="1">
      <alignment horizontal="center" vertical="center" wrapText="1"/>
      <protection hidden="1"/>
    </xf>
    <xf numFmtId="0" fontId="138" fillId="20" borderId="0" xfId="66" applyFont="1" applyFill="1" applyAlignment="1" applyProtection="1">
      <alignment horizontal="right" vertical="center"/>
      <protection hidden="1"/>
    </xf>
    <xf numFmtId="0" fontId="80" fillId="0" borderId="0" xfId="66" applyFont="1" applyAlignment="1" applyProtection="1">
      <alignment horizontal="right" vertical="center"/>
      <protection hidden="1"/>
    </xf>
    <xf numFmtId="49" fontId="97" fillId="20" borderId="0" xfId="66" applyNumberFormat="1" applyFont="1" applyFill="1" applyAlignment="1" applyProtection="1">
      <alignment horizontal="center" vertical="center"/>
      <protection hidden="1"/>
    </xf>
    <xf numFmtId="0" fontId="130" fillId="20" borderId="96" xfId="66" applyFont="1" applyFill="1" applyBorder="1" applyAlignment="1" applyProtection="1">
      <alignment horizontal="center" vertical="center" wrapText="1"/>
      <protection hidden="1"/>
    </xf>
    <xf numFmtId="0" fontId="131" fillId="27" borderId="147" xfId="66" applyFont="1" applyFill="1" applyBorder="1" applyAlignment="1" applyProtection="1">
      <alignment horizontal="center" vertical="center" wrapText="1"/>
      <protection hidden="1"/>
    </xf>
    <xf numFmtId="0" fontId="134" fillId="20" borderId="0" xfId="66" applyFont="1" applyFill="1" applyAlignment="1" applyProtection="1">
      <alignment horizontal="center" vertical="center"/>
      <protection hidden="1"/>
    </xf>
    <xf numFmtId="0" fontId="80" fillId="24" borderId="79" xfId="66" applyFont="1" applyFill="1" applyBorder="1" applyAlignment="1">
      <alignment horizontal="center" vertical="center"/>
    </xf>
    <xf numFmtId="0" fontId="139" fillId="3" borderId="1" xfId="0" applyFont="1" applyFill="1" applyBorder="1" applyAlignment="1">
      <alignment horizontal="center" vertical="center"/>
    </xf>
    <xf numFmtId="3" fontId="139" fillId="3" borderId="1" xfId="0" applyNumberFormat="1" applyFont="1" applyFill="1" applyBorder="1" applyAlignment="1">
      <alignment horizontal="center" vertical="center"/>
    </xf>
    <xf numFmtId="0" fontId="139" fillId="3" borderId="1" xfId="0" applyFont="1" applyFill="1" applyBorder="1" applyAlignment="1">
      <alignment horizontal="center" vertical="center" wrapText="1"/>
    </xf>
    <xf numFmtId="0" fontId="139" fillId="3" borderId="8" xfId="0" applyFont="1" applyFill="1" applyBorder="1" applyAlignment="1">
      <alignment horizontal="center" vertical="center" wrapText="1"/>
    </xf>
    <xf numFmtId="3" fontId="139" fillId="3" borderId="1" xfId="0" applyNumberFormat="1" applyFont="1" applyFill="1" applyBorder="1" applyAlignment="1">
      <alignment horizontal="center" vertical="center" wrapText="1"/>
    </xf>
    <xf numFmtId="49" fontId="139" fillId="3" borderId="1" xfId="0" applyNumberFormat="1" applyFont="1" applyFill="1" applyBorder="1" applyAlignment="1">
      <alignment horizontal="center" vertical="center"/>
    </xf>
    <xf numFmtId="3" fontId="139" fillId="3" borderId="8" xfId="0" applyNumberFormat="1" applyFont="1" applyFill="1" applyBorder="1" applyAlignment="1">
      <alignment horizontal="center" vertical="center" wrapText="1"/>
    </xf>
  </cellXfs>
  <cellStyles count="85">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 name="Accent 1 1" xfId="49"/>
    <cellStyle name="Accent 2 1" xfId="50"/>
    <cellStyle name="Accent 3 1" xfId="51"/>
    <cellStyle name="Accent 4" xfId="52"/>
    <cellStyle name="Bad 1" xfId="53"/>
    <cellStyle name="Ênfase6 9" xfId="54"/>
    <cellStyle name="Error 1" xfId="55"/>
    <cellStyle name="Excel Built-in Normal" xfId="56"/>
    <cellStyle name="Excel Built-in Normal 2" xfId="57"/>
    <cellStyle name="Footnote 1" xfId="58"/>
    <cellStyle name="Good 1" xfId="59"/>
    <cellStyle name="Heading 1 1" xfId="60"/>
    <cellStyle name="Heading 2 1" xfId="61"/>
    <cellStyle name="Heading 3" xfId="62"/>
    <cellStyle name="Hiperlink 2" xfId="63"/>
    <cellStyle name="Millares [0]_SS - Entrada de datos" xfId="64"/>
    <cellStyle name="Neutral 1" xfId="65"/>
    <cellStyle name="Normal 2" xfId="66"/>
    <cellStyle name="Normal 2 2" xfId="67"/>
    <cellStyle name="Normal 3" xfId="68"/>
    <cellStyle name="Normal 3 2" xfId="69"/>
    <cellStyle name="Nota 43" xfId="70"/>
    <cellStyle name="Note 1" xfId="71"/>
    <cellStyle name="Porcentagem 2" xfId="72"/>
    <cellStyle name="Separador de milhares 2 2" xfId="73"/>
    <cellStyle name="Status 1" xfId="74"/>
    <cellStyle name="Text 1" xfId="75"/>
    <cellStyle name="Título 1 1" xfId="76"/>
    <cellStyle name="Vírgula 2" xfId="77"/>
    <cellStyle name="Warning 1" xfId="78"/>
    <cellStyle name="Millares [0]_SS - Entrada de datos 2" xfId="79"/>
    <cellStyle name="Normal 4 2" xfId="80"/>
    <cellStyle name="Normal 5" xfId="81"/>
    <cellStyle name="Normal 2 3" xfId="82"/>
    <cellStyle name="Normal 4" xfId="83"/>
    <cellStyle name="Normal 2 2 2" xfId="84"/>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B2B2B2"/>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CCCC"/>
      <rgbColor rgb="00BFBFBF"/>
      <rgbColor rgb="00FFCC99"/>
      <rgbColor rgb="003366FF"/>
      <rgbColor rgb="0033CCCC"/>
      <rgbColor rgb="0099CC00"/>
      <rgbColor rgb="00FFCC00"/>
      <rgbColor rgb="00FF9900"/>
      <rgbColor rgb="00FF3333"/>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00FFFF99"/>
      <color rgb="00FF99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customXml" Target="../customXml/item4.xml"/><Relationship Id="rId16" Type="http://schemas.openxmlformats.org/officeDocument/2006/relationships/customXml" Target="../customXml/item3.xml"/><Relationship Id="rId15" Type="http://schemas.openxmlformats.org/officeDocument/2006/relationships/customXml" Target="../customXml/item2.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370702</xdr:colOff>
      <xdr:row>1</xdr:row>
      <xdr:rowOff>51487</xdr:rowOff>
    </xdr:from>
    <xdr:ext cx="2121243" cy="1184189"/>
    <xdr:pic>
      <xdr:nvPicPr>
        <xdr:cNvPr id="2" name="image1.png"/>
        <xdr:cNvPicPr preferRelativeResize="0"/>
      </xdr:nvPicPr>
      <xdr:blipFill>
        <a:blip r:embed="rId1" cstate="print"/>
        <a:stretch>
          <a:fillRect/>
        </a:stretch>
      </xdr:blipFill>
      <xdr:spPr>
        <a:xfrm>
          <a:off x="370205" y="222885"/>
          <a:ext cx="2121535" cy="1183640"/>
        </a:xfrm>
        <a:prstGeom prst="rect">
          <a:avLst/>
        </a:prstGeom>
        <a:noFill/>
      </xdr:spPr>
    </xdr:pic>
    <xdr:clientData fLocksWithSheet="0"/>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0</xdr:col>
      <xdr:colOff>167331</xdr:colOff>
      <xdr:row>1</xdr:row>
      <xdr:rowOff>64359</xdr:rowOff>
    </xdr:from>
    <xdr:ext cx="1415878" cy="500191"/>
    <xdr:pic>
      <xdr:nvPicPr>
        <xdr:cNvPr id="2" name="image2.png"/>
        <xdr:cNvPicPr preferRelativeResize="0"/>
      </xdr:nvPicPr>
      <xdr:blipFill>
        <a:blip r:embed="rId1" cstate="print"/>
        <a:stretch>
          <a:fillRect/>
        </a:stretch>
      </xdr:blipFill>
      <xdr:spPr>
        <a:xfrm>
          <a:off x="167005" y="235585"/>
          <a:ext cx="1416050" cy="500380"/>
        </a:xfrm>
        <a:prstGeom prst="rect">
          <a:avLst/>
        </a:prstGeom>
        <a:noFill/>
      </xdr:spPr>
    </xdr:pic>
    <xdr:clientData fLocksWithSheet="0"/>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0</xdr:col>
      <xdr:colOff>314325</xdr:colOff>
      <xdr:row>1</xdr:row>
      <xdr:rowOff>38100</xdr:rowOff>
    </xdr:from>
    <xdr:ext cx="1200150" cy="371475"/>
    <xdr:pic>
      <xdr:nvPicPr>
        <xdr:cNvPr id="2" name="image2.png"/>
        <xdr:cNvPicPr preferRelativeResize="0"/>
      </xdr:nvPicPr>
      <xdr:blipFill>
        <a:blip r:embed="rId1" cstate="print"/>
        <a:stretch>
          <a:fillRect/>
        </a:stretch>
      </xdr:blipFill>
      <xdr:spPr>
        <a:xfrm>
          <a:off x="314325" y="200025"/>
          <a:ext cx="1200150" cy="371475"/>
        </a:xfrm>
        <a:prstGeom prst="rect">
          <a:avLst/>
        </a:prstGeom>
        <a:noFill/>
      </xdr:spPr>
    </xdr:pic>
    <xdr:clientData fLocksWithSheet="0"/>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154459</xdr:colOff>
      <xdr:row>0</xdr:row>
      <xdr:rowOff>141588</xdr:rowOff>
    </xdr:from>
    <xdr:to>
      <xdr:col>2</xdr:col>
      <xdr:colOff>328449</xdr:colOff>
      <xdr:row>4</xdr:row>
      <xdr:rowOff>86978</xdr:rowOff>
    </xdr:to>
    <xdr:pic>
      <xdr:nvPicPr>
        <xdr:cNvPr id="2" name="Imagem 1"/>
        <xdr:cNvPicPr/>
      </xdr:nvPicPr>
      <xdr:blipFill>
        <a:blip r:embed="rId1"/>
        <a:srcRect/>
        <a:stretch>
          <a:fillRect/>
        </a:stretch>
      </xdr:blipFill>
      <xdr:spPr>
        <a:xfrm>
          <a:off x="154305" y="140970"/>
          <a:ext cx="1250315" cy="745490"/>
        </a:xfrm>
        <a:prstGeom prst="rect">
          <a:avLst/>
        </a:prstGeom>
        <a:noFill/>
        <a:ln>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142875</xdr:colOff>
      <xdr:row>0</xdr:row>
      <xdr:rowOff>47625</xdr:rowOff>
    </xdr:from>
    <xdr:to>
      <xdr:col>1</xdr:col>
      <xdr:colOff>1143000</xdr:colOff>
      <xdr:row>4</xdr:row>
      <xdr:rowOff>19050</xdr:rowOff>
    </xdr:to>
    <xdr:pic>
      <xdr:nvPicPr>
        <xdr:cNvPr id="2" name="Imagem 1"/>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142875" y="47625"/>
          <a:ext cx="1428750" cy="705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3" name="Imagem 1"/>
        <xdr:cNvPicPr>
          <a:picLocks noChangeAspect="1" noChangeArrowheads="1"/>
        </xdr:cNvPicPr>
      </xdr:nvPicPr>
      <xdr:blipFill>
        <a:blip r:embed="rId2" cstate="print">
          <a:extLst>
            <a:ext uri="{28A0092B-C50C-407E-A947-70E740481C1C}">
              <a14:useLocalDpi xmlns:a14="http://schemas.microsoft.com/office/drawing/2010/main" val="0"/>
            </a:ext>
          </a:extLst>
        </a:blip>
        <a:srcRect/>
        <a:stretch>
          <a:fillRect/>
        </a:stretch>
      </xdr:blipFill>
      <xdr:spPr>
        <a:xfrm>
          <a:off x="142875" y="47625"/>
          <a:ext cx="1419225" cy="705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14:hiddenLine>
          </a:ext>
        </a:extLst>
      </xdr:spPr>
    </xdr:pic>
    <xdr:clientData/>
  </xdr:twoCellAnchor>
  <xdr:twoCellAnchor editAs="oneCell">
    <xdr:from>
      <xdr:col>0</xdr:col>
      <xdr:colOff>165230</xdr:colOff>
      <xdr:row>0</xdr:row>
      <xdr:rowOff>58317</xdr:rowOff>
    </xdr:from>
    <xdr:to>
      <xdr:col>1</xdr:col>
      <xdr:colOff>992635</xdr:colOff>
      <xdr:row>4</xdr:row>
      <xdr:rowOff>70382</xdr:rowOff>
    </xdr:to>
    <xdr:pic>
      <xdr:nvPicPr>
        <xdr:cNvPr id="4" name="Imagem 3"/>
        <xdr:cNvPicPr/>
      </xdr:nvPicPr>
      <xdr:blipFill>
        <a:blip r:embed="rId3"/>
        <a:srcRect/>
        <a:stretch>
          <a:fillRect/>
        </a:stretch>
      </xdr:blipFill>
      <xdr:spPr>
        <a:xfrm>
          <a:off x="165100" y="57785"/>
          <a:ext cx="1256030" cy="746125"/>
        </a:xfrm>
        <a:prstGeom prst="rect">
          <a:avLst/>
        </a:prstGeom>
        <a:noFill/>
        <a:ln>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180203</xdr:colOff>
      <xdr:row>1</xdr:row>
      <xdr:rowOff>0</xdr:rowOff>
    </xdr:from>
    <xdr:to>
      <xdr:col>1</xdr:col>
      <xdr:colOff>689473</xdr:colOff>
      <xdr:row>4</xdr:row>
      <xdr:rowOff>150495</xdr:rowOff>
    </xdr:to>
    <xdr:pic>
      <xdr:nvPicPr>
        <xdr:cNvPr id="2" name="Imagem 1"/>
        <xdr:cNvPicPr/>
      </xdr:nvPicPr>
      <xdr:blipFill>
        <a:blip r:embed="rId1"/>
        <a:srcRect/>
        <a:stretch>
          <a:fillRect/>
        </a:stretch>
      </xdr:blipFill>
      <xdr:spPr>
        <a:xfrm>
          <a:off x="179705" y="183515"/>
          <a:ext cx="1252220" cy="721995"/>
        </a:xfrm>
        <a:prstGeom prst="rect">
          <a:avLst/>
        </a:prstGeom>
        <a:noFill/>
        <a:ln>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114300</xdr:colOff>
      <xdr:row>0</xdr:row>
      <xdr:rowOff>76200</xdr:rowOff>
    </xdr:from>
    <xdr:to>
      <xdr:col>1</xdr:col>
      <xdr:colOff>941705</xdr:colOff>
      <xdr:row>4</xdr:row>
      <xdr:rowOff>88265</xdr:rowOff>
    </xdr:to>
    <xdr:pic>
      <xdr:nvPicPr>
        <xdr:cNvPr id="2" name="Imagem 1"/>
        <xdr:cNvPicPr/>
      </xdr:nvPicPr>
      <xdr:blipFill>
        <a:blip r:embed="rId1"/>
        <a:srcRect/>
        <a:stretch>
          <a:fillRect/>
        </a:stretch>
      </xdr:blipFill>
      <xdr:spPr>
        <a:xfrm>
          <a:off x="114300" y="76200"/>
          <a:ext cx="1322705" cy="716915"/>
        </a:xfrm>
        <a:prstGeom prst="rect">
          <a:avLst/>
        </a:prstGeom>
        <a:noFill/>
        <a:ln>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oneCellAnchor>
    <xdr:from>
      <xdr:col>0</xdr:col>
      <xdr:colOff>400050</xdr:colOff>
      <xdr:row>1</xdr:row>
      <xdr:rowOff>161925</xdr:rowOff>
    </xdr:from>
    <xdr:ext cx="3009900" cy="1304925"/>
    <xdr:pic>
      <xdr:nvPicPr>
        <xdr:cNvPr id="2" name="image5.png" descr="1.png"/>
        <xdr:cNvPicPr preferRelativeResize="0"/>
      </xdr:nvPicPr>
      <xdr:blipFill>
        <a:blip r:embed="rId1" cstate="print"/>
        <a:stretch>
          <a:fillRect/>
        </a:stretch>
      </xdr:blipFill>
      <xdr:spPr>
        <a:xfrm>
          <a:off x="400050" y="342900"/>
          <a:ext cx="3009900" cy="1304925"/>
        </a:xfrm>
        <a:prstGeom prst="rect">
          <a:avLst/>
        </a:prstGeom>
        <a:noFill/>
      </xdr:spPr>
    </xdr:pic>
    <xdr:clientData fLocksWithSheet="0"/>
  </xdr:oneCellAnchor>
</xdr:wsDr>
</file>

<file path=xl/drawings/drawing9.xml><?xml version="1.0" encoding="utf-8"?>
<xdr:wsDr xmlns:xdr="http://schemas.openxmlformats.org/drawingml/2006/spreadsheetDrawing" xmlns:r="http://schemas.openxmlformats.org/officeDocument/2006/relationships" xmlns:a="http://schemas.openxmlformats.org/drawingml/2006/main">
  <xdr:oneCellAnchor>
    <xdr:from>
      <xdr:col>0</xdr:col>
      <xdr:colOff>57150</xdr:colOff>
      <xdr:row>0</xdr:row>
      <xdr:rowOff>47625</xdr:rowOff>
    </xdr:from>
    <xdr:ext cx="1428750" cy="733425"/>
    <xdr:pic>
      <xdr:nvPicPr>
        <xdr:cNvPr id="2" name="image1.png" title="Imagem"/>
        <xdr:cNvPicPr preferRelativeResize="0"/>
      </xdr:nvPicPr>
      <xdr:blipFill>
        <a:blip r:embed="rId1" cstate="print"/>
        <a:stretch>
          <a:fillRect/>
        </a:stretch>
      </xdr:blipFill>
      <xdr:spPr>
        <a:xfrm>
          <a:off x="57150" y="47625"/>
          <a:ext cx="1428750" cy="733425"/>
        </a:xfrm>
        <a:prstGeom prst="rect">
          <a:avLst/>
        </a:prstGeom>
        <a:noFill/>
      </xdr:spPr>
    </xdr:pic>
    <xdr:clientData fLocksWithSheet="0"/>
  </xdr:oneCellAnchor>
</xdr:wsDr>
</file>

<file path=xl/drawings/drawing10.xml><?xml version="1.0" encoding="utf-8"?>
<xdr:wsDr xmlns:xdr="http://schemas.openxmlformats.org/drawingml/2006/spreadsheetDrawing" xmlns:r="http://schemas.openxmlformats.org/officeDocument/2006/relationships" xmlns:a="http://schemas.openxmlformats.org/drawingml/2006/main">
  <xdr:oneCellAnchor>
    <xdr:from>
      <xdr:col>0</xdr:col>
      <xdr:colOff>57150</xdr:colOff>
      <xdr:row>0</xdr:row>
      <xdr:rowOff>47625</xdr:rowOff>
    </xdr:from>
    <xdr:ext cx="1428750" cy="733425"/>
    <xdr:pic>
      <xdr:nvPicPr>
        <xdr:cNvPr id="2" name="image1.png" title="Imagem"/>
        <xdr:cNvPicPr preferRelativeResize="0"/>
      </xdr:nvPicPr>
      <xdr:blipFill>
        <a:blip r:embed="rId1" cstate="print"/>
        <a:stretch>
          <a:fillRect/>
        </a:stretch>
      </xdr:blipFill>
      <xdr:spPr>
        <a:xfrm>
          <a:off x="57150" y="47625"/>
          <a:ext cx="1428750" cy="733425"/>
        </a:xfrm>
        <a:prstGeom prst="rect">
          <a:avLst/>
        </a:prstGeom>
        <a:noFill/>
      </xdr:spPr>
    </xdr:pic>
    <xdr:clientData fLocksWithSheet="0"/>
  </xdr:oneCellAnchor>
</xdr:wsDr>
</file>

<file path=xl/drawings/drawing1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1</xdr:row>
      <xdr:rowOff>0</xdr:rowOff>
    </xdr:from>
    <xdr:ext cx="1409700" cy="742950"/>
    <xdr:pic>
      <xdr:nvPicPr>
        <xdr:cNvPr id="2" name="image1.png"/>
        <xdr:cNvPicPr preferRelativeResize="0"/>
      </xdr:nvPicPr>
      <xdr:blipFill>
        <a:blip r:embed="rId1" cstate="print"/>
        <a:stretch>
          <a:fillRect/>
        </a:stretch>
      </xdr:blipFill>
      <xdr:spPr>
        <a:xfrm>
          <a:off x="0" y="161925"/>
          <a:ext cx="1409700" cy="742950"/>
        </a:xfrm>
        <a:prstGeom prst="rect">
          <a:avLst/>
        </a:prstGeom>
        <a:noFill/>
      </xdr:spPr>
    </xdr:pic>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mailto:administracao.hrc@fabamed.org.br" TargetMode="Externa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hyperlink" Target="mailto:prestconta.hrc@gmail.com" TargetMode="Externa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hyperlink" Target="mailto:rh.hrcfabamed@gmail.com" TargetMode="External"/><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hyperlink" Target="mailto:gerencia.hrcfabamed@gmail.com" TargetMode="External"/><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hyperlink" Target="mailto:gerencia.hrcfabamed@gmail.com" TargetMode="External"/><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hyperlink" Target="mailto:supfaturamnto@fabamed.org.br" TargetMode="External"/><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78"/>
  <sheetViews>
    <sheetView showGridLines="0" zoomScale="74" zoomScaleNormal="74" workbookViewId="0">
      <selection activeCell="K21" sqref="K21"/>
    </sheetView>
  </sheetViews>
  <sheetFormatPr defaultColWidth="9.14285714285714" defaultRowHeight="12.75"/>
  <cols>
    <col min="1" max="1" width="8.28571428571429" style="1010" customWidth="1"/>
    <col min="2" max="3" width="5" style="1010" customWidth="1"/>
    <col min="4" max="9" width="9.14285714285714" style="1010"/>
    <col min="10" max="10" width="43.4285714285714" style="1010" customWidth="1"/>
    <col min="11" max="11" width="55.8571428571429" style="1010" customWidth="1"/>
    <col min="12" max="12" width="20.7142857142857" style="1010" customWidth="1"/>
    <col min="13" max="13" width="15.2857142857143" style="1010" customWidth="1"/>
    <col min="14" max="14" width="54.1428571428571" style="1010" customWidth="1"/>
    <col min="15" max="15" width="20.8571428571429" style="1010" customWidth="1"/>
    <col min="16" max="16" width="15.2857142857143" style="1010" customWidth="1"/>
    <col min="17" max="16384" width="9.14285714285714" style="1010"/>
  </cols>
  <sheetData>
    <row r="1" ht="13.5"/>
    <row r="2" s="1007" customFormat="1" ht="26.25" customHeight="1" spans="1:16">
      <c r="A2" s="1037" t="s">
        <v>0</v>
      </c>
      <c r="B2" s="1037"/>
      <c r="C2" s="1037"/>
      <c r="D2" s="1037"/>
      <c r="E2" s="1037"/>
      <c r="F2" s="1037"/>
      <c r="G2" s="1037"/>
      <c r="H2" s="1037"/>
      <c r="I2" s="1037"/>
      <c r="J2" s="1037"/>
      <c r="K2" s="1037"/>
      <c r="L2" s="1037"/>
      <c r="M2" s="1037"/>
      <c r="N2" s="1037"/>
      <c r="O2" s="1028" t="s">
        <v>1</v>
      </c>
      <c r="P2" s="472" t="s">
        <v>2</v>
      </c>
    </row>
    <row r="3" s="1008" customFormat="1" ht="30" customHeight="1" spans="1:16">
      <c r="A3" s="1038" t="s">
        <v>3</v>
      </c>
      <c r="B3" s="1038"/>
      <c r="C3" s="1038"/>
      <c r="D3" s="1038"/>
      <c r="E3" s="1038"/>
      <c r="F3" s="1038"/>
      <c r="G3" s="1038"/>
      <c r="H3" s="1038"/>
      <c r="I3" s="1038"/>
      <c r="J3" s="1038"/>
      <c r="K3" s="1038"/>
      <c r="L3" s="1038"/>
      <c r="M3" s="1038"/>
      <c r="N3" s="1038"/>
      <c r="O3" s="1028" t="s">
        <v>4</v>
      </c>
      <c r="P3" s="472">
        <v>2026</v>
      </c>
    </row>
    <row r="4" s="1008" customFormat="1" ht="23.25" customHeight="1" spans="1:17">
      <c r="A4" s="1013"/>
      <c r="B4" s="1013"/>
      <c r="C4" s="1013"/>
      <c r="D4" s="1013"/>
      <c r="E4" s="1013"/>
      <c r="F4" s="1013"/>
      <c r="G4" s="1013"/>
      <c r="H4" s="1013"/>
      <c r="I4" s="1013"/>
      <c r="J4" s="1013"/>
      <c r="K4" s="1013"/>
      <c r="L4" s="1013"/>
      <c r="M4" s="1013"/>
      <c r="N4" s="1013"/>
      <c r="O4" s="1041" t="s">
        <v>5</v>
      </c>
      <c r="P4" s="1033" t="s">
        <v>6</v>
      </c>
      <c r="Q4" s="1033"/>
    </row>
    <row r="5" s="1008" customFormat="1" ht="23.25" customHeight="1" spans="1:16">
      <c r="A5" s="1039"/>
      <c r="B5" s="1039"/>
      <c r="C5" s="1039"/>
      <c r="D5" s="1039"/>
      <c r="E5" s="1039"/>
      <c r="F5" s="1039"/>
      <c r="G5" s="1039"/>
      <c r="H5" s="1039"/>
      <c r="I5" s="1039"/>
      <c r="J5" s="1039"/>
      <c r="K5" s="1039"/>
      <c r="L5" s="1039"/>
      <c r="M5" s="1039"/>
      <c r="N5" s="1039"/>
      <c r="P5" s="1042"/>
    </row>
    <row r="6" s="1008" customFormat="1" ht="23.25" customHeight="1" spans="1:16">
      <c r="A6" s="1039"/>
      <c r="B6" s="1039"/>
      <c r="C6" s="1039"/>
      <c r="D6" s="1039"/>
      <c r="E6" s="1039"/>
      <c r="F6" s="1039"/>
      <c r="G6" s="1039"/>
      <c r="H6" s="1039"/>
      <c r="I6" s="1039"/>
      <c r="J6" s="1039"/>
      <c r="K6" s="1039"/>
      <c r="L6" s="1039"/>
      <c r="M6" s="1039"/>
      <c r="N6" s="1039"/>
      <c r="P6" s="1042"/>
    </row>
    <row r="7" s="1008" customFormat="1" ht="23.25" customHeight="1" spans="1:16">
      <c r="A7" s="1013"/>
      <c r="B7" s="1013"/>
      <c r="C7" s="1013"/>
      <c r="D7" s="1013"/>
      <c r="E7" s="1013"/>
      <c r="F7" s="1013"/>
      <c r="G7" s="1013"/>
      <c r="H7" s="1013"/>
      <c r="I7" s="1043" t="s">
        <v>7</v>
      </c>
      <c r="J7" s="1043"/>
      <c r="K7" s="1044" t="s">
        <v>8</v>
      </c>
      <c r="L7" s="1044"/>
      <c r="M7" s="1044"/>
      <c r="N7" s="1044"/>
      <c r="O7" s="1035" t="s">
        <v>9</v>
      </c>
      <c r="P7" s="1035"/>
    </row>
    <row r="8" s="1009" customFormat="1" ht="10.5" customHeight="1" spans="15:16">
      <c r="O8" s="1045"/>
      <c r="P8" s="1045"/>
    </row>
    <row r="9" s="1009" customFormat="1" ht="28.5" customHeight="1" spans="11:16">
      <c r="K9" s="1046" t="s">
        <v>10</v>
      </c>
      <c r="L9" s="1046" t="s">
        <v>11</v>
      </c>
      <c r="M9" s="1046" t="s">
        <v>12</v>
      </c>
      <c r="N9" s="1046" t="s">
        <v>13</v>
      </c>
      <c r="O9" s="1046" t="s">
        <v>11</v>
      </c>
      <c r="P9" s="1046" t="s">
        <v>12</v>
      </c>
    </row>
    <row r="10" s="1009" customFormat="1" ht="28.5" customHeight="1" spans="1:16">
      <c r="A10" s="1040" t="s">
        <v>14</v>
      </c>
      <c r="B10" s="1040"/>
      <c r="C10" s="1040"/>
      <c r="D10" s="1040"/>
      <c r="E10" s="1040"/>
      <c r="F10" s="1040"/>
      <c r="G10" s="1040"/>
      <c r="H10" s="1040"/>
      <c r="I10" s="1040"/>
      <c r="J10" s="1040"/>
      <c r="K10" s="1047" t="s">
        <v>15</v>
      </c>
      <c r="L10" s="1047" t="s">
        <v>16</v>
      </c>
      <c r="M10" s="1048">
        <v>32066</v>
      </c>
      <c r="N10" s="1049" t="s">
        <v>17</v>
      </c>
      <c r="O10" s="1050" t="s">
        <v>18</v>
      </c>
      <c r="P10" s="1051">
        <v>406638</v>
      </c>
    </row>
    <row r="11" s="1009" customFormat="1" ht="28.5" customHeight="1" spans="1:16">
      <c r="A11" s="1040" t="s">
        <v>19</v>
      </c>
      <c r="B11" s="1040"/>
      <c r="C11" s="1040"/>
      <c r="D11" s="1040"/>
      <c r="E11" s="1040"/>
      <c r="F11" s="1040"/>
      <c r="G11" s="1040"/>
      <c r="H11" s="1040"/>
      <c r="I11" s="1040"/>
      <c r="J11" s="1040"/>
      <c r="K11" s="1049" t="s">
        <v>20</v>
      </c>
      <c r="L11" s="1050" t="s">
        <v>18</v>
      </c>
      <c r="M11" s="1051">
        <v>168056</v>
      </c>
      <c r="N11" s="1052" t="s">
        <v>21</v>
      </c>
      <c r="O11" s="1052" t="s">
        <v>18</v>
      </c>
      <c r="P11" s="1048">
        <v>420558</v>
      </c>
    </row>
    <row r="12" s="1009" customFormat="1" ht="28.5" customHeight="1" spans="1:16">
      <c r="A12" s="1040" t="s">
        <v>22</v>
      </c>
      <c r="B12" s="1040"/>
      <c r="C12" s="1040"/>
      <c r="D12" s="1040"/>
      <c r="E12" s="1040"/>
      <c r="F12" s="1040"/>
      <c r="G12" s="1040"/>
      <c r="H12" s="1040"/>
      <c r="I12" s="1040"/>
      <c r="J12" s="1040"/>
      <c r="K12" s="1049" t="s">
        <v>23</v>
      </c>
      <c r="L12" s="1047" t="s">
        <v>24</v>
      </c>
      <c r="M12" s="1048">
        <v>11095</v>
      </c>
      <c r="N12" s="1052" t="s">
        <v>25</v>
      </c>
      <c r="O12" s="1049" t="s">
        <v>24</v>
      </c>
      <c r="P12" s="1048">
        <v>8578</v>
      </c>
    </row>
    <row r="13" s="1009" customFormat="1" ht="28.5" customHeight="1" spans="1:16">
      <c r="A13" s="1040" t="s">
        <v>26</v>
      </c>
      <c r="B13" s="1040"/>
      <c r="C13" s="1040"/>
      <c r="D13" s="1040"/>
      <c r="E13" s="1040"/>
      <c r="F13" s="1040"/>
      <c r="G13" s="1040"/>
      <c r="H13" s="1040"/>
      <c r="I13" s="1040"/>
      <c r="J13" s="1040"/>
      <c r="K13" s="1052" t="s">
        <v>27</v>
      </c>
      <c r="L13" s="1052" t="s">
        <v>16</v>
      </c>
      <c r="M13" s="1048">
        <v>204588</v>
      </c>
      <c r="N13" s="1052" t="s">
        <v>28</v>
      </c>
      <c r="O13" s="1052" t="s">
        <v>16</v>
      </c>
      <c r="P13" s="1048">
        <v>24424</v>
      </c>
    </row>
    <row r="14" s="1009" customFormat="1" ht="28.5" customHeight="1" spans="1:16">
      <c r="A14" s="1040" t="s">
        <v>29</v>
      </c>
      <c r="B14" s="1040"/>
      <c r="C14" s="1040"/>
      <c r="D14" s="1040"/>
      <c r="E14" s="1040"/>
      <c r="F14" s="1040"/>
      <c r="G14" s="1040"/>
      <c r="H14" s="1040"/>
      <c r="I14" s="1040"/>
      <c r="J14" s="1040"/>
      <c r="K14" s="1047"/>
      <c r="L14" s="1047"/>
      <c r="M14" s="1048"/>
      <c r="N14" s="1047"/>
      <c r="O14" s="1047"/>
      <c r="P14" s="1048"/>
    </row>
    <row r="15" ht="28.5" customHeight="1" spans="1:43">
      <c r="A15" s="1040" t="s">
        <v>30</v>
      </c>
      <c r="B15" s="1040"/>
      <c r="C15" s="1040"/>
      <c r="D15" s="1040"/>
      <c r="E15" s="1040"/>
      <c r="F15" s="1040"/>
      <c r="G15" s="1040"/>
      <c r="H15" s="1040"/>
      <c r="I15" s="1040"/>
      <c r="J15" s="1040"/>
      <c r="K15" s="1047"/>
      <c r="L15" s="1047"/>
      <c r="M15" s="1048"/>
      <c r="N15" s="1047"/>
      <c r="O15" s="1047"/>
      <c r="P15" s="1048"/>
      <c r="Q15" s="1009"/>
      <c r="R15" s="1009"/>
      <c r="S15" s="1009"/>
      <c r="T15" s="1009"/>
      <c r="U15" s="1009"/>
      <c r="V15" s="1009"/>
      <c r="W15" s="1009"/>
      <c r="X15" s="1009"/>
      <c r="Y15" s="1009"/>
      <c r="Z15" s="1009"/>
      <c r="AA15" s="1009"/>
      <c r="AB15" s="1009"/>
      <c r="AC15" s="1009"/>
      <c r="AD15" s="1009"/>
      <c r="AE15" s="1009"/>
      <c r="AF15" s="1009"/>
      <c r="AG15" s="1009"/>
      <c r="AH15" s="1009"/>
      <c r="AI15" s="1009"/>
      <c r="AJ15" s="1009"/>
      <c r="AK15" s="1009"/>
      <c r="AL15" s="1009"/>
      <c r="AM15" s="1009"/>
      <c r="AN15" s="1009"/>
      <c r="AO15" s="1009"/>
      <c r="AP15" s="1009"/>
      <c r="AQ15" s="1009"/>
    </row>
    <row r="16" ht="28.5" customHeight="1" spans="1:43">
      <c r="A16" s="1040" t="s">
        <v>31</v>
      </c>
      <c r="B16" s="1040"/>
      <c r="C16" s="1040"/>
      <c r="D16" s="1040"/>
      <c r="E16" s="1040"/>
      <c r="F16" s="1040"/>
      <c r="G16" s="1040"/>
      <c r="H16" s="1040"/>
      <c r="I16" s="1040"/>
      <c r="J16" s="1040"/>
      <c r="K16" s="1052" t="s">
        <v>32</v>
      </c>
      <c r="L16" s="1052" t="s">
        <v>33</v>
      </c>
      <c r="M16" s="1048">
        <v>14816</v>
      </c>
      <c r="N16" s="1052" t="s">
        <v>21</v>
      </c>
      <c r="O16" s="1052" t="s">
        <v>18</v>
      </c>
      <c r="P16" s="1048">
        <v>420558</v>
      </c>
      <c r="Q16" s="1009"/>
      <c r="R16" s="1009"/>
      <c r="S16" s="1009"/>
      <c r="T16" s="1009"/>
      <c r="U16" s="1009"/>
      <c r="V16" s="1009"/>
      <c r="W16" s="1009"/>
      <c r="X16" s="1009"/>
      <c r="Y16" s="1009"/>
      <c r="Z16" s="1009"/>
      <c r="AA16" s="1009"/>
      <c r="AB16" s="1009"/>
      <c r="AC16" s="1009"/>
      <c r="AD16" s="1009"/>
      <c r="AE16" s="1009"/>
      <c r="AF16" s="1009"/>
      <c r="AG16" s="1009"/>
      <c r="AH16" s="1009"/>
      <c r="AI16" s="1009"/>
      <c r="AJ16" s="1009"/>
      <c r="AK16" s="1009"/>
      <c r="AL16" s="1009"/>
      <c r="AM16" s="1009"/>
      <c r="AN16" s="1009"/>
      <c r="AO16" s="1009"/>
      <c r="AP16" s="1009"/>
      <c r="AQ16" s="1009"/>
    </row>
    <row r="17" ht="28.5" customHeight="1" spans="1:43">
      <c r="A17" s="1040" t="s">
        <v>34</v>
      </c>
      <c r="B17" s="1040"/>
      <c r="C17" s="1040"/>
      <c r="D17" s="1040"/>
      <c r="E17" s="1040"/>
      <c r="F17" s="1040"/>
      <c r="G17" s="1040"/>
      <c r="H17" s="1040"/>
      <c r="I17" s="1040"/>
      <c r="J17" s="1040"/>
      <c r="K17" s="1049" t="s">
        <v>35</v>
      </c>
      <c r="L17" s="1050" t="s">
        <v>36</v>
      </c>
      <c r="M17" s="1051" t="s">
        <v>37</v>
      </c>
      <c r="N17" s="1049" t="s">
        <v>38</v>
      </c>
      <c r="O17" s="1049" t="s">
        <v>18</v>
      </c>
      <c r="P17" s="1051">
        <v>367132</v>
      </c>
      <c r="Q17" s="1009"/>
      <c r="R17" s="1009"/>
      <c r="S17" s="1009"/>
      <c r="T17" s="1009"/>
      <c r="U17" s="1009"/>
      <c r="V17" s="1009"/>
      <c r="W17" s="1009"/>
      <c r="X17" s="1009"/>
      <c r="Y17" s="1009"/>
      <c r="Z17" s="1009"/>
      <c r="AA17" s="1009"/>
      <c r="AB17" s="1009"/>
      <c r="AC17" s="1009"/>
      <c r="AD17" s="1009"/>
      <c r="AE17" s="1009"/>
      <c r="AF17" s="1009"/>
      <c r="AG17" s="1009"/>
      <c r="AH17" s="1009"/>
      <c r="AI17" s="1009"/>
      <c r="AJ17" s="1009"/>
      <c r="AK17" s="1009"/>
      <c r="AL17" s="1009"/>
      <c r="AM17" s="1009"/>
      <c r="AN17" s="1009"/>
      <c r="AO17" s="1009"/>
      <c r="AP17" s="1009"/>
      <c r="AQ17" s="1009"/>
    </row>
    <row r="18" ht="28.5" customHeight="1" spans="1:43">
      <c r="A18" s="1040" t="s">
        <v>39</v>
      </c>
      <c r="B18" s="1040"/>
      <c r="C18" s="1040"/>
      <c r="D18" s="1040"/>
      <c r="E18" s="1040"/>
      <c r="F18" s="1040"/>
      <c r="G18" s="1040"/>
      <c r="H18" s="1040"/>
      <c r="I18" s="1040"/>
      <c r="J18" s="1040"/>
      <c r="K18" s="1049" t="s">
        <v>40</v>
      </c>
      <c r="L18" s="1053" t="s">
        <v>18</v>
      </c>
      <c r="M18" s="1051">
        <v>711512</v>
      </c>
      <c r="N18" s="1049" t="s">
        <v>38</v>
      </c>
      <c r="O18" s="1049" t="s">
        <v>18</v>
      </c>
      <c r="P18" s="1051">
        <v>367132</v>
      </c>
      <c r="Q18" s="1009"/>
      <c r="R18" s="1009"/>
      <c r="S18" s="1009"/>
      <c r="T18" s="1009"/>
      <c r="U18" s="1009"/>
      <c r="V18" s="1009"/>
      <c r="W18" s="1009"/>
      <c r="X18" s="1009"/>
      <c r="Y18" s="1009"/>
      <c r="Z18" s="1009"/>
      <c r="AA18" s="1009"/>
      <c r="AB18" s="1009"/>
      <c r="AC18" s="1009"/>
      <c r="AD18" s="1009"/>
      <c r="AE18" s="1009"/>
      <c r="AF18" s="1009"/>
      <c r="AG18" s="1009"/>
      <c r="AH18" s="1009"/>
      <c r="AI18" s="1009"/>
      <c r="AJ18" s="1009"/>
      <c r="AK18" s="1009"/>
      <c r="AL18" s="1009"/>
      <c r="AM18" s="1009"/>
      <c r="AN18" s="1009"/>
      <c r="AO18" s="1009"/>
      <c r="AP18" s="1009"/>
      <c r="AQ18" s="1009"/>
    </row>
    <row r="19" ht="28.5" customHeight="1" spans="1:43">
      <c r="A19" s="1040" t="s">
        <v>41</v>
      </c>
      <c r="B19" s="1040"/>
      <c r="C19" s="1040"/>
      <c r="D19" s="1040"/>
      <c r="E19" s="1040"/>
      <c r="F19" s="1040"/>
      <c r="G19" s="1040"/>
      <c r="H19" s="1040"/>
      <c r="I19" s="1040"/>
      <c r="J19" s="1040"/>
      <c r="K19" s="1049" t="s">
        <v>42</v>
      </c>
      <c r="L19" s="1047" t="s">
        <v>18</v>
      </c>
      <c r="M19" s="1051">
        <v>576821</v>
      </c>
      <c r="N19" s="1052" t="s">
        <v>21</v>
      </c>
      <c r="O19" s="1052" t="s">
        <v>18</v>
      </c>
      <c r="P19" s="1048">
        <v>420558</v>
      </c>
      <c r="Q19" s="1009"/>
      <c r="R19" s="1009"/>
      <c r="S19" s="1009"/>
      <c r="T19" s="1009"/>
      <c r="U19" s="1009"/>
      <c r="V19" s="1009"/>
      <c r="W19" s="1009"/>
      <c r="X19" s="1009"/>
      <c r="Y19" s="1009"/>
      <c r="Z19" s="1009"/>
      <c r="AA19" s="1009"/>
      <c r="AB19" s="1009"/>
      <c r="AC19" s="1009"/>
      <c r="AD19" s="1009"/>
      <c r="AE19" s="1009"/>
      <c r="AF19" s="1009"/>
      <c r="AG19" s="1009"/>
      <c r="AH19" s="1009"/>
      <c r="AI19" s="1009"/>
      <c r="AJ19" s="1009"/>
      <c r="AK19" s="1009"/>
      <c r="AL19" s="1009"/>
      <c r="AM19" s="1009"/>
      <c r="AN19" s="1009"/>
      <c r="AO19" s="1009"/>
      <c r="AP19" s="1009"/>
      <c r="AQ19" s="1009"/>
    </row>
    <row r="20" ht="28.5" customHeight="1" spans="1:43">
      <c r="A20" s="1009"/>
      <c r="B20" s="1009"/>
      <c r="C20" s="1009"/>
      <c r="D20" s="1009"/>
      <c r="E20" s="1009"/>
      <c r="F20" s="1009"/>
      <c r="G20" s="1009"/>
      <c r="H20" s="1009"/>
      <c r="I20" s="1009"/>
      <c r="J20" s="1009"/>
      <c r="K20" s="1009"/>
      <c r="L20" s="1009"/>
      <c r="M20" s="1009"/>
      <c r="N20" s="1009"/>
      <c r="O20" s="1009"/>
      <c r="P20" s="1009"/>
      <c r="Q20" s="1009"/>
      <c r="R20" s="1009"/>
      <c r="S20" s="1009"/>
      <c r="T20" s="1009"/>
      <c r="U20" s="1009"/>
      <c r="V20" s="1009"/>
      <c r="W20" s="1009"/>
      <c r="X20" s="1009"/>
      <c r="Y20" s="1009"/>
      <c r="Z20" s="1009"/>
      <c r="AA20" s="1009"/>
      <c r="AB20" s="1009"/>
      <c r="AC20" s="1009"/>
      <c r="AD20" s="1009"/>
      <c r="AE20" s="1009"/>
      <c r="AF20" s="1009"/>
      <c r="AG20" s="1009"/>
      <c r="AH20" s="1009"/>
      <c r="AI20" s="1009"/>
      <c r="AJ20" s="1009"/>
      <c r="AK20" s="1009"/>
      <c r="AL20" s="1009"/>
      <c r="AM20" s="1009"/>
      <c r="AN20" s="1009"/>
      <c r="AO20" s="1009"/>
      <c r="AP20" s="1009"/>
      <c r="AQ20" s="1009"/>
    </row>
    <row r="21" ht="28.5" customHeight="1" spans="1:43">
      <c r="A21" s="1009"/>
      <c r="B21" s="1009"/>
      <c r="C21" s="1009"/>
      <c r="D21" s="1009"/>
      <c r="E21" s="1009"/>
      <c r="F21" s="1009"/>
      <c r="G21" s="1009"/>
      <c r="H21" s="1009"/>
      <c r="I21" s="1009"/>
      <c r="J21" s="1009"/>
      <c r="K21" s="1009"/>
      <c r="L21" s="1009"/>
      <c r="M21" s="1009"/>
      <c r="N21" s="1009"/>
      <c r="O21" s="1009"/>
      <c r="P21" s="1009"/>
      <c r="Q21" s="1009"/>
      <c r="R21" s="1009"/>
      <c r="S21" s="1009"/>
      <c r="T21" s="1009"/>
      <c r="U21" s="1009"/>
      <c r="V21" s="1009"/>
      <c r="W21" s="1009"/>
      <c r="X21" s="1009"/>
      <c r="Y21" s="1009"/>
      <c r="Z21" s="1009"/>
      <c r="AA21" s="1009"/>
      <c r="AB21" s="1009"/>
      <c r="AC21" s="1009"/>
      <c r="AD21" s="1009"/>
      <c r="AE21" s="1009"/>
      <c r="AF21" s="1009"/>
      <c r="AG21" s="1009"/>
      <c r="AH21" s="1009"/>
      <c r="AI21" s="1009"/>
      <c r="AJ21" s="1009"/>
      <c r="AK21" s="1009"/>
      <c r="AL21" s="1009"/>
      <c r="AM21" s="1009"/>
      <c r="AN21" s="1009"/>
      <c r="AO21" s="1009"/>
      <c r="AP21" s="1009"/>
      <c r="AQ21" s="1009"/>
    </row>
    <row r="22" ht="28.5" customHeight="1" spans="1:43">
      <c r="A22" s="1009"/>
      <c r="B22" s="1009"/>
      <c r="C22" s="1009"/>
      <c r="D22" s="1009"/>
      <c r="E22" s="1009"/>
      <c r="F22" s="1009"/>
      <c r="G22" s="1009"/>
      <c r="H22" s="1009"/>
      <c r="I22" s="1009"/>
      <c r="J22" s="1009"/>
      <c r="K22" s="1009"/>
      <c r="L22" s="1009"/>
      <c r="M22" s="1009"/>
      <c r="N22" s="1009"/>
      <c r="O22" s="1009"/>
      <c r="P22" s="1009"/>
      <c r="Q22" s="1009"/>
      <c r="R22" s="1009"/>
      <c r="S22" s="1009"/>
      <c r="T22" s="1009"/>
      <c r="U22" s="1009"/>
      <c r="V22" s="1009"/>
      <c r="W22" s="1009"/>
      <c r="X22" s="1009"/>
      <c r="Y22" s="1009"/>
      <c r="Z22" s="1009"/>
      <c r="AA22" s="1009"/>
      <c r="AB22" s="1009"/>
      <c r="AC22" s="1009"/>
      <c r="AD22" s="1009"/>
      <c r="AE22" s="1009"/>
      <c r="AF22" s="1009"/>
      <c r="AG22" s="1009"/>
      <c r="AH22" s="1009"/>
      <c r="AI22" s="1009"/>
      <c r="AJ22" s="1009"/>
      <c r="AK22" s="1009"/>
      <c r="AL22" s="1009"/>
      <c r="AM22" s="1009"/>
      <c r="AN22" s="1009"/>
      <c r="AO22" s="1009"/>
      <c r="AP22" s="1009"/>
      <c r="AQ22" s="1009"/>
    </row>
    <row r="23" spans="1:43">
      <c r="A23" s="1009"/>
      <c r="B23" s="1009"/>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c r="AA23" s="1009"/>
      <c r="AB23" s="1009"/>
      <c r="AC23" s="1009"/>
      <c r="AD23" s="1009"/>
      <c r="AE23" s="1009"/>
      <c r="AF23" s="1009"/>
      <c r="AG23" s="1009"/>
      <c r="AH23" s="1009"/>
      <c r="AI23" s="1009"/>
      <c r="AJ23" s="1009"/>
      <c r="AK23" s="1009"/>
      <c r="AL23" s="1009"/>
      <c r="AM23" s="1009"/>
      <c r="AN23" s="1009"/>
      <c r="AO23" s="1009"/>
      <c r="AP23" s="1009"/>
      <c r="AQ23" s="1009"/>
    </row>
    <row r="24" spans="1:43">
      <c r="A24" s="1009"/>
      <c r="B24" s="1009"/>
      <c r="C24" s="1009"/>
      <c r="D24" s="1009"/>
      <c r="E24" s="1009"/>
      <c r="F24" s="1009"/>
      <c r="G24" s="1009"/>
      <c r="H24" s="1009"/>
      <c r="I24" s="1009"/>
      <c r="J24" s="1009"/>
      <c r="K24" s="1009"/>
      <c r="L24" s="1009"/>
      <c r="M24" s="1009"/>
      <c r="N24" s="1009"/>
      <c r="O24" s="1009"/>
      <c r="P24" s="1009"/>
      <c r="Q24" s="1009"/>
      <c r="R24" s="1009"/>
      <c r="S24" s="1009"/>
      <c r="T24" s="1009"/>
      <c r="U24" s="1009"/>
      <c r="V24" s="1009"/>
      <c r="W24" s="1009"/>
      <c r="X24" s="1009"/>
      <c r="Y24" s="1009"/>
      <c r="Z24" s="1009"/>
      <c r="AA24" s="1009"/>
      <c r="AB24" s="1009"/>
      <c r="AC24" s="1009"/>
      <c r="AD24" s="1009"/>
      <c r="AE24" s="1009"/>
      <c r="AF24" s="1009"/>
      <c r="AG24" s="1009"/>
      <c r="AH24" s="1009"/>
      <c r="AI24" s="1009"/>
      <c r="AJ24" s="1009"/>
      <c r="AK24" s="1009"/>
      <c r="AL24" s="1009"/>
      <c r="AM24" s="1009"/>
      <c r="AN24" s="1009"/>
      <c r="AO24" s="1009"/>
      <c r="AP24" s="1009"/>
      <c r="AQ24" s="1009"/>
    </row>
    <row r="25" spans="1:43">
      <c r="A25" s="1009"/>
      <c r="B25" s="1009"/>
      <c r="C25" s="1009"/>
      <c r="D25" s="1009"/>
      <c r="E25" s="1009"/>
      <c r="F25" s="1009"/>
      <c r="G25" s="1009"/>
      <c r="H25" s="1009"/>
      <c r="I25" s="1009"/>
      <c r="J25" s="1009"/>
      <c r="K25" s="1009"/>
      <c r="L25" s="1009"/>
      <c r="M25" s="1009"/>
      <c r="N25" s="1009"/>
      <c r="O25" s="1009"/>
      <c r="P25" s="1009"/>
      <c r="Q25" s="1009"/>
      <c r="R25" s="1009"/>
      <c r="S25" s="1009"/>
      <c r="T25" s="1009"/>
      <c r="U25" s="1009"/>
      <c r="V25" s="1009"/>
      <c r="W25" s="1009"/>
      <c r="X25" s="1009"/>
      <c r="Y25" s="1009"/>
      <c r="Z25" s="1009"/>
      <c r="AA25" s="1009"/>
      <c r="AB25" s="1009"/>
      <c r="AC25" s="1009"/>
      <c r="AD25" s="1009"/>
      <c r="AE25" s="1009"/>
      <c r="AF25" s="1009"/>
      <c r="AG25" s="1009"/>
      <c r="AH25" s="1009"/>
      <c r="AI25" s="1009"/>
      <c r="AJ25" s="1009"/>
      <c r="AK25" s="1009"/>
      <c r="AL25" s="1009"/>
      <c r="AM25" s="1009"/>
      <c r="AN25" s="1009"/>
      <c r="AO25" s="1009"/>
      <c r="AP25" s="1009"/>
      <c r="AQ25" s="1009"/>
    </row>
    <row r="26" spans="1:43">
      <c r="A26" s="1009"/>
      <c r="B26" s="1009"/>
      <c r="C26" s="1009"/>
      <c r="D26" s="1009"/>
      <c r="E26" s="1009"/>
      <c r="F26" s="1009"/>
      <c r="G26" s="1009"/>
      <c r="H26" s="1009"/>
      <c r="I26" s="1009"/>
      <c r="J26" s="1009"/>
      <c r="K26" s="1009"/>
      <c r="L26" s="1009"/>
      <c r="M26" s="1009"/>
      <c r="N26" s="1009"/>
      <c r="O26" s="1009"/>
      <c r="P26" s="1009"/>
      <c r="Q26" s="1009"/>
      <c r="R26" s="1009"/>
      <c r="S26" s="1009"/>
      <c r="T26" s="1009"/>
      <c r="U26" s="1009"/>
      <c r="V26" s="1009"/>
      <c r="W26" s="1009"/>
      <c r="X26" s="1009"/>
      <c r="Y26" s="1009"/>
      <c r="Z26" s="1009"/>
      <c r="AA26" s="1009"/>
      <c r="AB26" s="1009"/>
      <c r="AC26" s="1009"/>
      <c r="AD26" s="1009"/>
      <c r="AE26" s="1009"/>
      <c r="AF26" s="1009"/>
      <c r="AG26" s="1009"/>
      <c r="AH26" s="1009"/>
      <c r="AI26" s="1009"/>
      <c r="AJ26" s="1009"/>
      <c r="AK26" s="1009"/>
      <c r="AL26" s="1009"/>
      <c r="AM26" s="1009"/>
      <c r="AN26" s="1009"/>
      <c r="AO26" s="1009"/>
      <c r="AP26" s="1009"/>
      <c r="AQ26" s="1009"/>
    </row>
    <row r="27" spans="1:43">
      <c r="A27" s="1009"/>
      <c r="B27" s="1009"/>
      <c r="C27" s="1009"/>
      <c r="D27" s="1009"/>
      <c r="E27" s="1009"/>
      <c r="F27" s="1009"/>
      <c r="G27" s="1009"/>
      <c r="H27" s="1009"/>
      <c r="I27" s="1009"/>
      <c r="J27" s="1009"/>
      <c r="K27" s="1009"/>
      <c r="L27" s="1009"/>
      <c r="M27" s="1009"/>
      <c r="N27" s="1009"/>
      <c r="O27" s="1009"/>
      <c r="P27" s="1009"/>
      <c r="Q27" s="1009"/>
      <c r="R27" s="1009"/>
      <c r="S27" s="1009"/>
      <c r="T27" s="1009"/>
      <c r="U27" s="1009"/>
      <c r="V27" s="1009"/>
      <c r="W27" s="1009"/>
      <c r="X27" s="1009"/>
      <c r="Y27" s="1009"/>
      <c r="Z27" s="1009"/>
      <c r="AA27" s="1009"/>
      <c r="AB27" s="1009"/>
      <c r="AC27" s="1009"/>
      <c r="AD27" s="1009"/>
      <c r="AE27" s="1009"/>
      <c r="AF27" s="1009"/>
      <c r="AG27" s="1009"/>
      <c r="AH27" s="1009"/>
      <c r="AI27" s="1009"/>
      <c r="AJ27" s="1009"/>
      <c r="AK27" s="1009"/>
      <c r="AL27" s="1009"/>
      <c r="AM27" s="1009"/>
      <c r="AN27" s="1009"/>
      <c r="AO27" s="1009"/>
      <c r="AP27" s="1009"/>
      <c r="AQ27" s="1009"/>
    </row>
    <row r="28" spans="1:43">
      <c r="A28" s="1009"/>
      <c r="B28" s="1009"/>
      <c r="C28" s="1009"/>
      <c r="D28" s="1009"/>
      <c r="E28" s="1009"/>
      <c r="F28" s="1009"/>
      <c r="G28" s="1009"/>
      <c r="H28" s="1009"/>
      <c r="I28" s="1009"/>
      <c r="J28" s="1009"/>
      <c r="K28" s="1009"/>
      <c r="L28" s="1009"/>
      <c r="M28" s="1009"/>
      <c r="N28" s="1009"/>
      <c r="O28" s="1009"/>
      <c r="P28" s="1009"/>
      <c r="Q28" s="1009"/>
      <c r="R28" s="1009"/>
      <c r="S28" s="1009"/>
      <c r="T28" s="1009"/>
      <c r="U28" s="1009"/>
      <c r="V28" s="1009"/>
      <c r="W28" s="1009"/>
      <c r="X28" s="1009"/>
      <c r="Y28" s="1009"/>
      <c r="Z28" s="1009"/>
      <c r="AA28" s="1009"/>
      <c r="AB28" s="1009"/>
      <c r="AC28" s="1009"/>
      <c r="AD28" s="1009"/>
      <c r="AE28" s="1009"/>
      <c r="AF28" s="1009"/>
      <c r="AG28" s="1009"/>
      <c r="AH28" s="1009"/>
      <c r="AI28" s="1009"/>
      <c r="AJ28" s="1009"/>
      <c r="AK28" s="1009"/>
      <c r="AL28" s="1009"/>
      <c r="AM28" s="1009"/>
      <c r="AN28" s="1009"/>
      <c r="AO28" s="1009"/>
      <c r="AP28" s="1009"/>
      <c r="AQ28" s="1009"/>
    </row>
    <row r="29" spans="1:43">
      <c r="A29" s="1009"/>
      <c r="B29" s="1009"/>
      <c r="C29" s="1009"/>
      <c r="D29" s="1009"/>
      <c r="E29" s="1009"/>
      <c r="F29" s="1009"/>
      <c r="G29" s="1009"/>
      <c r="H29" s="1009"/>
      <c r="I29" s="1009"/>
      <c r="J29" s="1009"/>
      <c r="K29" s="1009"/>
      <c r="L29" s="1009"/>
      <c r="M29" s="1009"/>
      <c r="N29" s="1009"/>
      <c r="O29" s="1009"/>
      <c r="P29" s="1009"/>
      <c r="Q29" s="1009"/>
      <c r="R29" s="1009"/>
      <c r="S29" s="1009"/>
      <c r="T29" s="1009"/>
      <c r="U29" s="1009"/>
      <c r="V29" s="1009"/>
      <c r="W29" s="1009"/>
      <c r="X29" s="1009"/>
      <c r="Y29" s="1009"/>
      <c r="Z29" s="1009"/>
      <c r="AA29" s="1009"/>
      <c r="AB29" s="1009"/>
      <c r="AC29" s="1009"/>
      <c r="AD29" s="1009"/>
      <c r="AE29" s="1009"/>
      <c r="AF29" s="1009"/>
      <c r="AG29" s="1009"/>
      <c r="AH29" s="1009"/>
      <c r="AI29" s="1009"/>
      <c r="AJ29" s="1009"/>
      <c r="AK29" s="1009"/>
      <c r="AL29" s="1009"/>
      <c r="AM29" s="1009"/>
      <c r="AN29" s="1009"/>
      <c r="AO29" s="1009"/>
      <c r="AP29" s="1009"/>
      <c r="AQ29" s="1009"/>
    </row>
    <row r="30" spans="1:43">
      <c r="A30" s="1009"/>
      <c r="B30" s="1009"/>
      <c r="C30" s="1009"/>
      <c r="D30" s="1009"/>
      <c r="E30" s="1009"/>
      <c r="F30" s="1009"/>
      <c r="G30" s="1009"/>
      <c r="H30" s="1009"/>
      <c r="I30" s="1009"/>
      <c r="J30" s="1009"/>
      <c r="K30" s="1009"/>
      <c r="L30" s="1009"/>
      <c r="M30" s="1009"/>
      <c r="N30" s="1009"/>
      <c r="O30" s="1009"/>
      <c r="P30" s="1009"/>
      <c r="Q30" s="1009"/>
      <c r="R30" s="1009"/>
      <c r="S30" s="1009"/>
      <c r="T30" s="1009"/>
      <c r="U30" s="1009"/>
      <c r="V30" s="1009"/>
      <c r="W30" s="1009"/>
      <c r="X30" s="1009"/>
      <c r="Y30" s="1009"/>
      <c r="Z30" s="1009"/>
      <c r="AA30" s="1009"/>
      <c r="AB30" s="1009"/>
      <c r="AC30" s="1009"/>
      <c r="AD30" s="1009"/>
      <c r="AE30" s="1009"/>
      <c r="AF30" s="1009"/>
      <c r="AG30" s="1009"/>
      <c r="AH30" s="1009"/>
      <c r="AI30" s="1009"/>
      <c r="AJ30" s="1009"/>
      <c r="AK30" s="1009"/>
      <c r="AL30" s="1009"/>
      <c r="AM30" s="1009"/>
      <c r="AN30" s="1009"/>
      <c r="AO30" s="1009"/>
      <c r="AP30" s="1009"/>
      <c r="AQ30" s="1009"/>
    </row>
    <row r="31" spans="1:43">
      <c r="A31" s="1009"/>
      <c r="B31" s="1009"/>
      <c r="C31" s="1009"/>
      <c r="D31" s="1009"/>
      <c r="E31" s="1009"/>
      <c r="F31" s="1009"/>
      <c r="G31" s="1009"/>
      <c r="H31" s="1009"/>
      <c r="I31" s="1009"/>
      <c r="J31" s="1009"/>
      <c r="K31" s="1009"/>
      <c r="L31" s="1009"/>
      <c r="M31" s="1009"/>
      <c r="N31" s="1009"/>
      <c r="O31" s="1009"/>
      <c r="P31" s="1009"/>
      <c r="Q31" s="1009"/>
      <c r="R31" s="1009"/>
      <c r="S31" s="1009"/>
      <c r="T31" s="1009"/>
      <c r="U31" s="1009"/>
      <c r="V31" s="1009"/>
      <c r="W31" s="1009"/>
      <c r="X31" s="1009"/>
      <c r="Y31" s="1009"/>
      <c r="Z31" s="1009"/>
      <c r="AA31" s="1009"/>
      <c r="AB31" s="1009"/>
      <c r="AC31" s="1009"/>
      <c r="AD31" s="1009"/>
      <c r="AE31" s="1009"/>
      <c r="AF31" s="1009"/>
      <c r="AG31" s="1009"/>
      <c r="AH31" s="1009"/>
      <c r="AI31" s="1009"/>
      <c r="AJ31" s="1009"/>
      <c r="AK31" s="1009"/>
      <c r="AL31" s="1009"/>
      <c r="AM31" s="1009"/>
      <c r="AN31" s="1009"/>
      <c r="AO31" s="1009"/>
      <c r="AP31" s="1009"/>
      <c r="AQ31" s="1009"/>
    </row>
    <row r="32" spans="1:43">
      <c r="A32" s="1009"/>
      <c r="B32" s="1009"/>
      <c r="C32" s="1009"/>
      <c r="D32" s="1009"/>
      <c r="E32" s="1009"/>
      <c r="F32" s="1009"/>
      <c r="G32" s="1009"/>
      <c r="H32" s="1009"/>
      <c r="I32" s="1009"/>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09"/>
      <c r="AF32" s="1009"/>
      <c r="AG32" s="1009"/>
      <c r="AH32" s="1009"/>
      <c r="AI32" s="1009"/>
      <c r="AJ32" s="1009"/>
      <c r="AK32" s="1009"/>
      <c r="AL32" s="1009"/>
      <c r="AM32" s="1009"/>
      <c r="AN32" s="1009"/>
      <c r="AO32" s="1009"/>
      <c r="AP32" s="1009"/>
      <c r="AQ32" s="1009"/>
    </row>
    <row r="33" spans="1:43">
      <c r="A33" s="1009"/>
      <c r="B33" s="1009"/>
      <c r="C33" s="1009"/>
      <c r="D33" s="1009"/>
      <c r="E33" s="1009"/>
      <c r="F33" s="1009"/>
      <c r="G33" s="1009"/>
      <c r="H33" s="1009"/>
      <c r="I33" s="1009"/>
      <c r="J33" s="1009"/>
      <c r="K33" s="1009"/>
      <c r="L33" s="1009"/>
      <c r="M33" s="1009"/>
      <c r="N33" s="1009"/>
      <c r="O33" s="1009"/>
      <c r="P33" s="1009"/>
      <c r="Q33" s="1009"/>
      <c r="R33" s="1009"/>
      <c r="S33" s="1009"/>
      <c r="T33" s="1009"/>
      <c r="U33" s="1009"/>
      <c r="V33" s="1009"/>
      <c r="W33" s="1009"/>
      <c r="X33" s="1009"/>
      <c r="Y33" s="1009"/>
      <c r="Z33" s="1009"/>
      <c r="AA33" s="1009"/>
      <c r="AB33" s="1009"/>
      <c r="AC33" s="1009"/>
      <c r="AD33" s="1009"/>
      <c r="AE33" s="1009"/>
      <c r="AF33" s="1009"/>
      <c r="AG33" s="1009"/>
      <c r="AH33" s="1009"/>
      <c r="AI33" s="1009"/>
      <c r="AJ33" s="1009"/>
      <c r="AK33" s="1009"/>
      <c r="AL33" s="1009"/>
      <c r="AM33" s="1009"/>
      <c r="AN33" s="1009"/>
      <c r="AO33" s="1009"/>
      <c r="AP33" s="1009"/>
      <c r="AQ33" s="1009"/>
    </row>
    <row r="34" spans="1:43">
      <c r="A34" s="1009"/>
      <c r="B34" s="1009"/>
      <c r="C34" s="1009"/>
      <c r="D34" s="1009"/>
      <c r="E34" s="1009"/>
      <c r="F34" s="1009"/>
      <c r="G34" s="1009"/>
      <c r="H34" s="1009"/>
      <c r="I34" s="1009"/>
      <c r="J34" s="1009"/>
      <c r="K34" s="1009"/>
      <c r="L34" s="1009"/>
      <c r="M34" s="1009"/>
      <c r="N34" s="1009"/>
      <c r="O34" s="1009"/>
      <c r="P34" s="1009"/>
      <c r="Q34" s="1009"/>
      <c r="R34" s="1009"/>
      <c r="S34" s="1009"/>
      <c r="T34" s="1009"/>
      <c r="U34" s="1009"/>
      <c r="V34" s="1009"/>
      <c r="W34" s="1009"/>
      <c r="X34" s="1009"/>
      <c r="Y34" s="1009"/>
      <c r="Z34" s="1009"/>
      <c r="AA34" s="1009"/>
      <c r="AB34" s="1009"/>
      <c r="AC34" s="1009"/>
      <c r="AD34" s="1009"/>
      <c r="AE34" s="1009"/>
      <c r="AF34" s="1009"/>
      <c r="AG34" s="1009"/>
      <c r="AH34" s="1009"/>
      <c r="AI34" s="1009"/>
      <c r="AJ34" s="1009"/>
      <c r="AK34" s="1009"/>
      <c r="AL34" s="1009"/>
      <c r="AM34" s="1009"/>
      <c r="AN34" s="1009"/>
      <c r="AO34" s="1009"/>
      <c r="AP34" s="1009"/>
      <c r="AQ34" s="1009"/>
    </row>
    <row r="35" spans="1:43">
      <c r="A35" s="1009"/>
      <c r="B35" s="1009"/>
      <c r="C35" s="1009"/>
      <c r="D35" s="1009"/>
      <c r="E35" s="1009"/>
      <c r="F35" s="1009"/>
      <c r="G35" s="1009"/>
      <c r="H35" s="1009"/>
      <c r="I35" s="1009"/>
      <c r="J35" s="1009"/>
      <c r="K35" s="1009"/>
      <c r="L35" s="1009"/>
      <c r="M35" s="1009"/>
      <c r="N35" s="1009"/>
      <c r="O35" s="1009"/>
      <c r="P35" s="1009"/>
      <c r="Q35" s="1009"/>
      <c r="R35" s="1009"/>
      <c r="S35" s="1009"/>
      <c r="T35" s="1009"/>
      <c r="U35" s="1009"/>
      <c r="V35" s="1009"/>
      <c r="W35" s="1009"/>
      <c r="X35" s="1009"/>
      <c r="Y35" s="1009"/>
      <c r="Z35" s="1009"/>
      <c r="AA35" s="1009"/>
      <c r="AB35" s="1009"/>
      <c r="AC35" s="1009"/>
      <c r="AD35" s="1009"/>
      <c r="AE35" s="1009"/>
      <c r="AF35" s="1009"/>
      <c r="AG35" s="1009"/>
      <c r="AH35" s="1009"/>
      <c r="AI35" s="1009"/>
      <c r="AJ35" s="1009"/>
      <c r="AK35" s="1009"/>
      <c r="AL35" s="1009"/>
      <c r="AM35" s="1009"/>
      <c r="AN35" s="1009"/>
      <c r="AO35" s="1009"/>
      <c r="AP35" s="1009"/>
      <c r="AQ35" s="1009"/>
    </row>
    <row r="36" spans="1:43">
      <c r="A36" s="1009"/>
      <c r="B36" s="1009"/>
      <c r="C36" s="1009"/>
      <c r="D36" s="1009"/>
      <c r="E36" s="1009"/>
      <c r="F36" s="1009"/>
      <c r="G36" s="1009"/>
      <c r="H36" s="1009"/>
      <c r="I36" s="1009"/>
      <c r="J36" s="1009"/>
      <c r="K36" s="1009"/>
      <c r="L36" s="1009"/>
      <c r="M36" s="1009"/>
      <c r="N36" s="1009"/>
      <c r="O36" s="1009"/>
      <c r="P36" s="1009"/>
      <c r="Q36" s="1009"/>
      <c r="R36" s="1009"/>
      <c r="S36" s="1009"/>
      <c r="T36" s="1009"/>
      <c r="U36" s="1009"/>
      <c r="V36" s="1009"/>
      <c r="W36" s="1009"/>
      <c r="X36" s="1009"/>
      <c r="Y36" s="1009"/>
      <c r="Z36" s="1009"/>
      <c r="AA36" s="1009"/>
      <c r="AB36" s="1009"/>
      <c r="AC36" s="1009"/>
      <c r="AD36" s="1009"/>
      <c r="AE36" s="1009"/>
      <c r="AF36" s="1009"/>
      <c r="AG36" s="1009"/>
      <c r="AH36" s="1009"/>
      <c r="AI36" s="1009"/>
      <c r="AJ36" s="1009"/>
      <c r="AK36" s="1009"/>
      <c r="AL36" s="1009"/>
      <c r="AM36" s="1009"/>
      <c r="AN36" s="1009"/>
      <c r="AO36" s="1009"/>
      <c r="AP36" s="1009"/>
      <c r="AQ36" s="1009"/>
    </row>
    <row r="37" spans="1:43">
      <c r="A37" s="1009"/>
      <c r="B37" s="1009"/>
      <c r="C37" s="1009"/>
      <c r="D37" s="1009"/>
      <c r="E37" s="1009"/>
      <c r="F37" s="1009"/>
      <c r="G37" s="1009"/>
      <c r="H37" s="1009"/>
      <c r="I37" s="1009"/>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09"/>
      <c r="AF37" s="1009"/>
      <c r="AG37" s="1009"/>
      <c r="AH37" s="1009"/>
      <c r="AI37" s="1009"/>
      <c r="AJ37" s="1009"/>
      <c r="AK37" s="1009"/>
      <c r="AL37" s="1009"/>
      <c r="AM37" s="1009"/>
      <c r="AN37" s="1009"/>
      <c r="AO37" s="1009"/>
      <c r="AP37" s="1009"/>
      <c r="AQ37" s="1009"/>
    </row>
    <row r="38" spans="1:43">
      <c r="A38" s="1009"/>
      <c r="B38" s="1009"/>
      <c r="C38" s="1009"/>
      <c r="D38" s="1009"/>
      <c r="E38" s="1009"/>
      <c r="F38" s="1009"/>
      <c r="G38" s="1009"/>
      <c r="H38" s="1009"/>
      <c r="I38" s="1009"/>
      <c r="J38" s="1009"/>
      <c r="K38" s="1009"/>
      <c r="L38" s="1009"/>
      <c r="M38" s="1009"/>
      <c r="N38" s="1009"/>
      <c r="O38" s="1009"/>
      <c r="P38" s="1009"/>
      <c r="Q38" s="1009"/>
      <c r="R38" s="1009"/>
      <c r="S38" s="1009"/>
      <c r="T38" s="1009"/>
      <c r="U38" s="1009"/>
      <c r="V38" s="1009"/>
      <c r="W38" s="1009"/>
      <c r="X38" s="1009"/>
      <c r="Y38" s="1009"/>
      <c r="Z38" s="1009"/>
      <c r="AA38" s="1009"/>
      <c r="AB38" s="1009"/>
      <c r="AC38" s="1009"/>
      <c r="AD38" s="1009"/>
      <c r="AE38" s="1009"/>
      <c r="AF38" s="1009"/>
      <c r="AG38" s="1009"/>
      <c r="AH38" s="1009"/>
      <c r="AI38" s="1009"/>
      <c r="AJ38" s="1009"/>
      <c r="AK38" s="1009"/>
      <c r="AL38" s="1009"/>
      <c r="AM38" s="1009"/>
      <c r="AN38" s="1009"/>
      <c r="AO38" s="1009"/>
      <c r="AP38" s="1009"/>
      <c r="AQ38" s="1009"/>
    </row>
    <row r="39" spans="1:43">
      <c r="A39" s="1009"/>
      <c r="B39" s="1009"/>
      <c r="C39" s="1009"/>
      <c r="D39" s="1009"/>
      <c r="E39" s="1009"/>
      <c r="F39" s="1009"/>
      <c r="G39" s="1009"/>
      <c r="H39" s="1009"/>
      <c r="I39" s="1009"/>
      <c r="J39" s="1009"/>
      <c r="K39" s="1009"/>
      <c r="L39" s="1009"/>
      <c r="M39" s="1009"/>
      <c r="N39" s="1009"/>
      <c r="O39" s="1009"/>
      <c r="P39" s="1009"/>
      <c r="Q39" s="1009"/>
      <c r="R39" s="1009"/>
      <c r="S39" s="1009"/>
      <c r="T39" s="1009"/>
      <c r="U39" s="1009"/>
      <c r="V39" s="1009"/>
      <c r="W39" s="1009"/>
      <c r="X39" s="1009"/>
      <c r="Y39" s="1009"/>
      <c r="Z39" s="1009"/>
      <c r="AA39" s="1009"/>
      <c r="AB39" s="1009"/>
      <c r="AC39" s="1009"/>
      <c r="AD39" s="1009"/>
      <c r="AE39" s="1009"/>
      <c r="AF39" s="1009"/>
      <c r="AG39" s="1009"/>
      <c r="AH39" s="1009"/>
      <c r="AI39" s="1009"/>
      <c r="AJ39" s="1009"/>
      <c r="AK39" s="1009"/>
      <c r="AL39" s="1009"/>
      <c r="AM39" s="1009"/>
      <c r="AN39" s="1009"/>
      <c r="AO39" s="1009"/>
      <c r="AP39" s="1009"/>
      <c r="AQ39" s="1009"/>
    </row>
    <row r="40" spans="1:43">
      <c r="A40" s="1009"/>
      <c r="B40" s="1009"/>
      <c r="C40" s="1009"/>
      <c r="D40" s="1009"/>
      <c r="E40" s="1009"/>
      <c r="F40" s="1009"/>
      <c r="G40" s="1009"/>
      <c r="H40" s="1009"/>
      <c r="I40" s="1009"/>
      <c r="J40" s="1009"/>
      <c r="K40" s="1009"/>
      <c r="L40" s="1009"/>
      <c r="M40" s="1009"/>
      <c r="N40" s="1009"/>
      <c r="O40" s="1009"/>
      <c r="P40" s="1009"/>
      <c r="Q40" s="1009"/>
      <c r="R40" s="1009"/>
      <c r="S40" s="1009"/>
      <c r="T40" s="1009"/>
      <c r="U40" s="1009"/>
      <c r="V40" s="1009"/>
      <c r="W40" s="1009"/>
      <c r="X40" s="1009"/>
      <c r="Y40" s="1009"/>
      <c r="Z40" s="1009"/>
      <c r="AA40" s="1009"/>
      <c r="AB40" s="1009"/>
      <c r="AC40" s="1009"/>
      <c r="AD40" s="1009"/>
      <c r="AE40" s="1009"/>
      <c r="AF40" s="1009"/>
      <c r="AG40" s="1009"/>
      <c r="AH40" s="1009"/>
      <c r="AI40" s="1009"/>
      <c r="AJ40" s="1009"/>
      <c r="AK40" s="1009"/>
      <c r="AL40" s="1009"/>
      <c r="AM40" s="1009"/>
      <c r="AN40" s="1009"/>
      <c r="AO40" s="1009"/>
      <c r="AP40" s="1009"/>
      <c r="AQ40" s="1009"/>
    </row>
    <row r="41" spans="1:43">
      <c r="A41" s="1009"/>
      <c r="B41" s="1009"/>
      <c r="C41" s="1009"/>
      <c r="D41" s="1009"/>
      <c r="E41" s="1009"/>
      <c r="F41" s="1009"/>
      <c r="G41" s="1009"/>
      <c r="H41" s="1009"/>
      <c r="I41" s="1009"/>
      <c r="J41" s="1009"/>
      <c r="K41" s="1009"/>
      <c r="L41" s="1009"/>
      <c r="M41" s="1009"/>
      <c r="N41" s="1009"/>
      <c r="O41" s="1009"/>
      <c r="P41" s="1009"/>
      <c r="Q41" s="1009"/>
      <c r="R41" s="1009"/>
      <c r="S41" s="1009"/>
      <c r="T41" s="1009"/>
      <c r="U41" s="1009"/>
      <c r="V41" s="1009"/>
      <c r="W41" s="1009"/>
      <c r="X41" s="1009"/>
      <c r="Y41" s="1009"/>
      <c r="Z41" s="1009"/>
      <c r="AA41" s="1009"/>
      <c r="AB41" s="1009"/>
      <c r="AC41" s="1009"/>
      <c r="AD41" s="1009"/>
      <c r="AE41" s="1009"/>
      <c r="AF41" s="1009"/>
      <c r="AG41" s="1009"/>
      <c r="AH41" s="1009"/>
      <c r="AI41" s="1009"/>
      <c r="AJ41" s="1009"/>
      <c r="AK41" s="1009"/>
      <c r="AL41" s="1009"/>
      <c r="AM41" s="1009"/>
      <c r="AN41" s="1009"/>
      <c r="AO41" s="1009"/>
      <c r="AP41" s="1009"/>
      <c r="AQ41" s="1009"/>
    </row>
    <row r="42" spans="1:43">
      <c r="A42" s="1009"/>
      <c r="B42" s="1009"/>
      <c r="C42" s="1009"/>
      <c r="D42" s="1009"/>
      <c r="E42" s="1009"/>
      <c r="F42" s="1009"/>
      <c r="G42" s="1009"/>
      <c r="H42" s="1009"/>
      <c r="I42" s="1009"/>
      <c r="J42" s="1009"/>
      <c r="K42" s="1009"/>
      <c r="L42" s="1009"/>
      <c r="M42" s="1009"/>
      <c r="N42" s="1009"/>
      <c r="O42" s="1009"/>
      <c r="P42" s="1009"/>
      <c r="Q42" s="1009"/>
      <c r="R42" s="1009"/>
      <c r="S42" s="1009"/>
      <c r="T42" s="1009"/>
      <c r="U42" s="1009"/>
      <c r="V42" s="1009"/>
      <c r="W42" s="1009"/>
      <c r="X42" s="1009"/>
      <c r="Y42" s="1009"/>
      <c r="Z42" s="1009"/>
      <c r="AA42" s="1009"/>
      <c r="AB42" s="1009"/>
      <c r="AC42" s="1009"/>
      <c r="AD42" s="1009"/>
      <c r="AE42" s="1009"/>
      <c r="AF42" s="1009"/>
      <c r="AG42" s="1009"/>
      <c r="AH42" s="1009"/>
      <c r="AI42" s="1009"/>
      <c r="AJ42" s="1009"/>
      <c r="AK42" s="1009"/>
      <c r="AL42" s="1009"/>
      <c r="AM42" s="1009"/>
      <c r="AN42" s="1009"/>
      <c r="AO42" s="1009"/>
      <c r="AP42" s="1009"/>
      <c r="AQ42" s="1009"/>
    </row>
    <row r="43" spans="1:43">
      <c r="A43" s="1009"/>
      <c r="B43" s="1009"/>
      <c r="C43" s="1009"/>
      <c r="D43" s="1009"/>
      <c r="E43" s="1009"/>
      <c r="F43" s="1009"/>
      <c r="G43" s="1009"/>
      <c r="H43" s="1009"/>
      <c r="I43" s="1009"/>
      <c r="J43" s="1009"/>
      <c r="K43" s="1009"/>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1009"/>
      <c r="AQ43" s="1009"/>
    </row>
    <row r="44" spans="1:43">
      <c r="A44" s="1009"/>
      <c r="B44" s="1009"/>
      <c r="C44" s="1009"/>
      <c r="D44" s="1009"/>
      <c r="E44" s="1009"/>
      <c r="F44" s="1009"/>
      <c r="G44" s="1009"/>
      <c r="H44" s="1009"/>
      <c r="I44" s="1009"/>
      <c r="J44" s="1009"/>
      <c r="K44" s="1009"/>
      <c r="L44" s="1009"/>
      <c r="M44" s="1009"/>
      <c r="N44" s="1009"/>
      <c r="O44" s="1009"/>
      <c r="P44" s="1009"/>
      <c r="Q44" s="1009"/>
      <c r="R44" s="1009"/>
      <c r="S44" s="1009"/>
      <c r="T44" s="1009"/>
      <c r="U44" s="1009"/>
      <c r="V44" s="1009"/>
      <c r="W44" s="1009"/>
      <c r="X44" s="1009"/>
      <c r="Y44" s="1009"/>
      <c r="Z44" s="1009"/>
      <c r="AA44" s="1009"/>
      <c r="AB44" s="1009"/>
      <c r="AC44" s="1009"/>
      <c r="AD44" s="1009"/>
      <c r="AE44" s="1009"/>
      <c r="AF44" s="1009"/>
      <c r="AG44" s="1009"/>
      <c r="AH44" s="1009"/>
      <c r="AI44" s="1009"/>
      <c r="AJ44" s="1009"/>
      <c r="AK44" s="1009"/>
      <c r="AL44" s="1009"/>
      <c r="AM44" s="1009"/>
      <c r="AN44" s="1009"/>
      <c r="AO44" s="1009"/>
      <c r="AP44" s="1009"/>
      <c r="AQ44" s="1009"/>
    </row>
    <row r="45" spans="1:43">
      <c r="A45" s="1009"/>
      <c r="B45" s="1009"/>
      <c r="C45" s="1009"/>
      <c r="D45" s="1009"/>
      <c r="E45" s="1009"/>
      <c r="F45" s="1009"/>
      <c r="G45" s="1009"/>
      <c r="H45" s="1009"/>
      <c r="I45" s="1009"/>
      <c r="J45" s="1009"/>
      <c r="K45" s="1009"/>
      <c r="L45" s="1009"/>
      <c r="M45" s="1009"/>
      <c r="N45" s="1009"/>
      <c r="O45" s="1009"/>
      <c r="P45" s="1009"/>
      <c r="Q45" s="1009"/>
      <c r="R45" s="1009"/>
      <c r="S45" s="1009"/>
      <c r="T45" s="1009"/>
      <c r="U45" s="1009"/>
      <c r="V45" s="1009"/>
      <c r="W45" s="1009"/>
      <c r="X45" s="1009"/>
      <c r="Y45" s="1009"/>
      <c r="Z45" s="1009"/>
      <c r="AA45" s="1009"/>
      <c r="AB45" s="1009"/>
      <c r="AC45" s="1009"/>
      <c r="AD45" s="1009"/>
      <c r="AE45" s="1009"/>
      <c r="AF45" s="1009"/>
      <c r="AG45" s="1009"/>
      <c r="AH45" s="1009"/>
      <c r="AI45" s="1009"/>
      <c r="AJ45" s="1009"/>
      <c r="AK45" s="1009"/>
      <c r="AL45" s="1009"/>
      <c r="AM45" s="1009"/>
      <c r="AN45" s="1009"/>
      <c r="AO45" s="1009"/>
      <c r="AP45" s="1009"/>
      <c r="AQ45" s="1009"/>
    </row>
    <row r="46" spans="1:43">
      <c r="A46" s="1009"/>
      <c r="B46" s="1009"/>
      <c r="C46" s="1009"/>
      <c r="D46" s="1009"/>
      <c r="E46" s="1009"/>
      <c r="F46" s="1009"/>
      <c r="G46" s="1009"/>
      <c r="H46" s="1009"/>
      <c r="I46" s="1009"/>
      <c r="J46" s="1009"/>
      <c r="K46" s="1009"/>
      <c r="L46" s="1009"/>
      <c r="M46" s="1009"/>
      <c r="N46" s="1009"/>
      <c r="O46" s="1009"/>
      <c r="P46" s="1009"/>
      <c r="Q46" s="1009"/>
      <c r="R46" s="1009"/>
      <c r="S46" s="1009"/>
      <c r="T46" s="1009"/>
      <c r="U46" s="1009"/>
      <c r="V46" s="1009"/>
      <c r="W46" s="1009"/>
      <c r="X46" s="1009"/>
      <c r="Y46" s="1009"/>
      <c r="Z46" s="1009"/>
      <c r="AA46" s="1009"/>
      <c r="AB46" s="1009"/>
      <c r="AC46" s="1009"/>
      <c r="AD46" s="1009"/>
      <c r="AE46" s="1009"/>
      <c r="AF46" s="1009"/>
      <c r="AG46" s="1009"/>
      <c r="AH46" s="1009"/>
      <c r="AI46" s="1009"/>
      <c r="AJ46" s="1009"/>
      <c r="AK46" s="1009"/>
      <c r="AL46" s="1009"/>
      <c r="AM46" s="1009"/>
      <c r="AN46" s="1009"/>
      <c r="AO46" s="1009"/>
      <c r="AP46" s="1009"/>
      <c r="AQ46" s="1009"/>
    </row>
    <row r="47" spans="1:43">
      <c r="A47" s="1009"/>
      <c r="B47" s="1009"/>
      <c r="C47" s="1009"/>
      <c r="D47" s="1009"/>
      <c r="E47" s="1009"/>
      <c r="F47" s="1009"/>
      <c r="G47" s="1009"/>
      <c r="H47" s="1009"/>
      <c r="I47" s="1009"/>
      <c r="J47" s="1009"/>
      <c r="K47" s="1009"/>
      <c r="L47" s="1009"/>
      <c r="M47" s="1009"/>
      <c r="N47" s="1009"/>
      <c r="O47" s="1009"/>
      <c r="P47" s="1009"/>
      <c r="Q47" s="1009"/>
      <c r="R47" s="1009"/>
      <c r="S47" s="1009"/>
      <c r="T47" s="1009"/>
      <c r="U47" s="1009"/>
      <c r="V47" s="1009"/>
      <c r="W47" s="1009"/>
      <c r="X47" s="1009"/>
      <c r="Y47" s="1009"/>
      <c r="Z47" s="1009"/>
      <c r="AA47" s="1009"/>
      <c r="AB47" s="1009"/>
      <c r="AC47" s="1009"/>
      <c r="AD47" s="1009"/>
      <c r="AE47" s="1009"/>
      <c r="AF47" s="1009"/>
      <c r="AG47" s="1009"/>
      <c r="AH47" s="1009"/>
      <c r="AI47" s="1009"/>
      <c r="AJ47" s="1009"/>
      <c r="AK47" s="1009"/>
      <c r="AL47" s="1009"/>
      <c r="AM47" s="1009"/>
      <c r="AN47" s="1009"/>
      <c r="AO47" s="1009"/>
      <c r="AP47" s="1009"/>
      <c r="AQ47" s="1009"/>
    </row>
    <row r="48" spans="1:43">
      <c r="A48" s="1009"/>
      <c r="B48" s="1009"/>
      <c r="C48" s="1009"/>
      <c r="D48" s="1009"/>
      <c r="E48" s="1009"/>
      <c r="F48" s="1009"/>
      <c r="G48" s="1009"/>
      <c r="H48" s="1009"/>
      <c r="I48" s="1009"/>
      <c r="J48" s="1009"/>
      <c r="K48" s="1009"/>
      <c r="L48" s="1009"/>
      <c r="M48" s="1009"/>
      <c r="N48" s="1009"/>
      <c r="O48" s="1009"/>
      <c r="P48" s="1009"/>
      <c r="Q48" s="1009"/>
      <c r="R48" s="1009"/>
      <c r="S48" s="1009"/>
      <c r="T48" s="1009"/>
      <c r="U48" s="1009"/>
      <c r="V48" s="1009"/>
      <c r="W48" s="1009"/>
      <c r="X48" s="1009"/>
      <c r="Y48" s="1009"/>
      <c r="Z48" s="1009"/>
      <c r="AA48" s="1009"/>
      <c r="AB48" s="1009"/>
      <c r="AC48" s="1009"/>
      <c r="AD48" s="1009"/>
      <c r="AE48" s="1009"/>
      <c r="AF48" s="1009"/>
      <c r="AG48" s="1009"/>
      <c r="AH48" s="1009"/>
      <c r="AI48" s="1009"/>
      <c r="AJ48" s="1009"/>
      <c r="AK48" s="1009"/>
      <c r="AL48" s="1009"/>
      <c r="AM48" s="1009"/>
      <c r="AN48" s="1009"/>
      <c r="AO48" s="1009"/>
      <c r="AP48" s="1009"/>
      <c r="AQ48" s="1009"/>
    </row>
    <row r="49" spans="1:43">
      <c r="A49" s="1009"/>
      <c r="B49" s="1009"/>
      <c r="C49" s="1009"/>
      <c r="D49" s="1009"/>
      <c r="E49" s="1009"/>
      <c r="F49" s="1009"/>
      <c r="G49" s="1009"/>
      <c r="H49" s="1009"/>
      <c r="I49" s="1009"/>
      <c r="J49" s="1009"/>
      <c r="K49" s="1009"/>
      <c r="L49" s="1009"/>
      <c r="M49" s="1009"/>
      <c r="N49" s="1009"/>
      <c r="O49" s="1009"/>
      <c r="P49" s="1009"/>
      <c r="Q49" s="1009"/>
      <c r="R49" s="1009"/>
      <c r="S49" s="1009"/>
      <c r="T49" s="1009"/>
      <c r="U49" s="1009"/>
      <c r="V49" s="1009"/>
      <c r="W49" s="1009"/>
      <c r="X49" s="1009"/>
      <c r="Y49" s="1009"/>
      <c r="Z49" s="1009"/>
      <c r="AA49" s="1009"/>
      <c r="AB49" s="1009"/>
      <c r="AC49" s="1009"/>
      <c r="AD49" s="1009"/>
      <c r="AE49" s="1009"/>
      <c r="AF49" s="1009"/>
      <c r="AG49" s="1009"/>
      <c r="AH49" s="1009"/>
      <c r="AI49" s="1009"/>
      <c r="AJ49" s="1009"/>
      <c r="AK49" s="1009"/>
      <c r="AL49" s="1009"/>
      <c r="AM49" s="1009"/>
      <c r="AN49" s="1009"/>
      <c r="AO49" s="1009"/>
      <c r="AP49" s="1009"/>
      <c r="AQ49" s="1009"/>
    </row>
    <row r="50" spans="1:43">
      <c r="A50" s="1009"/>
      <c r="B50" s="1009"/>
      <c r="C50" s="1009"/>
      <c r="D50" s="1009"/>
      <c r="E50" s="1009"/>
      <c r="F50" s="1009"/>
      <c r="G50" s="1009"/>
      <c r="H50" s="1009"/>
      <c r="I50" s="1009"/>
      <c r="J50" s="1009"/>
      <c r="K50" s="1009"/>
      <c r="L50" s="1009"/>
      <c r="M50" s="1009"/>
      <c r="N50" s="1009"/>
      <c r="O50" s="1009"/>
      <c r="P50" s="1009"/>
      <c r="Q50" s="1009"/>
      <c r="R50" s="1009"/>
      <c r="S50" s="1009"/>
      <c r="T50" s="1009"/>
      <c r="U50" s="1009"/>
      <c r="V50" s="1009"/>
      <c r="W50" s="1009"/>
      <c r="X50" s="1009"/>
      <c r="Y50" s="1009"/>
      <c r="Z50" s="1009"/>
      <c r="AA50" s="1009"/>
      <c r="AB50" s="1009"/>
      <c r="AC50" s="1009"/>
      <c r="AD50" s="1009"/>
      <c r="AE50" s="1009"/>
      <c r="AF50" s="1009"/>
      <c r="AG50" s="1009"/>
      <c r="AH50" s="1009"/>
      <c r="AI50" s="1009"/>
      <c r="AJ50" s="1009"/>
      <c r="AK50" s="1009"/>
      <c r="AL50" s="1009"/>
      <c r="AM50" s="1009"/>
      <c r="AN50" s="1009"/>
      <c r="AO50" s="1009"/>
      <c r="AP50" s="1009"/>
      <c r="AQ50" s="1009"/>
    </row>
    <row r="51" spans="1:43">
      <c r="A51" s="1009"/>
      <c r="B51" s="1009"/>
      <c r="C51" s="1009"/>
      <c r="D51" s="1009"/>
      <c r="E51" s="1009"/>
      <c r="F51" s="1009"/>
      <c r="G51" s="1009"/>
      <c r="H51" s="1009"/>
      <c r="I51" s="1009"/>
      <c r="J51" s="1009"/>
      <c r="K51" s="1009"/>
      <c r="L51" s="1009"/>
      <c r="M51" s="1009"/>
      <c r="N51" s="1009"/>
      <c r="O51" s="1009"/>
      <c r="P51" s="1009"/>
      <c r="Q51" s="1009"/>
      <c r="R51" s="1009"/>
      <c r="S51" s="1009"/>
      <c r="T51" s="1009"/>
      <c r="U51" s="1009"/>
      <c r="V51" s="1009"/>
      <c r="W51" s="1009"/>
      <c r="X51" s="1009"/>
      <c r="Y51" s="1009"/>
      <c r="Z51" s="1009"/>
      <c r="AA51" s="1009"/>
      <c r="AB51" s="1009"/>
      <c r="AC51" s="1009"/>
      <c r="AD51" s="1009"/>
      <c r="AE51" s="1009"/>
      <c r="AF51" s="1009"/>
      <c r="AG51" s="1009"/>
      <c r="AH51" s="1009"/>
      <c r="AI51" s="1009"/>
      <c r="AJ51" s="1009"/>
      <c r="AK51" s="1009"/>
      <c r="AL51" s="1009"/>
      <c r="AM51" s="1009"/>
      <c r="AN51" s="1009"/>
      <c r="AO51" s="1009"/>
      <c r="AP51" s="1009"/>
      <c r="AQ51" s="1009"/>
    </row>
    <row r="52" spans="1:43">
      <c r="A52" s="1009"/>
      <c r="B52" s="1009"/>
      <c r="C52" s="1009"/>
      <c r="D52" s="1009"/>
      <c r="E52" s="1009"/>
      <c r="F52" s="1009"/>
      <c r="G52" s="1009"/>
      <c r="H52" s="1009"/>
      <c r="I52" s="1009"/>
      <c r="J52" s="1009"/>
      <c r="K52" s="1009"/>
      <c r="L52" s="1009"/>
      <c r="M52" s="1009"/>
      <c r="N52" s="1009"/>
      <c r="O52" s="1009"/>
      <c r="P52" s="1009"/>
      <c r="Q52" s="1009"/>
      <c r="R52" s="1009"/>
      <c r="S52" s="1009"/>
      <c r="T52" s="1009"/>
      <c r="U52" s="1009"/>
      <c r="V52" s="1009"/>
      <c r="W52" s="1009"/>
      <c r="X52" s="1009"/>
      <c r="Y52" s="1009"/>
      <c r="Z52" s="1009"/>
      <c r="AA52" s="1009"/>
      <c r="AB52" s="1009"/>
      <c r="AC52" s="1009"/>
      <c r="AD52" s="1009"/>
      <c r="AE52" s="1009"/>
      <c r="AF52" s="1009"/>
      <c r="AG52" s="1009"/>
      <c r="AH52" s="1009"/>
      <c r="AI52" s="1009"/>
      <c r="AJ52" s="1009"/>
      <c r="AK52" s="1009"/>
      <c r="AL52" s="1009"/>
      <c r="AM52" s="1009"/>
      <c r="AN52" s="1009"/>
      <c r="AO52" s="1009"/>
      <c r="AP52" s="1009"/>
      <c r="AQ52" s="1009"/>
    </row>
    <row r="53" spans="1:43">
      <c r="A53" s="1009"/>
      <c r="B53" s="1009"/>
      <c r="C53" s="1009"/>
      <c r="D53" s="1009"/>
      <c r="E53" s="1009"/>
      <c r="F53" s="1009"/>
      <c r="G53" s="1009"/>
      <c r="H53" s="1009"/>
      <c r="I53" s="1009"/>
      <c r="J53" s="1009"/>
      <c r="K53" s="1009"/>
      <c r="L53" s="1009"/>
      <c r="M53" s="1009"/>
      <c r="N53" s="1009"/>
      <c r="O53" s="1009"/>
      <c r="P53" s="1009"/>
      <c r="Q53" s="1009"/>
      <c r="R53" s="1009"/>
      <c r="S53" s="1009"/>
      <c r="T53" s="1009"/>
      <c r="U53" s="1009"/>
      <c r="V53" s="1009"/>
      <c r="W53" s="1009"/>
      <c r="X53" s="1009"/>
      <c r="Y53" s="1009"/>
      <c r="Z53" s="1009"/>
      <c r="AA53" s="1009"/>
      <c r="AB53" s="1009"/>
      <c r="AC53" s="1009"/>
      <c r="AD53" s="1009"/>
      <c r="AE53" s="1009"/>
      <c r="AF53" s="1009"/>
      <c r="AG53" s="1009"/>
      <c r="AH53" s="1009"/>
      <c r="AI53" s="1009"/>
      <c r="AJ53" s="1009"/>
      <c r="AK53" s="1009"/>
      <c r="AL53" s="1009"/>
      <c r="AM53" s="1009"/>
      <c r="AN53" s="1009"/>
      <c r="AO53" s="1009"/>
      <c r="AP53" s="1009"/>
      <c r="AQ53" s="1009"/>
    </row>
    <row r="54" spans="1:43">
      <c r="A54" s="1009"/>
      <c r="B54" s="1009"/>
      <c r="C54" s="1009"/>
      <c r="D54" s="1009"/>
      <c r="E54" s="1009"/>
      <c r="F54" s="1009"/>
      <c r="G54" s="1009"/>
      <c r="H54" s="1009"/>
      <c r="I54" s="1009"/>
      <c r="J54" s="1009"/>
      <c r="K54" s="1009"/>
      <c r="L54" s="1009"/>
      <c r="M54" s="1009"/>
      <c r="N54" s="1009"/>
      <c r="O54" s="1009"/>
      <c r="P54" s="1009"/>
      <c r="Q54" s="1009"/>
      <c r="R54" s="1009"/>
      <c r="S54" s="1009"/>
      <c r="T54" s="1009"/>
      <c r="U54" s="1009"/>
      <c r="V54" s="1009"/>
      <c r="W54" s="1009"/>
      <c r="X54" s="1009"/>
      <c r="Y54" s="1009"/>
      <c r="Z54" s="1009"/>
      <c r="AA54" s="1009"/>
      <c r="AB54" s="1009"/>
      <c r="AC54" s="1009"/>
      <c r="AD54" s="1009"/>
      <c r="AE54" s="1009"/>
      <c r="AF54" s="1009"/>
      <c r="AG54" s="1009"/>
      <c r="AH54" s="1009"/>
      <c r="AI54" s="1009"/>
      <c r="AJ54" s="1009"/>
      <c r="AK54" s="1009"/>
      <c r="AL54" s="1009"/>
      <c r="AM54" s="1009"/>
      <c r="AN54" s="1009"/>
      <c r="AO54" s="1009"/>
      <c r="AP54" s="1009"/>
      <c r="AQ54" s="1009"/>
    </row>
    <row r="55" spans="1:43">
      <c r="A55" s="1009"/>
      <c r="B55" s="1009"/>
      <c r="C55" s="1009"/>
      <c r="D55" s="1009"/>
      <c r="E55" s="1009"/>
      <c r="F55" s="1009"/>
      <c r="G55" s="1009"/>
      <c r="H55" s="1009"/>
      <c r="I55" s="1009"/>
      <c r="J55" s="1009"/>
      <c r="K55" s="1009"/>
      <c r="L55" s="1009"/>
      <c r="M55" s="1009"/>
      <c r="N55" s="1009"/>
      <c r="O55" s="1009"/>
      <c r="P55" s="1009"/>
      <c r="Q55" s="1009"/>
      <c r="R55" s="1009"/>
      <c r="S55" s="1009"/>
      <c r="T55" s="1009"/>
      <c r="U55" s="1009"/>
      <c r="V55" s="1009"/>
      <c r="W55" s="1009"/>
      <c r="X55" s="1009"/>
      <c r="Y55" s="1009"/>
      <c r="Z55" s="1009"/>
      <c r="AA55" s="1009"/>
      <c r="AB55" s="1009"/>
      <c r="AC55" s="1009"/>
      <c r="AD55" s="1009"/>
      <c r="AE55" s="1009"/>
      <c r="AF55" s="1009"/>
      <c r="AG55" s="1009"/>
      <c r="AH55" s="1009"/>
      <c r="AI55" s="1009"/>
      <c r="AJ55" s="1009"/>
      <c r="AK55" s="1009"/>
      <c r="AL55" s="1009"/>
      <c r="AM55" s="1009"/>
      <c r="AN55" s="1009"/>
      <c r="AO55" s="1009"/>
      <c r="AP55" s="1009"/>
      <c r="AQ55" s="1009"/>
    </row>
    <row r="56" spans="1:43">
      <c r="A56" s="1009"/>
      <c r="B56" s="1009"/>
      <c r="C56" s="1009"/>
      <c r="D56" s="1009"/>
      <c r="E56" s="1009"/>
      <c r="F56" s="1009"/>
      <c r="G56" s="1009"/>
      <c r="H56" s="1009"/>
      <c r="I56" s="1009"/>
      <c r="J56" s="1009"/>
      <c r="K56" s="1009"/>
      <c r="L56" s="1009"/>
      <c r="M56" s="1009"/>
      <c r="N56" s="1009"/>
      <c r="O56" s="1009"/>
      <c r="P56" s="1009"/>
      <c r="Q56" s="1009"/>
      <c r="R56" s="1009"/>
      <c r="S56" s="1009"/>
      <c r="T56" s="1009"/>
      <c r="U56" s="1009"/>
      <c r="V56" s="1009"/>
      <c r="W56" s="1009"/>
      <c r="X56" s="1009"/>
      <c r="Y56" s="1009"/>
      <c r="Z56" s="1009"/>
      <c r="AA56" s="1009"/>
      <c r="AB56" s="1009"/>
      <c r="AC56" s="1009"/>
      <c r="AD56" s="1009"/>
      <c r="AE56" s="1009"/>
      <c r="AF56" s="1009"/>
      <c r="AG56" s="1009"/>
      <c r="AH56" s="1009"/>
      <c r="AI56" s="1009"/>
      <c r="AJ56" s="1009"/>
      <c r="AK56" s="1009"/>
      <c r="AL56" s="1009"/>
      <c r="AM56" s="1009"/>
      <c r="AN56" s="1009"/>
      <c r="AO56" s="1009"/>
      <c r="AP56" s="1009"/>
      <c r="AQ56" s="1009"/>
    </row>
    <row r="57" spans="1:43">
      <c r="A57" s="1009"/>
      <c r="B57" s="1009"/>
      <c r="C57" s="1009"/>
      <c r="D57" s="1009"/>
      <c r="E57" s="1009"/>
      <c r="F57" s="1009"/>
      <c r="G57" s="1009"/>
      <c r="H57" s="1009"/>
      <c r="I57" s="1009"/>
      <c r="J57" s="1009"/>
      <c r="K57" s="1009"/>
      <c r="L57" s="1009"/>
      <c r="M57" s="1009"/>
      <c r="N57" s="1009"/>
      <c r="O57" s="1009"/>
      <c r="P57" s="1009"/>
      <c r="Q57" s="1009"/>
      <c r="R57" s="1009"/>
      <c r="S57" s="1009"/>
      <c r="T57" s="1009"/>
      <c r="U57" s="1009"/>
      <c r="V57" s="1009"/>
      <c r="W57" s="1009"/>
      <c r="X57" s="1009"/>
      <c r="Y57" s="1009"/>
      <c r="Z57" s="1009"/>
      <c r="AA57" s="1009"/>
      <c r="AB57" s="1009"/>
      <c r="AC57" s="1009"/>
      <c r="AD57" s="1009"/>
      <c r="AE57" s="1009"/>
      <c r="AF57" s="1009"/>
      <c r="AG57" s="1009"/>
      <c r="AH57" s="1009"/>
      <c r="AI57" s="1009"/>
      <c r="AJ57" s="1009"/>
      <c r="AK57" s="1009"/>
      <c r="AL57" s="1009"/>
      <c r="AM57" s="1009"/>
      <c r="AN57" s="1009"/>
      <c r="AO57" s="1009"/>
      <c r="AP57" s="1009"/>
      <c r="AQ57" s="1009"/>
    </row>
    <row r="58" spans="1:43">
      <c r="A58" s="1009"/>
      <c r="B58" s="1009"/>
      <c r="C58" s="1009"/>
      <c r="D58" s="1009"/>
      <c r="E58" s="1009"/>
      <c r="F58" s="1009"/>
      <c r="G58" s="1009"/>
      <c r="H58" s="1009"/>
      <c r="I58" s="1009"/>
      <c r="J58" s="1009"/>
      <c r="K58" s="1009"/>
      <c r="L58" s="1009"/>
      <c r="M58" s="1009"/>
      <c r="N58" s="1009"/>
      <c r="O58" s="1009"/>
      <c r="P58" s="1009"/>
      <c r="Q58" s="1009"/>
      <c r="R58" s="1009"/>
      <c r="S58" s="1009"/>
      <c r="T58" s="1009"/>
      <c r="U58" s="1009"/>
      <c r="V58" s="1009"/>
      <c r="W58" s="1009"/>
      <c r="X58" s="1009"/>
      <c r="Y58" s="1009"/>
      <c r="Z58" s="1009"/>
      <c r="AA58" s="1009"/>
      <c r="AB58" s="1009"/>
      <c r="AC58" s="1009"/>
      <c r="AD58" s="1009"/>
      <c r="AE58" s="1009"/>
      <c r="AF58" s="1009"/>
      <c r="AG58" s="1009"/>
      <c r="AH58" s="1009"/>
      <c r="AI58" s="1009"/>
      <c r="AJ58" s="1009"/>
      <c r="AK58" s="1009"/>
      <c r="AL58" s="1009"/>
      <c r="AM58" s="1009"/>
      <c r="AN58" s="1009"/>
      <c r="AO58" s="1009"/>
      <c r="AP58" s="1009"/>
      <c r="AQ58" s="1009"/>
    </row>
    <row r="59" spans="1:43">
      <c r="A59" s="1009"/>
      <c r="B59" s="1009"/>
      <c r="C59" s="1009"/>
      <c r="D59" s="1009"/>
      <c r="E59" s="1009"/>
      <c r="F59" s="1009"/>
      <c r="G59" s="1009"/>
      <c r="H59" s="1009"/>
      <c r="I59" s="1009"/>
      <c r="J59" s="1009"/>
      <c r="K59" s="1009"/>
      <c r="L59" s="1009"/>
      <c r="M59" s="1009"/>
      <c r="N59" s="1009"/>
      <c r="O59" s="1009"/>
      <c r="P59" s="1009"/>
      <c r="Q59" s="1009"/>
      <c r="R59" s="1009"/>
      <c r="S59" s="1009"/>
      <c r="T59" s="1009"/>
      <c r="U59" s="1009"/>
      <c r="V59" s="1009"/>
      <c r="W59" s="1009"/>
      <c r="X59" s="1009"/>
      <c r="Y59" s="1009"/>
      <c r="Z59" s="1009"/>
      <c r="AA59" s="1009"/>
      <c r="AB59" s="1009"/>
      <c r="AC59" s="1009"/>
      <c r="AD59" s="1009"/>
      <c r="AE59" s="1009"/>
      <c r="AF59" s="1009"/>
      <c r="AG59" s="1009"/>
      <c r="AH59" s="1009"/>
      <c r="AI59" s="1009"/>
      <c r="AJ59" s="1009"/>
      <c r="AK59" s="1009"/>
      <c r="AL59" s="1009"/>
      <c r="AM59" s="1009"/>
      <c r="AN59" s="1009"/>
      <c r="AO59" s="1009"/>
      <c r="AP59" s="1009"/>
      <c r="AQ59" s="1009"/>
    </row>
    <row r="60" spans="1:43">
      <c r="A60" s="1009"/>
      <c r="B60" s="1009"/>
      <c r="C60" s="1009"/>
      <c r="D60" s="1009"/>
      <c r="E60" s="1009"/>
      <c r="F60" s="1009"/>
      <c r="G60" s="1009"/>
      <c r="H60" s="1009"/>
      <c r="I60" s="1009"/>
      <c r="J60" s="1009"/>
      <c r="K60" s="1009"/>
      <c r="L60" s="1009"/>
      <c r="M60" s="1009"/>
      <c r="N60" s="1009"/>
      <c r="O60" s="1009"/>
      <c r="P60" s="1009"/>
      <c r="Q60" s="1009"/>
      <c r="R60" s="1009"/>
      <c r="S60" s="1009"/>
      <c r="T60" s="1009"/>
      <c r="U60" s="1009"/>
      <c r="V60" s="1009"/>
      <c r="W60" s="1009"/>
      <c r="X60" s="1009"/>
      <c r="Y60" s="1009"/>
      <c r="Z60" s="1009"/>
      <c r="AA60" s="1009"/>
      <c r="AB60" s="1009"/>
      <c r="AC60" s="1009"/>
      <c r="AD60" s="1009"/>
      <c r="AE60" s="1009"/>
      <c r="AF60" s="1009"/>
      <c r="AG60" s="1009"/>
      <c r="AH60" s="1009"/>
      <c r="AI60" s="1009"/>
      <c r="AJ60" s="1009"/>
      <c r="AK60" s="1009"/>
      <c r="AL60" s="1009"/>
      <c r="AM60" s="1009"/>
      <c r="AN60" s="1009"/>
      <c r="AO60" s="1009"/>
      <c r="AP60" s="1009"/>
      <c r="AQ60" s="1009"/>
    </row>
    <row r="61" spans="1:43">
      <c r="A61" s="1009"/>
      <c r="B61" s="1009"/>
      <c r="C61" s="1009"/>
      <c r="D61" s="1009"/>
      <c r="E61" s="1009"/>
      <c r="F61" s="1009"/>
      <c r="G61" s="1009"/>
      <c r="H61" s="1009"/>
      <c r="I61" s="1009"/>
      <c r="J61" s="1009"/>
      <c r="K61" s="1009"/>
      <c r="L61" s="1009"/>
      <c r="M61" s="1009"/>
      <c r="N61" s="1009"/>
      <c r="O61" s="1009"/>
      <c r="P61" s="1009"/>
      <c r="Q61" s="1009"/>
      <c r="R61" s="1009"/>
      <c r="S61" s="1009"/>
      <c r="T61" s="1009"/>
      <c r="U61" s="1009"/>
      <c r="V61" s="1009"/>
      <c r="W61" s="1009"/>
      <c r="X61" s="1009"/>
      <c r="Y61" s="1009"/>
      <c r="Z61" s="1009"/>
      <c r="AA61" s="1009"/>
      <c r="AB61" s="1009"/>
      <c r="AC61" s="1009"/>
      <c r="AD61" s="1009"/>
      <c r="AE61" s="1009"/>
      <c r="AF61" s="1009"/>
      <c r="AG61" s="1009"/>
      <c r="AH61" s="1009"/>
      <c r="AI61" s="1009"/>
      <c r="AJ61" s="1009"/>
      <c r="AK61" s="1009"/>
      <c r="AL61" s="1009"/>
      <c r="AM61" s="1009"/>
      <c r="AN61" s="1009"/>
      <c r="AO61" s="1009"/>
      <c r="AP61" s="1009"/>
      <c r="AQ61" s="1009"/>
    </row>
    <row r="62" spans="1:43">
      <c r="A62" s="1009"/>
      <c r="B62" s="1009"/>
      <c r="C62" s="1009"/>
      <c r="D62" s="1009"/>
      <c r="E62" s="1009"/>
      <c r="F62" s="1009"/>
      <c r="G62" s="1009"/>
      <c r="H62" s="1009"/>
      <c r="I62" s="1009"/>
      <c r="J62" s="1009"/>
      <c r="K62" s="1009"/>
      <c r="L62" s="1009"/>
      <c r="M62" s="1009"/>
      <c r="N62" s="1009"/>
      <c r="O62" s="1009"/>
      <c r="P62" s="1009"/>
      <c r="Q62" s="1009"/>
      <c r="R62" s="1009"/>
      <c r="S62" s="1009"/>
      <c r="T62" s="1009"/>
      <c r="U62" s="1009"/>
      <c r="V62" s="1009"/>
      <c r="W62" s="1009"/>
      <c r="X62" s="1009"/>
      <c r="Y62" s="1009"/>
      <c r="Z62" s="1009"/>
      <c r="AA62" s="1009"/>
      <c r="AB62" s="1009"/>
      <c r="AC62" s="1009"/>
      <c r="AD62" s="1009"/>
      <c r="AE62" s="1009"/>
      <c r="AF62" s="1009"/>
      <c r="AG62" s="1009"/>
      <c r="AH62" s="1009"/>
      <c r="AI62" s="1009"/>
      <c r="AJ62" s="1009"/>
      <c r="AK62" s="1009"/>
      <c r="AL62" s="1009"/>
      <c r="AM62" s="1009"/>
      <c r="AN62" s="1009"/>
      <c r="AO62" s="1009"/>
      <c r="AP62" s="1009"/>
      <c r="AQ62" s="1009"/>
    </row>
    <row r="63" spans="1:43">
      <c r="A63" s="1009"/>
      <c r="B63" s="1009"/>
      <c r="C63" s="1009"/>
      <c r="D63" s="1009"/>
      <c r="E63" s="1009"/>
      <c r="F63" s="1009"/>
      <c r="G63" s="1009"/>
      <c r="H63" s="1009"/>
      <c r="I63" s="1009"/>
      <c r="J63" s="1009"/>
      <c r="K63" s="1009"/>
      <c r="L63" s="1009"/>
      <c r="M63" s="1009"/>
      <c r="N63" s="1009"/>
      <c r="O63" s="1009"/>
      <c r="P63" s="1009"/>
      <c r="Q63" s="1009"/>
      <c r="R63" s="1009"/>
      <c r="S63" s="1009"/>
      <c r="T63" s="1009"/>
      <c r="U63" s="1009"/>
      <c r="V63" s="1009"/>
      <c r="W63" s="1009"/>
      <c r="X63" s="1009"/>
      <c r="Y63" s="1009"/>
      <c r="Z63" s="1009"/>
      <c r="AA63" s="1009"/>
      <c r="AB63" s="1009"/>
      <c r="AC63" s="1009"/>
      <c r="AD63" s="1009"/>
      <c r="AE63" s="1009"/>
      <c r="AF63" s="1009"/>
      <c r="AG63" s="1009"/>
      <c r="AH63" s="1009"/>
      <c r="AI63" s="1009"/>
      <c r="AJ63" s="1009"/>
      <c r="AK63" s="1009"/>
      <c r="AL63" s="1009"/>
      <c r="AM63" s="1009"/>
      <c r="AN63" s="1009"/>
      <c r="AO63" s="1009"/>
      <c r="AP63" s="1009"/>
      <c r="AQ63" s="1009"/>
    </row>
    <row r="64" spans="1:43">
      <c r="A64" s="1009"/>
      <c r="B64" s="1009"/>
      <c r="C64" s="1009"/>
      <c r="D64" s="1009"/>
      <c r="E64" s="1009"/>
      <c r="F64" s="1009"/>
      <c r="G64" s="1009"/>
      <c r="H64" s="1009"/>
      <c r="I64" s="1009"/>
      <c r="J64" s="1009"/>
      <c r="K64" s="1009"/>
      <c r="L64" s="1009"/>
      <c r="M64" s="1009"/>
      <c r="N64" s="1009"/>
      <c r="O64" s="1009"/>
      <c r="P64" s="1009"/>
      <c r="Q64" s="1009"/>
      <c r="R64" s="1009"/>
      <c r="S64" s="1009"/>
      <c r="T64" s="1009"/>
      <c r="U64" s="1009"/>
      <c r="V64" s="1009"/>
      <c r="W64" s="1009"/>
      <c r="X64" s="1009"/>
      <c r="Y64" s="1009"/>
      <c r="Z64" s="1009"/>
      <c r="AA64" s="1009"/>
      <c r="AB64" s="1009"/>
      <c r="AC64" s="1009"/>
      <c r="AD64" s="1009"/>
      <c r="AE64" s="1009"/>
      <c r="AF64" s="1009"/>
      <c r="AG64" s="1009"/>
      <c r="AH64" s="1009"/>
      <c r="AI64" s="1009"/>
      <c r="AJ64" s="1009"/>
      <c r="AK64" s="1009"/>
      <c r="AL64" s="1009"/>
      <c r="AM64" s="1009"/>
      <c r="AN64" s="1009"/>
      <c r="AO64" s="1009"/>
      <c r="AP64" s="1009"/>
      <c r="AQ64" s="1009"/>
    </row>
    <row r="65" spans="1:43">
      <c r="A65" s="1009"/>
      <c r="B65" s="1009"/>
      <c r="C65" s="1009"/>
      <c r="D65" s="1009"/>
      <c r="E65" s="1009"/>
      <c r="F65" s="1009"/>
      <c r="G65" s="1009"/>
      <c r="H65" s="1009"/>
      <c r="I65" s="1009"/>
      <c r="J65" s="1009"/>
      <c r="K65" s="1009"/>
      <c r="L65" s="1009"/>
      <c r="M65" s="1009"/>
      <c r="N65" s="1009"/>
      <c r="O65" s="1009"/>
      <c r="P65" s="1009"/>
      <c r="Q65" s="1009"/>
      <c r="R65" s="1009"/>
      <c r="S65" s="1009"/>
      <c r="T65" s="1009"/>
      <c r="U65" s="1009"/>
      <c r="V65" s="1009"/>
      <c r="W65" s="1009"/>
      <c r="X65" s="1009"/>
      <c r="Y65" s="1009"/>
      <c r="Z65" s="1009"/>
      <c r="AA65" s="1009"/>
      <c r="AB65" s="1009"/>
      <c r="AC65" s="1009"/>
      <c r="AD65" s="1009"/>
      <c r="AE65" s="1009"/>
      <c r="AF65" s="1009"/>
      <c r="AG65" s="1009"/>
      <c r="AH65" s="1009"/>
      <c r="AI65" s="1009"/>
      <c r="AJ65" s="1009"/>
      <c r="AK65" s="1009"/>
      <c r="AL65" s="1009"/>
      <c r="AM65" s="1009"/>
      <c r="AN65" s="1009"/>
      <c r="AO65" s="1009"/>
      <c r="AP65" s="1009"/>
      <c r="AQ65" s="1009"/>
    </row>
    <row r="66" spans="1:43">
      <c r="A66" s="1009"/>
      <c r="B66" s="1009"/>
      <c r="C66" s="1009"/>
      <c r="D66" s="1009"/>
      <c r="E66" s="1009"/>
      <c r="F66" s="1009"/>
      <c r="G66" s="1009"/>
      <c r="H66" s="1009"/>
      <c r="I66" s="1009"/>
      <c r="J66" s="1009"/>
      <c r="K66" s="1009"/>
      <c r="L66" s="1009"/>
      <c r="M66" s="1009"/>
      <c r="N66" s="1009"/>
      <c r="O66" s="1009"/>
      <c r="P66" s="1009"/>
      <c r="Q66" s="1009"/>
      <c r="R66" s="1009"/>
      <c r="S66" s="1009"/>
      <c r="T66" s="1009"/>
      <c r="U66" s="1009"/>
      <c r="V66" s="1009"/>
      <c r="W66" s="1009"/>
      <c r="X66" s="1009"/>
      <c r="Y66" s="1009"/>
      <c r="Z66" s="1009"/>
      <c r="AA66" s="1009"/>
      <c r="AB66" s="1009"/>
      <c r="AC66" s="1009"/>
      <c r="AD66" s="1009"/>
      <c r="AE66" s="1009"/>
      <c r="AF66" s="1009"/>
      <c r="AG66" s="1009"/>
      <c r="AH66" s="1009"/>
      <c r="AI66" s="1009"/>
      <c r="AJ66" s="1009"/>
      <c r="AK66" s="1009"/>
      <c r="AL66" s="1009"/>
      <c r="AM66" s="1009"/>
      <c r="AN66" s="1009"/>
      <c r="AO66" s="1009"/>
      <c r="AP66" s="1009"/>
      <c r="AQ66" s="1009"/>
    </row>
    <row r="67" spans="1:43">
      <c r="A67" s="1009"/>
      <c r="B67" s="1009"/>
      <c r="C67" s="1009"/>
      <c r="D67" s="1009"/>
      <c r="E67" s="1009"/>
      <c r="F67" s="1009"/>
      <c r="G67" s="1009"/>
      <c r="H67" s="1009"/>
      <c r="I67" s="1009"/>
      <c r="J67" s="1009"/>
      <c r="K67" s="1009"/>
      <c r="L67" s="1009"/>
      <c r="M67" s="1009"/>
      <c r="N67" s="1009"/>
      <c r="O67" s="1009"/>
      <c r="P67" s="1009"/>
      <c r="Q67" s="1009"/>
      <c r="R67" s="1009"/>
      <c r="S67" s="1009"/>
      <c r="T67" s="1009"/>
      <c r="U67" s="1009"/>
      <c r="V67" s="1009"/>
      <c r="W67" s="1009"/>
      <c r="X67" s="1009"/>
      <c r="Y67" s="1009"/>
      <c r="Z67" s="1009"/>
      <c r="AA67" s="1009"/>
      <c r="AB67" s="1009"/>
      <c r="AC67" s="1009"/>
      <c r="AD67" s="1009"/>
      <c r="AE67" s="1009"/>
      <c r="AF67" s="1009"/>
      <c r="AG67" s="1009"/>
      <c r="AH67" s="1009"/>
      <c r="AI67" s="1009"/>
      <c r="AJ67" s="1009"/>
      <c r="AK67" s="1009"/>
      <c r="AL67" s="1009"/>
      <c r="AM67" s="1009"/>
      <c r="AN67" s="1009"/>
      <c r="AO67" s="1009"/>
      <c r="AP67" s="1009"/>
      <c r="AQ67" s="1009"/>
    </row>
    <row r="68" spans="1:43">
      <c r="A68" s="1009"/>
      <c r="B68" s="1009"/>
      <c r="C68" s="1009"/>
      <c r="D68" s="1009"/>
      <c r="E68" s="1009"/>
      <c r="F68" s="1009"/>
      <c r="G68" s="1009"/>
      <c r="H68" s="1009"/>
      <c r="I68" s="1009"/>
      <c r="J68" s="1009"/>
      <c r="K68" s="1009"/>
      <c r="L68" s="1009"/>
      <c r="M68" s="1009"/>
      <c r="N68" s="1009"/>
      <c r="O68" s="1009"/>
      <c r="P68" s="1009"/>
      <c r="Q68" s="1009"/>
      <c r="R68" s="1009"/>
      <c r="S68" s="1009"/>
      <c r="T68" s="1009"/>
      <c r="U68" s="1009"/>
      <c r="V68" s="1009"/>
      <c r="W68" s="1009"/>
      <c r="X68" s="1009"/>
      <c r="Y68" s="1009"/>
      <c r="Z68" s="1009"/>
      <c r="AA68" s="1009"/>
      <c r="AB68" s="1009"/>
      <c r="AC68" s="1009"/>
      <c r="AD68" s="1009"/>
      <c r="AE68" s="1009"/>
      <c r="AF68" s="1009"/>
      <c r="AG68" s="1009"/>
      <c r="AH68" s="1009"/>
      <c r="AI68" s="1009"/>
      <c r="AJ68" s="1009"/>
      <c r="AK68" s="1009"/>
      <c r="AL68" s="1009"/>
      <c r="AM68" s="1009"/>
      <c r="AN68" s="1009"/>
      <c r="AO68" s="1009"/>
      <c r="AP68" s="1009"/>
      <c r="AQ68" s="1009"/>
    </row>
    <row r="69" spans="1:43">
      <c r="A69" s="1009"/>
      <c r="B69" s="1009"/>
      <c r="C69" s="1009"/>
      <c r="D69" s="1009"/>
      <c r="E69" s="1009"/>
      <c r="F69" s="1009"/>
      <c r="G69" s="1009"/>
      <c r="H69" s="1009"/>
      <c r="I69" s="1009"/>
      <c r="J69" s="1009"/>
      <c r="K69" s="1009"/>
      <c r="L69" s="1009"/>
      <c r="M69" s="1009"/>
      <c r="N69" s="1009"/>
      <c r="O69" s="1009"/>
      <c r="P69" s="1009"/>
      <c r="Q69" s="1009"/>
      <c r="R69" s="1009"/>
      <c r="S69" s="1009"/>
      <c r="T69" s="1009"/>
      <c r="U69" s="1009"/>
      <c r="V69" s="1009"/>
      <c r="W69" s="1009"/>
      <c r="X69" s="1009"/>
      <c r="Y69" s="1009"/>
      <c r="Z69" s="1009"/>
      <c r="AA69" s="1009"/>
      <c r="AB69" s="1009"/>
      <c r="AC69" s="1009"/>
      <c r="AD69" s="1009"/>
      <c r="AE69" s="1009"/>
      <c r="AF69" s="1009"/>
      <c r="AG69" s="1009"/>
      <c r="AH69" s="1009"/>
      <c r="AI69" s="1009"/>
      <c r="AJ69" s="1009"/>
      <c r="AK69" s="1009"/>
      <c r="AL69" s="1009"/>
      <c r="AM69" s="1009"/>
      <c r="AN69" s="1009"/>
      <c r="AO69" s="1009"/>
      <c r="AP69" s="1009"/>
      <c r="AQ69" s="1009"/>
    </row>
    <row r="70" spans="1:43">
      <c r="A70" s="1009"/>
      <c r="B70" s="1009"/>
      <c r="C70" s="1009"/>
      <c r="D70" s="1009"/>
      <c r="E70" s="1009"/>
      <c r="F70" s="1009"/>
      <c r="G70" s="1009"/>
      <c r="H70" s="1009"/>
      <c r="I70" s="1009"/>
      <c r="J70" s="1009"/>
      <c r="K70" s="1009"/>
      <c r="L70" s="1009"/>
      <c r="M70" s="1009"/>
      <c r="N70" s="1009"/>
      <c r="O70" s="1009"/>
      <c r="P70" s="1009"/>
      <c r="Q70" s="1009"/>
      <c r="R70" s="1009"/>
      <c r="S70" s="1009"/>
      <c r="T70" s="1009"/>
      <c r="U70" s="1009"/>
      <c r="V70" s="1009"/>
      <c r="W70" s="1009"/>
      <c r="X70" s="1009"/>
      <c r="Y70" s="1009"/>
      <c r="Z70" s="1009"/>
      <c r="AA70" s="1009"/>
      <c r="AB70" s="1009"/>
      <c r="AC70" s="1009"/>
      <c r="AD70" s="1009"/>
      <c r="AE70" s="1009"/>
      <c r="AF70" s="1009"/>
      <c r="AG70" s="1009"/>
      <c r="AH70" s="1009"/>
      <c r="AI70" s="1009"/>
      <c r="AJ70" s="1009"/>
      <c r="AK70" s="1009"/>
      <c r="AL70" s="1009"/>
      <c r="AM70" s="1009"/>
      <c r="AN70" s="1009"/>
      <c r="AO70" s="1009"/>
      <c r="AP70" s="1009"/>
      <c r="AQ70" s="1009"/>
    </row>
    <row r="71" spans="1:43">
      <c r="A71" s="1009"/>
      <c r="B71" s="1009"/>
      <c r="C71" s="1009"/>
      <c r="D71" s="1009"/>
      <c r="E71" s="1009"/>
      <c r="F71" s="1009"/>
      <c r="G71" s="1009"/>
      <c r="H71" s="1009"/>
      <c r="I71" s="1009"/>
      <c r="J71" s="1009"/>
      <c r="K71" s="1009"/>
      <c r="L71" s="1009"/>
      <c r="M71" s="1009"/>
      <c r="N71" s="1009"/>
      <c r="O71" s="1009"/>
      <c r="P71" s="1009"/>
      <c r="Q71" s="1009"/>
      <c r="R71" s="1009"/>
      <c r="S71" s="1009"/>
      <c r="T71" s="1009"/>
      <c r="U71" s="1009"/>
      <c r="V71" s="1009"/>
      <c r="W71" s="1009"/>
      <c r="X71" s="1009"/>
      <c r="Y71" s="1009"/>
      <c r="Z71" s="1009"/>
      <c r="AA71" s="1009"/>
      <c r="AB71" s="1009"/>
      <c r="AC71" s="1009"/>
      <c r="AD71" s="1009"/>
      <c r="AE71" s="1009"/>
      <c r="AF71" s="1009"/>
      <c r="AG71" s="1009"/>
      <c r="AH71" s="1009"/>
      <c r="AI71" s="1009"/>
      <c r="AJ71" s="1009"/>
      <c r="AK71" s="1009"/>
      <c r="AL71" s="1009"/>
      <c r="AM71" s="1009"/>
      <c r="AN71" s="1009"/>
      <c r="AO71" s="1009"/>
      <c r="AP71" s="1009"/>
      <c r="AQ71" s="1009"/>
    </row>
    <row r="72" spans="1:43">
      <c r="A72" s="1009"/>
      <c r="B72" s="1009"/>
      <c r="C72" s="1009"/>
      <c r="D72" s="1009"/>
      <c r="E72" s="1009"/>
      <c r="F72" s="1009"/>
      <c r="G72" s="1009"/>
      <c r="H72" s="1009"/>
      <c r="I72" s="1009"/>
      <c r="J72" s="1009"/>
      <c r="K72" s="1009"/>
      <c r="L72" s="1009"/>
      <c r="M72" s="1009"/>
      <c r="N72" s="1009"/>
      <c r="O72" s="1009"/>
      <c r="P72" s="1009"/>
      <c r="Q72" s="1009"/>
      <c r="R72" s="1009"/>
      <c r="S72" s="1009"/>
      <c r="T72" s="1009"/>
      <c r="U72" s="1009"/>
      <c r="V72" s="1009"/>
      <c r="W72" s="1009"/>
      <c r="X72" s="1009"/>
      <c r="Y72" s="1009"/>
      <c r="Z72" s="1009"/>
      <c r="AA72" s="1009"/>
      <c r="AB72" s="1009"/>
      <c r="AC72" s="1009"/>
      <c r="AD72" s="1009"/>
      <c r="AE72" s="1009"/>
      <c r="AF72" s="1009"/>
      <c r="AG72" s="1009"/>
      <c r="AH72" s="1009"/>
      <c r="AI72" s="1009"/>
      <c r="AJ72" s="1009"/>
      <c r="AK72" s="1009"/>
      <c r="AL72" s="1009"/>
      <c r="AM72" s="1009"/>
      <c r="AN72" s="1009"/>
      <c r="AO72" s="1009"/>
      <c r="AP72" s="1009"/>
      <c r="AQ72" s="1009"/>
    </row>
    <row r="73" spans="1:43">
      <c r="A73" s="1009"/>
      <c r="B73" s="1009"/>
      <c r="C73" s="1009"/>
      <c r="D73" s="1009"/>
      <c r="E73" s="1009"/>
      <c r="F73" s="1009"/>
      <c r="G73" s="1009"/>
      <c r="H73" s="1009"/>
      <c r="I73" s="1009"/>
      <c r="J73" s="1009"/>
      <c r="K73" s="1009"/>
      <c r="L73" s="1009"/>
      <c r="M73" s="1009"/>
      <c r="N73" s="1009"/>
      <c r="O73" s="1009"/>
      <c r="P73" s="1009"/>
      <c r="Q73" s="1009"/>
      <c r="R73" s="1009"/>
      <c r="S73" s="1009"/>
      <c r="T73" s="1009"/>
      <c r="U73" s="1009"/>
      <c r="V73" s="1009"/>
      <c r="W73" s="1009"/>
      <c r="X73" s="1009"/>
      <c r="Y73" s="1009"/>
      <c r="Z73" s="1009"/>
      <c r="AA73" s="1009"/>
      <c r="AB73" s="1009"/>
      <c r="AC73" s="1009"/>
      <c r="AD73" s="1009"/>
      <c r="AE73" s="1009"/>
      <c r="AF73" s="1009"/>
      <c r="AG73" s="1009"/>
      <c r="AH73" s="1009"/>
      <c r="AI73" s="1009"/>
      <c r="AJ73" s="1009"/>
      <c r="AK73" s="1009"/>
      <c r="AL73" s="1009"/>
      <c r="AM73" s="1009"/>
      <c r="AN73" s="1009"/>
      <c r="AO73" s="1009"/>
      <c r="AP73" s="1009"/>
      <c r="AQ73" s="1009"/>
    </row>
    <row r="74" spans="1:43">
      <c r="A74" s="1009"/>
      <c r="B74" s="1009"/>
      <c r="C74" s="1009"/>
      <c r="D74" s="1009"/>
      <c r="E74" s="1009"/>
      <c r="F74" s="1009"/>
      <c r="G74" s="1009"/>
      <c r="H74" s="1009"/>
      <c r="I74" s="1009"/>
      <c r="J74" s="1009"/>
      <c r="K74" s="1009"/>
      <c r="L74" s="1009"/>
      <c r="M74" s="1009"/>
      <c r="N74" s="1009"/>
      <c r="O74" s="1009"/>
      <c r="P74" s="1009"/>
      <c r="Q74" s="1009"/>
      <c r="R74" s="1009"/>
      <c r="S74" s="1009"/>
      <c r="T74" s="1009"/>
      <c r="U74" s="1009"/>
      <c r="V74" s="1009"/>
      <c r="W74" s="1009"/>
      <c r="X74" s="1009"/>
      <c r="Y74" s="1009"/>
      <c r="Z74" s="1009"/>
      <c r="AA74" s="1009"/>
      <c r="AB74" s="1009"/>
      <c r="AC74" s="1009"/>
      <c r="AD74" s="1009"/>
      <c r="AE74" s="1009"/>
      <c r="AF74" s="1009"/>
      <c r="AG74" s="1009"/>
      <c r="AH74" s="1009"/>
      <c r="AI74" s="1009"/>
      <c r="AJ74" s="1009"/>
      <c r="AK74" s="1009"/>
      <c r="AL74" s="1009"/>
      <c r="AM74" s="1009"/>
      <c r="AN74" s="1009"/>
      <c r="AO74" s="1009"/>
      <c r="AP74" s="1009"/>
      <c r="AQ74" s="1009"/>
    </row>
    <row r="75" spans="1:43">
      <c r="A75" s="1009"/>
      <c r="B75" s="1009"/>
      <c r="C75" s="1009"/>
      <c r="D75" s="1009"/>
      <c r="E75" s="1009"/>
      <c r="F75" s="1009"/>
      <c r="G75" s="1009"/>
      <c r="H75" s="1009"/>
      <c r="I75" s="1009"/>
      <c r="J75" s="1009"/>
      <c r="K75" s="1009"/>
      <c r="L75" s="1009"/>
      <c r="M75" s="1009"/>
      <c r="N75" s="1009"/>
      <c r="O75" s="1009"/>
      <c r="P75" s="1009"/>
      <c r="Q75" s="1009"/>
      <c r="R75" s="1009"/>
      <c r="S75" s="1009"/>
      <c r="T75" s="1009"/>
      <c r="U75" s="1009"/>
      <c r="V75" s="1009"/>
      <c r="AF75" s="1009"/>
      <c r="AG75" s="1009"/>
      <c r="AH75" s="1009"/>
      <c r="AI75" s="1009"/>
      <c r="AJ75" s="1009"/>
      <c r="AK75" s="1009"/>
      <c r="AL75" s="1009"/>
      <c r="AM75" s="1009"/>
      <c r="AN75" s="1009"/>
      <c r="AO75" s="1009"/>
      <c r="AP75" s="1009"/>
      <c r="AQ75" s="1009"/>
    </row>
    <row r="76" spans="1:43">
      <c r="A76" s="1009"/>
      <c r="B76" s="1009"/>
      <c r="C76" s="1009"/>
      <c r="D76" s="1009"/>
      <c r="E76" s="1009"/>
      <c r="F76" s="1009"/>
      <c r="G76" s="1009"/>
      <c r="H76" s="1009"/>
      <c r="I76" s="1009"/>
      <c r="J76" s="1009"/>
      <c r="K76" s="1009"/>
      <c r="L76" s="1009"/>
      <c r="M76" s="1009"/>
      <c r="N76" s="1009"/>
      <c r="O76" s="1009"/>
      <c r="P76" s="1009"/>
      <c r="Q76" s="1009"/>
      <c r="R76" s="1009"/>
      <c r="S76" s="1009"/>
      <c r="T76" s="1009"/>
      <c r="U76" s="1009"/>
      <c r="V76" s="1009"/>
      <c r="AF76" s="1009"/>
      <c r="AG76" s="1009"/>
      <c r="AH76" s="1009"/>
      <c r="AI76" s="1009"/>
      <c r="AJ76" s="1009"/>
      <c r="AK76" s="1009"/>
      <c r="AL76" s="1009"/>
      <c r="AM76" s="1009"/>
      <c r="AN76" s="1009"/>
      <c r="AO76" s="1009"/>
      <c r="AP76" s="1009"/>
      <c r="AQ76" s="1009"/>
    </row>
    <row r="77" spans="1:43">
      <c r="A77" s="1009"/>
      <c r="B77" s="1009"/>
      <c r="C77" s="1009"/>
      <c r="D77" s="1009"/>
      <c r="E77" s="1009"/>
      <c r="F77" s="1009"/>
      <c r="G77" s="1009"/>
      <c r="H77" s="1009"/>
      <c r="I77" s="1009"/>
      <c r="J77" s="1009"/>
      <c r="K77" s="1009"/>
      <c r="L77" s="1009"/>
      <c r="M77" s="1009"/>
      <c r="N77" s="1009"/>
      <c r="O77" s="1009"/>
      <c r="P77" s="1009"/>
      <c r="Q77" s="1009"/>
      <c r="R77" s="1009"/>
      <c r="S77" s="1009"/>
      <c r="T77" s="1009"/>
      <c r="U77" s="1009"/>
      <c r="V77" s="1009"/>
      <c r="AF77" s="1009"/>
      <c r="AG77" s="1009"/>
      <c r="AH77" s="1009"/>
      <c r="AI77" s="1009"/>
      <c r="AJ77" s="1009"/>
      <c r="AK77" s="1009"/>
      <c r="AL77" s="1009"/>
      <c r="AM77" s="1009"/>
      <c r="AN77" s="1009"/>
      <c r="AO77" s="1009"/>
      <c r="AP77" s="1009"/>
      <c r="AQ77" s="1009"/>
    </row>
    <row r="78" spans="1:43">
      <c r="A78" s="1009"/>
      <c r="B78" s="1009"/>
      <c r="C78" s="1009"/>
      <c r="D78" s="1009"/>
      <c r="E78" s="1009"/>
      <c r="F78" s="1009"/>
      <c r="G78" s="1009"/>
      <c r="H78" s="1009"/>
      <c r="I78" s="1009"/>
      <c r="J78" s="1009"/>
      <c r="K78" s="1009"/>
      <c r="L78" s="1009"/>
      <c r="M78" s="1009"/>
      <c r="N78" s="1009"/>
      <c r="O78" s="1009"/>
      <c r="P78" s="1009"/>
      <c r="Q78" s="1009"/>
      <c r="R78" s="1009"/>
      <c r="S78" s="1009"/>
      <c r="T78" s="1009"/>
      <c r="U78" s="1009"/>
      <c r="V78" s="1009"/>
      <c r="AF78" s="1009"/>
      <c r="AG78" s="1009"/>
      <c r="AH78" s="1009"/>
      <c r="AI78" s="1009"/>
      <c r="AJ78" s="1009"/>
      <c r="AK78" s="1009"/>
      <c r="AL78" s="1009"/>
      <c r="AM78" s="1009"/>
      <c r="AN78" s="1009"/>
      <c r="AO78" s="1009"/>
      <c r="AP78" s="1009"/>
      <c r="AQ78" s="1009"/>
    </row>
  </sheetData>
  <mergeCells count="17">
    <mergeCell ref="A2:N2"/>
    <mergeCell ref="A3:N3"/>
    <mergeCell ref="P4:Q4"/>
    <mergeCell ref="A5:N5"/>
    <mergeCell ref="I7:J7"/>
    <mergeCell ref="K7:N7"/>
    <mergeCell ref="O7:P7"/>
    <mergeCell ref="A10:J10"/>
    <mergeCell ref="A11:J11"/>
    <mergeCell ref="A12:J12"/>
    <mergeCell ref="A13:J13"/>
    <mergeCell ref="A14:J14"/>
    <mergeCell ref="A15:J15"/>
    <mergeCell ref="A16:J16"/>
    <mergeCell ref="A17:J17"/>
    <mergeCell ref="A18:J18"/>
    <mergeCell ref="A19:J19"/>
  </mergeCells>
  <pageMargins left="0.39375" right="0.39375" top="1.92986111111111" bottom="0.984027777777778" header="0.511811023622047" footer="0.511811023622047"/>
  <pageSetup paperSize="9" scale="46" firstPageNumber="0" orientation="landscape" useFirstPageNumber="1"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34"/>
  <sheetViews>
    <sheetView showGridLines="0" zoomScale="74" zoomScaleNormal="74" zoomScaleSheetLayoutView="55" workbookViewId="0">
      <selection activeCell="D28" sqref="D28"/>
    </sheetView>
  </sheetViews>
  <sheetFormatPr defaultColWidth="9.14285714285714" defaultRowHeight="12.75"/>
  <cols>
    <col min="1" max="2" width="9.14285714285714" style="1010"/>
    <col min="3" max="3" width="28.8571428571429" style="1010" customWidth="1"/>
    <col min="4" max="4" width="30.1428571428571" style="1010" customWidth="1"/>
    <col min="5" max="5" width="3.85714285714286" style="1010" customWidth="1"/>
    <col min="6" max="8" width="9.14285714285714" style="1010"/>
    <col min="9" max="9" width="20.1428571428571" style="1010" customWidth="1"/>
    <col min="10" max="11" width="9.14285714285714" style="1010"/>
    <col min="12" max="12" width="15.2857142857143" style="1010" customWidth="1"/>
    <col min="13" max="16384" width="9.14285714285714" style="1010"/>
  </cols>
  <sheetData>
    <row r="1" ht="13.5"/>
    <row r="2" s="1007" customFormat="1" ht="24" customHeight="1" spans="1:12">
      <c r="A2" s="1011" t="s">
        <v>43</v>
      </c>
      <c r="B2" s="1011"/>
      <c r="C2" s="1011"/>
      <c r="D2" s="1011"/>
      <c r="E2" s="1011"/>
      <c r="F2" s="1011"/>
      <c r="G2" s="1011"/>
      <c r="H2" s="1011"/>
      <c r="I2" s="1011"/>
      <c r="J2" s="1030" t="s">
        <v>44</v>
      </c>
      <c r="K2" s="1031">
        <v>2026</v>
      </c>
      <c r="L2" s="1031"/>
    </row>
    <row r="3" s="1008" customFormat="1" ht="24" customHeight="1" spans="1:12">
      <c r="A3" s="1012" t="s">
        <v>45</v>
      </c>
      <c r="B3" s="1012"/>
      <c r="C3" s="1012"/>
      <c r="D3" s="1012"/>
      <c r="E3" s="1012"/>
      <c r="F3" s="1012"/>
      <c r="G3" s="1012"/>
      <c r="H3" s="1012"/>
      <c r="I3" s="1012"/>
      <c r="J3" s="1032" t="s">
        <v>46</v>
      </c>
      <c r="K3" s="1033" t="s">
        <v>6</v>
      </c>
      <c r="L3" s="1033"/>
    </row>
    <row r="4" s="1008" customFormat="1" ht="23.25" customHeight="1" spans="1:9">
      <c r="A4" s="1013"/>
      <c r="B4" s="1013"/>
      <c r="C4" s="1013"/>
      <c r="D4" s="1013"/>
      <c r="E4" s="1013"/>
      <c r="F4" s="1013"/>
      <c r="G4" s="1013"/>
      <c r="H4" s="1013"/>
      <c r="I4" s="1013"/>
    </row>
    <row r="5" s="1008" customFormat="1" ht="23.25" customHeight="1" spans="1:9">
      <c r="A5" s="1013"/>
      <c r="B5" s="1013"/>
      <c r="C5" s="1013"/>
      <c r="D5" s="1013"/>
      <c r="E5" s="1013"/>
      <c r="F5" s="1013"/>
      <c r="G5" s="1013"/>
      <c r="H5" s="1013"/>
      <c r="I5" s="1013"/>
    </row>
    <row r="6" s="1008" customFormat="1" ht="23.25" customHeight="1" spans="1:12">
      <c r="A6" s="1014" t="s">
        <v>47</v>
      </c>
      <c r="B6" s="1014"/>
      <c r="C6" s="1014"/>
      <c r="D6" s="1014"/>
      <c r="E6" s="1014"/>
      <c r="F6" s="1014"/>
      <c r="G6" s="1014"/>
      <c r="H6" s="1014"/>
      <c r="I6" s="1014"/>
      <c r="J6" s="1014"/>
      <c r="L6" s="1034"/>
    </row>
    <row r="7" s="1008" customFormat="1" ht="33.75" customHeight="1" spans="1:12">
      <c r="A7" s="1014"/>
      <c r="B7" s="1014"/>
      <c r="C7" s="1014"/>
      <c r="D7" s="1014"/>
      <c r="E7" s="1014"/>
      <c r="F7" s="1014"/>
      <c r="G7" s="1014"/>
      <c r="H7" s="1014"/>
      <c r="I7" s="1014"/>
      <c r="J7" s="1014"/>
      <c r="K7" s="1030"/>
      <c r="L7" s="1034"/>
    </row>
    <row r="8" s="1008" customFormat="1" ht="23.25" customHeight="1" spans="1:12">
      <c r="A8" s="1013"/>
      <c r="B8" s="1015" t="s">
        <v>48</v>
      </c>
      <c r="C8" s="1015"/>
      <c r="D8" s="1016" t="s">
        <v>49</v>
      </c>
      <c r="E8" s="1016"/>
      <c r="F8" s="1016"/>
      <c r="G8" s="1016"/>
      <c r="H8" s="1016"/>
      <c r="I8" s="1016"/>
      <c r="J8" s="1016"/>
      <c r="K8" s="1035" t="s">
        <v>50</v>
      </c>
      <c r="L8" s="1035"/>
    </row>
    <row r="9" s="1009" customFormat="1" ht="24.75" customHeight="1" spans="11:12">
      <c r="K9" s="1036"/>
      <c r="L9" s="1036"/>
    </row>
    <row r="10" s="1009" customFormat="1" ht="28.5" customHeight="1" spans="1:12">
      <c r="A10" s="1017"/>
      <c r="B10" s="1017"/>
      <c r="C10" s="1018" t="s">
        <v>51</v>
      </c>
      <c r="D10" s="1019" t="s">
        <v>52</v>
      </c>
      <c r="E10" s="1019"/>
      <c r="F10" s="1019"/>
      <c r="G10" s="1019"/>
      <c r="H10" s="1019"/>
      <c r="I10" s="1019"/>
      <c r="J10" s="1019"/>
      <c r="K10" s="1019"/>
      <c r="L10" s="1019"/>
    </row>
    <row r="11" s="1009" customFormat="1" ht="28.5" customHeight="1" spans="1:12">
      <c r="A11" s="1017"/>
      <c r="B11" s="1017"/>
      <c r="C11" s="1018" t="s">
        <v>53</v>
      </c>
      <c r="D11" s="1020" t="s">
        <v>54</v>
      </c>
      <c r="E11" s="1020"/>
      <c r="F11" s="1020"/>
      <c r="G11" s="1020"/>
      <c r="H11" s="1020"/>
      <c r="I11" s="1020"/>
      <c r="J11" s="1020"/>
      <c r="K11" s="1020"/>
      <c r="L11" s="1020"/>
    </row>
    <row r="12" s="1009" customFormat="1" ht="28.5" customHeight="1" spans="1:12">
      <c r="A12" s="1017"/>
      <c r="B12" s="1017"/>
      <c r="C12" s="1018" t="s">
        <v>55</v>
      </c>
      <c r="D12" s="1021" t="s">
        <v>56</v>
      </c>
      <c r="E12" s="1021"/>
      <c r="F12" s="1021"/>
      <c r="G12" s="1021"/>
      <c r="H12" s="1021"/>
      <c r="I12" s="1021"/>
      <c r="J12" s="1021"/>
      <c r="K12" s="1021"/>
      <c r="L12" s="1021"/>
    </row>
    <row r="13" s="1009" customFormat="1" ht="28.5" customHeight="1" spans="1:12">
      <c r="A13" s="1022" t="s">
        <v>57</v>
      </c>
      <c r="B13" s="1022"/>
      <c r="C13" s="1022"/>
      <c r="D13" s="1019" t="s">
        <v>58</v>
      </c>
      <c r="E13" s="1019"/>
      <c r="F13" s="1019"/>
      <c r="G13" s="1019"/>
      <c r="H13" s="1019"/>
      <c r="I13" s="1019"/>
      <c r="J13" s="1019"/>
      <c r="K13" s="1019"/>
      <c r="L13" s="1019"/>
    </row>
    <row r="14" s="1009" customFormat="1" ht="19.5" spans="1:9">
      <c r="A14" s="1017"/>
      <c r="B14" s="1017"/>
      <c r="C14" s="1018"/>
      <c r="D14" s="1023"/>
      <c r="E14" s="1023"/>
      <c r="F14" s="1023"/>
      <c r="G14" s="1023"/>
      <c r="H14" s="1023"/>
      <c r="I14" s="1023"/>
    </row>
    <row r="15" s="1009" customFormat="1" ht="28.5" customHeight="1" spans="1:12">
      <c r="A15" s="1024"/>
      <c r="B15" s="1024"/>
      <c r="C15" s="1025" t="s">
        <v>59</v>
      </c>
      <c r="D15" s="1026" t="s">
        <v>60</v>
      </c>
      <c r="E15" s="1026"/>
      <c r="F15" s="1026"/>
      <c r="G15" s="1026"/>
      <c r="H15" s="1026"/>
      <c r="I15" s="1026"/>
      <c r="J15" s="1026"/>
      <c r="K15" s="1026"/>
      <c r="L15" s="1026"/>
    </row>
    <row r="16" s="1009" customFormat="1" ht="28.5" customHeight="1" spans="1:12">
      <c r="A16" s="1024"/>
      <c r="B16" s="1024"/>
      <c r="C16" s="1025" t="s">
        <v>61</v>
      </c>
      <c r="D16" s="1026" t="s">
        <v>62</v>
      </c>
      <c r="E16" s="1026"/>
      <c r="F16" s="1026"/>
      <c r="G16" s="1026"/>
      <c r="H16" s="1026"/>
      <c r="I16" s="1026"/>
      <c r="J16" s="1026"/>
      <c r="K16" s="1026"/>
      <c r="L16" s="1026"/>
    </row>
    <row r="17" s="1009" customFormat="1" ht="19.5" spans="1:9">
      <c r="A17" s="1024"/>
      <c r="B17" s="1024"/>
      <c r="C17" s="1024"/>
      <c r="D17" s="1023"/>
      <c r="E17" s="1023"/>
      <c r="F17" s="1023"/>
      <c r="G17" s="1023"/>
      <c r="H17" s="1023"/>
      <c r="I17" s="1023"/>
    </row>
    <row r="18" s="1009" customFormat="1" ht="28.5" customHeight="1" spans="1:12">
      <c r="A18" s="1027" t="s">
        <v>63</v>
      </c>
      <c r="B18" s="1027"/>
      <c r="C18" s="1027"/>
      <c r="D18" s="1026" t="s">
        <v>64</v>
      </c>
      <c r="E18" s="1026"/>
      <c r="F18" s="1026"/>
      <c r="G18" s="1026"/>
      <c r="H18" s="1026"/>
      <c r="I18" s="1026"/>
      <c r="J18" s="1026"/>
      <c r="K18" s="1026"/>
      <c r="L18" s="1026"/>
    </row>
    <row r="19" s="1009" customFormat="1" ht="28.5" customHeight="1" spans="1:12">
      <c r="A19" s="1024"/>
      <c r="B19" s="1024"/>
      <c r="C19" s="1028" t="s">
        <v>65</v>
      </c>
      <c r="D19" s="1026" t="s">
        <v>66</v>
      </c>
      <c r="E19" s="1026"/>
      <c r="F19" s="1026"/>
      <c r="G19" s="1026"/>
      <c r="H19" s="1026"/>
      <c r="I19" s="1026"/>
      <c r="J19" s="1026"/>
      <c r="K19" s="1026"/>
      <c r="L19" s="1026"/>
    </row>
    <row r="20" ht="28.5" customHeight="1" spans="1:39">
      <c r="A20" s="1024"/>
      <c r="B20" s="1024"/>
      <c r="C20" s="1028" t="s">
        <v>67</v>
      </c>
      <c r="D20" s="1026" t="s">
        <v>68</v>
      </c>
      <c r="E20" s="1026"/>
      <c r="F20" s="1026"/>
      <c r="G20" s="1026"/>
      <c r="H20" s="1026"/>
      <c r="I20" s="1026"/>
      <c r="J20" s="1026"/>
      <c r="K20" s="1026"/>
      <c r="L20" s="1026"/>
      <c r="M20" s="1009"/>
      <c r="N20" s="1009"/>
      <c r="O20" s="1009"/>
      <c r="P20" s="1009"/>
      <c r="Q20" s="1009"/>
      <c r="R20" s="1009"/>
      <c r="S20" s="1009"/>
      <c r="T20" s="1009"/>
      <c r="U20" s="1009"/>
      <c r="V20" s="1009"/>
      <c r="W20" s="1009"/>
      <c r="X20" s="1009"/>
      <c r="Y20" s="1009"/>
      <c r="Z20" s="1009"/>
      <c r="AA20" s="1009"/>
      <c r="AB20" s="1009"/>
      <c r="AC20" s="1009"/>
      <c r="AD20" s="1009"/>
      <c r="AE20" s="1009"/>
      <c r="AF20" s="1009"/>
      <c r="AG20" s="1009"/>
      <c r="AH20" s="1009"/>
      <c r="AI20" s="1009"/>
      <c r="AJ20" s="1009"/>
      <c r="AK20" s="1009"/>
      <c r="AL20" s="1009"/>
      <c r="AM20" s="1009"/>
    </row>
    <row r="21" ht="28.5" customHeight="1" spans="1:39">
      <c r="A21" s="1024"/>
      <c r="B21" s="1024"/>
      <c r="C21" s="1028" t="s">
        <v>69</v>
      </c>
      <c r="D21" s="1029" t="s">
        <v>70</v>
      </c>
      <c r="E21" s="1029"/>
      <c r="F21" s="1029"/>
      <c r="G21" s="1029"/>
      <c r="H21" s="1029"/>
      <c r="I21" s="1029"/>
      <c r="J21" s="1029"/>
      <c r="K21" s="1029"/>
      <c r="L21" s="1029"/>
      <c r="M21" s="1009"/>
      <c r="N21" s="1009"/>
      <c r="O21" s="1009"/>
      <c r="P21" s="1009"/>
      <c r="Q21" s="1009"/>
      <c r="R21" s="1009"/>
      <c r="S21" s="1009"/>
      <c r="T21" s="1009"/>
      <c r="U21" s="1009"/>
      <c r="V21" s="1009"/>
      <c r="W21" s="1009"/>
      <c r="X21" s="1009"/>
      <c r="Y21" s="1009"/>
      <c r="Z21" s="1009"/>
      <c r="AA21" s="1009"/>
      <c r="AB21" s="1009"/>
      <c r="AC21" s="1009"/>
      <c r="AD21" s="1009"/>
      <c r="AE21" s="1009"/>
      <c r="AF21" s="1009"/>
      <c r="AG21" s="1009"/>
      <c r="AH21" s="1009"/>
      <c r="AI21" s="1009"/>
      <c r="AJ21" s="1009"/>
      <c r="AK21" s="1009"/>
      <c r="AL21" s="1009"/>
      <c r="AM21" s="1009"/>
    </row>
    <row r="24" ht="28.5" customHeight="1"/>
    <row r="25" ht="28.5" customHeight="1"/>
    <row r="26" ht="28.5" customHeight="1"/>
    <row r="27" ht="28.5" customHeight="1"/>
    <row r="28" ht="28.5" customHeight="1"/>
    <row r="29" ht="28.5" customHeight="1"/>
    <row r="30" ht="28.5" customHeight="1"/>
    <row r="31" ht="28.5" customHeight="1"/>
    <row r="32" ht="28.5" customHeight="1"/>
    <row r="33" ht="28.5" customHeight="1"/>
    <row r="34" ht="28.5" customHeight="1"/>
  </sheetData>
  <mergeCells count="20">
    <mergeCell ref="A2:I2"/>
    <mergeCell ref="K2:L2"/>
    <mergeCell ref="A3:I3"/>
    <mergeCell ref="K3:L3"/>
    <mergeCell ref="B8:C8"/>
    <mergeCell ref="D8:J8"/>
    <mergeCell ref="K8:L8"/>
    <mergeCell ref="D10:L10"/>
    <mergeCell ref="D11:L11"/>
    <mergeCell ref="D12:L12"/>
    <mergeCell ref="A13:C13"/>
    <mergeCell ref="D13:L13"/>
    <mergeCell ref="D15:L15"/>
    <mergeCell ref="D16:L16"/>
    <mergeCell ref="A18:C18"/>
    <mergeCell ref="D18:L18"/>
    <mergeCell ref="D19:L19"/>
    <mergeCell ref="D20:L20"/>
    <mergeCell ref="D21:L21"/>
    <mergeCell ref="A6:J7"/>
  </mergeCells>
  <hyperlinks>
    <hyperlink ref="D21" r:id="rId2" display="administracao.hrc@fabamed.org.br"/>
  </hyperlinks>
  <printOptions horizontalCentered="1"/>
  <pageMargins left="0.7875" right="0.7875" top="1.04027777777778" bottom="0.472222222222222" header="0.511811023622047" footer="0.511811023622047"/>
  <pageSetup paperSize="9" scale="75" firstPageNumber="0" orientation="landscape" useFirstPageNumber="1" horizontalDpi="300" verticalDpi="300"/>
  <headerFooter alignWithMargins="0"/>
  <colBreaks count="1" manualBreakCount="1">
    <brk id="38" max="1048575" man="1"/>
  </col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75"/>
  <sheetViews>
    <sheetView workbookViewId="0">
      <selection activeCell="C15" sqref="C15"/>
    </sheetView>
  </sheetViews>
  <sheetFormatPr defaultColWidth="11.4285714285714" defaultRowHeight="12.75"/>
  <cols>
    <col min="1" max="1" width="9" style="938" customWidth="1"/>
    <col min="2" max="2" width="39.7142857142857" style="939" customWidth="1"/>
    <col min="3" max="3" width="19.2857142857143" style="940" customWidth="1"/>
    <col min="4" max="4" width="19.5714285714286" style="940" customWidth="1"/>
    <col min="5" max="5" width="14.2857142857143" style="940" customWidth="1"/>
    <col min="6" max="8" width="10.7142857142857" style="940" customWidth="1"/>
    <col min="9" max="1024" width="11.4285714285714" style="940"/>
  </cols>
  <sheetData>
    <row r="1" ht="13.5"/>
    <row r="2" ht="15.75" customHeight="1" spans="1:5">
      <c r="A2" s="941" t="s">
        <v>71</v>
      </c>
      <c r="B2" s="942"/>
      <c r="D2" s="943" t="s">
        <v>1</v>
      </c>
      <c r="E2" s="894" t="s">
        <v>72</v>
      </c>
    </row>
    <row r="3" ht="15.75" customHeight="1" spans="1:5">
      <c r="A3" s="944" t="s">
        <v>73</v>
      </c>
      <c r="B3" s="942"/>
      <c r="D3" s="943" t="s">
        <v>4</v>
      </c>
      <c r="E3" s="894">
        <v>2026</v>
      </c>
    </row>
    <row r="4" ht="15.75" customHeight="1" spans="1:5">
      <c r="A4" s="940"/>
      <c r="D4" s="896" t="s">
        <v>5</v>
      </c>
      <c r="E4" s="897" t="s">
        <v>6</v>
      </c>
    </row>
    <row r="5" ht="15.75" customHeight="1"/>
    <row r="6" ht="15.75" customHeight="1" spans="4:5">
      <c r="D6" s="945"/>
      <c r="E6" s="946"/>
    </row>
    <row r="7" ht="20.25" customHeight="1" spans="1:10">
      <c r="A7" s="947" t="s">
        <v>74</v>
      </c>
      <c r="B7" s="948" t="s">
        <v>75</v>
      </c>
      <c r="C7" s="949"/>
      <c r="D7" s="950"/>
      <c r="E7" s="949"/>
      <c r="F7" s="949"/>
      <c r="G7" s="949"/>
      <c r="H7" s="949"/>
      <c r="I7" s="949"/>
      <c r="J7" s="949"/>
    </row>
    <row r="8" ht="19.5" customHeight="1" spans="1:47">
      <c r="A8" s="951" t="s">
        <v>76</v>
      </c>
      <c r="B8" s="952" t="s">
        <v>77</v>
      </c>
      <c r="C8" s="953" t="s">
        <v>78</v>
      </c>
      <c r="D8" s="954"/>
      <c r="E8" s="955"/>
      <c r="F8" s="956"/>
      <c r="G8" s="956"/>
      <c r="H8" s="956"/>
      <c r="I8" s="956"/>
      <c r="J8" s="956"/>
      <c r="K8" s="937"/>
      <c r="L8" s="937"/>
      <c r="M8" s="937"/>
      <c r="N8" s="937"/>
      <c r="O8" s="937"/>
      <c r="P8" s="937"/>
      <c r="Q8" s="937"/>
      <c r="R8" s="937"/>
      <c r="S8" s="937"/>
      <c r="T8" s="937"/>
      <c r="U8" s="937"/>
      <c r="V8" s="937"/>
      <c r="W8" s="937"/>
      <c r="X8" s="937"/>
      <c r="Y8" s="937"/>
      <c r="Z8" s="937"/>
      <c r="AA8" s="937"/>
      <c r="AB8" s="937"/>
      <c r="AC8" s="937"/>
      <c r="AD8" s="937"/>
      <c r="AE8" s="937"/>
      <c r="AF8" s="937"/>
      <c r="AG8" s="937"/>
      <c r="AH8" s="937"/>
      <c r="AI8" s="937"/>
      <c r="AJ8" s="937"/>
      <c r="AK8" s="937"/>
      <c r="AL8" s="937"/>
      <c r="AM8" s="937"/>
      <c r="AN8" s="937"/>
      <c r="AO8" s="937"/>
      <c r="AP8" s="937"/>
      <c r="AQ8" s="937"/>
      <c r="AR8" s="937"/>
      <c r="AS8" s="937"/>
      <c r="AT8" s="937"/>
      <c r="AU8" s="937"/>
    </row>
    <row r="9" ht="15" customHeight="1" spans="1:47">
      <c r="A9" s="957" t="s">
        <v>79</v>
      </c>
      <c r="B9" s="958" t="s">
        <v>80</v>
      </c>
      <c r="C9" s="959">
        <v>1</v>
      </c>
      <c r="D9" s="960"/>
      <c r="E9" s="956"/>
      <c r="F9" s="956"/>
      <c r="G9" s="956"/>
      <c r="H9" s="956"/>
      <c r="I9" s="956"/>
      <c r="J9" s="956"/>
      <c r="K9" s="937"/>
      <c r="L9" s="937"/>
      <c r="M9" s="937"/>
      <c r="N9" s="937"/>
      <c r="O9" s="937"/>
      <c r="P9" s="937"/>
      <c r="Q9" s="937"/>
      <c r="R9" s="937"/>
      <c r="S9" s="937"/>
      <c r="T9" s="937"/>
      <c r="U9" s="937"/>
      <c r="V9" s="937"/>
      <c r="W9" s="937"/>
      <c r="X9" s="937"/>
      <c r="Y9" s="937"/>
      <c r="Z9" s="937"/>
      <c r="AA9" s="937"/>
      <c r="AB9" s="937"/>
      <c r="AC9" s="937"/>
      <c r="AD9" s="937"/>
      <c r="AE9" s="937"/>
      <c r="AF9" s="937"/>
      <c r="AG9" s="937"/>
      <c r="AH9" s="937"/>
      <c r="AI9" s="937"/>
      <c r="AJ9" s="937"/>
      <c r="AK9" s="937"/>
      <c r="AL9" s="937"/>
      <c r="AM9" s="937"/>
      <c r="AN9" s="937"/>
      <c r="AO9" s="937"/>
      <c r="AP9" s="937"/>
      <c r="AQ9" s="937"/>
      <c r="AR9" s="937"/>
      <c r="AS9" s="937"/>
      <c r="AT9" s="937"/>
      <c r="AU9" s="937"/>
    </row>
    <row r="10" ht="12" customHeight="1" spans="1:47">
      <c r="A10" s="961"/>
      <c r="B10" s="962"/>
      <c r="C10" s="961"/>
      <c r="D10" s="960"/>
      <c r="E10" s="956"/>
      <c r="F10" s="956"/>
      <c r="G10" s="956"/>
      <c r="H10" s="956"/>
      <c r="I10" s="956"/>
      <c r="J10" s="956"/>
      <c r="K10" s="937"/>
      <c r="L10" s="937"/>
      <c r="M10" s="937"/>
      <c r="N10" s="937"/>
      <c r="O10" s="937"/>
      <c r="P10" s="937"/>
      <c r="Q10" s="937"/>
      <c r="R10" s="937"/>
      <c r="S10" s="937"/>
      <c r="T10" s="937"/>
      <c r="U10" s="937"/>
      <c r="V10" s="937"/>
      <c r="W10" s="937"/>
      <c r="X10" s="937"/>
      <c r="Y10" s="937"/>
      <c r="Z10" s="937"/>
      <c r="AA10" s="937"/>
      <c r="AB10" s="937"/>
      <c r="AC10" s="937"/>
      <c r="AD10" s="937"/>
      <c r="AE10" s="937"/>
      <c r="AF10" s="937"/>
      <c r="AG10" s="937"/>
      <c r="AH10" s="937"/>
      <c r="AI10" s="937"/>
      <c r="AJ10" s="937"/>
      <c r="AK10" s="937"/>
      <c r="AL10" s="937"/>
      <c r="AM10" s="937"/>
      <c r="AN10" s="937"/>
      <c r="AO10" s="937"/>
      <c r="AP10" s="937"/>
      <c r="AQ10" s="937"/>
      <c r="AR10" s="937"/>
      <c r="AS10" s="937"/>
      <c r="AT10" s="937"/>
      <c r="AU10" s="937"/>
    </row>
    <row r="11" s="937" customFormat="1" ht="15" customHeight="1" spans="1:9">
      <c r="A11" s="963" t="s">
        <v>81</v>
      </c>
      <c r="B11" s="964" t="s">
        <v>82</v>
      </c>
      <c r="C11" s="965">
        <f>SUM(C12:C14)</f>
        <v>5401119.03</v>
      </c>
      <c r="D11" s="966"/>
      <c r="E11" s="956"/>
      <c r="F11" s="956"/>
      <c r="G11" s="956"/>
      <c r="H11" s="956"/>
      <c r="I11" s="956"/>
    </row>
    <row r="12" s="937" customFormat="1" ht="27" customHeight="1" spans="1:10">
      <c r="A12" s="967" t="s">
        <v>83</v>
      </c>
      <c r="B12" s="968" t="s">
        <v>84</v>
      </c>
      <c r="C12" s="969">
        <v>4002736.92</v>
      </c>
      <c r="D12" s="966"/>
      <c r="E12" s="970"/>
      <c r="F12" s="956"/>
      <c r="G12" s="956"/>
      <c r="H12" s="956"/>
      <c r="I12" s="956"/>
      <c r="J12" s="956"/>
    </row>
    <row r="13" s="937" customFormat="1" ht="29.25" customHeight="1" spans="1:10">
      <c r="A13" s="971" t="s">
        <v>85</v>
      </c>
      <c r="B13" s="972" t="s">
        <v>86</v>
      </c>
      <c r="C13" s="959">
        <v>-124660.73</v>
      </c>
      <c r="D13" s="966"/>
      <c r="E13" s="956"/>
      <c r="F13" s="956"/>
      <c r="G13" s="956"/>
      <c r="H13" s="956"/>
      <c r="I13" s="956"/>
      <c r="J13" s="956"/>
    </row>
    <row r="14" s="937" customFormat="1" ht="15" customHeight="1" spans="1:10">
      <c r="A14" s="967" t="s">
        <v>87</v>
      </c>
      <c r="B14" s="973" t="s">
        <v>88</v>
      </c>
      <c r="C14" s="974">
        <v>1523042.84</v>
      </c>
      <c r="D14" s="966"/>
      <c r="E14" s="956"/>
      <c r="F14" s="956"/>
      <c r="G14" s="956"/>
      <c r="H14" s="956"/>
      <c r="I14" s="956"/>
      <c r="J14" s="956"/>
    </row>
    <row r="15" s="937" customFormat="1" ht="12" customHeight="1" spans="1:10">
      <c r="A15" s="975"/>
      <c r="B15" s="976"/>
      <c r="C15" s="977"/>
      <c r="D15" s="966"/>
      <c r="E15" s="978"/>
      <c r="F15" s="956"/>
      <c r="G15" s="956"/>
      <c r="H15" s="956"/>
      <c r="I15" s="956"/>
      <c r="J15" s="956"/>
    </row>
    <row r="16" s="937" customFormat="1" ht="15" customHeight="1" spans="1:10">
      <c r="A16" s="979" t="s">
        <v>89</v>
      </c>
      <c r="B16" s="980" t="s">
        <v>90</v>
      </c>
      <c r="C16" s="981">
        <f>SUM(C17:C41)</f>
        <v>5401119.03</v>
      </c>
      <c r="D16" s="966"/>
      <c r="E16" s="978"/>
      <c r="F16" s="956"/>
      <c r="G16" s="956"/>
      <c r="H16" s="956"/>
      <c r="I16" s="956"/>
      <c r="J16" s="956"/>
    </row>
    <row r="17" s="937" customFormat="1" ht="15" customHeight="1" spans="1:10">
      <c r="A17" s="982" t="s">
        <v>91</v>
      </c>
      <c r="B17" s="983" t="s">
        <v>92</v>
      </c>
      <c r="C17" s="984">
        <f>SUM('FINANCEIRO DETALHADO '!D11:D18)</f>
        <v>1603897.54</v>
      </c>
      <c r="D17" s="966"/>
      <c r="E17" s="966"/>
      <c r="F17" s="956"/>
      <c r="G17" s="956"/>
      <c r="H17" s="956"/>
      <c r="I17" s="956"/>
      <c r="J17" s="956"/>
    </row>
    <row r="18" s="937" customFormat="1" ht="15" customHeight="1" spans="1:10">
      <c r="A18" s="985" t="s">
        <v>93</v>
      </c>
      <c r="B18" s="986" t="s">
        <v>94</v>
      </c>
      <c r="C18" s="987">
        <f>SUM('FINANCEIRO DETALHADO '!D19:D56)</f>
        <v>1621026.43</v>
      </c>
      <c r="D18" s="966"/>
      <c r="E18" s="956"/>
      <c r="F18" s="956"/>
      <c r="G18" s="956"/>
      <c r="H18" s="956"/>
      <c r="I18" s="956"/>
      <c r="J18" s="956"/>
    </row>
    <row r="19" s="937" customFormat="1" ht="15" customHeight="1" spans="1:10">
      <c r="A19" s="985" t="s">
        <v>95</v>
      </c>
      <c r="B19" s="986" t="s">
        <v>96</v>
      </c>
      <c r="C19" s="987">
        <f>SUM('FINANCEIRO DETALHADO '!D57:D63)</f>
        <v>43021.85</v>
      </c>
      <c r="D19" s="966"/>
      <c r="E19" s="988"/>
      <c r="F19" s="956"/>
      <c r="G19" s="956"/>
      <c r="H19" s="956"/>
      <c r="I19" s="956"/>
      <c r="J19" s="956"/>
    </row>
    <row r="20" s="937" customFormat="1" ht="15" customHeight="1" spans="1:10">
      <c r="A20" s="985" t="s">
        <v>97</v>
      </c>
      <c r="B20" s="986" t="s">
        <v>98</v>
      </c>
      <c r="C20" s="987">
        <f>'FINANCEIRO DETALHADO '!D64+'FINANCEIRO DETALHADO '!D65</f>
        <v>301434.02</v>
      </c>
      <c r="D20" s="989"/>
      <c r="E20" s="966"/>
      <c r="F20" s="956"/>
      <c r="G20" s="956"/>
      <c r="H20" s="956"/>
      <c r="I20" s="956"/>
      <c r="J20" s="956"/>
    </row>
    <row r="21" s="937" customFormat="1" ht="15" customHeight="1" spans="1:10">
      <c r="A21" s="985" t="s">
        <v>99</v>
      </c>
      <c r="B21" s="986" t="s">
        <v>100</v>
      </c>
      <c r="C21" s="987">
        <f>SUM('FINANCEIRO DETALHADO '!D66:D70)</f>
        <v>274086.72</v>
      </c>
      <c r="D21" s="989"/>
      <c r="E21" s="956"/>
      <c r="F21" s="956"/>
      <c r="G21" s="956"/>
      <c r="H21" s="956"/>
      <c r="I21" s="956"/>
      <c r="J21" s="956"/>
    </row>
    <row r="22" s="937" customFormat="1" ht="15" customHeight="1" spans="1:10">
      <c r="A22" s="985" t="s">
        <v>101</v>
      </c>
      <c r="B22" s="986" t="s">
        <v>102</v>
      </c>
      <c r="C22" s="987">
        <f>SUM('FINANCEIRO DETALHADO '!D71:D75)</f>
        <v>42647.07</v>
      </c>
      <c r="D22" s="956"/>
      <c r="E22" s="990"/>
      <c r="F22" s="956"/>
      <c r="G22" s="956"/>
      <c r="H22" s="956"/>
      <c r="I22" s="956"/>
      <c r="J22" s="956"/>
    </row>
    <row r="23" s="937" customFormat="1" ht="15" customHeight="1" spans="1:10">
      <c r="A23" s="985" t="s">
        <v>103</v>
      </c>
      <c r="B23" s="986" t="s">
        <v>104</v>
      </c>
      <c r="C23" s="987">
        <f>SUM('FINANCEIRO DETALHADO '!D76:D80)</f>
        <v>796251.33</v>
      </c>
      <c r="D23" s="956"/>
      <c r="E23" s="990"/>
      <c r="F23" s="956"/>
      <c r="G23" s="956"/>
      <c r="H23" s="956"/>
      <c r="I23" s="956"/>
      <c r="J23" s="956"/>
    </row>
    <row r="24" s="937" customFormat="1" ht="15" customHeight="1" spans="1:10">
      <c r="A24" s="985" t="s">
        <v>105</v>
      </c>
      <c r="B24" s="986" t="s">
        <v>106</v>
      </c>
      <c r="C24" s="987">
        <f>SUM('FINANCEIRO DETALHADO '!D82:D86)</f>
        <v>11819.29</v>
      </c>
      <c r="D24" s="966"/>
      <c r="E24" s="990"/>
      <c r="F24" s="956"/>
      <c r="G24" s="956"/>
      <c r="H24" s="956"/>
      <c r="I24" s="956"/>
      <c r="J24" s="956"/>
    </row>
    <row r="25" s="937" customFormat="1" ht="15" customHeight="1" spans="1:10">
      <c r="A25" s="985" t="s">
        <v>107</v>
      </c>
      <c r="B25" s="986" t="s">
        <v>108</v>
      </c>
      <c r="C25" s="987">
        <f>'FINANCEIRO DETALHADO '!D87+'FINANCEIRO DETALHADO '!D88</f>
        <v>109794.75</v>
      </c>
      <c r="D25" s="966"/>
      <c r="E25" s="956"/>
      <c r="F25" s="956"/>
      <c r="G25" s="956"/>
      <c r="H25" s="956"/>
      <c r="I25" s="956"/>
      <c r="J25" s="956"/>
    </row>
    <row r="26" s="937" customFormat="1" ht="15" customHeight="1" spans="1:10">
      <c r="A26" s="985" t="s">
        <v>109</v>
      </c>
      <c r="B26" s="986" t="s">
        <v>110</v>
      </c>
      <c r="C26" s="987">
        <f>SUM('FINANCEIRO DETALHADO '!D89:D97)</f>
        <v>99862.08</v>
      </c>
      <c r="D26" s="956"/>
      <c r="E26" s="956"/>
      <c r="F26" s="956"/>
      <c r="G26" s="956"/>
      <c r="H26" s="956"/>
      <c r="I26" s="956"/>
      <c r="J26" s="956"/>
    </row>
    <row r="27" s="937" customFormat="1" ht="15" customHeight="1" spans="1:10">
      <c r="A27" s="985" t="s">
        <v>111</v>
      </c>
      <c r="B27" s="986" t="s">
        <v>112</v>
      </c>
      <c r="C27" s="987">
        <f>SUM('FINANCEIRO DETALHADO '!D98:D102)</f>
        <v>7033.84</v>
      </c>
      <c r="D27" s="956"/>
      <c r="E27" s="956"/>
      <c r="F27" s="956"/>
      <c r="G27" s="956"/>
      <c r="H27" s="956"/>
      <c r="I27" s="956"/>
      <c r="J27" s="956"/>
    </row>
    <row r="28" s="937" customFormat="1" ht="15" customHeight="1" spans="1:10">
      <c r="A28" s="985" t="s">
        <v>113</v>
      </c>
      <c r="B28" s="986" t="s">
        <v>114</v>
      </c>
      <c r="C28" s="987">
        <f>'FINANCEIRO DETALHADO '!D103+'FINANCEIRO DETALHADO '!D104</f>
        <v>13898.39</v>
      </c>
      <c r="D28" s="956"/>
      <c r="E28" s="956"/>
      <c r="F28" s="956"/>
      <c r="G28" s="956"/>
      <c r="H28" s="956"/>
      <c r="I28" s="956"/>
      <c r="J28" s="956"/>
    </row>
    <row r="29" s="937" customFormat="1" ht="15" customHeight="1" spans="1:10">
      <c r="A29" s="985" t="s">
        <v>115</v>
      </c>
      <c r="B29" s="986" t="s">
        <v>116</v>
      </c>
      <c r="C29" s="987">
        <f>SUM('FINANCEIRO DETALHADO '!D105:D107)</f>
        <v>31089.14</v>
      </c>
      <c r="D29" s="956"/>
      <c r="E29" s="956"/>
      <c r="F29" s="956"/>
      <c r="G29" s="956"/>
      <c r="H29" s="956"/>
      <c r="I29" s="956"/>
      <c r="J29" s="956"/>
    </row>
    <row r="30" s="937" customFormat="1" ht="15" customHeight="1" spans="1:10">
      <c r="A30" s="985" t="s">
        <v>117</v>
      </c>
      <c r="B30" s="986" t="s">
        <v>118</v>
      </c>
      <c r="C30" s="987">
        <f>SUM('FINANCEIRO DETALHADO '!D108:D114)</f>
        <v>39512.55</v>
      </c>
      <c r="D30" s="956"/>
      <c r="E30" s="956"/>
      <c r="F30" s="956"/>
      <c r="G30" s="956"/>
      <c r="H30" s="956"/>
      <c r="I30" s="956"/>
      <c r="J30" s="956"/>
    </row>
    <row r="31" s="937" customFormat="1" ht="15" customHeight="1" spans="1:10">
      <c r="A31" s="985" t="s">
        <v>119</v>
      </c>
      <c r="B31" s="986" t="s">
        <v>120</v>
      </c>
      <c r="C31" s="987">
        <f>SUM('FINANCEIRO DETALHADO '!D115:D122)</f>
        <v>9797</v>
      </c>
      <c r="D31" s="956"/>
      <c r="E31" s="956"/>
      <c r="F31" s="956"/>
      <c r="G31" s="956"/>
      <c r="H31" s="956"/>
      <c r="I31" s="956"/>
      <c r="J31" s="956"/>
    </row>
    <row r="32" s="937" customFormat="1" ht="15" customHeight="1" spans="1:10">
      <c r="A32" s="985" t="s">
        <v>121</v>
      </c>
      <c r="B32" s="986" t="s">
        <v>122</v>
      </c>
      <c r="C32" s="987">
        <f>SUM('FINANCEIRO DETALHADO '!D123:D125)</f>
        <v>13527.13</v>
      </c>
      <c r="D32" s="956"/>
      <c r="E32" s="956"/>
      <c r="F32" s="956"/>
      <c r="G32" s="956"/>
      <c r="H32" s="956"/>
      <c r="I32" s="956"/>
      <c r="J32" s="956"/>
    </row>
    <row r="33" s="937" customFormat="1" ht="15" customHeight="1" spans="1:10">
      <c r="A33" s="985" t="s">
        <v>123</v>
      </c>
      <c r="B33" s="986" t="s">
        <v>124</v>
      </c>
      <c r="C33" s="991">
        <f>SUM('FINANCEIRO DETALHADO '!D126:D128)</f>
        <v>0</v>
      </c>
      <c r="D33" s="956"/>
      <c r="E33" s="956"/>
      <c r="F33" s="956"/>
      <c r="G33" s="956"/>
      <c r="H33" s="956"/>
      <c r="I33" s="956"/>
      <c r="J33" s="956"/>
    </row>
    <row r="34" s="937" customFormat="1" ht="15" customHeight="1" spans="1:10">
      <c r="A34" s="985" t="s">
        <v>125</v>
      </c>
      <c r="B34" s="986" t="s">
        <v>126</v>
      </c>
      <c r="C34" s="987">
        <f>SUM('FINANCEIRO DETALHADO '!D129:D133)</f>
        <v>231553.25</v>
      </c>
      <c r="D34" s="956"/>
      <c r="E34" s="956"/>
      <c r="F34" s="956"/>
      <c r="G34" s="956"/>
      <c r="H34" s="956"/>
      <c r="I34" s="956"/>
      <c r="J34" s="956"/>
    </row>
    <row r="35" s="937" customFormat="1" ht="15" customHeight="1" spans="1:10">
      <c r="A35" s="985" t="s">
        <v>127</v>
      </c>
      <c r="B35" s="986" t="s">
        <v>128</v>
      </c>
      <c r="C35" s="987">
        <f>SUM('FINANCEIRO DETALHADO '!D134:D138)</f>
        <v>2850.22</v>
      </c>
      <c r="D35" s="956"/>
      <c r="E35" s="956"/>
      <c r="F35" s="956"/>
      <c r="G35" s="956"/>
      <c r="H35" s="956"/>
      <c r="I35" s="956"/>
      <c r="J35" s="956"/>
    </row>
    <row r="36" s="937" customFormat="1" ht="15" customHeight="1" spans="1:10">
      <c r="A36" s="985" t="s">
        <v>129</v>
      </c>
      <c r="B36" s="992" t="s">
        <v>130</v>
      </c>
      <c r="C36" s="991">
        <f>SUM('FINANCEIRO DETALHADO '!D139:D142)</f>
        <v>16819.7</v>
      </c>
      <c r="D36" s="956"/>
      <c r="E36" s="956"/>
      <c r="F36" s="956"/>
      <c r="G36" s="956"/>
      <c r="H36" s="956"/>
      <c r="I36" s="956"/>
      <c r="J36" s="956"/>
    </row>
    <row r="37" s="937" customFormat="1" ht="15" customHeight="1" spans="1:10">
      <c r="A37" s="985" t="s">
        <v>131</v>
      </c>
      <c r="B37" s="992" t="s">
        <v>132</v>
      </c>
      <c r="C37" s="991">
        <f>SUM('FINANCEIRO DETALHADO '!D143:D149)</f>
        <v>111410.21</v>
      </c>
      <c r="D37" s="956"/>
      <c r="E37" s="956"/>
      <c r="F37" s="956"/>
      <c r="G37" s="956"/>
      <c r="H37" s="956"/>
      <c r="I37" s="956"/>
      <c r="J37" s="956"/>
    </row>
    <row r="38" s="937" customFormat="1" ht="15" customHeight="1" spans="1:10">
      <c r="A38" s="985" t="s">
        <v>133</v>
      </c>
      <c r="B38" s="986" t="s">
        <v>134</v>
      </c>
      <c r="C38" s="991">
        <f>SUM('FINANCEIRO DETALHADO '!D150:D152)</f>
        <v>166.42</v>
      </c>
      <c r="D38" s="956"/>
      <c r="E38" s="956"/>
      <c r="F38" s="956"/>
      <c r="G38" s="956"/>
      <c r="H38" s="956"/>
      <c r="I38" s="956"/>
      <c r="J38" s="956"/>
    </row>
    <row r="39" s="937" customFormat="1" ht="15" customHeight="1" spans="1:10">
      <c r="A39" s="985" t="s">
        <v>135</v>
      </c>
      <c r="B39" s="986" t="s">
        <v>136</v>
      </c>
      <c r="C39" s="991">
        <f>'FINANCEIRO DETALHADO '!D153</f>
        <v>0</v>
      </c>
      <c r="D39" s="956"/>
      <c r="E39" s="956"/>
      <c r="F39" s="956"/>
      <c r="G39" s="956"/>
      <c r="H39" s="956"/>
      <c r="I39" s="956"/>
      <c r="J39" s="956"/>
    </row>
    <row r="40" s="937" customFormat="1" ht="15" customHeight="1" spans="1:10">
      <c r="A40" s="985" t="s">
        <v>137</v>
      </c>
      <c r="B40" s="986" t="s">
        <v>138</v>
      </c>
      <c r="C40" s="991">
        <f>SUM('FINANCEIRO DETALHADO '!D154:D156)</f>
        <v>3795.9</v>
      </c>
      <c r="D40" s="956"/>
      <c r="E40" s="956"/>
      <c r="F40" s="956"/>
      <c r="G40" s="956"/>
      <c r="H40" s="956"/>
      <c r="I40" s="956"/>
      <c r="J40" s="956"/>
    </row>
    <row r="41" s="937" customFormat="1" ht="15" customHeight="1" spans="1:10">
      <c r="A41" s="985" t="s">
        <v>139</v>
      </c>
      <c r="B41" s="986" t="s">
        <v>140</v>
      </c>
      <c r="C41" s="991">
        <f>'FINANCEIRO DETALHADO '!D157</f>
        <v>15824.2</v>
      </c>
      <c r="D41" s="956"/>
      <c r="E41" s="956"/>
      <c r="F41" s="956"/>
      <c r="G41" s="956"/>
      <c r="H41" s="956"/>
      <c r="I41" s="956"/>
      <c r="J41" s="956"/>
    </row>
    <row r="42" s="937" customFormat="1" ht="12" customHeight="1" spans="1:10">
      <c r="A42" s="993"/>
      <c r="B42" s="994"/>
      <c r="C42" s="995"/>
      <c r="D42" s="956"/>
      <c r="E42" s="956"/>
      <c r="F42" s="956"/>
      <c r="G42" s="956"/>
      <c r="H42" s="956"/>
      <c r="I42" s="956"/>
      <c r="J42" s="956"/>
    </row>
    <row r="43" s="937" customFormat="1" ht="15" customHeight="1" spans="1:10">
      <c r="A43" s="996"/>
      <c r="B43" s="986" t="s">
        <v>141</v>
      </c>
      <c r="C43" s="997">
        <f>C9+C11-C16</f>
        <v>1.00000000093132</v>
      </c>
      <c r="D43" s="956"/>
      <c r="E43" s="956"/>
      <c r="F43" s="956"/>
      <c r="G43" s="956"/>
      <c r="H43" s="956"/>
      <c r="I43" s="956"/>
      <c r="J43" s="956"/>
    </row>
    <row r="44" s="937" customFormat="1" ht="6" customHeight="1" spans="1:10">
      <c r="A44" s="975"/>
      <c r="B44" s="998"/>
      <c r="C44" s="999"/>
      <c r="D44" s="956"/>
      <c r="E44" s="956"/>
      <c r="F44" s="956"/>
      <c r="G44" s="956"/>
      <c r="H44" s="956"/>
      <c r="I44" s="956"/>
      <c r="J44" s="956"/>
    </row>
    <row r="45" s="937" customFormat="1" ht="12" customHeight="1" spans="1:10">
      <c r="A45" s="975"/>
      <c r="B45" s="998"/>
      <c r="C45" s="999"/>
      <c r="D45" s="956"/>
      <c r="E45" s="956"/>
      <c r="F45" s="956"/>
      <c r="G45" s="956"/>
      <c r="H45" s="956"/>
      <c r="I45" s="956"/>
      <c r="J45" s="956"/>
    </row>
    <row r="46" s="937" customFormat="1" ht="15" customHeight="1" spans="1:10">
      <c r="A46" s="1000" t="s">
        <v>142</v>
      </c>
      <c r="B46" s="1001" t="s">
        <v>143</v>
      </c>
      <c r="C46" s="1002">
        <f>SUM(C47:C48)</f>
        <v>11582771.39</v>
      </c>
      <c r="D46" s="956"/>
      <c r="E46" s="956"/>
      <c r="F46" s="956"/>
      <c r="G46" s="956"/>
      <c r="H46" s="956"/>
      <c r="I46" s="956"/>
      <c r="J46" s="956"/>
    </row>
    <row r="47" s="937" customFormat="1" ht="15" customHeight="1" spans="1:10">
      <c r="A47" s="985" t="s">
        <v>144</v>
      </c>
      <c r="B47" s="992" t="s">
        <v>145</v>
      </c>
      <c r="C47" s="959">
        <v>11247702.19</v>
      </c>
      <c r="D47" s="956"/>
      <c r="E47" s="956"/>
      <c r="F47" s="956"/>
      <c r="G47" s="956"/>
      <c r="H47" s="956"/>
      <c r="I47" s="956"/>
      <c r="J47" s="956"/>
    </row>
    <row r="48" s="937" customFormat="1" ht="15" customHeight="1" spans="1:10">
      <c r="A48" s="985" t="s">
        <v>146</v>
      </c>
      <c r="B48" s="992" t="s">
        <v>147</v>
      </c>
      <c r="C48" s="959">
        <f>40675.7+125431.83+168961.67</f>
        <v>335069.2</v>
      </c>
      <c r="D48" s="956"/>
      <c r="E48" s="956"/>
      <c r="F48" s="956"/>
      <c r="G48" s="956"/>
      <c r="H48" s="956"/>
      <c r="I48" s="956"/>
      <c r="J48" s="956"/>
    </row>
    <row r="49" s="937" customFormat="1" ht="12" customHeight="1" spans="1:10">
      <c r="A49" s="1003"/>
      <c r="B49" s="1004"/>
      <c r="C49" s="1005"/>
      <c r="D49" s="956"/>
      <c r="E49" s="956"/>
      <c r="F49" s="956"/>
      <c r="G49" s="956"/>
      <c r="H49" s="956"/>
      <c r="I49" s="956"/>
      <c r="J49" s="956"/>
    </row>
    <row r="50" s="937" customFormat="1" ht="12" customHeight="1" spans="1:10">
      <c r="A50" s="1003"/>
      <c r="B50" s="1004"/>
      <c r="C50" s="1005"/>
      <c r="D50" s="956"/>
      <c r="E50" s="956"/>
      <c r="F50" s="956"/>
      <c r="G50" s="956"/>
      <c r="H50" s="956"/>
      <c r="I50" s="956"/>
      <c r="J50" s="956"/>
    </row>
    <row r="51" s="937" customFormat="1" ht="12" customHeight="1" spans="1:10">
      <c r="A51" s="931" t="s">
        <v>148</v>
      </c>
      <c r="B51" s="931"/>
      <c r="C51" s="931"/>
      <c r="D51" s="956"/>
      <c r="E51" s="956"/>
      <c r="F51" s="956"/>
      <c r="G51" s="956"/>
      <c r="H51" s="956"/>
      <c r="I51" s="956"/>
      <c r="J51" s="956"/>
    </row>
    <row r="52" s="937" customFormat="1" ht="12" customHeight="1" spans="1:10">
      <c r="A52" s="1006"/>
      <c r="B52" s="1006"/>
      <c r="C52" s="1005"/>
      <c r="D52" s="956"/>
      <c r="E52" s="956"/>
      <c r="F52" s="956"/>
      <c r="G52" s="956"/>
      <c r="H52" s="956"/>
      <c r="I52" s="956"/>
      <c r="J52" s="956"/>
    </row>
    <row r="53" s="937" customFormat="1" ht="15" customHeight="1" spans="1:9">
      <c r="A53" s="943" t="s">
        <v>149</v>
      </c>
      <c r="B53" s="934" t="s">
        <v>150</v>
      </c>
      <c r="C53" s="934"/>
      <c r="D53" s="956"/>
      <c r="E53" s="956"/>
      <c r="F53" s="956"/>
      <c r="G53" s="956"/>
      <c r="H53" s="956"/>
      <c r="I53" s="956"/>
    </row>
    <row r="54" s="937" customFormat="1" ht="15" customHeight="1" spans="1:9">
      <c r="A54" s="943" t="s">
        <v>65</v>
      </c>
      <c r="B54" s="934" t="s">
        <v>151</v>
      </c>
      <c r="C54" s="934"/>
      <c r="D54" s="956"/>
      <c r="E54" s="956"/>
      <c r="F54" s="956"/>
      <c r="G54" s="956"/>
      <c r="H54" s="956"/>
      <c r="I54" s="956"/>
    </row>
    <row r="55" s="937" customFormat="1" ht="15" customHeight="1" spans="1:9">
      <c r="A55" s="943" t="s">
        <v>67</v>
      </c>
      <c r="B55" s="934" t="s">
        <v>152</v>
      </c>
      <c r="C55" s="934"/>
      <c r="D55" s="956"/>
      <c r="E55" s="956"/>
      <c r="F55" s="956"/>
      <c r="G55" s="956"/>
      <c r="H55" s="956"/>
      <c r="I55" s="956"/>
    </row>
    <row r="56" s="937" customFormat="1" ht="16.5" customHeight="1" spans="1:10">
      <c r="A56" s="943" t="s">
        <v>69</v>
      </c>
      <c r="B56" s="936" t="s">
        <v>153</v>
      </c>
      <c r="C56" s="936"/>
      <c r="D56" s="956"/>
      <c r="E56" s="956"/>
      <c r="F56" s="956"/>
      <c r="G56" s="956"/>
      <c r="H56" s="956"/>
      <c r="I56" s="956"/>
      <c r="J56" s="956"/>
    </row>
    <row r="57" s="937" customFormat="1" ht="16.5" customHeight="1" spans="1:10">
      <c r="A57" s="1003"/>
      <c r="B57" s="1004"/>
      <c r="C57" s="1005"/>
      <c r="D57" s="956"/>
      <c r="E57" s="956"/>
      <c r="F57" s="956"/>
      <c r="G57" s="956"/>
      <c r="H57" s="956"/>
      <c r="I57" s="956"/>
      <c r="J57" s="956"/>
    </row>
    <row r="58" s="937" customFormat="1" ht="16.5" customHeight="1" spans="1:10">
      <c r="A58" s="1003"/>
      <c r="B58" s="1004"/>
      <c r="C58" s="1005"/>
      <c r="D58" s="956"/>
      <c r="E58" s="956"/>
      <c r="F58" s="956"/>
      <c r="G58" s="956"/>
      <c r="H58" s="956"/>
      <c r="I58" s="956"/>
      <c r="J58" s="956"/>
    </row>
    <row r="59" s="937" customFormat="1" ht="16.5" customHeight="1" spans="1:10">
      <c r="A59" s="1003"/>
      <c r="B59" s="1004"/>
      <c r="C59" s="1005"/>
      <c r="D59" s="956"/>
      <c r="E59" s="956"/>
      <c r="F59" s="956"/>
      <c r="G59" s="956"/>
      <c r="H59" s="956"/>
      <c r="I59" s="956"/>
      <c r="J59" s="956"/>
    </row>
    <row r="60" s="937" customFormat="1" ht="16.5" customHeight="1" spans="1:10">
      <c r="A60" s="1003"/>
      <c r="B60" s="1004"/>
      <c r="C60" s="1005"/>
      <c r="D60" s="956"/>
      <c r="E60" s="956"/>
      <c r="F60" s="956"/>
      <c r="G60" s="956"/>
      <c r="H60" s="956"/>
      <c r="I60" s="956"/>
      <c r="J60" s="956"/>
    </row>
    <row r="61" s="937" customFormat="1" ht="16.5" customHeight="1" spans="1:10">
      <c r="A61" s="1003"/>
      <c r="B61" s="1004"/>
      <c r="C61" s="1005"/>
      <c r="D61" s="956"/>
      <c r="E61" s="956"/>
      <c r="F61" s="956"/>
      <c r="G61" s="956"/>
      <c r="H61" s="956"/>
      <c r="I61" s="956"/>
      <c r="J61" s="956"/>
    </row>
    <row r="62" s="937" customFormat="1" ht="16.5" customHeight="1" spans="1:10">
      <c r="A62" s="1003"/>
      <c r="B62" s="1004"/>
      <c r="C62" s="1005"/>
      <c r="D62" s="956"/>
      <c r="E62" s="956"/>
      <c r="F62" s="956"/>
      <c r="G62" s="956"/>
      <c r="H62" s="956"/>
      <c r="I62" s="956"/>
      <c r="J62" s="956"/>
    </row>
    <row r="63" s="937" customFormat="1" ht="16.5" customHeight="1" spans="1:10">
      <c r="A63" s="1003"/>
      <c r="B63" s="1004"/>
      <c r="C63" s="1005"/>
      <c r="D63" s="956"/>
      <c r="E63" s="956"/>
      <c r="F63" s="956"/>
      <c r="G63" s="956"/>
      <c r="H63" s="956"/>
      <c r="I63" s="956"/>
      <c r="J63" s="956"/>
    </row>
    <row r="64" s="937" customFormat="1" ht="16.5" customHeight="1" spans="1:10">
      <c r="A64" s="1003"/>
      <c r="B64" s="1004"/>
      <c r="C64" s="1005"/>
      <c r="D64" s="956"/>
      <c r="E64" s="956"/>
      <c r="F64" s="956"/>
      <c r="G64" s="956"/>
      <c r="H64" s="956"/>
      <c r="I64" s="956"/>
      <c r="J64" s="956"/>
    </row>
    <row r="65" s="937" customFormat="1" ht="16.5" customHeight="1" spans="1:10">
      <c r="A65" s="1003"/>
      <c r="B65" s="1004"/>
      <c r="C65" s="1005"/>
      <c r="D65" s="956"/>
      <c r="E65" s="956"/>
      <c r="F65" s="956"/>
      <c r="G65" s="956"/>
      <c r="H65" s="956"/>
      <c r="I65" s="956"/>
      <c r="J65" s="956"/>
    </row>
    <row r="66" s="937" customFormat="1" ht="16.5" customHeight="1" spans="1:10">
      <c r="A66" s="1003"/>
      <c r="B66" s="1004"/>
      <c r="C66" s="1005"/>
      <c r="D66" s="956"/>
      <c r="E66" s="956"/>
      <c r="F66" s="956"/>
      <c r="G66" s="956"/>
      <c r="H66" s="956"/>
      <c r="I66" s="956"/>
      <c r="J66" s="956"/>
    </row>
    <row r="67" s="937" customFormat="1" ht="16.5" customHeight="1" spans="1:10">
      <c r="A67" s="1003"/>
      <c r="B67" s="1004"/>
      <c r="C67" s="1005"/>
      <c r="D67" s="956"/>
      <c r="E67" s="956"/>
      <c r="F67" s="956"/>
      <c r="G67" s="956"/>
      <c r="H67" s="956"/>
      <c r="I67" s="956"/>
      <c r="J67" s="956"/>
    </row>
    <row r="68" s="937" customFormat="1" ht="16.5" customHeight="1" spans="1:10">
      <c r="A68" s="1003"/>
      <c r="B68" s="1004"/>
      <c r="C68" s="1005"/>
      <c r="D68" s="956"/>
      <c r="E68" s="956"/>
      <c r="F68" s="956"/>
      <c r="G68" s="956"/>
      <c r="H68" s="956"/>
      <c r="I68" s="956"/>
      <c r="J68" s="956"/>
    </row>
    <row r="69" s="937" customFormat="1" ht="16.5" customHeight="1" spans="1:10">
      <c r="A69" s="1003"/>
      <c r="B69" s="1004"/>
      <c r="C69" s="1005"/>
      <c r="D69" s="956"/>
      <c r="E69" s="956"/>
      <c r="F69" s="956"/>
      <c r="G69" s="956"/>
      <c r="H69" s="956"/>
      <c r="I69" s="956"/>
      <c r="J69" s="956"/>
    </row>
    <row r="70" s="937" customFormat="1" ht="16.5" customHeight="1" spans="1:10">
      <c r="A70" s="1003"/>
      <c r="B70" s="1004"/>
      <c r="C70" s="1005"/>
      <c r="D70" s="956"/>
      <c r="E70" s="956"/>
      <c r="F70" s="956"/>
      <c r="G70" s="956"/>
      <c r="H70" s="956"/>
      <c r="I70" s="956"/>
      <c r="J70" s="956"/>
    </row>
    <row r="71" s="937" customFormat="1" ht="16.5" customHeight="1" spans="1:10">
      <c r="A71" s="1003"/>
      <c r="B71" s="1004"/>
      <c r="C71" s="1005"/>
      <c r="D71" s="956"/>
      <c r="E71" s="956"/>
      <c r="F71" s="956"/>
      <c r="G71" s="956"/>
      <c r="H71" s="956"/>
      <c r="I71" s="956"/>
      <c r="J71" s="956"/>
    </row>
    <row r="72" s="937" customFormat="1" ht="16.5" customHeight="1" spans="1:10">
      <c r="A72" s="1003"/>
      <c r="B72" s="1004"/>
      <c r="C72" s="1005"/>
      <c r="D72" s="956"/>
      <c r="E72" s="956"/>
      <c r="F72" s="956"/>
      <c r="G72" s="956"/>
      <c r="H72" s="956"/>
      <c r="I72" s="956"/>
      <c r="J72" s="956"/>
    </row>
    <row r="73" s="937" customFormat="1" ht="16.5" customHeight="1" spans="1:10">
      <c r="A73" s="1003"/>
      <c r="B73" s="1004"/>
      <c r="C73" s="1005"/>
      <c r="D73" s="956"/>
      <c r="E73" s="956"/>
      <c r="F73" s="956"/>
      <c r="G73" s="956"/>
      <c r="H73" s="956"/>
      <c r="I73" s="956"/>
      <c r="J73" s="956"/>
    </row>
    <row r="74" s="937" customFormat="1" ht="16.5" customHeight="1" spans="1:10">
      <c r="A74" s="1003"/>
      <c r="B74" s="1004"/>
      <c r="C74" s="1005"/>
      <c r="D74" s="956"/>
      <c r="E74" s="956"/>
      <c r="F74" s="956"/>
      <c r="G74" s="956"/>
      <c r="H74" s="956"/>
      <c r="I74" s="956"/>
      <c r="J74" s="956"/>
    </row>
    <row r="75" s="937" customFormat="1" ht="16.5" customHeight="1" spans="1:10">
      <c r="A75" s="1003"/>
      <c r="B75" s="1004"/>
      <c r="C75" s="1005"/>
      <c r="D75" s="956"/>
      <c r="E75" s="956"/>
      <c r="F75" s="956"/>
      <c r="G75" s="956"/>
      <c r="H75" s="956"/>
      <c r="I75" s="956"/>
      <c r="J75" s="956"/>
    </row>
  </sheetData>
  <sheetProtection password="CC4F" sheet="1"/>
  <mergeCells count="5">
    <mergeCell ref="A51:C51"/>
    <mergeCell ref="B53:C53"/>
    <mergeCell ref="B54:C54"/>
    <mergeCell ref="B55:C55"/>
    <mergeCell ref="B56:C56"/>
  </mergeCells>
  <pageMargins left="0.511805555555555" right="0.511805555555555" top="0.7875" bottom="0.7875" header="0.511805555555555" footer="0.511805555555555"/>
  <pageSetup paperSize="9" scale="80" firstPageNumber="0" orientation="portrait" useFirstPageNumber="1"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19"/>
  <sheetViews>
    <sheetView zoomScale="110" zoomScaleNormal="110" workbookViewId="0">
      <selection activeCell="C85" sqref="C85"/>
    </sheetView>
  </sheetViews>
  <sheetFormatPr defaultColWidth="11.4285714285714" defaultRowHeight="12.75"/>
  <cols>
    <col min="1" max="1" width="7.14285714285714" style="890" customWidth="1"/>
    <col min="2" max="2" width="60" style="891" customWidth="1"/>
    <col min="3" max="3" width="46.7142857142857" style="889" customWidth="1"/>
    <col min="4" max="4" width="17.1428571428571" style="889" customWidth="1"/>
    <col min="5" max="5" width="15.2857142857143" style="889" customWidth="1"/>
    <col min="6" max="6" width="11.4285714285714" style="889"/>
    <col min="7" max="7" width="34.1428571428571" style="889" customWidth="1"/>
    <col min="8" max="8" width="39.4285714285714" style="889" customWidth="1"/>
    <col min="9" max="9" width="11.4285714285714" style="889"/>
    <col min="10" max="10" width="83.8571428571429" style="892" customWidth="1"/>
    <col min="11" max="15" width="11.4285714285714" style="889"/>
    <col min="16" max="16" width="12.2857142857143" style="889" customWidth="1"/>
    <col min="17" max="1024" width="11.4285714285714" style="889"/>
  </cols>
  <sheetData>
    <row r="1" ht="13.5"/>
    <row r="2" ht="16.5" customHeight="1" spans="2:4">
      <c r="B2" s="893" t="s">
        <v>154</v>
      </c>
      <c r="C2" s="893"/>
      <c r="D2" s="894" t="s">
        <v>72</v>
      </c>
    </row>
    <row r="3" ht="16.5" customHeight="1" spans="2:4">
      <c r="B3" s="895" t="s">
        <v>155</v>
      </c>
      <c r="C3" s="895"/>
      <c r="D3" s="894">
        <v>2026</v>
      </c>
    </row>
    <row r="4" ht="16.5" customHeight="1" spans="3:4">
      <c r="C4" s="896" t="s">
        <v>5</v>
      </c>
      <c r="D4" s="897" t="s">
        <v>6</v>
      </c>
    </row>
    <row r="8" s="887" customFormat="1" ht="15" spans="1:10">
      <c r="A8" s="898"/>
      <c r="B8" s="899" t="s">
        <v>156</v>
      </c>
      <c r="C8" s="900" t="s">
        <v>157</v>
      </c>
      <c r="D8" s="901"/>
      <c r="E8" s="902"/>
      <c r="F8" s="903"/>
      <c r="G8" s="903"/>
      <c r="H8" s="903"/>
      <c r="I8" s="903"/>
      <c r="J8" s="915"/>
    </row>
    <row r="9" s="887" customFormat="1" ht="10.5" customHeight="1" spans="1:10">
      <c r="A9" s="898"/>
      <c r="B9" s="904"/>
      <c r="C9" s="900"/>
      <c r="D9" s="901"/>
      <c r="E9" s="902"/>
      <c r="F9" s="903"/>
      <c r="G9" s="903"/>
      <c r="H9" s="903"/>
      <c r="I9" s="903"/>
      <c r="J9" s="915"/>
    </row>
    <row r="10" s="888" customFormat="1" ht="22.5" customHeight="1" spans="1:9">
      <c r="A10" s="905" t="s">
        <v>76</v>
      </c>
      <c r="B10" s="906" t="s">
        <v>158</v>
      </c>
      <c r="C10" s="906" t="s">
        <v>159</v>
      </c>
      <c r="D10" s="907" t="s">
        <v>160</v>
      </c>
      <c r="E10" s="908"/>
      <c r="F10" s="908"/>
      <c r="G10" s="908"/>
      <c r="H10" s="909"/>
      <c r="I10" s="908"/>
    </row>
    <row r="11" s="889" customFormat="1" ht="15" customHeight="1" spans="1:9">
      <c r="A11" s="910">
        <v>1</v>
      </c>
      <c r="B11" s="911" t="s">
        <v>161</v>
      </c>
      <c r="C11" s="912" t="s">
        <v>162</v>
      </c>
      <c r="D11" s="913">
        <v>1337125.37</v>
      </c>
      <c r="E11" s="914"/>
      <c r="F11" s="914"/>
      <c r="G11" s="915"/>
      <c r="H11" s="915"/>
      <c r="I11" s="914"/>
    </row>
    <row r="12" s="889" customFormat="1" ht="15" customHeight="1" spans="1:9">
      <c r="A12" s="910">
        <v>2</v>
      </c>
      <c r="B12" s="911" t="s">
        <v>163</v>
      </c>
      <c r="C12" s="912"/>
      <c r="D12" s="913"/>
      <c r="E12" s="914"/>
      <c r="F12" s="914"/>
      <c r="G12" s="915"/>
      <c r="H12" s="915"/>
      <c r="I12" s="914"/>
    </row>
    <row r="13" s="889" customFormat="1" ht="15" customHeight="1" spans="1:9">
      <c r="A13" s="910">
        <v>3</v>
      </c>
      <c r="B13" s="911" t="s">
        <v>164</v>
      </c>
      <c r="C13" s="912"/>
      <c r="D13" s="913">
        <v>87310.11</v>
      </c>
      <c r="E13" s="914"/>
      <c r="F13" s="914"/>
      <c r="G13" s="915"/>
      <c r="H13" s="915"/>
      <c r="I13" s="914"/>
    </row>
    <row r="14" s="889" customFormat="1" ht="15" customHeight="1" spans="1:9">
      <c r="A14" s="910">
        <v>4</v>
      </c>
      <c r="B14" s="911" t="s">
        <v>165</v>
      </c>
      <c r="C14" s="912"/>
      <c r="D14" s="916"/>
      <c r="E14" s="914"/>
      <c r="F14" s="914"/>
      <c r="G14" s="915"/>
      <c r="H14" s="915"/>
      <c r="I14" s="914"/>
    </row>
    <row r="15" s="889" customFormat="1" ht="15" customHeight="1" spans="1:9">
      <c r="A15" s="910">
        <v>5</v>
      </c>
      <c r="B15" s="911" t="s">
        <v>166</v>
      </c>
      <c r="C15" s="912"/>
      <c r="D15" s="913"/>
      <c r="E15" s="914"/>
      <c r="F15" s="914"/>
      <c r="G15" s="915"/>
      <c r="H15" s="915"/>
      <c r="I15" s="914"/>
    </row>
    <row r="16" s="889" customFormat="1" ht="15" customHeight="1" spans="1:9">
      <c r="A16" s="910">
        <v>6</v>
      </c>
      <c r="B16" s="911" t="s">
        <v>167</v>
      </c>
      <c r="C16" s="912"/>
      <c r="D16" s="913">
        <v>177364.16</v>
      </c>
      <c r="E16" s="914"/>
      <c r="F16" s="914"/>
      <c r="G16" s="915"/>
      <c r="H16" s="915"/>
      <c r="I16" s="914"/>
    </row>
    <row r="17" s="889" customFormat="1" ht="15" customHeight="1" spans="1:9">
      <c r="A17" s="910">
        <v>7</v>
      </c>
      <c r="B17" s="911" t="s">
        <v>168</v>
      </c>
      <c r="C17" s="912"/>
      <c r="D17" s="913">
        <v>2097.9</v>
      </c>
      <c r="E17" s="914"/>
      <c r="F17" s="914"/>
      <c r="G17" s="915"/>
      <c r="H17" s="915"/>
      <c r="I17" s="914"/>
    </row>
    <row r="18" s="889" customFormat="1" ht="15" customHeight="1" spans="1:9">
      <c r="A18" s="910">
        <v>8</v>
      </c>
      <c r="B18" s="911" t="s">
        <v>169</v>
      </c>
      <c r="C18" s="912"/>
      <c r="D18" s="913"/>
      <c r="E18" s="914"/>
      <c r="F18" s="914"/>
      <c r="G18" s="917"/>
      <c r="H18" s="915"/>
      <c r="I18" s="914"/>
    </row>
    <row r="19" s="889" customFormat="1" ht="15" customHeight="1" spans="1:9">
      <c r="A19" s="910">
        <v>9</v>
      </c>
      <c r="B19" s="911" t="s">
        <v>170</v>
      </c>
      <c r="C19" s="912"/>
      <c r="D19" s="913">
        <v>286511</v>
      </c>
      <c r="E19" s="914"/>
      <c r="F19" s="914"/>
      <c r="G19" s="917"/>
      <c r="H19" s="915"/>
      <c r="I19" s="914"/>
    </row>
    <row r="20" s="889" customFormat="1" ht="15" customHeight="1" spans="1:9">
      <c r="A20" s="910">
        <v>10</v>
      </c>
      <c r="B20" s="911" t="s">
        <v>171</v>
      </c>
      <c r="C20" s="912"/>
      <c r="D20" s="913"/>
      <c r="E20" s="914"/>
      <c r="F20" s="914"/>
      <c r="G20" s="917"/>
      <c r="H20" s="915"/>
      <c r="I20" s="914"/>
    </row>
    <row r="21" s="889" customFormat="1" ht="15" customHeight="1" spans="1:9">
      <c r="A21" s="910">
        <v>11</v>
      </c>
      <c r="B21" s="911" t="s">
        <v>172</v>
      </c>
      <c r="C21" s="912"/>
      <c r="D21" s="913">
        <v>17406</v>
      </c>
      <c r="E21" s="914"/>
      <c r="F21" s="914"/>
      <c r="G21" s="917"/>
      <c r="H21" s="915"/>
      <c r="I21" s="914"/>
    </row>
    <row r="22" s="889" customFormat="1" ht="15" customHeight="1" spans="1:9">
      <c r="A22" s="910">
        <v>12</v>
      </c>
      <c r="B22" s="911" t="s">
        <v>173</v>
      </c>
      <c r="C22" s="912"/>
      <c r="D22" s="913"/>
      <c r="E22" s="914"/>
      <c r="F22" s="914"/>
      <c r="G22" s="917"/>
      <c r="H22" s="915"/>
      <c r="I22" s="914"/>
    </row>
    <row r="23" s="889" customFormat="1" ht="15" customHeight="1" spans="1:9">
      <c r="A23" s="910">
        <v>13</v>
      </c>
      <c r="B23" s="911" t="s">
        <v>174</v>
      </c>
      <c r="C23" s="912"/>
      <c r="D23" s="913"/>
      <c r="E23" s="914"/>
      <c r="F23" s="914"/>
      <c r="G23" s="918"/>
      <c r="H23" s="915"/>
      <c r="I23" s="914"/>
    </row>
    <row r="24" s="889" customFormat="1" ht="15" customHeight="1" spans="1:9">
      <c r="A24" s="910">
        <v>14</v>
      </c>
      <c r="B24" s="911" t="s">
        <v>175</v>
      </c>
      <c r="C24" s="912"/>
      <c r="D24" s="913"/>
      <c r="E24" s="914"/>
      <c r="F24" s="914"/>
      <c r="G24" s="918"/>
      <c r="H24" s="915"/>
      <c r="I24" s="914"/>
    </row>
    <row r="25" s="889" customFormat="1" ht="15" customHeight="1" spans="1:9">
      <c r="A25" s="910">
        <v>15</v>
      </c>
      <c r="B25" s="911" t="s">
        <v>176</v>
      </c>
      <c r="C25" s="912"/>
      <c r="D25" s="913"/>
      <c r="E25" s="914"/>
      <c r="F25" s="914"/>
      <c r="G25" s="918"/>
      <c r="H25" s="915"/>
      <c r="I25" s="914"/>
    </row>
    <row r="26" s="889" customFormat="1" ht="15" customHeight="1" spans="1:9">
      <c r="A26" s="910">
        <v>16</v>
      </c>
      <c r="B26" s="911" t="s">
        <v>177</v>
      </c>
      <c r="C26" s="912"/>
      <c r="D26" s="913"/>
      <c r="E26" s="914"/>
      <c r="F26" s="914"/>
      <c r="G26" s="918"/>
      <c r="H26" s="915"/>
      <c r="I26" s="914"/>
    </row>
    <row r="27" s="889" customFormat="1" ht="15" customHeight="1" spans="1:9">
      <c r="A27" s="910">
        <v>17</v>
      </c>
      <c r="B27" s="911" t="s">
        <v>178</v>
      </c>
      <c r="C27" s="912"/>
      <c r="D27" s="913">
        <v>240053.99</v>
      </c>
      <c r="E27" s="914"/>
      <c r="F27" s="914"/>
      <c r="G27" s="918"/>
      <c r="H27" s="915"/>
      <c r="I27" s="914"/>
    </row>
    <row r="28" s="889" customFormat="1" ht="15" customHeight="1" spans="1:9">
      <c r="A28" s="910">
        <v>18</v>
      </c>
      <c r="B28" s="911" t="s">
        <v>179</v>
      </c>
      <c r="C28" s="912"/>
      <c r="D28" s="913"/>
      <c r="E28" s="914"/>
      <c r="F28" s="914"/>
      <c r="G28" s="918"/>
      <c r="H28" s="915"/>
      <c r="I28" s="914"/>
    </row>
    <row r="29" s="889" customFormat="1" ht="15" customHeight="1" spans="1:9">
      <c r="A29" s="910">
        <v>19</v>
      </c>
      <c r="B29" s="911" t="s">
        <v>180</v>
      </c>
      <c r="C29" s="912"/>
      <c r="D29" s="913"/>
      <c r="E29" s="914"/>
      <c r="F29" s="914"/>
      <c r="G29" s="917"/>
      <c r="H29" s="915"/>
      <c r="I29" s="914"/>
    </row>
    <row r="30" s="889" customFormat="1" ht="15" customHeight="1" spans="1:9">
      <c r="A30" s="910">
        <v>20</v>
      </c>
      <c r="B30" s="911" t="s">
        <v>181</v>
      </c>
      <c r="C30" s="912"/>
      <c r="D30" s="913">
        <v>371348.69</v>
      </c>
      <c r="E30" s="914"/>
      <c r="F30" s="914"/>
      <c r="G30" s="917"/>
      <c r="H30" s="915"/>
      <c r="I30" s="914"/>
    </row>
    <row r="31" s="889" customFormat="1" ht="15" customHeight="1" spans="1:9">
      <c r="A31" s="910">
        <v>21</v>
      </c>
      <c r="B31" s="911" t="s">
        <v>182</v>
      </c>
      <c r="C31" s="919"/>
      <c r="D31" s="913">
        <v>253066.92</v>
      </c>
      <c r="E31" s="914"/>
      <c r="F31" s="914"/>
      <c r="G31" s="917"/>
      <c r="H31" s="915"/>
      <c r="I31" s="914"/>
    </row>
    <row r="32" s="889" customFormat="1" ht="15" customHeight="1" spans="1:9">
      <c r="A32" s="910">
        <v>22</v>
      </c>
      <c r="B32" s="911" t="s">
        <v>183</v>
      </c>
      <c r="C32" s="919"/>
      <c r="D32" s="913">
        <v>17432.37</v>
      </c>
      <c r="E32" s="914"/>
      <c r="F32" s="914"/>
      <c r="G32" s="917"/>
      <c r="H32" s="915"/>
      <c r="I32" s="914"/>
    </row>
    <row r="33" s="889" customFormat="1" ht="15" customHeight="1" spans="1:9">
      <c r="A33" s="910">
        <v>23</v>
      </c>
      <c r="B33" s="911" t="s">
        <v>184</v>
      </c>
      <c r="C33" s="919"/>
      <c r="D33" s="913">
        <v>8176.5</v>
      </c>
      <c r="E33" s="914"/>
      <c r="F33" s="914"/>
      <c r="G33" s="917"/>
      <c r="H33" s="915"/>
      <c r="I33" s="914"/>
    </row>
    <row r="34" s="889" customFormat="1" ht="15" customHeight="1" spans="1:9">
      <c r="A34" s="910">
        <v>24</v>
      </c>
      <c r="B34" s="911" t="s">
        <v>185</v>
      </c>
      <c r="C34" s="919"/>
      <c r="D34" s="913">
        <v>114247.32</v>
      </c>
      <c r="E34" s="914"/>
      <c r="F34" s="914"/>
      <c r="G34" s="917"/>
      <c r="H34" s="915"/>
      <c r="I34" s="914"/>
    </row>
    <row r="35" s="889" customFormat="1" ht="15" customHeight="1" spans="1:9">
      <c r="A35" s="910">
        <v>25</v>
      </c>
      <c r="B35" s="911" t="s">
        <v>186</v>
      </c>
      <c r="C35" s="919"/>
      <c r="D35" s="913"/>
      <c r="E35" s="914"/>
      <c r="F35" s="914"/>
      <c r="G35" s="917"/>
      <c r="H35" s="915"/>
      <c r="I35" s="914"/>
    </row>
    <row r="36" s="889" customFormat="1" ht="15" customHeight="1" spans="1:9">
      <c r="A36" s="910">
        <v>26</v>
      </c>
      <c r="B36" s="911" t="s">
        <v>187</v>
      </c>
      <c r="C36" s="919"/>
      <c r="D36" s="913"/>
      <c r="E36" s="914"/>
      <c r="F36" s="914"/>
      <c r="G36" s="917"/>
      <c r="H36" s="915"/>
      <c r="I36" s="914"/>
    </row>
    <row r="37" s="889" customFormat="1" ht="15" customHeight="1" spans="1:9">
      <c r="A37" s="910">
        <v>27</v>
      </c>
      <c r="B37" s="911" t="s">
        <v>188</v>
      </c>
      <c r="C37" s="919"/>
      <c r="D37" s="913">
        <v>23309</v>
      </c>
      <c r="E37" s="914"/>
      <c r="F37" s="914"/>
      <c r="G37" s="917"/>
      <c r="H37" s="915"/>
      <c r="I37" s="914"/>
    </row>
    <row r="38" s="889" customFormat="1" ht="15" customHeight="1" spans="1:9">
      <c r="A38" s="910">
        <v>28</v>
      </c>
      <c r="B38" s="911" t="s">
        <v>189</v>
      </c>
      <c r="C38" s="919"/>
      <c r="D38" s="913">
        <v>13852.5</v>
      </c>
      <c r="E38" s="914"/>
      <c r="F38" s="914"/>
      <c r="G38" s="917"/>
      <c r="H38" s="915"/>
      <c r="I38" s="914"/>
    </row>
    <row r="39" s="889" customFormat="1" ht="15" customHeight="1" spans="1:9">
      <c r="A39" s="910">
        <v>29</v>
      </c>
      <c r="B39" s="911" t="s">
        <v>190</v>
      </c>
      <c r="C39" s="919"/>
      <c r="D39" s="913"/>
      <c r="E39" s="914"/>
      <c r="F39" s="914"/>
      <c r="G39" s="917"/>
      <c r="H39" s="915"/>
      <c r="I39" s="914"/>
    </row>
    <row r="40" s="889" customFormat="1" ht="15" customHeight="1" spans="1:9">
      <c r="A40" s="910">
        <v>30</v>
      </c>
      <c r="B40" s="911" t="s">
        <v>191</v>
      </c>
      <c r="C40" s="919"/>
      <c r="D40" s="913"/>
      <c r="E40" s="914"/>
      <c r="F40" s="914"/>
      <c r="G40" s="917"/>
      <c r="H40" s="915"/>
      <c r="I40" s="914"/>
    </row>
    <row r="41" s="889" customFormat="1" ht="15" customHeight="1" spans="1:9">
      <c r="A41" s="910">
        <v>31</v>
      </c>
      <c r="B41" s="911" t="s">
        <v>192</v>
      </c>
      <c r="C41" s="919"/>
      <c r="D41" s="913"/>
      <c r="E41" s="914"/>
      <c r="F41" s="914"/>
      <c r="G41" s="917"/>
      <c r="H41" s="915"/>
      <c r="I41" s="914"/>
    </row>
    <row r="42" s="889" customFormat="1" ht="15" customHeight="1" spans="1:9">
      <c r="A42" s="910">
        <v>32</v>
      </c>
      <c r="B42" s="911" t="s">
        <v>193</v>
      </c>
      <c r="C42" s="919"/>
      <c r="D42" s="913"/>
      <c r="E42" s="914"/>
      <c r="F42" s="914"/>
      <c r="G42" s="917"/>
      <c r="H42" s="915"/>
      <c r="I42" s="914"/>
    </row>
    <row r="43" s="889" customFormat="1" ht="15" customHeight="1" spans="1:9">
      <c r="A43" s="910">
        <v>33</v>
      </c>
      <c r="B43" s="911" t="s">
        <v>194</v>
      </c>
      <c r="C43" s="919"/>
      <c r="D43" s="913"/>
      <c r="E43" s="914"/>
      <c r="F43" s="914"/>
      <c r="G43" s="917"/>
      <c r="H43" s="915"/>
      <c r="I43" s="914"/>
    </row>
    <row r="44" s="889" customFormat="1" ht="15" customHeight="1" spans="1:9">
      <c r="A44" s="910">
        <v>34</v>
      </c>
      <c r="B44" s="911" t="s">
        <v>195</v>
      </c>
      <c r="C44" s="919"/>
      <c r="D44" s="913">
        <v>11700</v>
      </c>
      <c r="E44" s="914"/>
      <c r="F44" s="914"/>
      <c r="G44" s="917"/>
      <c r="H44" s="915"/>
      <c r="I44" s="914"/>
    </row>
    <row r="45" s="889" customFormat="1" ht="15" customHeight="1" spans="1:9">
      <c r="A45" s="910">
        <v>35</v>
      </c>
      <c r="B45" s="911" t="s">
        <v>196</v>
      </c>
      <c r="C45" s="919"/>
      <c r="D45" s="913">
        <v>21210.1</v>
      </c>
      <c r="E45" s="914"/>
      <c r="F45" s="914"/>
      <c r="G45" s="917"/>
      <c r="H45" s="915"/>
      <c r="I45" s="914"/>
    </row>
    <row r="46" s="889" customFormat="1" ht="15" customHeight="1" spans="1:9">
      <c r="A46" s="910">
        <v>36</v>
      </c>
      <c r="B46" s="911" t="s">
        <v>197</v>
      </c>
      <c r="C46" s="919"/>
      <c r="D46" s="913">
        <v>200143.54</v>
      </c>
      <c r="E46" s="914"/>
      <c r="F46" s="914"/>
      <c r="G46" s="917"/>
      <c r="H46" s="915"/>
      <c r="I46" s="914"/>
    </row>
    <row r="47" s="889" customFormat="1" ht="15" customHeight="1" spans="1:9">
      <c r="A47" s="910">
        <v>37</v>
      </c>
      <c r="B47" s="911" t="s">
        <v>198</v>
      </c>
      <c r="C47" s="919"/>
      <c r="D47" s="913"/>
      <c r="E47" s="914"/>
      <c r="F47" s="914"/>
      <c r="G47" s="917"/>
      <c r="H47" s="915"/>
      <c r="I47" s="914"/>
    </row>
    <row r="48" s="889" customFormat="1" ht="15" customHeight="1" spans="1:9">
      <c r="A48" s="910">
        <v>38</v>
      </c>
      <c r="B48" s="911" t="s">
        <v>199</v>
      </c>
      <c r="C48" s="919"/>
      <c r="D48" s="913"/>
      <c r="E48" s="914"/>
      <c r="F48" s="914"/>
      <c r="G48" s="917"/>
      <c r="H48" s="915"/>
      <c r="I48" s="914"/>
    </row>
    <row r="49" s="889" customFormat="1" ht="15" customHeight="1" spans="1:9">
      <c r="A49" s="910">
        <v>39</v>
      </c>
      <c r="B49" s="911" t="s">
        <v>200</v>
      </c>
      <c r="C49" s="919"/>
      <c r="D49" s="913"/>
      <c r="E49" s="914"/>
      <c r="F49" s="914"/>
      <c r="G49" s="917"/>
      <c r="H49" s="915"/>
      <c r="I49" s="914"/>
    </row>
    <row r="50" s="889" customFormat="1" ht="15" customHeight="1" spans="1:9">
      <c r="A50" s="910">
        <v>40</v>
      </c>
      <c r="B50" s="911" t="s">
        <v>201</v>
      </c>
      <c r="C50" s="919"/>
      <c r="D50" s="913"/>
      <c r="E50" s="914"/>
      <c r="F50" s="914"/>
      <c r="G50" s="917"/>
      <c r="H50" s="915"/>
      <c r="I50" s="914"/>
    </row>
    <row r="51" s="889" customFormat="1" ht="15" customHeight="1" spans="1:9">
      <c r="A51" s="910">
        <v>41</v>
      </c>
      <c r="B51" s="911" t="s">
        <v>202</v>
      </c>
      <c r="C51" s="919"/>
      <c r="D51" s="913"/>
      <c r="E51" s="914"/>
      <c r="F51" s="914"/>
      <c r="G51" s="917"/>
      <c r="H51" s="915"/>
      <c r="I51" s="914"/>
    </row>
    <row r="52" s="889" customFormat="1" ht="15" customHeight="1" spans="1:9">
      <c r="A52" s="910">
        <v>42</v>
      </c>
      <c r="B52" s="911" t="s">
        <v>203</v>
      </c>
      <c r="C52" s="919"/>
      <c r="D52" s="913"/>
      <c r="E52" s="914"/>
      <c r="F52" s="914"/>
      <c r="G52" s="917"/>
      <c r="H52" s="915"/>
      <c r="I52" s="914"/>
    </row>
    <row r="53" s="889" customFormat="1" ht="15" customHeight="1" spans="1:9">
      <c r="A53" s="910">
        <v>43</v>
      </c>
      <c r="B53" s="911" t="s">
        <v>204</v>
      </c>
      <c r="C53" s="919"/>
      <c r="D53" s="913"/>
      <c r="E53" s="914"/>
      <c r="F53" s="914"/>
      <c r="G53" s="917"/>
      <c r="H53" s="915"/>
      <c r="I53" s="914"/>
    </row>
    <row r="54" s="889" customFormat="1" ht="15" customHeight="1" spans="1:9">
      <c r="A54" s="910">
        <v>44</v>
      </c>
      <c r="B54" s="911" t="s">
        <v>205</v>
      </c>
      <c r="C54" s="919"/>
      <c r="D54" s="913">
        <v>4692.5</v>
      </c>
      <c r="E54" s="914"/>
      <c r="F54" s="914"/>
      <c r="G54" s="917"/>
      <c r="H54" s="915"/>
      <c r="I54" s="914"/>
    </row>
    <row r="55" s="889" customFormat="1" ht="15" customHeight="1" spans="1:9">
      <c r="A55" s="910">
        <v>45</v>
      </c>
      <c r="B55" s="911" t="s">
        <v>206</v>
      </c>
      <c r="C55" s="919"/>
      <c r="D55" s="913"/>
      <c r="E55" s="914"/>
      <c r="F55" s="914"/>
      <c r="G55" s="917"/>
      <c r="H55" s="915"/>
      <c r="I55" s="914"/>
    </row>
    <row r="56" s="889" customFormat="1" ht="15" customHeight="1" spans="1:9">
      <c r="A56" s="910">
        <v>46</v>
      </c>
      <c r="B56" s="911" t="s">
        <v>207</v>
      </c>
      <c r="C56" s="920"/>
      <c r="D56" s="913">
        <v>37876</v>
      </c>
      <c r="E56" s="914"/>
      <c r="F56" s="914"/>
      <c r="G56" s="917"/>
      <c r="H56" s="915"/>
      <c r="I56" s="914"/>
    </row>
    <row r="57" s="889" customFormat="1" ht="15" customHeight="1" spans="1:9">
      <c r="A57" s="910">
        <v>47</v>
      </c>
      <c r="B57" s="911" t="s">
        <v>208</v>
      </c>
      <c r="C57" s="919"/>
      <c r="D57" s="913">
        <v>2500</v>
      </c>
      <c r="E57" s="914"/>
      <c r="F57" s="914"/>
      <c r="G57" s="917"/>
      <c r="H57" s="915"/>
      <c r="I57" s="914"/>
    </row>
    <row r="58" s="889" customFormat="1" ht="15" customHeight="1" spans="1:9">
      <c r="A58" s="910">
        <v>48</v>
      </c>
      <c r="B58" s="911" t="s">
        <v>209</v>
      </c>
      <c r="C58" s="920"/>
      <c r="D58" s="913">
        <v>20034.35</v>
      </c>
      <c r="E58" s="914"/>
      <c r="F58" s="914"/>
      <c r="G58" s="915"/>
      <c r="H58" s="915"/>
      <c r="I58" s="914"/>
    </row>
    <row r="59" s="889" customFormat="1" ht="15" customHeight="1" spans="1:9">
      <c r="A59" s="910">
        <v>49</v>
      </c>
      <c r="B59" s="911" t="s">
        <v>210</v>
      </c>
      <c r="C59" s="920"/>
      <c r="D59" s="913"/>
      <c r="E59" s="914"/>
      <c r="F59" s="914"/>
      <c r="G59" s="917"/>
      <c r="H59" s="915"/>
      <c r="I59" s="914"/>
    </row>
    <row r="60" s="889" customFormat="1" ht="15" customHeight="1" spans="1:9">
      <c r="A60" s="910">
        <v>50</v>
      </c>
      <c r="B60" s="911" t="s">
        <v>211</v>
      </c>
      <c r="C60" s="920"/>
      <c r="D60" s="913"/>
      <c r="E60" s="914"/>
      <c r="F60" s="914"/>
      <c r="G60" s="917"/>
      <c r="H60" s="915"/>
      <c r="I60" s="914"/>
    </row>
    <row r="61" s="889" customFormat="1" ht="15" customHeight="1" spans="1:9">
      <c r="A61" s="910">
        <v>51</v>
      </c>
      <c r="B61" s="911" t="s">
        <v>212</v>
      </c>
      <c r="C61" s="920"/>
      <c r="D61" s="913"/>
      <c r="E61" s="914"/>
      <c r="F61" s="914"/>
      <c r="G61" s="915"/>
      <c r="H61" s="915"/>
      <c r="I61" s="914"/>
    </row>
    <row r="62" s="889" customFormat="1" ht="15" customHeight="1" spans="1:9">
      <c r="A62" s="910">
        <v>52</v>
      </c>
      <c r="B62" s="911" t="s">
        <v>213</v>
      </c>
      <c r="C62" s="920"/>
      <c r="D62" s="913">
        <v>20487.5</v>
      </c>
      <c r="E62" s="914"/>
      <c r="F62" s="914"/>
      <c r="G62" s="915"/>
      <c r="H62" s="915"/>
      <c r="I62" s="914"/>
    </row>
    <row r="63" s="889" customFormat="1" ht="15" customHeight="1" spans="1:9">
      <c r="A63" s="910">
        <v>53</v>
      </c>
      <c r="B63" s="911" t="s">
        <v>214</v>
      </c>
      <c r="C63" s="919"/>
      <c r="D63" s="913"/>
      <c r="E63" s="914"/>
      <c r="F63" s="914"/>
      <c r="G63" s="915"/>
      <c r="H63" s="915"/>
      <c r="I63" s="914"/>
    </row>
    <row r="64" s="889" customFormat="1" ht="15" customHeight="1" spans="1:9">
      <c r="A64" s="910">
        <v>54</v>
      </c>
      <c r="B64" s="911" t="s">
        <v>215</v>
      </c>
      <c r="C64" s="920"/>
      <c r="D64" s="913">
        <v>301434.02</v>
      </c>
      <c r="E64" s="914"/>
      <c r="F64" s="914"/>
      <c r="G64" s="915"/>
      <c r="H64" s="915"/>
      <c r="I64" s="914"/>
    </row>
    <row r="65" s="889" customFormat="1" ht="15" customHeight="1" spans="1:9">
      <c r="A65" s="910">
        <v>55</v>
      </c>
      <c r="B65" s="911" t="s">
        <v>216</v>
      </c>
      <c r="C65" s="920"/>
      <c r="D65" s="913"/>
      <c r="E65" s="914"/>
      <c r="F65" s="914"/>
      <c r="G65" s="915"/>
      <c r="H65" s="915"/>
      <c r="I65" s="914"/>
    </row>
    <row r="66" s="889" customFormat="1" ht="15" customHeight="1" spans="1:9">
      <c r="A66" s="910">
        <v>56</v>
      </c>
      <c r="B66" s="911" t="s">
        <v>217</v>
      </c>
      <c r="C66" s="920"/>
      <c r="D66" s="913">
        <v>246643.05</v>
      </c>
      <c r="E66" s="914"/>
      <c r="F66" s="914"/>
      <c r="G66" s="915"/>
      <c r="H66" s="915"/>
      <c r="I66" s="914"/>
    </row>
    <row r="67" s="889" customFormat="1" ht="15" customHeight="1" spans="1:9">
      <c r="A67" s="910">
        <v>57</v>
      </c>
      <c r="B67" s="911" t="s">
        <v>218</v>
      </c>
      <c r="C67" s="919"/>
      <c r="D67" s="913">
        <v>25645.67</v>
      </c>
      <c r="E67" s="914"/>
      <c r="F67" s="914"/>
      <c r="G67" s="915"/>
      <c r="H67" s="915"/>
      <c r="I67" s="914"/>
    </row>
    <row r="68" s="889" customFormat="1" ht="15" customHeight="1" spans="1:9">
      <c r="A68" s="910">
        <v>58</v>
      </c>
      <c r="B68" s="911" t="s">
        <v>219</v>
      </c>
      <c r="C68" s="919"/>
      <c r="D68" s="913"/>
      <c r="E68" s="914"/>
      <c r="F68" s="914"/>
      <c r="G68" s="915"/>
      <c r="H68" s="915"/>
      <c r="I68" s="914"/>
    </row>
    <row r="69" s="889" customFormat="1" ht="15" customHeight="1" spans="1:9">
      <c r="A69" s="910">
        <v>59</v>
      </c>
      <c r="B69" s="911" t="s">
        <v>220</v>
      </c>
      <c r="C69" s="920"/>
      <c r="D69" s="913"/>
      <c r="E69" s="914"/>
      <c r="F69" s="914"/>
      <c r="G69" s="915"/>
      <c r="H69" s="915"/>
      <c r="I69" s="914"/>
    </row>
    <row r="70" s="889" customFormat="1" ht="15" customHeight="1" spans="1:9">
      <c r="A70" s="910">
        <v>60</v>
      </c>
      <c r="B70" s="911" t="s">
        <v>221</v>
      </c>
      <c r="C70" s="920"/>
      <c r="D70" s="913">
        <v>1798</v>
      </c>
      <c r="E70" s="914"/>
      <c r="F70" s="914"/>
      <c r="G70" s="915"/>
      <c r="H70" s="915"/>
      <c r="I70" s="914"/>
    </row>
    <row r="71" s="889" customFormat="1" ht="15" customHeight="1" spans="1:9">
      <c r="A71" s="910">
        <v>61</v>
      </c>
      <c r="B71" s="911" t="s">
        <v>222</v>
      </c>
      <c r="C71" s="920"/>
      <c r="D71" s="913">
        <v>32811.48</v>
      </c>
      <c r="E71" s="914"/>
      <c r="F71" s="914"/>
      <c r="G71" s="918"/>
      <c r="H71" s="915"/>
      <c r="I71" s="914"/>
    </row>
    <row r="72" s="889" customFormat="1" ht="15" customHeight="1" spans="1:9">
      <c r="A72" s="910">
        <v>62</v>
      </c>
      <c r="B72" s="911" t="s">
        <v>223</v>
      </c>
      <c r="C72" s="920"/>
      <c r="D72" s="913">
        <v>5815.26</v>
      </c>
      <c r="E72" s="914"/>
      <c r="F72" s="914"/>
      <c r="G72" s="918"/>
      <c r="H72" s="915"/>
      <c r="I72" s="914"/>
    </row>
    <row r="73" s="889" customFormat="1" ht="15" customHeight="1" spans="1:9">
      <c r="A73" s="910">
        <v>63</v>
      </c>
      <c r="B73" s="911" t="s">
        <v>224</v>
      </c>
      <c r="C73" s="920"/>
      <c r="D73" s="913"/>
      <c r="E73" s="914"/>
      <c r="F73" s="914"/>
      <c r="G73" s="918"/>
      <c r="H73" s="915"/>
      <c r="I73" s="914"/>
    </row>
    <row r="74" s="889" customFormat="1" ht="15" customHeight="1" spans="1:9">
      <c r="A74" s="910">
        <v>64</v>
      </c>
      <c r="B74" s="911" t="s">
        <v>225</v>
      </c>
      <c r="C74" s="920"/>
      <c r="D74" s="913"/>
      <c r="E74" s="914"/>
      <c r="F74" s="914"/>
      <c r="G74" s="918"/>
      <c r="H74" s="915"/>
      <c r="I74" s="914"/>
    </row>
    <row r="75" s="889" customFormat="1" ht="15" customHeight="1" spans="1:9">
      <c r="A75" s="910">
        <v>65</v>
      </c>
      <c r="B75" s="911" t="s">
        <v>226</v>
      </c>
      <c r="C75" s="919"/>
      <c r="D75" s="913">
        <v>4020.33</v>
      </c>
      <c r="E75" s="914"/>
      <c r="F75" s="914"/>
      <c r="G75" s="915"/>
      <c r="H75" s="915"/>
      <c r="I75" s="914"/>
    </row>
    <row r="76" s="889" customFormat="1" ht="15" customHeight="1" spans="1:9">
      <c r="A76" s="910">
        <v>66</v>
      </c>
      <c r="B76" s="911" t="s">
        <v>227</v>
      </c>
      <c r="C76" s="921"/>
      <c r="D76" s="913">
        <v>771871.69</v>
      </c>
      <c r="E76" s="914"/>
      <c r="F76" s="914"/>
      <c r="G76" s="915"/>
      <c r="H76" s="915"/>
      <c r="I76" s="914"/>
    </row>
    <row r="77" s="889" customFormat="1" ht="15" customHeight="1" spans="1:9">
      <c r="A77" s="910">
        <v>67</v>
      </c>
      <c r="B77" s="911" t="s">
        <v>228</v>
      </c>
      <c r="C77" s="921"/>
      <c r="D77" s="913">
        <v>17127.78</v>
      </c>
      <c r="E77" s="914"/>
      <c r="F77" s="914"/>
      <c r="G77" s="915"/>
      <c r="H77" s="915"/>
      <c r="I77" s="914"/>
    </row>
    <row r="78" s="889" customFormat="1" ht="15" customHeight="1" spans="1:9">
      <c r="A78" s="910">
        <v>68</v>
      </c>
      <c r="B78" s="911" t="s">
        <v>229</v>
      </c>
      <c r="C78" s="919"/>
      <c r="D78" s="913"/>
      <c r="E78" s="914"/>
      <c r="F78" s="914"/>
      <c r="G78" s="915"/>
      <c r="H78" s="915"/>
      <c r="I78" s="914"/>
    </row>
    <row r="79" s="889" customFormat="1" ht="15" customHeight="1" spans="1:9">
      <c r="A79" s="910">
        <v>69</v>
      </c>
      <c r="B79" s="911" t="s">
        <v>230</v>
      </c>
      <c r="C79" s="922"/>
      <c r="D79" s="913"/>
      <c r="E79" s="914"/>
      <c r="F79" s="914"/>
      <c r="G79" s="915"/>
      <c r="H79" s="915"/>
      <c r="I79" s="914"/>
    </row>
    <row r="80" s="889" customFormat="1" ht="15" customHeight="1" spans="1:9">
      <c r="A80" s="910">
        <v>70</v>
      </c>
      <c r="B80" s="911" t="s">
        <v>231</v>
      </c>
      <c r="C80" s="920"/>
      <c r="D80" s="913">
        <v>7251.86</v>
      </c>
      <c r="E80" s="914"/>
      <c r="F80" s="914"/>
      <c r="G80" s="915"/>
      <c r="H80" s="915"/>
      <c r="I80" s="914"/>
    </row>
    <row r="81" s="889" customFormat="1" ht="15" customHeight="1" spans="1:9">
      <c r="A81" s="910">
        <v>71</v>
      </c>
      <c r="B81" s="911" t="s">
        <v>232</v>
      </c>
      <c r="C81" s="920"/>
      <c r="D81" s="913"/>
      <c r="E81" s="914"/>
      <c r="F81" s="914"/>
      <c r="G81" s="915"/>
      <c r="H81" s="915"/>
      <c r="I81" s="914"/>
    </row>
    <row r="82" s="889" customFormat="1" ht="15" customHeight="1" spans="1:9">
      <c r="A82" s="910">
        <v>72</v>
      </c>
      <c r="B82" s="911" t="s">
        <v>233</v>
      </c>
      <c r="C82" s="920"/>
      <c r="D82" s="913">
        <v>8998.4</v>
      </c>
      <c r="E82" s="914"/>
      <c r="F82" s="914"/>
      <c r="G82" s="917"/>
      <c r="H82" s="915"/>
      <c r="I82" s="914"/>
    </row>
    <row r="83" s="889" customFormat="1" ht="15" customHeight="1" spans="1:9">
      <c r="A83" s="910">
        <v>73</v>
      </c>
      <c r="B83" s="911" t="s">
        <v>234</v>
      </c>
      <c r="C83" s="919"/>
      <c r="D83" s="913"/>
      <c r="E83" s="914"/>
      <c r="F83" s="914"/>
      <c r="G83" s="917"/>
      <c r="H83" s="915"/>
      <c r="I83" s="914"/>
    </row>
    <row r="84" s="889" customFormat="1" ht="15" customHeight="1" spans="1:9">
      <c r="A84" s="910">
        <v>74</v>
      </c>
      <c r="B84" s="911" t="s">
        <v>235</v>
      </c>
      <c r="C84" s="919"/>
      <c r="D84" s="913">
        <v>2820.89</v>
      </c>
      <c r="E84" s="914"/>
      <c r="F84" s="914"/>
      <c r="G84" s="917"/>
      <c r="H84" s="915"/>
      <c r="I84" s="914"/>
    </row>
    <row r="85" s="889" customFormat="1" ht="15" customHeight="1" spans="1:9">
      <c r="A85" s="910">
        <v>75</v>
      </c>
      <c r="B85" s="911" t="s">
        <v>236</v>
      </c>
      <c r="C85" s="921"/>
      <c r="D85" s="913"/>
      <c r="E85" s="914"/>
      <c r="F85" s="914"/>
      <c r="G85" s="917"/>
      <c r="H85" s="915"/>
      <c r="I85" s="914"/>
    </row>
    <row r="86" s="889" customFormat="1" ht="15" customHeight="1" spans="1:9">
      <c r="A86" s="910">
        <v>76</v>
      </c>
      <c r="B86" s="911" t="s">
        <v>237</v>
      </c>
      <c r="C86" s="919"/>
      <c r="D86" s="913"/>
      <c r="E86" s="914"/>
      <c r="F86" s="914"/>
      <c r="G86" s="917"/>
      <c r="H86" s="915"/>
      <c r="I86" s="914"/>
    </row>
    <row r="87" s="889" customFormat="1" ht="15" customHeight="1" spans="1:9">
      <c r="A87" s="910">
        <v>77</v>
      </c>
      <c r="B87" s="911" t="s">
        <v>238</v>
      </c>
      <c r="C87" s="920"/>
      <c r="D87" s="913">
        <v>61195.7</v>
      </c>
      <c r="E87" s="914"/>
      <c r="F87" s="914"/>
      <c r="G87" s="917"/>
      <c r="H87" s="915"/>
      <c r="I87" s="914"/>
    </row>
    <row r="88" s="889" customFormat="1" ht="15" customHeight="1" spans="1:9">
      <c r="A88" s="910">
        <v>78</v>
      </c>
      <c r="B88" s="911" t="s">
        <v>239</v>
      </c>
      <c r="C88" s="919"/>
      <c r="D88" s="913">
        <v>48599.05</v>
      </c>
      <c r="E88" s="914"/>
      <c r="F88" s="914"/>
      <c r="G88" s="917"/>
      <c r="H88" s="915"/>
      <c r="I88" s="914"/>
    </row>
    <row r="89" s="889" customFormat="1" ht="15" customHeight="1" spans="1:9">
      <c r="A89" s="910">
        <v>79</v>
      </c>
      <c r="B89" s="911" t="s">
        <v>240</v>
      </c>
      <c r="C89" s="920"/>
      <c r="D89" s="913">
        <v>64463</v>
      </c>
      <c r="E89" s="914"/>
      <c r="F89" s="914"/>
      <c r="G89" s="917"/>
      <c r="H89" s="915"/>
      <c r="I89" s="914"/>
    </row>
    <row r="90" s="889" customFormat="1" ht="15" customHeight="1" spans="1:9">
      <c r="A90" s="910">
        <v>80</v>
      </c>
      <c r="B90" s="911" t="s">
        <v>241</v>
      </c>
      <c r="C90" s="919"/>
      <c r="D90" s="913">
        <v>22306</v>
      </c>
      <c r="E90" s="914"/>
      <c r="F90" s="914"/>
      <c r="G90" s="918"/>
      <c r="H90" s="915"/>
      <c r="I90" s="914"/>
    </row>
    <row r="91" s="889" customFormat="1" ht="15" customHeight="1" spans="1:9">
      <c r="A91" s="910">
        <v>81</v>
      </c>
      <c r="B91" s="911" t="s">
        <v>242</v>
      </c>
      <c r="C91" s="919"/>
      <c r="D91" s="913"/>
      <c r="E91" s="914"/>
      <c r="F91" s="914"/>
      <c r="G91" s="918"/>
      <c r="H91" s="915"/>
      <c r="I91" s="914"/>
    </row>
    <row r="92" s="889" customFormat="1" ht="15" customHeight="1" spans="1:9">
      <c r="A92" s="910">
        <v>82</v>
      </c>
      <c r="B92" s="911" t="s">
        <v>243</v>
      </c>
      <c r="C92" s="919"/>
      <c r="D92" s="913"/>
      <c r="E92" s="914"/>
      <c r="F92" s="914"/>
      <c r="G92" s="918"/>
      <c r="H92" s="915"/>
      <c r="I92" s="914"/>
    </row>
    <row r="93" s="889" customFormat="1" ht="15" customHeight="1" spans="1:9">
      <c r="A93" s="910">
        <v>83</v>
      </c>
      <c r="B93" s="911" t="s">
        <v>244</v>
      </c>
      <c r="C93" s="919"/>
      <c r="D93" s="913">
        <v>3040</v>
      </c>
      <c r="E93" s="914"/>
      <c r="F93" s="914"/>
      <c r="G93" s="918"/>
      <c r="H93" s="915"/>
      <c r="I93" s="914"/>
    </row>
    <row r="94" s="889" customFormat="1" ht="15" customHeight="1" spans="1:9">
      <c r="A94" s="910">
        <v>84</v>
      </c>
      <c r="B94" s="911" t="s">
        <v>245</v>
      </c>
      <c r="C94" s="920"/>
      <c r="D94" s="913"/>
      <c r="E94" s="914"/>
      <c r="F94" s="914"/>
      <c r="G94" s="918"/>
      <c r="H94" s="915"/>
      <c r="I94" s="914"/>
    </row>
    <row r="95" s="889" customFormat="1" ht="15" customHeight="1" spans="1:9">
      <c r="A95" s="910">
        <v>85</v>
      </c>
      <c r="B95" s="911" t="s">
        <v>246</v>
      </c>
      <c r="C95" s="920"/>
      <c r="D95" s="913"/>
      <c r="E95" s="914"/>
      <c r="F95" s="914"/>
      <c r="G95" s="917"/>
      <c r="H95" s="915"/>
      <c r="I95" s="914"/>
    </row>
    <row r="96" s="889" customFormat="1" ht="15" customHeight="1" spans="1:9">
      <c r="A96" s="910">
        <v>86</v>
      </c>
      <c r="B96" s="911" t="s">
        <v>247</v>
      </c>
      <c r="C96" s="920"/>
      <c r="D96" s="913"/>
      <c r="E96" s="914"/>
      <c r="F96" s="914"/>
      <c r="G96" s="917"/>
      <c r="H96" s="915"/>
      <c r="I96" s="914"/>
    </row>
    <row r="97" s="889" customFormat="1" ht="15" customHeight="1" spans="1:9">
      <c r="A97" s="910">
        <v>87</v>
      </c>
      <c r="B97" s="911" t="s">
        <v>248</v>
      </c>
      <c r="C97" s="920"/>
      <c r="D97" s="913">
        <v>10053.08</v>
      </c>
      <c r="E97" s="914"/>
      <c r="F97" s="914"/>
      <c r="G97" s="917"/>
      <c r="H97" s="915"/>
      <c r="I97" s="914"/>
    </row>
    <row r="98" s="889" customFormat="1" ht="15" customHeight="1" spans="1:9">
      <c r="A98" s="910">
        <v>88</v>
      </c>
      <c r="B98" s="911" t="s">
        <v>249</v>
      </c>
      <c r="C98" s="921"/>
      <c r="D98" s="913">
        <v>6444.84</v>
      </c>
      <c r="E98" s="914"/>
      <c r="F98" s="914"/>
      <c r="G98" s="917"/>
      <c r="H98" s="915"/>
      <c r="I98" s="914"/>
    </row>
    <row r="99" s="889" customFormat="1" ht="15" customHeight="1" spans="1:9">
      <c r="A99" s="910">
        <v>89</v>
      </c>
      <c r="B99" s="911" t="s">
        <v>250</v>
      </c>
      <c r="C99" s="919"/>
      <c r="D99" s="913">
        <v>399</v>
      </c>
      <c r="E99" s="914"/>
      <c r="F99" s="914"/>
      <c r="G99" s="917"/>
      <c r="H99" s="915"/>
      <c r="I99" s="914"/>
    </row>
    <row r="100" s="889" customFormat="1" ht="15" customHeight="1" spans="1:9">
      <c r="A100" s="910">
        <v>90</v>
      </c>
      <c r="B100" s="911" t="s">
        <v>251</v>
      </c>
      <c r="C100" s="919"/>
      <c r="D100" s="913">
        <v>190</v>
      </c>
      <c r="E100" s="914"/>
      <c r="F100" s="914"/>
      <c r="G100" s="917"/>
      <c r="H100" s="915"/>
      <c r="I100" s="914"/>
    </row>
    <row r="101" s="889" customFormat="1" ht="15" customHeight="1" spans="1:9">
      <c r="A101" s="910">
        <v>91</v>
      </c>
      <c r="B101" s="911" t="s">
        <v>252</v>
      </c>
      <c r="C101" s="920"/>
      <c r="D101" s="913"/>
      <c r="E101" s="914"/>
      <c r="F101" s="914"/>
      <c r="G101" s="915"/>
      <c r="H101" s="915"/>
      <c r="I101" s="914"/>
    </row>
    <row r="102" s="889" customFormat="1" ht="15" customHeight="1" spans="1:9">
      <c r="A102" s="910">
        <v>92</v>
      </c>
      <c r="B102" s="911" t="s">
        <v>253</v>
      </c>
      <c r="C102" s="920"/>
      <c r="D102" s="913"/>
      <c r="E102" s="914"/>
      <c r="F102" s="914"/>
      <c r="G102" s="918"/>
      <c r="H102" s="915"/>
      <c r="I102" s="914"/>
    </row>
    <row r="103" s="889" customFormat="1" ht="15" customHeight="1" spans="1:9">
      <c r="A103" s="910">
        <v>93</v>
      </c>
      <c r="B103" s="911" t="s">
        <v>254</v>
      </c>
      <c r="C103" s="920"/>
      <c r="D103" s="913">
        <v>1377.39</v>
      </c>
      <c r="E103" s="914"/>
      <c r="F103" s="914"/>
      <c r="G103" s="918"/>
      <c r="H103" s="915"/>
      <c r="I103" s="914"/>
    </row>
    <row r="104" s="889" customFormat="1" ht="15" customHeight="1" spans="1:9">
      <c r="A104" s="910">
        <v>94</v>
      </c>
      <c r="B104" s="911" t="s">
        <v>255</v>
      </c>
      <c r="C104" s="919"/>
      <c r="D104" s="913">
        <v>12521</v>
      </c>
      <c r="E104" s="914"/>
      <c r="F104" s="914"/>
      <c r="G104" s="918"/>
      <c r="H104" s="915"/>
      <c r="I104" s="914"/>
    </row>
    <row r="105" s="889" customFormat="1" ht="15" customHeight="1" spans="1:9">
      <c r="A105" s="910">
        <v>95</v>
      </c>
      <c r="B105" s="911" t="s">
        <v>256</v>
      </c>
      <c r="C105" s="919"/>
      <c r="D105" s="913"/>
      <c r="E105" s="914"/>
      <c r="F105" s="914"/>
      <c r="G105" s="918"/>
      <c r="H105" s="915"/>
      <c r="I105" s="914"/>
    </row>
    <row r="106" s="889" customFormat="1" ht="15" customHeight="1" spans="1:9">
      <c r="A106" s="910">
        <v>96</v>
      </c>
      <c r="B106" s="911" t="s">
        <v>257</v>
      </c>
      <c r="C106" s="920"/>
      <c r="D106" s="913">
        <v>31089.14</v>
      </c>
      <c r="E106" s="914"/>
      <c r="F106" s="914"/>
      <c r="G106" s="918"/>
      <c r="H106" s="915"/>
      <c r="I106" s="914"/>
    </row>
    <row r="107" s="889" customFormat="1" ht="15" customHeight="1" spans="1:9">
      <c r="A107" s="910">
        <v>97</v>
      </c>
      <c r="B107" s="911" t="s">
        <v>258</v>
      </c>
      <c r="C107" s="920"/>
      <c r="D107" s="913"/>
      <c r="E107" s="914"/>
      <c r="F107" s="914"/>
      <c r="G107" s="918"/>
      <c r="H107" s="915"/>
      <c r="I107" s="914"/>
    </row>
    <row r="108" s="889" customFormat="1" ht="15" customHeight="1" spans="1:9">
      <c r="A108" s="910">
        <v>98</v>
      </c>
      <c r="B108" s="911" t="s">
        <v>259</v>
      </c>
      <c r="C108" s="920"/>
      <c r="D108" s="913">
        <v>30068.1</v>
      </c>
      <c r="E108" s="914"/>
      <c r="F108" s="914"/>
      <c r="G108" s="915"/>
      <c r="H108" s="915"/>
      <c r="I108" s="914"/>
    </row>
    <row r="109" s="889" customFormat="1" ht="15" customHeight="1" spans="1:9">
      <c r="A109" s="910">
        <v>99</v>
      </c>
      <c r="B109" s="911" t="s">
        <v>260</v>
      </c>
      <c r="C109" s="920"/>
      <c r="D109" s="913"/>
      <c r="E109" s="914"/>
      <c r="F109" s="914"/>
      <c r="G109" s="915"/>
      <c r="H109" s="915"/>
      <c r="I109" s="914"/>
    </row>
    <row r="110" s="889" customFormat="1" ht="15" customHeight="1" spans="1:9">
      <c r="A110" s="910">
        <v>100</v>
      </c>
      <c r="B110" s="911" t="s">
        <v>261</v>
      </c>
      <c r="C110" s="920"/>
      <c r="D110" s="913">
        <v>4055</v>
      </c>
      <c r="E110" s="914"/>
      <c r="F110" s="914"/>
      <c r="G110" s="915"/>
      <c r="H110" s="915"/>
      <c r="I110" s="914"/>
    </row>
    <row r="111" s="889" customFormat="1" ht="15" customHeight="1" spans="1:9">
      <c r="A111" s="910">
        <v>101</v>
      </c>
      <c r="B111" s="911" t="s">
        <v>262</v>
      </c>
      <c r="C111" s="920"/>
      <c r="D111" s="913"/>
      <c r="E111" s="914"/>
      <c r="F111" s="914"/>
      <c r="G111" s="915"/>
      <c r="H111" s="915"/>
      <c r="I111" s="914"/>
    </row>
    <row r="112" s="889" customFormat="1" ht="15" customHeight="1" spans="1:9">
      <c r="A112" s="910">
        <v>102</v>
      </c>
      <c r="B112" s="911" t="s">
        <v>263</v>
      </c>
      <c r="C112" s="919"/>
      <c r="D112" s="913"/>
      <c r="E112" s="914"/>
      <c r="F112" s="914"/>
      <c r="G112" s="915"/>
      <c r="H112" s="915"/>
      <c r="I112" s="914"/>
    </row>
    <row r="113" s="889" customFormat="1" ht="15" customHeight="1" spans="1:9">
      <c r="A113" s="910">
        <v>103</v>
      </c>
      <c r="B113" s="911" t="s">
        <v>264</v>
      </c>
      <c r="C113" s="920"/>
      <c r="D113" s="913"/>
      <c r="E113" s="914"/>
      <c r="F113" s="914"/>
      <c r="G113" s="915"/>
      <c r="H113" s="915"/>
      <c r="I113" s="914"/>
    </row>
    <row r="114" s="889" customFormat="1" ht="15" customHeight="1" spans="1:9">
      <c r="A114" s="910">
        <v>104</v>
      </c>
      <c r="B114" s="911" t="s">
        <v>265</v>
      </c>
      <c r="C114" s="919"/>
      <c r="D114" s="913">
        <v>5389.45</v>
      </c>
      <c r="E114" s="914"/>
      <c r="F114" s="914"/>
      <c r="G114" s="915"/>
      <c r="H114" s="915"/>
      <c r="I114" s="914"/>
    </row>
    <row r="115" s="889" customFormat="1" ht="15" customHeight="1" spans="1:9">
      <c r="A115" s="910">
        <v>105</v>
      </c>
      <c r="B115" s="911" t="s">
        <v>266</v>
      </c>
      <c r="C115" s="920"/>
      <c r="D115" s="913">
        <v>4350</v>
      </c>
      <c r="E115" s="914"/>
      <c r="F115" s="914"/>
      <c r="G115" s="915"/>
      <c r="H115" s="915"/>
      <c r="I115" s="914"/>
    </row>
    <row r="116" s="889" customFormat="1" ht="15" customHeight="1" spans="1:9">
      <c r="A116" s="910">
        <v>106</v>
      </c>
      <c r="B116" s="911" t="s">
        <v>267</v>
      </c>
      <c r="C116" s="920"/>
      <c r="D116" s="913"/>
      <c r="E116" s="914"/>
      <c r="F116" s="914"/>
      <c r="G116" s="915"/>
      <c r="H116" s="915"/>
      <c r="I116" s="914"/>
    </row>
    <row r="117" s="889" customFormat="1" ht="15" customHeight="1" spans="1:9">
      <c r="A117" s="910">
        <v>107</v>
      </c>
      <c r="B117" s="911" t="s">
        <v>268</v>
      </c>
      <c r="C117" s="920"/>
      <c r="D117" s="913"/>
      <c r="E117" s="914"/>
      <c r="F117" s="914"/>
      <c r="G117" s="915"/>
      <c r="H117" s="915"/>
      <c r="I117" s="914"/>
    </row>
    <row r="118" s="889" customFormat="1" ht="15" customHeight="1" spans="1:9">
      <c r="A118" s="910">
        <v>108</v>
      </c>
      <c r="B118" s="911" t="s">
        <v>269</v>
      </c>
      <c r="C118" s="920"/>
      <c r="D118" s="913"/>
      <c r="E118" s="914"/>
      <c r="F118" s="914"/>
      <c r="G118" s="914"/>
      <c r="H118" s="915"/>
      <c r="I118" s="914"/>
    </row>
    <row r="119" s="889" customFormat="1" ht="15" customHeight="1" spans="1:9">
      <c r="A119" s="910">
        <v>109</v>
      </c>
      <c r="B119" s="911" t="s">
        <v>270</v>
      </c>
      <c r="C119" s="920"/>
      <c r="D119" s="913">
        <v>228</v>
      </c>
      <c r="E119" s="914"/>
      <c r="F119" s="914"/>
      <c r="G119" s="914"/>
      <c r="H119" s="915"/>
      <c r="I119" s="914"/>
    </row>
    <row r="120" s="889" customFormat="1" ht="15" customHeight="1" spans="1:9">
      <c r="A120" s="910">
        <v>110</v>
      </c>
      <c r="B120" s="911" t="s">
        <v>271</v>
      </c>
      <c r="C120" s="920"/>
      <c r="D120" s="913"/>
      <c r="E120" s="914"/>
      <c r="F120" s="914"/>
      <c r="G120" s="914"/>
      <c r="H120" s="915"/>
      <c r="I120" s="914"/>
    </row>
    <row r="121" s="889" customFormat="1" ht="15" customHeight="1" spans="1:9">
      <c r="A121" s="910">
        <v>111</v>
      </c>
      <c r="B121" s="911" t="s">
        <v>272</v>
      </c>
      <c r="C121" s="920"/>
      <c r="D121" s="913">
        <v>5219</v>
      </c>
      <c r="E121" s="914"/>
      <c r="F121" s="914"/>
      <c r="G121" s="914"/>
      <c r="H121" s="915"/>
      <c r="I121" s="914"/>
    </row>
    <row r="122" s="889" customFormat="1" ht="15" customHeight="1" spans="1:9">
      <c r="A122" s="910">
        <v>112</v>
      </c>
      <c r="B122" s="911" t="s">
        <v>273</v>
      </c>
      <c r="C122" s="920"/>
      <c r="D122" s="913"/>
      <c r="E122" s="914"/>
      <c r="F122" s="914"/>
      <c r="G122" s="914"/>
      <c r="H122" s="915"/>
      <c r="I122" s="914"/>
    </row>
    <row r="123" s="889" customFormat="1" ht="15" customHeight="1" spans="1:9">
      <c r="A123" s="910">
        <v>113</v>
      </c>
      <c r="B123" s="911" t="s">
        <v>274</v>
      </c>
      <c r="C123" s="920"/>
      <c r="D123" s="913"/>
      <c r="E123" s="914"/>
      <c r="F123" s="914"/>
      <c r="G123" s="914"/>
      <c r="H123" s="915"/>
      <c r="I123" s="914"/>
    </row>
    <row r="124" s="889" customFormat="1" ht="15" customHeight="1" spans="1:9">
      <c r="A124" s="910">
        <v>114</v>
      </c>
      <c r="B124" s="911" t="s">
        <v>275</v>
      </c>
      <c r="C124" s="919"/>
      <c r="D124" s="913">
        <v>10801.63</v>
      </c>
      <c r="E124" s="914"/>
      <c r="F124" s="914"/>
      <c r="G124" s="914"/>
      <c r="H124" s="915"/>
      <c r="I124" s="914"/>
    </row>
    <row r="125" s="889" customFormat="1" ht="15" customHeight="1" spans="1:9">
      <c r="A125" s="910">
        <v>115</v>
      </c>
      <c r="B125" s="911" t="s">
        <v>276</v>
      </c>
      <c r="C125" s="920"/>
      <c r="D125" s="913">
        <v>2725.5</v>
      </c>
      <c r="E125" s="914"/>
      <c r="F125" s="914"/>
      <c r="G125" s="914"/>
      <c r="H125" s="915"/>
      <c r="I125" s="914"/>
    </row>
    <row r="126" s="889" customFormat="1" ht="15" customHeight="1" spans="1:9">
      <c r="A126" s="910">
        <v>116</v>
      </c>
      <c r="B126" s="911" t="s">
        <v>277</v>
      </c>
      <c r="C126" s="920"/>
      <c r="D126" s="913"/>
      <c r="E126" s="914"/>
      <c r="F126" s="914"/>
      <c r="G126" s="914"/>
      <c r="H126" s="915"/>
      <c r="I126" s="914"/>
    </row>
    <row r="127" s="889" customFormat="1" ht="15" customHeight="1" spans="1:9">
      <c r="A127" s="910">
        <v>117</v>
      </c>
      <c r="B127" s="911" t="s">
        <v>278</v>
      </c>
      <c r="C127" s="920"/>
      <c r="D127" s="913"/>
      <c r="E127" s="914"/>
      <c r="F127" s="914"/>
      <c r="G127" s="914"/>
      <c r="H127" s="915"/>
      <c r="I127" s="914"/>
    </row>
    <row r="128" s="889" customFormat="1" ht="15" customHeight="1" spans="1:9">
      <c r="A128" s="910">
        <v>118</v>
      </c>
      <c r="B128" s="911" t="s">
        <v>279</v>
      </c>
      <c r="C128" s="920"/>
      <c r="D128" s="913"/>
      <c r="E128" s="914"/>
      <c r="F128" s="914"/>
      <c r="G128" s="914"/>
      <c r="H128" s="915"/>
      <c r="I128" s="914"/>
    </row>
    <row r="129" s="889" customFormat="1" ht="15" customHeight="1" spans="1:9">
      <c r="A129" s="910">
        <v>119</v>
      </c>
      <c r="B129" s="911" t="s">
        <v>280</v>
      </c>
      <c r="C129" s="919"/>
      <c r="D129" s="913">
        <v>32165</v>
      </c>
      <c r="E129" s="914"/>
      <c r="F129" s="914"/>
      <c r="G129" s="914"/>
      <c r="H129" s="915"/>
      <c r="I129" s="914"/>
    </row>
    <row r="130" s="889" customFormat="1" ht="15" customHeight="1" spans="1:9">
      <c r="A130" s="910">
        <v>120</v>
      </c>
      <c r="B130" s="911" t="s">
        <v>281</v>
      </c>
      <c r="C130" s="920"/>
      <c r="D130" s="913">
        <v>5152</v>
      </c>
      <c r="E130" s="914"/>
      <c r="F130" s="914"/>
      <c r="G130" s="914"/>
      <c r="H130" s="915"/>
      <c r="I130" s="914"/>
    </row>
    <row r="131" s="889" customFormat="1" ht="15" customHeight="1" spans="1:9">
      <c r="A131" s="910">
        <v>121</v>
      </c>
      <c r="B131" s="911" t="s">
        <v>282</v>
      </c>
      <c r="C131" s="920"/>
      <c r="D131" s="913">
        <v>172236.25</v>
      </c>
      <c r="E131" s="914"/>
      <c r="F131" s="914"/>
      <c r="G131" s="914"/>
      <c r="H131" s="915"/>
      <c r="I131" s="914"/>
    </row>
    <row r="132" s="889" customFormat="1" ht="15" customHeight="1" spans="1:9">
      <c r="A132" s="910">
        <v>122</v>
      </c>
      <c r="B132" s="911" t="s">
        <v>283</v>
      </c>
      <c r="C132" s="920"/>
      <c r="D132" s="913">
        <v>22000</v>
      </c>
      <c r="E132" s="914"/>
      <c r="F132" s="914"/>
      <c r="G132" s="914"/>
      <c r="H132" s="915"/>
      <c r="I132" s="914"/>
    </row>
    <row r="133" s="889" customFormat="1" ht="15" customHeight="1" spans="1:9">
      <c r="A133" s="910">
        <v>123</v>
      </c>
      <c r="B133" s="911" t="s">
        <v>284</v>
      </c>
      <c r="C133" s="920"/>
      <c r="D133" s="913"/>
      <c r="E133" s="914"/>
      <c r="F133" s="914"/>
      <c r="G133" s="914"/>
      <c r="H133" s="915"/>
      <c r="I133" s="914"/>
    </row>
    <row r="134" s="889" customFormat="1" ht="15" customHeight="1" spans="1:9">
      <c r="A134" s="910">
        <v>124</v>
      </c>
      <c r="B134" s="911" t="s">
        <v>285</v>
      </c>
      <c r="C134" s="919"/>
      <c r="D134" s="913">
        <v>2503.19</v>
      </c>
      <c r="E134" s="914"/>
      <c r="F134" s="914"/>
      <c r="G134" s="914"/>
      <c r="H134" s="915"/>
      <c r="I134" s="914"/>
    </row>
    <row r="135" s="889" customFormat="1" ht="15" customHeight="1" spans="1:9">
      <c r="A135" s="910">
        <v>125</v>
      </c>
      <c r="B135" s="911" t="s">
        <v>286</v>
      </c>
      <c r="C135" s="919"/>
      <c r="D135" s="913">
        <v>114.61</v>
      </c>
      <c r="E135" s="914"/>
      <c r="F135" s="914"/>
      <c r="G135" s="914"/>
      <c r="H135" s="915"/>
      <c r="I135" s="914"/>
    </row>
    <row r="136" s="889" customFormat="1" ht="15" customHeight="1" spans="1:9">
      <c r="A136" s="910">
        <v>126</v>
      </c>
      <c r="B136" s="911" t="s">
        <v>287</v>
      </c>
      <c r="C136" s="919"/>
      <c r="D136" s="913"/>
      <c r="E136" s="914"/>
      <c r="F136" s="914"/>
      <c r="G136" s="914"/>
      <c r="H136" s="915"/>
      <c r="I136" s="914"/>
    </row>
    <row r="137" s="889" customFormat="1" ht="15" customHeight="1" spans="1:9">
      <c r="A137" s="910">
        <v>127</v>
      </c>
      <c r="B137" s="911" t="s">
        <v>288</v>
      </c>
      <c r="C137" s="919"/>
      <c r="D137" s="913">
        <v>232.42</v>
      </c>
      <c r="E137" s="914"/>
      <c r="F137" s="914"/>
      <c r="G137" s="914"/>
      <c r="H137" s="915"/>
      <c r="I137" s="914"/>
    </row>
    <row r="138" s="889" customFormat="1" ht="15" customHeight="1" spans="1:9">
      <c r="A138" s="910">
        <v>128</v>
      </c>
      <c r="B138" s="911" t="s">
        <v>289</v>
      </c>
      <c r="C138" s="920"/>
      <c r="D138" s="913"/>
      <c r="E138" s="914"/>
      <c r="F138" s="914"/>
      <c r="G138" s="914"/>
      <c r="H138" s="915"/>
      <c r="I138" s="914"/>
    </row>
    <row r="139" s="889" customFormat="1" ht="15" customHeight="1" spans="1:9">
      <c r="A139" s="910">
        <v>129</v>
      </c>
      <c r="B139" s="911" t="s">
        <v>290</v>
      </c>
      <c r="C139" s="920"/>
      <c r="D139" s="913"/>
      <c r="E139" s="914"/>
      <c r="F139" s="914"/>
      <c r="G139" s="914"/>
      <c r="H139" s="915"/>
      <c r="I139" s="914"/>
    </row>
    <row r="140" s="889" customFormat="1" ht="15" customHeight="1" spans="1:9">
      <c r="A140" s="910">
        <v>130</v>
      </c>
      <c r="B140" s="911" t="s">
        <v>291</v>
      </c>
      <c r="C140" s="920"/>
      <c r="D140" s="913">
        <v>16819.7</v>
      </c>
      <c r="E140" s="914"/>
      <c r="F140" s="914"/>
      <c r="G140" s="914"/>
      <c r="H140" s="915"/>
      <c r="I140" s="914"/>
    </row>
    <row r="141" s="889" customFormat="1" ht="15" customHeight="1" spans="1:9">
      <c r="A141" s="910">
        <v>131</v>
      </c>
      <c r="B141" s="911" t="s">
        <v>292</v>
      </c>
      <c r="C141" s="923"/>
      <c r="D141" s="913"/>
      <c r="E141" s="914"/>
      <c r="F141" s="914"/>
      <c r="G141" s="914"/>
      <c r="H141" s="915"/>
      <c r="I141" s="914"/>
    </row>
    <row r="142" s="889" customFormat="1" ht="15" customHeight="1" spans="1:9">
      <c r="A142" s="910">
        <v>132</v>
      </c>
      <c r="B142" s="911" t="s">
        <v>293</v>
      </c>
      <c r="C142" s="921"/>
      <c r="D142" s="913"/>
      <c r="E142" s="914"/>
      <c r="F142" s="914"/>
      <c r="G142" s="914"/>
      <c r="H142" s="915"/>
      <c r="I142" s="914"/>
    </row>
    <row r="143" s="889" customFormat="1" ht="15" customHeight="1" spans="1:9">
      <c r="A143" s="910">
        <v>133</v>
      </c>
      <c r="B143" s="911" t="s">
        <v>294</v>
      </c>
      <c r="C143" s="921"/>
      <c r="D143" s="913">
        <v>2006.4</v>
      </c>
      <c r="E143" s="914"/>
      <c r="F143" s="914"/>
      <c r="G143" s="914"/>
      <c r="H143" s="915"/>
      <c r="I143" s="914"/>
    </row>
    <row r="144" s="889" customFormat="1" ht="15" customHeight="1" spans="1:9">
      <c r="A144" s="910">
        <v>134</v>
      </c>
      <c r="B144" s="911" t="s">
        <v>295</v>
      </c>
      <c r="C144" s="921"/>
      <c r="D144" s="913">
        <v>85099.16</v>
      </c>
      <c r="E144" s="914"/>
      <c r="F144" s="914"/>
      <c r="G144" s="914"/>
      <c r="H144" s="915"/>
      <c r="I144" s="914"/>
    </row>
    <row r="145" s="889" customFormat="1" ht="15" customHeight="1" spans="1:9">
      <c r="A145" s="910">
        <v>135</v>
      </c>
      <c r="B145" s="924" t="s">
        <v>296</v>
      </c>
      <c r="C145" s="921"/>
      <c r="D145" s="913"/>
      <c r="E145" s="914"/>
      <c r="F145" s="914"/>
      <c r="G145" s="914"/>
      <c r="H145" s="915"/>
      <c r="I145" s="914"/>
    </row>
    <row r="146" s="889" customFormat="1" ht="15" customHeight="1" spans="1:9">
      <c r="A146" s="910">
        <v>136</v>
      </c>
      <c r="B146" s="924" t="s">
        <v>297</v>
      </c>
      <c r="C146" s="921"/>
      <c r="D146" s="913"/>
      <c r="E146" s="914"/>
      <c r="F146" s="914"/>
      <c r="G146" s="914"/>
      <c r="H146" s="915"/>
      <c r="I146" s="914"/>
    </row>
    <row r="147" s="889" customFormat="1" ht="15" customHeight="1" spans="1:9">
      <c r="A147" s="910">
        <v>137</v>
      </c>
      <c r="B147" s="924" t="s">
        <v>298</v>
      </c>
      <c r="C147" s="921"/>
      <c r="D147" s="913">
        <v>21304.65</v>
      </c>
      <c r="E147" s="914"/>
      <c r="F147" s="914"/>
      <c r="G147" s="914"/>
      <c r="H147" s="915"/>
      <c r="I147" s="914"/>
    </row>
    <row r="148" s="889" customFormat="1" ht="15" customHeight="1" spans="1:9">
      <c r="A148" s="910">
        <v>138</v>
      </c>
      <c r="B148" s="924" t="s">
        <v>299</v>
      </c>
      <c r="C148" s="919"/>
      <c r="D148" s="913">
        <v>3000</v>
      </c>
      <c r="E148" s="914"/>
      <c r="F148" s="914"/>
      <c r="G148" s="914"/>
      <c r="H148" s="915"/>
      <c r="I148" s="914"/>
    </row>
    <row r="149" s="889" customFormat="1" ht="15" customHeight="1" spans="1:9">
      <c r="A149" s="910">
        <v>139</v>
      </c>
      <c r="B149" s="924" t="s">
        <v>300</v>
      </c>
      <c r="C149" s="919"/>
      <c r="D149" s="913"/>
      <c r="E149" s="914"/>
      <c r="F149" s="914"/>
      <c r="G149" s="914"/>
      <c r="H149" s="915"/>
      <c r="I149" s="914"/>
    </row>
    <row r="150" s="889" customFormat="1" ht="15" customHeight="1" spans="1:9">
      <c r="A150" s="910">
        <v>140</v>
      </c>
      <c r="B150" s="911" t="s">
        <v>301</v>
      </c>
      <c r="C150" s="921"/>
      <c r="D150" s="913">
        <v>166.42</v>
      </c>
      <c r="E150" s="914"/>
      <c r="F150" s="914"/>
      <c r="G150" s="914"/>
      <c r="H150" s="915"/>
      <c r="I150" s="914"/>
    </row>
    <row r="151" s="889" customFormat="1" ht="15" customHeight="1" spans="1:9">
      <c r="A151" s="910">
        <v>141</v>
      </c>
      <c r="B151" s="924" t="s">
        <v>302</v>
      </c>
      <c r="C151" s="912"/>
      <c r="D151" s="916"/>
      <c r="E151" s="914"/>
      <c r="F151" s="914"/>
      <c r="G151" s="914"/>
      <c r="H151" s="915"/>
      <c r="I151" s="914"/>
    </row>
    <row r="152" s="889" customFormat="1" ht="15" customHeight="1" spans="1:9">
      <c r="A152" s="925">
        <v>142</v>
      </c>
      <c r="B152" s="924" t="s">
        <v>303</v>
      </c>
      <c r="C152" s="926"/>
      <c r="D152" s="916"/>
      <c r="E152" s="914"/>
      <c r="F152" s="914"/>
      <c r="G152" s="914"/>
      <c r="H152" s="915"/>
      <c r="I152" s="914"/>
    </row>
    <row r="153" s="889" customFormat="1" ht="15" customHeight="1" spans="1:9">
      <c r="A153" s="910">
        <v>143</v>
      </c>
      <c r="B153" s="911" t="s">
        <v>304</v>
      </c>
      <c r="C153" s="919"/>
      <c r="D153" s="913"/>
      <c r="E153" s="914"/>
      <c r="F153" s="914"/>
      <c r="G153" s="914"/>
      <c r="H153" s="915"/>
      <c r="I153" s="914"/>
    </row>
    <row r="154" s="889" customFormat="1" ht="15" customHeight="1" spans="1:9">
      <c r="A154" s="925">
        <v>144</v>
      </c>
      <c r="B154" s="911" t="s">
        <v>305</v>
      </c>
      <c r="C154" s="921"/>
      <c r="D154" s="913">
        <v>3795.9</v>
      </c>
      <c r="E154" s="914"/>
      <c r="F154" s="914"/>
      <c r="G154" s="914"/>
      <c r="H154" s="915"/>
      <c r="I154" s="914"/>
    </row>
    <row r="155" s="889" customFormat="1" ht="15" customHeight="1" spans="1:9">
      <c r="A155" s="910">
        <v>145</v>
      </c>
      <c r="B155" s="911" t="s">
        <v>306</v>
      </c>
      <c r="C155" s="921"/>
      <c r="D155" s="913"/>
      <c r="E155" s="914"/>
      <c r="F155" s="914"/>
      <c r="G155" s="914"/>
      <c r="H155" s="915"/>
      <c r="I155" s="914"/>
    </row>
    <row r="156" s="889" customFormat="1" ht="15" customHeight="1" spans="1:9">
      <c r="A156" s="925">
        <v>146</v>
      </c>
      <c r="B156" s="911" t="s">
        <v>307</v>
      </c>
      <c r="C156" s="921"/>
      <c r="D156" s="913"/>
      <c r="E156" s="914"/>
      <c r="F156" s="914"/>
      <c r="G156" s="914"/>
      <c r="H156" s="915"/>
      <c r="I156" s="914"/>
    </row>
    <row r="157" s="889" customFormat="1" ht="15" customHeight="1" spans="1:9">
      <c r="A157" s="910">
        <v>147</v>
      </c>
      <c r="B157" s="911" t="s">
        <v>308</v>
      </c>
      <c r="C157" s="921"/>
      <c r="D157" s="913">
        <v>15824.2</v>
      </c>
      <c r="E157" s="914"/>
      <c r="F157" s="914"/>
      <c r="G157" s="914"/>
      <c r="H157" s="915"/>
      <c r="I157" s="914"/>
    </row>
    <row r="158" ht="7.5" customHeight="1" spans="1:10">
      <c r="A158" s="927"/>
      <c r="B158" s="928"/>
      <c r="C158" s="914"/>
      <c r="D158" s="914"/>
      <c r="E158" s="914"/>
      <c r="F158" s="914"/>
      <c r="G158" s="914"/>
      <c r="H158" s="914"/>
      <c r="I158" s="914"/>
      <c r="J158" s="915"/>
    </row>
    <row r="159" ht="15" customHeight="1" spans="1:10">
      <c r="A159" s="929" t="s">
        <v>309</v>
      </c>
      <c r="B159" s="929"/>
      <c r="C159" s="929"/>
      <c r="D159" s="930">
        <f>SUM(D11:D157)</f>
        <v>5401119.03</v>
      </c>
      <c r="E159" s="914"/>
      <c r="F159" s="914"/>
      <c r="G159" s="914"/>
      <c r="H159" s="914"/>
      <c r="I159" s="914"/>
      <c r="J159" s="915"/>
    </row>
    <row r="160" ht="15" customHeight="1" spans="1:10">
      <c r="A160" s="927"/>
      <c r="B160" s="928"/>
      <c r="C160" s="914"/>
      <c r="D160" s="914"/>
      <c r="E160" s="914"/>
      <c r="F160" s="914"/>
      <c r="G160" s="914"/>
      <c r="H160" s="914"/>
      <c r="I160" s="914"/>
      <c r="J160" s="915"/>
    </row>
    <row r="161" ht="15" customHeight="1" spans="1:10">
      <c r="A161" s="927"/>
      <c r="B161" s="928"/>
      <c r="C161" s="914"/>
      <c r="D161" s="914"/>
      <c r="E161" s="914"/>
      <c r="F161" s="914"/>
      <c r="G161" s="914"/>
      <c r="H161" s="914"/>
      <c r="I161" s="914"/>
      <c r="J161" s="915"/>
    </row>
    <row r="162" ht="15" customHeight="1" spans="1:10">
      <c r="A162" s="927"/>
      <c r="B162" s="928"/>
      <c r="C162" s="914"/>
      <c r="D162" s="914"/>
      <c r="E162" s="914"/>
      <c r="F162" s="914"/>
      <c r="G162" s="914"/>
      <c r="H162" s="914"/>
      <c r="I162" s="914"/>
      <c r="J162" s="915"/>
    </row>
    <row r="163" ht="15" customHeight="1" spans="1:10">
      <c r="A163" s="927"/>
      <c r="B163" s="928"/>
      <c r="C163" s="931" t="s">
        <v>148</v>
      </c>
      <c r="D163" s="931"/>
      <c r="E163" s="932"/>
      <c r="F163" s="914"/>
      <c r="G163" s="914"/>
      <c r="H163" s="914"/>
      <c r="I163" s="914"/>
      <c r="J163" s="915"/>
    </row>
    <row r="164" ht="15" customHeight="1" spans="1:10">
      <c r="A164" s="927"/>
      <c r="B164" s="928"/>
      <c r="C164" s="914"/>
      <c r="D164" s="914"/>
      <c r="E164" s="914"/>
      <c r="F164" s="914"/>
      <c r="G164" s="914"/>
      <c r="H164" s="914"/>
      <c r="I164" s="914"/>
      <c r="J164" s="915"/>
    </row>
    <row r="165" ht="16.5" customHeight="1" spans="1:10">
      <c r="A165" s="933" t="s">
        <v>149</v>
      </c>
      <c r="B165" s="933"/>
      <c r="C165" s="934" t="s">
        <v>150</v>
      </c>
      <c r="D165" s="934"/>
      <c r="E165" s="914"/>
      <c r="F165" s="914"/>
      <c r="G165" s="914"/>
      <c r="H165" s="914"/>
      <c r="I165" s="914"/>
      <c r="J165" s="915"/>
    </row>
    <row r="166" ht="16.5" customHeight="1" spans="1:10">
      <c r="A166" s="935" t="s">
        <v>65</v>
      </c>
      <c r="B166" s="935"/>
      <c r="C166" s="934" t="s">
        <v>151</v>
      </c>
      <c r="D166" s="934"/>
      <c r="E166" s="914"/>
      <c r="F166" s="914"/>
      <c r="G166" s="914"/>
      <c r="H166" s="914"/>
      <c r="I166" s="914"/>
      <c r="J166" s="915"/>
    </row>
    <row r="167" ht="16.5" customHeight="1" spans="1:10">
      <c r="A167" s="935" t="s">
        <v>67</v>
      </c>
      <c r="B167" s="935"/>
      <c r="C167" s="934" t="s">
        <v>310</v>
      </c>
      <c r="D167" s="934"/>
      <c r="E167" s="914"/>
      <c r="F167" s="914"/>
      <c r="G167" s="914"/>
      <c r="H167" s="914"/>
      <c r="I167" s="914"/>
      <c r="J167" s="915"/>
    </row>
    <row r="168" ht="16.5" customHeight="1" spans="1:10">
      <c r="A168" s="935" t="s">
        <v>69</v>
      </c>
      <c r="B168" s="935"/>
      <c r="C168" s="936" t="s">
        <v>153</v>
      </c>
      <c r="D168" s="936"/>
      <c r="E168" s="914"/>
      <c r="F168" s="914"/>
      <c r="G168" s="914"/>
      <c r="H168" s="915"/>
      <c r="I168" s="915"/>
      <c r="J168" s="914"/>
    </row>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sheetData>
  <sheetProtection password="CC4F" sheet="1" objects="1" scenarios="1"/>
  <mergeCells count="12">
    <mergeCell ref="B2:C2"/>
    <mergeCell ref="B3:C3"/>
    <mergeCell ref="A159:C159"/>
    <mergeCell ref="C163:D163"/>
    <mergeCell ref="A165:B165"/>
    <mergeCell ref="C165:D165"/>
    <mergeCell ref="A166:B166"/>
    <mergeCell ref="C166:D166"/>
    <mergeCell ref="A167:B167"/>
    <mergeCell ref="C167:D167"/>
    <mergeCell ref="A168:B168"/>
    <mergeCell ref="C168:D168"/>
  </mergeCells>
  <pageMargins left="0.511811023622047" right="0.511811023622047" top="0.78740157480315" bottom="0.78740157480315" header="0.511811023622047" footer="0.511811023622047"/>
  <pageSetup paperSize="9" scale="70" firstPageNumber="0" fitToHeight="0" orientation="portrait" useFirstPageNumber="1"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0"/>
  <sheetViews>
    <sheetView showGridLines="0" tabSelected="1" workbookViewId="0">
      <selection activeCell="I15" sqref="I15"/>
    </sheetView>
  </sheetViews>
  <sheetFormatPr defaultColWidth="12.5714285714286" defaultRowHeight="15" customHeight="1"/>
  <cols>
    <col min="1" max="1" width="8.42857142857143" style="185" customWidth="1"/>
    <col min="2" max="2" width="7.42857142857143" style="185" customWidth="1"/>
    <col min="3" max="3" width="39.7142857142857" style="185" customWidth="1"/>
    <col min="4" max="4" width="8.42857142857143" style="185" customWidth="1"/>
    <col min="5" max="5" width="37.2857142857143" style="185" customWidth="1"/>
    <col min="6" max="6" width="13" style="185" customWidth="1"/>
    <col min="7" max="7" width="15.2857142857143" style="185" customWidth="1"/>
    <col min="8" max="8" width="11.4285714285714" style="185" customWidth="1"/>
    <col min="9" max="9" width="34.1428571428571" style="185" customWidth="1"/>
    <col min="10" max="10" width="39.4285714285714" style="185" customWidth="1"/>
    <col min="11" max="11" width="11.4285714285714" style="185" customWidth="1"/>
    <col min="12" max="12" width="83.8571428571429" style="185" customWidth="1"/>
    <col min="13" max="26" width="11.4285714285714" style="185" customWidth="1"/>
    <col min="27" max="16384" width="12.5714285714286" style="185"/>
  </cols>
  <sheetData>
    <row r="1" ht="12.75" customHeight="1" spans="1:26">
      <c r="A1" s="828"/>
      <c r="B1" s="829"/>
      <c r="C1" s="828"/>
      <c r="D1" s="830"/>
      <c r="E1" s="828"/>
      <c r="F1" s="830"/>
      <c r="G1" s="828"/>
      <c r="H1" s="828"/>
      <c r="I1" s="828"/>
      <c r="J1" s="828"/>
      <c r="K1" s="828"/>
      <c r="L1" s="853"/>
      <c r="M1" s="828"/>
      <c r="N1" s="828"/>
      <c r="O1" s="828"/>
      <c r="P1" s="828"/>
      <c r="Q1" s="828"/>
      <c r="R1" s="828"/>
      <c r="S1" s="828"/>
      <c r="T1" s="828"/>
      <c r="U1" s="828"/>
      <c r="V1" s="828"/>
      <c r="W1" s="828"/>
      <c r="X1" s="828"/>
      <c r="Y1" s="828"/>
      <c r="Z1" s="828"/>
    </row>
    <row r="2" ht="16.5" customHeight="1" spans="1:26">
      <c r="A2" s="828"/>
      <c r="B2" s="829"/>
      <c r="C2" s="831" t="s">
        <v>0</v>
      </c>
      <c r="D2" s="831"/>
      <c r="E2" s="831"/>
      <c r="F2" s="832" t="s">
        <v>1</v>
      </c>
      <c r="G2" s="833" t="s">
        <v>72</v>
      </c>
      <c r="H2" s="828"/>
      <c r="I2" s="828"/>
      <c r="J2" s="828"/>
      <c r="K2" s="828"/>
      <c r="L2" s="853"/>
      <c r="M2" s="828"/>
      <c r="N2" s="828"/>
      <c r="O2" s="828"/>
      <c r="P2" s="828"/>
      <c r="Q2" s="828"/>
      <c r="R2" s="828"/>
      <c r="S2" s="828"/>
      <c r="T2" s="828"/>
      <c r="U2" s="828"/>
      <c r="V2" s="828"/>
      <c r="W2" s="828"/>
      <c r="X2" s="828"/>
      <c r="Y2" s="828"/>
      <c r="Z2" s="828"/>
    </row>
    <row r="3" ht="16.5" customHeight="1" spans="1:26">
      <c r="A3" s="828"/>
      <c r="B3" s="829"/>
      <c r="C3" s="834" t="s">
        <v>3</v>
      </c>
      <c r="D3" s="834"/>
      <c r="E3" s="834"/>
      <c r="F3" s="832" t="s">
        <v>4</v>
      </c>
      <c r="G3" s="833">
        <v>2026</v>
      </c>
      <c r="H3" s="828"/>
      <c r="I3" s="828"/>
      <c r="J3" s="828"/>
      <c r="K3" s="828"/>
      <c r="L3" s="853"/>
      <c r="M3" s="828"/>
      <c r="N3" s="828"/>
      <c r="O3" s="828"/>
      <c r="P3" s="828"/>
      <c r="Q3" s="828"/>
      <c r="R3" s="828"/>
      <c r="S3" s="828"/>
      <c r="T3" s="828"/>
      <c r="U3" s="828"/>
      <c r="V3" s="828"/>
      <c r="W3" s="828"/>
      <c r="X3" s="828"/>
      <c r="Y3" s="828"/>
      <c r="Z3" s="828"/>
    </row>
    <row r="4" ht="16.5" customHeight="1" spans="1:26">
      <c r="A4" s="828"/>
      <c r="B4" s="829"/>
      <c r="C4" s="828"/>
      <c r="D4" s="830"/>
      <c r="E4" s="828"/>
      <c r="F4" s="835" t="s">
        <v>5</v>
      </c>
      <c r="G4" s="836" t="s">
        <v>6</v>
      </c>
      <c r="H4" s="828"/>
      <c r="I4" s="828"/>
      <c r="J4" s="828"/>
      <c r="K4" s="828"/>
      <c r="L4" s="853"/>
      <c r="M4" s="828"/>
      <c r="N4" s="828"/>
      <c r="O4" s="828"/>
      <c r="P4" s="828"/>
      <c r="Q4" s="828"/>
      <c r="R4" s="828"/>
      <c r="S4" s="828"/>
      <c r="T4" s="828"/>
      <c r="U4" s="828"/>
      <c r="V4" s="828"/>
      <c r="W4" s="828"/>
      <c r="X4" s="828"/>
      <c r="Y4" s="828"/>
      <c r="Z4" s="828"/>
    </row>
    <row r="5" ht="12.75" customHeight="1" spans="1:26">
      <c r="A5" s="828"/>
      <c r="B5" s="829"/>
      <c r="C5" s="828"/>
      <c r="D5" s="830"/>
      <c r="E5" s="828"/>
      <c r="F5" s="830"/>
      <c r="G5" s="828"/>
      <c r="H5" s="828"/>
      <c r="I5" s="828"/>
      <c r="J5" s="828"/>
      <c r="K5" s="828"/>
      <c r="L5" s="853"/>
      <c r="M5" s="828"/>
      <c r="N5" s="828"/>
      <c r="O5" s="828"/>
      <c r="P5" s="828"/>
      <c r="Q5" s="828"/>
      <c r="R5" s="828"/>
      <c r="S5" s="828"/>
      <c r="T5" s="828"/>
      <c r="U5" s="828"/>
      <c r="V5" s="828"/>
      <c r="W5" s="828"/>
      <c r="X5" s="828"/>
      <c r="Y5" s="828"/>
      <c r="Z5" s="828"/>
    </row>
    <row r="6" ht="12.75" customHeight="1" spans="1:26">
      <c r="A6" s="828"/>
      <c r="B6" s="829"/>
      <c r="C6" s="828"/>
      <c r="D6" s="830"/>
      <c r="E6" s="828"/>
      <c r="F6" s="830"/>
      <c r="G6" s="828"/>
      <c r="H6" s="828"/>
      <c r="I6" s="828"/>
      <c r="J6" s="828"/>
      <c r="K6" s="828"/>
      <c r="L6" s="853"/>
      <c r="M6" s="828"/>
      <c r="N6" s="828"/>
      <c r="O6" s="828"/>
      <c r="P6" s="828"/>
      <c r="Q6" s="828"/>
      <c r="R6" s="828"/>
      <c r="S6" s="828"/>
      <c r="T6" s="828"/>
      <c r="U6" s="828"/>
      <c r="V6" s="828"/>
      <c r="W6" s="828"/>
      <c r="X6" s="828"/>
      <c r="Y6" s="828"/>
      <c r="Z6" s="828"/>
    </row>
    <row r="7" ht="12.75" customHeight="1" spans="1:26">
      <c r="A7" s="828"/>
      <c r="B7" s="829"/>
      <c r="C7" s="828"/>
      <c r="D7" s="830"/>
      <c r="E7" s="828"/>
      <c r="F7" s="830"/>
      <c r="G7" s="828"/>
      <c r="H7" s="828"/>
      <c r="I7" s="828"/>
      <c r="J7" s="828"/>
      <c r="K7" s="828"/>
      <c r="L7" s="853"/>
      <c r="M7" s="828"/>
      <c r="N7" s="828"/>
      <c r="O7" s="828"/>
      <c r="P7" s="828"/>
      <c r="Q7" s="828"/>
      <c r="R7" s="828"/>
      <c r="S7" s="828"/>
      <c r="T7" s="828"/>
      <c r="U7" s="828"/>
      <c r="V7" s="828"/>
      <c r="W7" s="828"/>
      <c r="X7" s="828"/>
      <c r="Y7" s="828"/>
      <c r="Z7" s="828"/>
    </row>
    <row r="8" ht="15.75" customHeight="1" spans="1:26">
      <c r="A8" s="837" t="s">
        <v>311</v>
      </c>
      <c r="B8" s="227"/>
      <c r="C8" s="838" t="s">
        <v>312</v>
      </c>
      <c r="D8" s="227"/>
      <c r="E8" s="227"/>
      <c r="F8" s="839"/>
      <c r="G8" s="840"/>
      <c r="H8" s="841"/>
      <c r="I8" s="841"/>
      <c r="J8" s="841"/>
      <c r="K8" s="841"/>
      <c r="L8" s="860"/>
      <c r="M8" s="842"/>
      <c r="N8" s="842"/>
      <c r="O8" s="842"/>
      <c r="P8" s="842"/>
      <c r="Q8" s="842"/>
      <c r="R8" s="842"/>
      <c r="S8" s="842"/>
      <c r="T8" s="842"/>
      <c r="U8" s="842"/>
      <c r="V8" s="842"/>
      <c r="W8" s="842"/>
      <c r="X8" s="842"/>
      <c r="Y8" s="842"/>
      <c r="Z8" s="842"/>
    </row>
    <row r="9" ht="8.25" customHeight="1" spans="1:26">
      <c r="A9" s="842"/>
      <c r="B9" s="843"/>
      <c r="C9" s="838"/>
      <c r="D9" s="844"/>
      <c r="E9" s="844"/>
      <c r="F9" s="839"/>
      <c r="G9" s="840"/>
      <c r="H9" s="841"/>
      <c r="I9" s="841"/>
      <c r="J9" s="841"/>
      <c r="K9" s="841"/>
      <c r="L9" s="860"/>
      <c r="M9" s="842"/>
      <c r="N9" s="842"/>
      <c r="O9" s="842"/>
      <c r="P9" s="842"/>
      <c r="Q9" s="842"/>
      <c r="R9" s="842"/>
      <c r="S9" s="842"/>
      <c r="T9" s="842"/>
      <c r="U9" s="842"/>
      <c r="V9" s="842"/>
      <c r="W9" s="842"/>
      <c r="X9" s="842"/>
      <c r="Y9" s="842"/>
      <c r="Z9" s="842"/>
    </row>
    <row r="10" ht="18.75" customHeight="1" spans="1:26">
      <c r="A10" s="845"/>
      <c r="B10" s="846" t="s">
        <v>313</v>
      </c>
      <c r="C10" s="847" t="s">
        <v>314</v>
      </c>
      <c r="D10" s="848" t="s">
        <v>315</v>
      </c>
      <c r="E10" s="849" t="s">
        <v>316</v>
      </c>
      <c r="F10" s="850" t="s">
        <v>317</v>
      </c>
      <c r="G10" s="851" t="s">
        <v>318</v>
      </c>
      <c r="H10" s="852"/>
      <c r="I10" s="852"/>
      <c r="J10" s="852"/>
      <c r="K10" s="884"/>
      <c r="L10" s="852"/>
      <c r="M10" s="845"/>
      <c r="N10" s="845"/>
      <c r="O10" s="845"/>
      <c r="P10" s="845"/>
      <c r="Q10" s="845"/>
      <c r="R10" s="845"/>
      <c r="S10" s="845"/>
      <c r="T10" s="845"/>
      <c r="U10" s="845"/>
      <c r="V10" s="845"/>
      <c r="W10" s="845"/>
      <c r="X10" s="845"/>
      <c r="Y10" s="845"/>
      <c r="Z10" s="845"/>
    </row>
    <row r="11" customHeight="1" spans="1:26">
      <c r="A11" s="853"/>
      <c r="B11" s="854">
        <v>1</v>
      </c>
      <c r="C11" s="855" t="s">
        <v>319</v>
      </c>
      <c r="D11" s="856" t="s">
        <v>320</v>
      </c>
      <c r="E11" s="857"/>
      <c r="F11" s="858"/>
      <c r="G11" s="859"/>
      <c r="H11" s="860"/>
      <c r="I11" s="860"/>
      <c r="J11" s="860"/>
      <c r="K11" s="860"/>
      <c r="L11" s="860"/>
      <c r="M11" s="853"/>
      <c r="N11" s="853"/>
      <c r="O11" s="853"/>
      <c r="P11" s="853"/>
      <c r="Q11" s="853"/>
      <c r="R11" s="853"/>
      <c r="S11" s="853"/>
      <c r="T11" s="853"/>
      <c r="U11" s="853"/>
      <c r="V11" s="853"/>
      <c r="W11" s="853"/>
      <c r="X11" s="853"/>
      <c r="Y11" s="853"/>
      <c r="Z11" s="853"/>
    </row>
    <row r="12" customHeight="1" spans="1:26">
      <c r="A12" s="853"/>
      <c r="B12" s="854">
        <v>2</v>
      </c>
      <c r="C12" s="855" t="s">
        <v>321</v>
      </c>
      <c r="D12" s="856" t="s">
        <v>320</v>
      </c>
      <c r="E12" s="857"/>
      <c r="F12" s="858"/>
      <c r="G12" s="859"/>
      <c r="H12" s="860"/>
      <c r="I12" s="860"/>
      <c r="J12" s="860"/>
      <c r="K12" s="860"/>
      <c r="L12" s="860"/>
      <c r="M12" s="853"/>
      <c r="N12" s="853"/>
      <c r="O12" s="853"/>
      <c r="P12" s="853"/>
      <c r="Q12" s="853"/>
      <c r="R12" s="853"/>
      <c r="S12" s="853"/>
      <c r="T12" s="853"/>
      <c r="U12" s="853"/>
      <c r="V12" s="853"/>
      <c r="W12" s="853"/>
      <c r="X12" s="853"/>
      <c r="Y12" s="853"/>
      <c r="Z12" s="853"/>
    </row>
    <row r="13" customHeight="1" spans="1:26">
      <c r="A13" s="853"/>
      <c r="B13" s="854">
        <v>3</v>
      </c>
      <c r="C13" s="855" t="s">
        <v>322</v>
      </c>
      <c r="D13" s="856" t="s">
        <v>323</v>
      </c>
      <c r="E13" s="857" t="s">
        <v>324</v>
      </c>
      <c r="F13" s="858"/>
      <c r="G13" s="861">
        <v>1680</v>
      </c>
      <c r="H13" s="860"/>
      <c r="I13" s="860"/>
      <c r="J13" s="860"/>
      <c r="K13" s="860"/>
      <c r="L13" s="860"/>
      <c r="M13" s="853"/>
      <c r="N13" s="853"/>
      <c r="O13" s="853"/>
      <c r="P13" s="853"/>
      <c r="Q13" s="853"/>
      <c r="R13" s="853"/>
      <c r="S13" s="853"/>
      <c r="T13" s="853"/>
      <c r="U13" s="853"/>
      <c r="V13" s="853"/>
      <c r="W13" s="853"/>
      <c r="X13" s="853"/>
      <c r="Y13" s="853"/>
      <c r="Z13" s="853"/>
    </row>
    <row r="14" customHeight="1" spans="1:26">
      <c r="A14" s="853"/>
      <c r="B14" s="854">
        <v>4</v>
      </c>
      <c r="C14" s="855" t="s">
        <v>325</v>
      </c>
      <c r="D14" s="856" t="s">
        <v>323</v>
      </c>
      <c r="E14" s="857" t="s">
        <v>326</v>
      </c>
      <c r="F14" s="858"/>
      <c r="G14" s="859">
        <v>44780</v>
      </c>
      <c r="H14" s="860"/>
      <c r="I14" s="860"/>
      <c r="J14" s="860"/>
      <c r="K14" s="860"/>
      <c r="L14" s="860"/>
      <c r="M14" s="853"/>
      <c r="N14" s="853"/>
      <c r="O14" s="853"/>
      <c r="P14" s="853"/>
      <c r="Q14" s="853"/>
      <c r="R14" s="853"/>
      <c r="S14" s="853"/>
      <c r="T14" s="853"/>
      <c r="U14" s="853"/>
      <c r="V14" s="853"/>
      <c r="W14" s="853"/>
      <c r="X14" s="853"/>
      <c r="Y14" s="853"/>
      <c r="Z14" s="853"/>
    </row>
    <row r="15" customHeight="1" spans="1:26">
      <c r="A15" s="853"/>
      <c r="B15" s="854">
        <v>5</v>
      </c>
      <c r="C15" s="855" t="s">
        <v>327</v>
      </c>
      <c r="D15" s="856" t="s">
        <v>323</v>
      </c>
      <c r="E15" s="857"/>
      <c r="F15" s="858"/>
      <c r="G15" s="859"/>
      <c r="H15" s="860"/>
      <c r="I15" s="860"/>
      <c r="J15" s="860"/>
      <c r="K15" s="860"/>
      <c r="L15" s="860"/>
      <c r="M15" s="853"/>
      <c r="N15" s="853"/>
      <c r="O15" s="853"/>
      <c r="P15" s="853"/>
      <c r="Q15" s="853"/>
      <c r="R15" s="853"/>
      <c r="S15" s="853"/>
      <c r="T15" s="853"/>
      <c r="U15" s="853"/>
      <c r="V15" s="853"/>
      <c r="W15" s="853"/>
      <c r="X15" s="853"/>
      <c r="Y15" s="853"/>
      <c r="Z15" s="853"/>
    </row>
    <row r="16" customHeight="1" spans="1:26">
      <c r="A16" s="853"/>
      <c r="B16" s="854">
        <v>6</v>
      </c>
      <c r="C16" s="855" t="s">
        <v>328</v>
      </c>
      <c r="D16" s="856" t="s">
        <v>329</v>
      </c>
      <c r="E16" s="857"/>
      <c r="F16" s="858"/>
      <c r="G16" s="859"/>
      <c r="H16" s="860"/>
      <c r="I16" s="860"/>
      <c r="J16" s="885"/>
      <c r="K16" s="860"/>
      <c r="L16" s="860"/>
      <c r="M16" s="853"/>
      <c r="N16" s="853"/>
      <c r="O16" s="853"/>
      <c r="P16" s="853"/>
      <c r="Q16" s="853"/>
      <c r="R16" s="853"/>
      <c r="S16" s="853"/>
      <c r="T16" s="853"/>
      <c r="U16" s="853"/>
      <c r="V16" s="853"/>
      <c r="W16" s="853"/>
      <c r="X16" s="853"/>
      <c r="Y16" s="853"/>
      <c r="Z16" s="853"/>
    </row>
    <row r="17" customHeight="1" spans="1:26">
      <c r="A17" s="853"/>
      <c r="B17" s="854">
        <v>7</v>
      </c>
      <c r="C17" s="855" t="s">
        <v>330</v>
      </c>
      <c r="D17" s="856" t="s">
        <v>323</v>
      </c>
      <c r="E17" s="857"/>
      <c r="F17" s="858"/>
      <c r="G17" s="859"/>
      <c r="H17" s="860"/>
      <c r="I17" s="860"/>
      <c r="J17" s="885"/>
      <c r="K17" s="860"/>
      <c r="L17" s="860"/>
      <c r="M17" s="853"/>
      <c r="N17" s="853"/>
      <c r="O17" s="853"/>
      <c r="P17" s="853"/>
      <c r="Q17" s="853"/>
      <c r="R17" s="853"/>
      <c r="S17" s="853"/>
      <c r="T17" s="853"/>
      <c r="U17" s="853"/>
      <c r="V17" s="853"/>
      <c r="W17" s="853"/>
      <c r="X17" s="853"/>
      <c r="Y17" s="853"/>
      <c r="Z17" s="853"/>
    </row>
    <row r="18" customHeight="1" spans="1:26">
      <c r="A18" s="853"/>
      <c r="B18" s="854">
        <v>8</v>
      </c>
      <c r="C18" s="855" t="s">
        <v>331</v>
      </c>
      <c r="D18" s="856" t="s">
        <v>323</v>
      </c>
      <c r="E18" s="857"/>
      <c r="F18" s="858"/>
      <c r="G18" s="859"/>
      <c r="H18" s="860"/>
      <c r="I18" s="860"/>
      <c r="J18" s="885"/>
      <c r="K18" s="860"/>
      <c r="L18" s="860"/>
      <c r="M18" s="853"/>
      <c r="N18" s="853"/>
      <c r="O18" s="853"/>
      <c r="P18" s="853"/>
      <c r="Q18" s="853"/>
      <c r="R18" s="853"/>
      <c r="S18" s="853"/>
      <c r="T18" s="853"/>
      <c r="U18" s="853"/>
      <c r="V18" s="853"/>
      <c r="W18" s="853"/>
      <c r="X18" s="853"/>
      <c r="Y18" s="853"/>
      <c r="Z18" s="853"/>
    </row>
    <row r="19" customHeight="1" spans="1:26">
      <c r="A19" s="853"/>
      <c r="B19" s="854">
        <v>9</v>
      </c>
      <c r="C19" s="855" t="s">
        <v>332</v>
      </c>
      <c r="D19" s="856" t="s">
        <v>323</v>
      </c>
      <c r="E19" s="857"/>
      <c r="F19" s="858"/>
      <c r="G19" s="859"/>
      <c r="H19" s="860"/>
      <c r="I19" s="860"/>
      <c r="J19" s="885"/>
      <c r="K19" s="860"/>
      <c r="L19" s="860"/>
      <c r="M19" s="853"/>
      <c r="N19" s="853"/>
      <c r="O19" s="853"/>
      <c r="P19" s="853"/>
      <c r="Q19" s="853"/>
      <c r="R19" s="853"/>
      <c r="S19" s="853"/>
      <c r="T19" s="853"/>
      <c r="U19" s="853"/>
      <c r="V19" s="853"/>
      <c r="W19" s="853"/>
      <c r="X19" s="853"/>
      <c r="Y19" s="853"/>
      <c r="Z19" s="853"/>
    </row>
    <row r="20" customHeight="1" spans="1:26">
      <c r="A20" s="853"/>
      <c r="B20" s="854">
        <v>10</v>
      </c>
      <c r="C20" s="862" t="s">
        <v>333</v>
      </c>
      <c r="D20" s="863" t="s">
        <v>329</v>
      </c>
      <c r="E20" s="864"/>
      <c r="F20" s="865"/>
      <c r="G20" s="859"/>
      <c r="H20" s="860"/>
      <c r="I20" s="860"/>
      <c r="J20" s="885"/>
      <c r="K20" s="860"/>
      <c r="L20" s="860"/>
      <c r="M20" s="853"/>
      <c r="N20" s="853"/>
      <c r="O20" s="853"/>
      <c r="P20" s="853"/>
      <c r="Q20" s="853"/>
      <c r="R20" s="853"/>
      <c r="S20" s="853"/>
      <c r="T20" s="853"/>
      <c r="U20" s="853"/>
      <c r="V20" s="853"/>
      <c r="W20" s="853"/>
      <c r="X20" s="853"/>
      <c r="Y20" s="853"/>
      <c r="Z20" s="853"/>
    </row>
    <row r="21" customHeight="1" spans="1:26">
      <c r="A21" s="853"/>
      <c r="B21" s="866" t="s">
        <v>334</v>
      </c>
      <c r="C21" s="867"/>
      <c r="D21" s="867"/>
      <c r="E21" s="867"/>
      <c r="F21" s="868">
        <f>SUM(F11:F20)</f>
        <v>0</v>
      </c>
      <c r="G21" s="869">
        <f>SUM(G11:G20)</f>
        <v>46460</v>
      </c>
      <c r="H21" s="860"/>
      <c r="I21" s="860"/>
      <c r="J21" s="886"/>
      <c r="K21" s="860"/>
      <c r="L21" s="860"/>
      <c r="M21" s="853"/>
      <c r="N21" s="853"/>
      <c r="O21" s="853"/>
      <c r="P21" s="853"/>
      <c r="Q21" s="853"/>
      <c r="R21" s="853"/>
      <c r="S21" s="853"/>
      <c r="T21" s="853"/>
      <c r="U21" s="853"/>
      <c r="V21" s="853"/>
      <c r="W21" s="853"/>
      <c r="X21" s="853"/>
      <c r="Y21" s="853"/>
      <c r="Z21" s="853"/>
    </row>
    <row r="22" customHeight="1" spans="1:26">
      <c r="A22" s="828"/>
      <c r="B22" s="870"/>
      <c r="C22" s="871"/>
      <c r="D22" s="872"/>
      <c r="E22" s="871"/>
      <c r="F22" s="872"/>
      <c r="G22" s="871"/>
      <c r="H22" s="871"/>
      <c r="I22" s="871"/>
      <c r="J22" s="871"/>
      <c r="K22" s="871"/>
      <c r="L22" s="860"/>
      <c r="M22" s="828"/>
      <c r="N22" s="828"/>
      <c r="O22" s="828"/>
      <c r="P22" s="828"/>
      <c r="Q22" s="828"/>
      <c r="R22" s="828"/>
      <c r="S22" s="828"/>
      <c r="T22" s="828"/>
      <c r="U22" s="828"/>
      <c r="V22" s="828"/>
      <c r="W22" s="828"/>
      <c r="X22" s="828"/>
      <c r="Y22" s="828"/>
      <c r="Z22" s="828"/>
    </row>
    <row r="23" customHeight="1" spans="1:26">
      <c r="A23" s="828"/>
      <c r="B23" s="870"/>
      <c r="C23" s="871"/>
      <c r="D23" s="872"/>
      <c r="E23" s="871"/>
      <c r="F23" s="872"/>
      <c r="G23" s="871"/>
      <c r="H23" s="871"/>
      <c r="I23" s="871"/>
      <c r="J23" s="871"/>
      <c r="K23" s="871"/>
      <c r="L23" s="860"/>
      <c r="M23" s="828"/>
      <c r="N23" s="828"/>
      <c r="O23" s="828"/>
      <c r="P23" s="828"/>
      <c r="Q23" s="828"/>
      <c r="R23" s="828"/>
      <c r="S23" s="828"/>
      <c r="T23" s="828"/>
      <c r="U23" s="828"/>
      <c r="V23" s="828"/>
      <c r="W23" s="828"/>
      <c r="X23" s="828"/>
      <c r="Y23" s="828"/>
      <c r="Z23" s="828"/>
    </row>
    <row r="24" customHeight="1" spans="1:26">
      <c r="A24" s="828"/>
      <c r="B24" s="870"/>
      <c r="C24" s="838" t="s">
        <v>335</v>
      </c>
      <c r="D24" s="227"/>
      <c r="E24" s="227"/>
      <c r="F24" s="872"/>
      <c r="G24" s="871"/>
      <c r="H24" s="871"/>
      <c r="I24" s="871"/>
      <c r="J24" s="871"/>
      <c r="K24" s="871"/>
      <c r="L24" s="860"/>
      <c r="M24" s="828"/>
      <c r="N24" s="828"/>
      <c r="O24" s="828"/>
      <c r="P24" s="828"/>
      <c r="Q24" s="828"/>
      <c r="R24" s="828"/>
      <c r="S24" s="828"/>
      <c r="T24" s="828"/>
      <c r="U24" s="828"/>
      <c r="V24" s="828"/>
      <c r="W24" s="828"/>
      <c r="X24" s="828"/>
      <c r="Y24" s="828"/>
      <c r="Z24" s="828"/>
    </row>
    <row r="25" ht="6.75" customHeight="1" spans="1:26">
      <c r="A25" s="828"/>
      <c r="B25" s="870"/>
      <c r="C25" s="871"/>
      <c r="D25" s="872"/>
      <c r="E25" s="871"/>
      <c r="F25" s="872"/>
      <c r="G25" s="871"/>
      <c r="H25" s="871"/>
      <c r="I25" s="871"/>
      <c r="J25" s="871"/>
      <c r="K25" s="871"/>
      <c r="L25" s="860"/>
      <c r="M25" s="828"/>
      <c r="N25" s="828"/>
      <c r="O25" s="828"/>
      <c r="P25" s="828"/>
      <c r="Q25" s="828"/>
      <c r="R25" s="828"/>
      <c r="S25" s="828"/>
      <c r="T25" s="828"/>
      <c r="U25" s="828"/>
      <c r="V25" s="828"/>
      <c r="W25" s="828"/>
      <c r="X25" s="828"/>
      <c r="Y25" s="828"/>
      <c r="Z25" s="828"/>
    </row>
    <row r="26" ht="18.75" customHeight="1" spans="1:26">
      <c r="A26" s="828"/>
      <c r="B26" s="846" t="s">
        <v>313</v>
      </c>
      <c r="C26" s="847" t="s">
        <v>314</v>
      </c>
      <c r="D26" s="848" t="s">
        <v>315</v>
      </c>
      <c r="E26" s="849" t="s">
        <v>316</v>
      </c>
      <c r="F26" s="850" t="s">
        <v>317</v>
      </c>
      <c r="G26" s="851" t="s">
        <v>318</v>
      </c>
      <c r="H26" s="871"/>
      <c r="I26" s="871"/>
      <c r="J26" s="871"/>
      <c r="K26" s="871"/>
      <c r="L26" s="860"/>
      <c r="M26" s="828"/>
      <c r="N26" s="828"/>
      <c r="O26" s="828"/>
      <c r="P26" s="828"/>
      <c r="Q26" s="828"/>
      <c r="R26" s="828"/>
      <c r="S26" s="828"/>
      <c r="T26" s="828"/>
      <c r="U26" s="828"/>
      <c r="V26" s="828"/>
      <c r="W26" s="828"/>
      <c r="X26" s="828"/>
      <c r="Y26" s="828"/>
      <c r="Z26" s="828"/>
    </row>
    <row r="27" customHeight="1" spans="1:26">
      <c r="A27" s="828"/>
      <c r="B27" s="873">
        <v>1</v>
      </c>
      <c r="C27" s="862" t="s">
        <v>336</v>
      </c>
      <c r="D27" s="863" t="s">
        <v>329</v>
      </c>
      <c r="E27" s="874"/>
      <c r="F27" s="865"/>
      <c r="H27" s="871"/>
      <c r="I27" s="871"/>
      <c r="J27" s="871"/>
      <c r="K27" s="871"/>
      <c r="L27" s="860"/>
      <c r="M27" s="828"/>
      <c r="N27" s="828"/>
      <c r="O27" s="828"/>
      <c r="P27" s="828"/>
      <c r="Q27" s="828"/>
      <c r="R27" s="828"/>
      <c r="S27" s="828"/>
      <c r="T27" s="828"/>
      <c r="U27" s="828"/>
      <c r="V27" s="828"/>
      <c r="W27" s="828"/>
      <c r="X27" s="828"/>
      <c r="Y27" s="828"/>
      <c r="Z27" s="828"/>
    </row>
    <row r="28" customHeight="1" spans="1:26">
      <c r="A28" s="828"/>
      <c r="B28" s="873">
        <v>2</v>
      </c>
      <c r="C28" s="862" t="s">
        <v>336</v>
      </c>
      <c r="D28" s="863" t="s">
        <v>329</v>
      </c>
      <c r="E28" s="857"/>
      <c r="F28" s="865"/>
      <c r="G28" s="875"/>
      <c r="H28" s="871"/>
      <c r="I28" s="871"/>
      <c r="J28" s="871"/>
      <c r="K28" s="871"/>
      <c r="L28" s="860"/>
      <c r="M28" s="828"/>
      <c r="N28" s="828"/>
      <c r="O28" s="828"/>
      <c r="P28" s="828"/>
      <c r="Q28" s="828"/>
      <c r="R28" s="828"/>
      <c r="S28" s="828"/>
      <c r="T28" s="828"/>
      <c r="U28" s="828"/>
      <c r="V28" s="828"/>
      <c r="W28" s="828"/>
      <c r="X28" s="828"/>
      <c r="Y28" s="828"/>
      <c r="Z28" s="828"/>
    </row>
    <row r="29" customHeight="1" spans="1:26">
      <c r="A29" s="828"/>
      <c r="B29" s="876" t="s">
        <v>334</v>
      </c>
      <c r="C29" s="260"/>
      <c r="D29" s="260"/>
      <c r="E29" s="260"/>
      <c r="F29" s="877">
        <f>SUM(F27:F28)</f>
        <v>0</v>
      </c>
      <c r="G29" s="869">
        <f>SUM(G27:G28)</f>
        <v>0</v>
      </c>
      <c r="H29" s="871"/>
      <c r="I29" s="871"/>
      <c r="J29" s="871"/>
      <c r="K29" s="871"/>
      <c r="L29" s="860"/>
      <c r="M29" s="828"/>
      <c r="N29" s="828"/>
      <c r="O29" s="828"/>
      <c r="P29" s="828"/>
      <c r="Q29" s="828"/>
      <c r="R29" s="828"/>
      <c r="S29" s="828"/>
      <c r="T29" s="828"/>
      <c r="U29" s="828"/>
      <c r="V29" s="828"/>
      <c r="W29" s="828"/>
      <c r="X29" s="828"/>
      <c r="Y29" s="828"/>
      <c r="Z29" s="828"/>
    </row>
    <row r="30" customHeight="1" spans="1:26">
      <c r="A30" s="828"/>
      <c r="B30" s="870"/>
      <c r="C30" s="871"/>
      <c r="D30" s="872"/>
      <c r="E30" s="871"/>
      <c r="F30" s="872"/>
      <c r="G30" s="871"/>
      <c r="H30" s="871"/>
      <c r="I30" s="871"/>
      <c r="J30" s="871"/>
      <c r="K30" s="871"/>
      <c r="L30" s="860"/>
      <c r="M30" s="828"/>
      <c r="N30" s="828"/>
      <c r="O30" s="828"/>
      <c r="P30" s="828"/>
      <c r="Q30" s="828"/>
      <c r="R30" s="828"/>
      <c r="S30" s="828"/>
      <c r="T30" s="828"/>
      <c r="U30" s="828"/>
      <c r="V30" s="828"/>
      <c r="W30" s="828"/>
      <c r="X30" s="828"/>
      <c r="Y30" s="828"/>
      <c r="Z30" s="828"/>
    </row>
    <row r="31" customHeight="1" spans="1:26">
      <c r="A31" s="828"/>
      <c r="B31" s="870"/>
      <c r="C31" s="871"/>
      <c r="D31" s="872"/>
      <c r="E31" s="871"/>
      <c r="F31" s="872"/>
      <c r="G31" s="871"/>
      <c r="H31" s="871"/>
      <c r="I31" s="871"/>
      <c r="J31" s="871"/>
      <c r="K31" s="871"/>
      <c r="L31" s="860"/>
      <c r="M31" s="828"/>
      <c r="N31" s="828"/>
      <c r="O31" s="828"/>
      <c r="P31" s="828"/>
      <c r="Q31" s="828"/>
      <c r="R31" s="828"/>
      <c r="S31" s="828"/>
      <c r="T31" s="828"/>
      <c r="U31" s="828"/>
      <c r="V31" s="828"/>
      <c r="W31" s="828"/>
      <c r="X31" s="828"/>
      <c r="Y31" s="828"/>
      <c r="Z31" s="828"/>
    </row>
    <row r="32" customHeight="1" spans="1:26">
      <c r="A32" s="828"/>
      <c r="B32" s="870"/>
      <c r="C32" s="838" t="s">
        <v>337</v>
      </c>
      <c r="D32" s="227"/>
      <c r="E32" s="227"/>
      <c r="F32" s="872"/>
      <c r="G32" s="871"/>
      <c r="H32" s="871"/>
      <c r="I32" s="871"/>
      <c r="J32" s="871"/>
      <c r="K32" s="871"/>
      <c r="L32" s="860"/>
      <c r="M32" s="828"/>
      <c r="N32" s="828"/>
      <c r="O32" s="828"/>
      <c r="P32" s="828"/>
      <c r="Q32" s="828"/>
      <c r="R32" s="828"/>
      <c r="S32" s="828"/>
      <c r="T32" s="828"/>
      <c r="U32" s="828"/>
      <c r="V32" s="828"/>
      <c r="W32" s="828"/>
      <c r="X32" s="828"/>
      <c r="Y32" s="828"/>
      <c r="Z32" s="828"/>
    </row>
    <row r="33" ht="6.75" customHeight="1" spans="1:26">
      <c r="A33" s="828"/>
      <c r="B33" s="870"/>
      <c r="C33" s="871"/>
      <c r="D33" s="872"/>
      <c r="E33" s="871"/>
      <c r="F33" s="872"/>
      <c r="G33" s="871"/>
      <c r="H33" s="871"/>
      <c r="I33" s="871"/>
      <c r="J33" s="871"/>
      <c r="K33" s="871"/>
      <c r="L33" s="860"/>
      <c r="M33" s="828"/>
      <c r="N33" s="828"/>
      <c r="O33" s="828"/>
      <c r="P33" s="828"/>
      <c r="Q33" s="828"/>
      <c r="R33" s="828"/>
      <c r="S33" s="828"/>
      <c r="T33" s="828"/>
      <c r="U33" s="828"/>
      <c r="V33" s="828"/>
      <c r="W33" s="828"/>
      <c r="X33" s="828"/>
      <c r="Y33" s="828"/>
      <c r="Z33" s="828"/>
    </row>
    <row r="34" ht="18.75" customHeight="1" spans="1:26">
      <c r="A34" s="828"/>
      <c r="B34" s="846" t="s">
        <v>313</v>
      </c>
      <c r="C34" s="847" t="s">
        <v>314</v>
      </c>
      <c r="D34" s="848" t="s">
        <v>315</v>
      </c>
      <c r="E34" s="849" t="s">
        <v>316</v>
      </c>
      <c r="F34" s="850" t="s">
        <v>317</v>
      </c>
      <c r="G34" s="851" t="s">
        <v>318</v>
      </c>
      <c r="H34" s="871"/>
      <c r="I34" s="871"/>
      <c r="J34" s="871"/>
      <c r="K34" s="871"/>
      <c r="L34" s="860"/>
      <c r="M34" s="828"/>
      <c r="N34" s="828"/>
      <c r="O34" s="828"/>
      <c r="P34" s="828"/>
      <c r="Q34" s="828"/>
      <c r="R34" s="828"/>
      <c r="S34" s="828"/>
      <c r="T34" s="828"/>
      <c r="U34" s="828"/>
      <c r="V34" s="828"/>
      <c r="W34" s="828"/>
      <c r="X34" s="828"/>
      <c r="Y34" s="828"/>
      <c r="Z34" s="828"/>
    </row>
    <row r="35" customHeight="1" spans="1:26">
      <c r="A35" s="828"/>
      <c r="B35" s="854">
        <v>1</v>
      </c>
      <c r="C35" s="855" t="s">
        <v>338</v>
      </c>
      <c r="D35" s="856" t="s">
        <v>329</v>
      </c>
      <c r="E35" s="857" t="s">
        <v>339</v>
      </c>
      <c r="F35" s="858"/>
      <c r="G35" s="875">
        <v>4514</v>
      </c>
      <c r="H35" s="871"/>
      <c r="I35" s="871"/>
      <c r="J35" s="871"/>
      <c r="K35" s="871"/>
      <c r="L35" s="860"/>
      <c r="M35" s="828"/>
      <c r="N35" s="828"/>
      <c r="O35" s="828"/>
      <c r="P35" s="828"/>
      <c r="Q35" s="828"/>
      <c r="R35" s="828"/>
      <c r="S35" s="828"/>
      <c r="T35" s="828"/>
      <c r="U35" s="828"/>
      <c r="V35" s="828"/>
      <c r="W35" s="828"/>
      <c r="X35" s="828"/>
      <c r="Y35" s="828"/>
      <c r="Z35" s="828"/>
    </row>
    <row r="36" customHeight="1" spans="1:26">
      <c r="A36" s="828"/>
      <c r="B36" s="854">
        <v>2</v>
      </c>
      <c r="C36" s="855" t="s">
        <v>338</v>
      </c>
      <c r="D36" s="856" t="s">
        <v>329</v>
      </c>
      <c r="E36" s="857"/>
      <c r="F36" s="858"/>
      <c r="G36" s="861"/>
      <c r="H36" s="871"/>
      <c r="I36" s="871"/>
      <c r="J36" s="871"/>
      <c r="K36" s="871"/>
      <c r="L36" s="860"/>
      <c r="M36" s="828"/>
      <c r="N36" s="828"/>
      <c r="O36" s="828"/>
      <c r="P36" s="828"/>
      <c r="Q36" s="828"/>
      <c r="R36" s="828"/>
      <c r="S36" s="828"/>
      <c r="T36" s="828"/>
      <c r="U36" s="828"/>
      <c r="V36" s="828"/>
      <c r="W36" s="828"/>
      <c r="X36" s="828"/>
      <c r="Y36" s="828"/>
      <c r="Z36" s="828"/>
    </row>
    <row r="37" customHeight="1" spans="1:26">
      <c r="A37" s="828"/>
      <c r="B37" s="876" t="s">
        <v>334</v>
      </c>
      <c r="C37" s="260"/>
      <c r="D37" s="260"/>
      <c r="E37" s="260"/>
      <c r="F37" s="877">
        <f>SUM(F35:F36)</f>
        <v>0</v>
      </c>
      <c r="G37" s="875">
        <v>4514</v>
      </c>
      <c r="H37" s="871"/>
      <c r="I37" s="871"/>
      <c r="J37" s="871"/>
      <c r="K37" s="871"/>
      <c r="L37" s="860"/>
      <c r="M37" s="828"/>
      <c r="N37" s="828"/>
      <c r="O37" s="828"/>
      <c r="P37" s="828"/>
      <c r="Q37" s="828"/>
      <c r="R37" s="828"/>
      <c r="S37" s="828"/>
      <c r="T37" s="828"/>
      <c r="U37" s="828"/>
      <c r="V37" s="828"/>
      <c r="W37" s="828"/>
      <c r="X37" s="828"/>
      <c r="Y37" s="828"/>
      <c r="Z37" s="828"/>
    </row>
    <row r="38" customHeight="1" spans="1:26">
      <c r="A38" s="828"/>
      <c r="B38" s="870"/>
      <c r="C38" s="871"/>
      <c r="D38" s="872"/>
      <c r="E38" s="871"/>
      <c r="F38" s="872"/>
      <c r="G38" s="871"/>
      <c r="H38" s="871"/>
      <c r="I38" s="871"/>
      <c r="J38" s="871"/>
      <c r="K38" s="871"/>
      <c r="L38" s="860"/>
      <c r="M38" s="828"/>
      <c r="N38" s="828"/>
      <c r="O38" s="828"/>
      <c r="P38" s="828"/>
      <c r="Q38" s="828"/>
      <c r="R38" s="828"/>
      <c r="S38" s="828"/>
      <c r="T38" s="828"/>
      <c r="U38" s="828"/>
      <c r="V38" s="828"/>
      <c r="W38" s="828"/>
      <c r="X38" s="828"/>
      <c r="Y38" s="828"/>
      <c r="Z38" s="828"/>
    </row>
    <row r="39" customHeight="1" spans="1:26">
      <c r="A39" s="828"/>
      <c r="B39" s="870"/>
      <c r="C39" s="871"/>
      <c r="D39" s="872"/>
      <c r="E39" s="871"/>
      <c r="F39" s="872"/>
      <c r="G39" s="871"/>
      <c r="H39" s="871"/>
      <c r="I39" s="871"/>
      <c r="J39" s="871"/>
      <c r="K39" s="871"/>
      <c r="L39" s="860"/>
      <c r="M39" s="828"/>
      <c r="N39" s="828"/>
      <c r="O39" s="828"/>
      <c r="P39" s="828"/>
      <c r="Q39" s="828"/>
      <c r="R39" s="828"/>
      <c r="S39" s="828"/>
      <c r="T39" s="828"/>
      <c r="U39" s="828"/>
      <c r="V39" s="828"/>
      <c r="W39" s="828"/>
      <c r="X39" s="828"/>
      <c r="Y39" s="828"/>
      <c r="Z39" s="828"/>
    </row>
    <row r="40" customHeight="1" spans="1:26">
      <c r="A40" s="828"/>
      <c r="B40" s="870"/>
      <c r="C40" s="871"/>
      <c r="D40" s="872"/>
      <c r="E40" s="871"/>
      <c r="F40" s="872"/>
      <c r="G40" s="871"/>
      <c r="H40" s="871"/>
      <c r="I40" s="871"/>
      <c r="J40" s="871"/>
      <c r="K40" s="871"/>
      <c r="L40" s="860"/>
      <c r="M40" s="828"/>
      <c r="N40" s="828"/>
      <c r="O40" s="828"/>
      <c r="P40" s="828"/>
      <c r="Q40" s="828"/>
      <c r="R40" s="828"/>
      <c r="S40" s="828"/>
      <c r="T40" s="828"/>
      <c r="U40" s="828"/>
      <c r="V40" s="828"/>
      <c r="W40" s="828"/>
      <c r="X40" s="828"/>
      <c r="Y40" s="828"/>
      <c r="Z40" s="828"/>
    </row>
    <row r="41" customHeight="1" spans="1:26">
      <c r="A41" s="828"/>
      <c r="B41" s="870"/>
      <c r="C41" s="878" t="s">
        <v>148</v>
      </c>
      <c r="D41" s="227"/>
      <c r="E41" s="871"/>
      <c r="F41" s="872"/>
      <c r="G41" s="871"/>
      <c r="H41" s="871"/>
      <c r="I41" s="871"/>
      <c r="J41" s="871"/>
      <c r="K41" s="871"/>
      <c r="L41" s="860"/>
      <c r="M41" s="828"/>
      <c r="N41" s="828"/>
      <c r="O41" s="828"/>
      <c r="P41" s="828"/>
      <c r="Q41" s="828"/>
      <c r="R41" s="828"/>
      <c r="S41" s="828"/>
      <c r="T41" s="828"/>
      <c r="U41" s="828"/>
      <c r="V41" s="828"/>
      <c r="W41" s="828"/>
      <c r="X41" s="828"/>
      <c r="Y41" s="828"/>
      <c r="Z41" s="828"/>
    </row>
    <row r="42" customHeight="1" spans="1:26">
      <c r="A42" s="828"/>
      <c r="B42" s="870"/>
      <c r="C42" s="871"/>
      <c r="D42" s="872"/>
      <c r="E42" s="871"/>
      <c r="F42" s="872"/>
      <c r="G42" s="871"/>
      <c r="H42" s="871"/>
      <c r="I42" s="871"/>
      <c r="J42" s="871"/>
      <c r="K42" s="871"/>
      <c r="L42" s="860"/>
      <c r="M42" s="828"/>
      <c r="N42" s="828"/>
      <c r="O42" s="828"/>
      <c r="P42" s="828"/>
      <c r="Q42" s="828"/>
      <c r="R42" s="828"/>
      <c r="S42" s="828"/>
      <c r="T42" s="828"/>
      <c r="U42" s="828"/>
      <c r="V42" s="828"/>
      <c r="W42" s="828"/>
      <c r="X42" s="828"/>
      <c r="Y42" s="828"/>
      <c r="Z42" s="828"/>
    </row>
    <row r="43" ht="15.75" customHeight="1" spans="1:26">
      <c r="A43" s="828"/>
      <c r="B43" s="879" t="s">
        <v>149</v>
      </c>
      <c r="C43" s="880" t="s">
        <v>340</v>
      </c>
      <c r="D43" s="881"/>
      <c r="E43" s="871"/>
      <c r="F43" s="871"/>
      <c r="G43" s="871"/>
      <c r="H43" s="871"/>
      <c r="I43" s="871"/>
      <c r="J43" s="860"/>
      <c r="K43" s="828"/>
      <c r="L43" s="828"/>
      <c r="M43" s="828"/>
      <c r="N43" s="828"/>
      <c r="O43" s="828"/>
      <c r="P43" s="828"/>
      <c r="Q43" s="828"/>
      <c r="R43" s="828"/>
      <c r="S43" s="828"/>
      <c r="T43" s="828"/>
      <c r="U43" s="828"/>
      <c r="V43" s="828"/>
      <c r="W43" s="828"/>
      <c r="X43" s="828"/>
      <c r="Y43" s="828"/>
      <c r="Z43" s="828"/>
    </row>
    <row r="44" ht="15.75" customHeight="1" spans="1:26">
      <c r="A44" s="828"/>
      <c r="B44" s="882" t="s">
        <v>65</v>
      </c>
      <c r="C44" s="880" t="s">
        <v>341</v>
      </c>
      <c r="D44" s="881"/>
      <c r="E44" s="871"/>
      <c r="F44" s="871"/>
      <c r="G44" s="871"/>
      <c r="H44" s="871"/>
      <c r="I44" s="871"/>
      <c r="J44" s="860"/>
      <c r="K44" s="828"/>
      <c r="L44" s="828"/>
      <c r="M44" s="828"/>
      <c r="N44" s="828"/>
      <c r="O44" s="828"/>
      <c r="P44" s="828"/>
      <c r="Q44" s="828"/>
      <c r="R44" s="828"/>
      <c r="S44" s="828"/>
      <c r="T44" s="828"/>
      <c r="U44" s="828"/>
      <c r="V44" s="828"/>
      <c r="W44" s="828"/>
      <c r="X44" s="828"/>
      <c r="Y44" s="828"/>
      <c r="Z44" s="828"/>
    </row>
    <row r="45" ht="15.75" customHeight="1" spans="1:26">
      <c r="A45" s="828"/>
      <c r="B45" s="882" t="s">
        <v>67</v>
      </c>
      <c r="C45" s="880" t="s">
        <v>342</v>
      </c>
      <c r="D45" s="881"/>
      <c r="E45" s="871"/>
      <c r="F45" s="871"/>
      <c r="G45" s="871"/>
      <c r="H45" s="871"/>
      <c r="I45" s="871"/>
      <c r="J45" s="860"/>
      <c r="K45" s="828"/>
      <c r="L45" s="828"/>
      <c r="M45" s="828"/>
      <c r="N45" s="828"/>
      <c r="O45" s="828"/>
      <c r="P45" s="828"/>
      <c r="Q45" s="828"/>
      <c r="R45" s="828"/>
      <c r="S45" s="828"/>
      <c r="T45" s="828"/>
      <c r="U45" s="828"/>
      <c r="V45" s="828"/>
      <c r="W45" s="828"/>
      <c r="X45" s="828"/>
      <c r="Y45" s="828"/>
      <c r="Z45" s="828"/>
    </row>
    <row r="46" ht="15.75" customHeight="1" spans="1:26">
      <c r="A46" s="828"/>
      <c r="B46" s="882" t="s">
        <v>69</v>
      </c>
      <c r="C46" s="883" t="s">
        <v>343</v>
      </c>
      <c r="D46" s="881"/>
      <c r="E46" s="871"/>
      <c r="F46" s="871"/>
      <c r="G46" s="871"/>
      <c r="H46" s="860"/>
      <c r="I46" s="860"/>
      <c r="J46" s="871"/>
      <c r="K46" s="828"/>
      <c r="L46" s="828"/>
      <c r="M46" s="828"/>
      <c r="N46" s="828"/>
      <c r="O46" s="828"/>
      <c r="P46" s="828"/>
      <c r="Q46" s="828"/>
      <c r="R46" s="828"/>
      <c r="S46" s="828"/>
      <c r="T46" s="828"/>
      <c r="U46" s="828"/>
      <c r="V46" s="828"/>
      <c r="W46" s="828"/>
      <c r="X46" s="828"/>
      <c r="Y46" s="828"/>
      <c r="Z46" s="828"/>
    </row>
    <row r="47" customHeight="1" spans="1:26">
      <c r="A47" s="828"/>
      <c r="B47" s="829"/>
      <c r="C47" s="828"/>
      <c r="D47" s="830"/>
      <c r="E47" s="828"/>
      <c r="F47" s="830"/>
      <c r="G47" s="828"/>
      <c r="H47" s="828"/>
      <c r="I47" s="828"/>
      <c r="J47" s="828"/>
      <c r="K47" s="828"/>
      <c r="L47" s="853"/>
      <c r="M47" s="828"/>
      <c r="N47" s="828"/>
      <c r="O47" s="828"/>
      <c r="P47" s="828"/>
      <c r="Q47" s="828"/>
      <c r="R47" s="828"/>
      <c r="S47" s="828"/>
      <c r="T47" s="828"/>
      <c r="U47" s="828"/>
      <c r="V47" s="828"/>
      <c r="W47" s="828"/>
      <c r="X47" s="828"/>
      <c r="Y47" s="828"/>
      <c r="Z47" s="828"/>
    </row>
    <row r="48" customHeight="1" spans="1:26">
      <c r="A48" s="828"/>
      <c r="B48" s="829"/>
      <c r="C48" s="828"/>
      <c r="D48" s="830"/>
      <c r="E48" s="828"/>
      <c r="F48" s="830"/>
      <c r="G48" s="828"/>
      <c r="H48" s="828"/>
      <c r="I48" s="828"/>
      <c r="J48" s="828"/>
      <c r="K48" s="828"/>
      <c r="L48" s="853"/>
      <c r="M48" s="828"/>
      <c r="N48" s="828"/>
      <c r="O48" s="828"/>
      <c r="P48" s="828"/>
      <c r="Q48" s="828"/>
      <c r="R48" s="828"/>
      <c r="S48" s="828"/>
      <c r="T48" s="828"/>
      <c r="U48" s="828"/>
      <c r="V48" s="828"/>
      <c r="W48" s="828"/>
      <c r="X48" s="828"/>
      <c r="Y48" s="828"/>
      <c r="Z48" s="828"/>
    </row>
    <row r="49" customHeight="1" spans="1:26">
      <c r="A49" s="828"/>
      <c r="B49" s="829"/>
      <c r="C49" s="828"/>
      <c r="D49" s="830"/>
      <c r="E49" s="828"/>
      <c r="F49" s="830"/>
      <c r="G49" s="828"/>
      <c r="H49" s="828"/>
      <c r="I49" s="828"/>
      <c r="J49" s="828"/>
      <c r="K49" s="828"/>
      <c r="L49" s="853"/>
      <c r="M49" s="828"/>
      <c r="N49" s="828"/>
      <c r="O49" s="828"/>
      <c r="P49" s="828"/>
      <c r="Q49" s="828"/>
      <c r="R49" s="828"/>
      <c r="S49" s="828"/>
      <c r="T49" s="828"/>
      <c r="U49" s="828"/>
      <c r="V49" s="828"/>
      <c r="W49" s="828"/>
      <c r="X49" s="828"/>
      <c r="Y49" s="828"/>
      <c r="Z49" s="828"/>
    </row>
    <row r="50" customHeight="1" spans="1:26">
      <c r="A50" s="828"/>
      <c r="B50" s="829"/>
      <c r="C50" s="828"/>
      <c r="D50" s="830"/>
      <c r="E50" s="828"/>
      <c r="F50" s="830"/>
      <c r="G50" s="828"/>
      <c r="H50" s="828"/>
      <c r="I50" s="828"/>
      <c r="J50" s="828"/>
      <c r="K50" s="828"/>
      <c r="L50" s="853"/>
      <c r="M50" s="828"/>
      <c r="N50" s="828"/>
      <c r="O50" s="828"/>
      <c r="P50" s="828"/>
      <c r="Q50" s="828"/>
      <c r="R50" s="828"/>
      <c r="S50" s="828"/>
      <c r="T50" s="828"/>
      <c r="U50" s="828"/>
      <c r="V50" s="828"/>
      <c r="W50" s="828"/>
      <c r="X50" s="828"/>
      <c r="Y50" s="828"/>
      <c r="Z50" s="828"/>
    </row>
    <row r="51" customHeight="1" spans="1:26">
      <c r="A51" s="828"/>
      <c r="B51" s="829"/>
      <c r="C51" s="828"/>
      <c r="D51" s="830"/>
      <c r="E51" s="828"/>
      <c r="F51" s="830"/>
      <c r="G51" s="828"/>
      <c r="H51" s="828"/>
      <c r="I51" s="828"/>
      <c r="J51" s="828"/>
      <c r="K51" s="828"/>
      <c r="L51" s="853"/>
      <c r="M51" s="828"/>
      <c r="N51" s="828"/>
      <c r="O51" s="828"/>
      <c r="P51" s="828"/>
      <c r="Q51" s="828"/>
      <c r="R51" s="828"/>
      <c r="S51" s="828"/>
      <c r="T51" s="828"/>
      <c r="U51" s="828"/>
      <c r="V51" s="828"/>
      <c r="W51" s="828"/>
      <c r="X51" s="828"/>
      <c r="Y51" s="828"/>
      <c r="Z51" s="828"/>
    </row>
    <row r="52" customHeight="1" spans="1:26">
      <c r="A52" s="828"/>
      <c r="B52" s="829"/>
      <c r="C52" s="828"/>
      <c r="D52" s="830"/>
      <c r="E52" s="828"/>
      <c r="F52" s="830"/>
      <c r="G52" s="828"/>
      <c r="H52" s="828"/>
      <c r="I52" s="828"/>
      <c r="J52" s="828"/>
      <c r="K52" s="828"/>
      <c r="L52" s="853"/>
      <c r="M52" s="828"/>
      <c r="N52" s="828"/>
      <c r="O52" s="828"/>
      <c r="P52" s="828"/>
      <c r="Q52" s="828"/>
      <c r="R52" s="828"/>
      <c r="S52" s="828"/>
      <c r="T52" s="828"/>
      <c r="U52" s="828"/>
      <c r="V52" s="828"/>
      <c r="W52" s="828"/>
      <c r="X52" s="828"/>
      <c r="Y52" s="828"/>
      <c r="Z52" s="828"/>
    </row>
    <row r="53" customHeight="1" spans="1:26">
      <c r="A53" s="828"/>
      <c r="B53" s="829"/>
      <c r="C53" s="828"/>
      <c r="D53" s="830"/>
      <c r="E53" s="828"/>
      <c r="F53" s="830"/>
      <c r="G53" s="828"/>
      <c r="H53" s="828"/>
      <c r="I53" s="828"/>
      <c r="J53" s="828"/>
      <c r="K53" s="828"/>
      <c r="L53" s="853"/>
      <c r="M53" s="828"/>
      <c r="N53" s="828"/>
      <c r="O53" s="828"/>
      <c r="P53" s="828"/>
      <c r="Q53" s="828"/>
      <c r="R53" s="828"/>
      <c r="S53" s="828"/>
      <c r="T53" s="828"/>
      <c r="U53" s="828"/>
      <c r="V53" s="828"/>
      <c r="W53" s="828"/>
      <c r="X53" s="828"/>
      <c r="Y53" s="828"/>
      <c r="Z53" s="828"/>
    </row>
    <row r="54" customHeight="1" spans="1:26">
      <c r="A54" s="828"/>
      <c r="B54" s="829"/>
      <c r="C54" s="828"/>
      <c r="D54" s="830"/>
      <c r="E54" s="828"/>
      <c r="F54" s="830"/>
      <c r="G54" s="828"/>
      <c r="H54" s="828"/>
      <c r="I54" s="828"/>
      <c r="J54" s="828"/>
      <c r="K54" s="828"/>
      <c r="L54" s="853"/>
      <c r="M54" s="828"/>
      <c r="N54" s="828"/>
      <c r="O54" s="828"/>
      <c r="P54" s="828"/>
      <c r="Q54" s="828"/>
      <c r="R54" s="828"/>
      <c r="S54" s="828"/>
      <c r="T54" s="828"/>
      <c r="U54" s="828"/>
      <c r="V54" s="828"/>
      <c r="W54" s="828"/>
      <c r="X54" s="828"/>
      <c r="Y54" s="828"/>
      <c r="Z54" s="828"/>
    </row>
    <row r="55" customHeight="1" spans="1:26">
      <c r="A55" s="828"/>
      <c r="B55" s="829"/>
      <c r="C55" s="828"/>
      <c r="D55" s="830"/>
      <c r="E55" s="828"/>
      <c r="F55" s="830"/>
      <c r="G55" s="828"/>
      <c r="H55" s="828"/>
      <c r="I55" s="828"/>
      <c r="J55" s="828"/>
      <c r="K55" s="828"/>
      <c r="L55" s="853"/>
      <c r="M55" s="828"/>
      <c r="N55" s="828"/>
      <c r="O55" s="828"/>
      <c r="P55" s="828"/>
      <c r="Q55" s="828"/>
      <c r="R55" s="828"/>
      <c r="S55" s="828"/>
      <c r="T55" s="828"/>
      <c r="U55" s="828"/>
      <c r="V55" s="828"/>
      <c r="W55" s="828"/>
      <c r="X55" s="828"/>
      <c r="Y55" s="828"/>
      <c r="Z55" s="828"/>
    </row>
    <row r="56" customHeight="1" spans="1:26">
      <c r="A56" s="828"/>
      <c r="B56" s="829"/>
      <c r="C56" s="828"/>
      <c r="D56" s="830"/>
      <c r="E56" s="828"/>
      <c r="F56" s="830"/>
      <c r="G56" s="828"/>
      <c r="H56" s="828"/>
      <c r="I56" s="828"/>
      <c r="J56" s="828"/>
      <c r="K56" s="828"/>
      <c r="L56" s="853"/>
      <c r="M56" s="828"/>
      <c r="N56" s="828"/>
      <c r="O56" s="828"/>
      <c r="P56" s="828"/>
      <c r="Q56" s="828"/>
      <c r="R56" s="828"/>
      <c r="S56" s="828"/>
      <c r="T56" s="828"/>
      <c r="U56" s="828"/>
      <c r="V56" s="828"/>
      <c r="W56" s="828"/>
      <c r="X56" s="828"/>
      <c r="Y56" s="828"/>
      <c r="Z56" s="828"/>
    </row>
    <row r="57" customHeight="1" spans="1:26">
      <c r="A57" s="828"/>
      <c r="B57" s="829"/>
      <c r="C57" s="828"/>
      <c r="D57" s="830"/>
      <c r="E57" s="828"/>
      <c r="F57" s="830"/>
      <c r="G57" s="828"/>
      <c r="H57" s="828"/>
      <c r="I57" s="828"/>
      <c r="J57" s="828"/>
      <c r="K57" s="828"/>
      <c r="L57" s="853"/>
      <c r="M57" s="828"/>
      <c r="N57" s="828"/>
      <c r="O57" s="828"/>
      <c r="P57" s="828"/>
      <c r="Q57" s="828"/>
      <c r="R57" s="828"/>
      <c r="S57" s="828"/>
      <c r="T57" s="828"/>
      <c r="U57" s="828"/>
      <c r="V57" s="828"/>
      <c r="W57" s="828"/>
      <c r="X57" s="828"/>
      <c r="Y57" s="828"/>
      <c r="Z57" s="828"/>
    </row>
    <row r="58" customHeight="1" spans="1:26">
      <c r="A58" s="828"/>
      <c r="B58" s="829"/>
      <c r="C58" s="828"/>
      <c r="D58" s="830"/>
      <c r="E58" s="828"/>
      <c r="F58" s="830"/>
      <c r="G58" s="828"/>
      <c r="H58" s="828"/>
      <c r="I58" s="828"/>
      <c r="J58" s="828"/>
      <c r="K58" s="828"/>
      <c r="L58" s="853"/>
      <c r="M58" s="828"/>
      <c r="N58" s="828"/>
      <c r="O58" s="828"/>
      <c r="P58" s="828"/>
      <c r="Q58" s="828"/>
      <c r="R58" s="828"/>
      <c r="S58" s="828"/>
      <c r="T58" s="828"/>
      <c r="U58" s="828"/>
      <c r="V58" s="828"/>
      <c r="W58" s="828"/>
      <c r="X58" s="828"/>
      <c r="Y58" s="828"/>
      <c r="Z58" s="828"/>
    </row>
    <row r="59" customHeight="1" spans="1:26">
      <c r="A59" s="828"/>
      <c r="B59" s="829"/>
      <c r="C59" s="828"/>
      <c r="D59" s="830"/>
      <c r="E59" s="828"/>
      <c r="F59" s="830"/>
      <c r="G59" s="828"/>
      <c r="H59" s="828"/>
      <c r="I59" s="828"/>
      <c r="J59" s="828"/>
      <c r="K59" s="828"/>
      <c r="L59" s="853"/>
      <c r="M59" s="828"/>
      <c r="N59" s="828"/>
      <c r="O59" s="828"/>
      <c r="P59" s="828"/>
      <c r="Q59" s="828"/>
      <c r="R59" s="828"/>
      <c r="S59" s="828"/>
      <c r="T59" s="828"/>
      <c r="U59" s="828"/>
      <c r="V59" s="828"/>
      <c r="W59" s="828"/>
      <c r="X59" s="828"/>
      <c r="Y59" s="828"/>
      <c r="Z59" s="828"/>
    </row>
    <row r="60" customHeight="1" spans="1:26">
      <c r="A60" s="828"/>
      <c r="B60" s="829"/>
      <c r="C60" s="828"/>
      <c r="D60" s="830"/>
      <c r="E60" s="828"/>
      <c r="F60" s="830"/>
      <c r="G60" s="828"/>
      <c r="H60" s="828"/>
      <c r="I60" s="828"/>
      <c r="J60" s="828"/>
      <c r="K60" s="828"/>
      <c r="L60" s="853"/>
      <c r="M60" s="828"/>
      <c r="N60" s="828"/>
      <c r="O60" s="828"/>
      <c r="P60" s="828"/>
      <c r="Q60" s="828"/>
      <c r="R60" s="828"/>
      <c r="S60" s="828"/>
      <c r="T60" s="828"/>
      <c r="U60" s="828"/>
      <c r="V60" s="828"/>
      <c r="W60" s="828"/>
      <c r="X60" s="828"/>
      <c r="Y60" s="828"/>
      <c r="Z60" s="828"/>
    </row>
    <row r="61" customHeight="1" spans="1:26">
      <c r="A61" s="828"/>
      <c r="B61" s="829"/>
      <c r="C61" s="828"/>
      <c r="D61" s="830"/>
      <c r="E61" s="828"/>
      <c r="F61" s="830"/>
      <c r="G61" s="828"/>
      <c r="H61" s="828"/>
      <c r="I61" s="828"/>
      <c r="J61" s="828"/>
      <c r="K61" s="828"/>
      <c r="L61" s="853"/>
      <c r="M61" s="828"/>
      <c r="N61" s="828"/>
      <c r="O61" s="828"/>
      <c r="P61" s="828"/>
      <c r="Q61" s="828"/>
      <c r="R61" s="828"/>
      <c r="S61" s="828"/>
      <c r="T61" s="828"/>
      <c r="U61" s="828"/>
      <c r="V61" s="828"/>
      <c r="W61" s="828"/>
      <c r="X61" s="828"/>
      <c r="Y61" s="828"/>
      <c r="Z61" s="828"/>
    </row>
    <row r="62" customHeight="1" spans="1:26">
      <c r="A62" s="828"/>
      <c r="B62" s="829"/>
      <c r="C62" s="828"/>
      <c r="D62" s="830"/>
      <c r="E62" s="828"/>
      <c r="F62" s="830"/>
      <c r="G62" s="828"/>
      <c r="H62" s="828"/>
      <c r="I62" s="828"/>
      <c r="J62" s="828"/>
      <c r="K62" s="828"/>
      <c r="L62" s="853"/>
      <c r="M62" s="828"/>
      <c r="N62" s="828"/>
      <c r="O62" s="828"/>
      <c r="P62" s="828"/>
      <c r="Q62" s="828"/>
      <c r="R62" s="828"/>
      <c r="S62" s="828"/>
      <c r="T62" s="828"/>
      <c r="U62" s="828"/>
      <c r="V62" s="828"/>
      <c r="W62" s="828"/>
      <c r="X62" s="828"/>
      <c r="Y62" s="828"/>
      <c r="Z62" s="828"/>
    </row>
    <row r="63" customHeight="1" spans="1:26">
      <c r="A63" s="828"/>
      <c r="B63" s="829"/>
      <c r="C63" s="828"/>
      <c r="D63" s="830"/>
      <c r="E63" s="828"/>
      <c r="F63" s="830"/>
      <c r="G63" s="828"/>
      <c r="H63" s="828"/>
      <c r="I63" s="828"/>
      <c r="J63" s="828"/>
      <c r="K63" s="828"/>
      <c r="L63" s="853"/>
      <c r="M63" s="828"/>
      <c r="N63" s="828"/>
      <c r="O63" s="828"/>
      <c r="P63" s="828"/>
      <c r="Q63" s="828"/>
      <c r="R63" s="828"/>
      <c r="S63" s="828"/>
      <c r="T63" s="828"/>
      <c r="U63" s="828"/>
      <c r="V63" s="828"/>
      <c r="W63" s="828"/>
      <c r="X63" s="828"/>
      <c r="Y63" s="828"/>
      <c r="Z63" s="828"/>
    </row>
    <row r="64" customHeight="1" spans="1:26">
      <c r="A64" s="828"/>
      <c r="B64" s="829"/>
      <c r="C64" s="828"/>
      <c r="D64" s="830"/>
      <c r="E64" s="828"/>
      <c r="F64" s="830"/>
      <c r="G64" s="828"/>
      <c r="H64" s="828"/>
      <c r="I64" s="828"/>
      <c r="J64" s="828"/>
      <c r="K64" s="828"/>
      <c r="L64" s="853"/>
      <c r="M64" s="828"/>
      <c r="N64" s="828"/>
      <c r="O64" s="828"/>
      <c r="P64" s="828"/>
      <c r="Q64" s="828"/>
      <c r="R64" s="828"/>
      <c r="S64" s="828"/>
      <c r="T64" s="828"/>
      <c r="U64" s="828"/>
      <c r="V64" s="828"/>
      <c r="W64" s="828"/>
      <c r="X64" s="828"/>
      <c r="Y64" s="828"/>
      <c r="Z64" s="828"/>
    </row>
    <row r="65" customHeight="1" spans="1:26">
      <c r="A65" s="828"/>
      <c r="B65" s="829"/>
      <c r="C65" s="828"/>
      <c r="D65" s="830"/>
      <c r="E65" s="828"/>
      <c r="F65" s="830"/>
      <c r="G65" s="828"/>
      <c r="H65" s="828"/>
      <c r="I65" s="828"/>
      <c r="J65" s="828"/>
      <c r="K65" s="828"/>
      <c r="L65" s="853"/>
      <c r="M65" s="828"/>
      <c r="N65" s="828"/>
      <c r="O65" s="828"/>
      <c r="P65" s="828"/>
      <c r="Q65" s="828"/>
      <c r="R65" s="828"/>
      <c r="S65" s="828"/>
      <c r="T65" s="828"/>
      <c r="U65" s="828"/>
      <c r="V65" s="828"/>
      <c r="W65" s="828"/>
      <c r="X65" s="828"/>
      <c r="Y65" s="828"/>
      <c r="Z65" s="828"/>
    </row>
    <row r="66" customHeight="1" spans="1:26">
      <c r="A66" s="828"/>
      <c r="B66" s="829"/>
      <c r="C66" s="828"/>
      <c r="D66" s="830"/>
      <c r="E66" s="828"/>
      <c r="F66" s="830"/>
      <c r="G66" s="828"/>
      <c r="H66" s="828"/>
      <c r="I66" s="828"/>
      <c r="J66" s="828"/>
      <c r="K66" s="828"/>
      <c r="L66" s="853"/>
      <c r="M66" s="828"/>
      <c r="N66" s="828"/>
      <c r="O66" s="828"/>
      <c r="P66" s="828"/>
      <c r="Q66" s="828"/>
      <c r="R66" s="828"/>
      <c r="S66" s="828"/>
      <c r="T66" s="828"/>
      <c r="U66" s="828"/>
      <c r="V66" s="828"/>
      <c r="W66" s="828"/>
      <c r="X66" s="828"/>
      <c r="Y66" s="828"/>
      <c r="Z66" s="828"/>
    </row>
    <row r="67" customHeight="1" spans="1:26">
      <c r="A67" s="828"/>
      <c r="B67" s="829"/>
      <c r="C67" s="828"/>
      <c r="D67" s="830"/>
      <c r="E67" s="828"/>
      <c r="F67" s="830"/>
      <c r="G67" s="828"/>
      <c r="H67" s="828"/>
      <c r="I67" s="828"/>
      <c r="J67" s="828"/>
      <c r="K67" s="828"/>
      <c r="L67" s="853"/>
      <c r="M67" s="828"/>
      <c r="N67" s="828"/>
      <c r="O67" s="828"/>
      <c r="P67" s="828"/>
      <c r="Q67" s="828"/>
      <c r="R67" s="828"/>
      <c r="S67" s="828"/>
      <c r="T67" s="828"/>
      <c r="U67" s="828"/>
      <c r="V67" s="828"/>
      <c r="W67" s="828"/>
      <c r="X67" s="828"/>
      <c r="Y67" s="828"/>
      <c r="Z67" s="828"/>
    </row>
    <row r="68" customHeight="1" spans="1:26">
      <c r="A68" s="828"/>
      <c r="B68" s="829"/>
      <c r="C68" s="828"/>
      <c r="D68" s="830"/>
      <c r="E68" s="828"/>
      <c r="F68" s="830"/>
      <c r="G68" s="828"/>
      <c r="H68" s="828"/>
      <c r="I68" s="828"/>
      <c r="J68" s="828"/>
      <c r="K68" s="828"/>
      <c r="L68" s="853"/>
      <c r="M68" s="828"/>
      <c r="N68" s="828"/>
      <c r="O68" s="828"/>
      <c r="P68" s="828"/>
      <c r="Q68" s="828"/>
      <c r="R68" s="828"/>
      <c r="S68" s="828"/>
      <c r="T68" s="828"/>
      <c r="U68" s="828"/>
      <c r="V68" s="828"/>
      <c r="W68" s="828"/>
      <c r="X68" s="828"/>
      <c r="Y68" s="828"/>
      <c r="Z68" s="828"/>
    </row>
    <row r="69" customHeight="1" spans="1:26">
      <c r="A69" s="828"/>
      <c r="B69" s="829"/>
      <c r="C69" s="828"/>
      <c r="D69" s="830"/>
      <c r="E69" s="828"/>
      <c r="F69" s="830"/>
      <c r="G69" s="828"/>
      <c r="H69" s="828"/>
      <c r="I69" s="828"/>
      <c r="J69" s="828"/>
      <c r="K69" s="828"/>
      <c r="L69" s="853"/>
      <c r="M69" s="828"/>
      <c r="N69" s="828"/>
      <c r="O69" s="828"/>
      <c r="P69" s="828"/>
      <c r="Q69" s="828"/>
      <c r="R69" s="828"/>
      <c r="S69" s="828"/>
      <c r="T69" s="828"/>
      <c r="U69" s="828"/>
      <c r="V69" s="828"/>
      <c r="W69" s="828"/>
      <c r="X69" s="828"/>
      <c r="Y69" s="828"/>
      <c r="Z69" s="828"/>
    </row>
    <row r="70" customHeight="1" spans="1:26">
      <c r="A70" s="828"/>
      <c r="B70" s="829"/>
      <c r="C70" s="828"/>
      <c r="D70" s="830"/>
      <c r="E70" s="828"/>
      <c r="F70" s="830"/>
      <c r="G70" s="828"/>
      <c r="H70" s="828"/>
      <c r="I70" s="828"/>
      <c r="J70" s="828"/>
      <c r="K70" s="828"/>
      <c r="L70" s="853"/>
      <c r="M70" s="828"/>
      <c r="N70" s="828"/>
      <c r="O70" s="828"/>
      <c r="P70" s="828"/>
      <c r="Q70" s="828"/>
      <c r="R70" s="828"/>
      <c r="S70" s="828"/>
      <c r="T70" s="828"/>
      <c r="U70" s="828"/>
      <c r="V70" s="828"/>
      <c r="W70" s="828"/>
      <c r="X70" s="828"/>
      <c r="Y70" s="828"/>
      <c r="Z70" s="828"/>
    </row>
    <row r="71" customHeight="1" spans="1:26">
      <c r="A71" s="828"/>
      <c r="B71" s="829"/>
      <c r="C71" s="828"/>
      <c r="D71" s="830"/>
      <c r="E71" s="828"/>
      <c r="F71" s="830"/>
      <c r="G71" s="828"/>
      <c r="H71" s="828"/>
      <c r="I71" s="828"/>
      <c r="J71" s="828"/>
      <c r="K71" s="828"/>
      <c r="L71" s="853"/>
      <c r="M71" s="828"/>
      <c r="N71" s="828"/>
      <c r="O71" s="828"/>
      <c r="P71" s="828"/>
      <c r="Q71" s="828"/>
      <c r="R71" s="828"/>
      <c r="S71" s="828"/>
      <c r="T71" s="828"/>
      <c r="U71" s="828"/>
      <c r="V71" s="828"/>
      <c r="W71" s="828"/>
      <c r="X71" s="828"/>
      <c r="Y71" s="828"/>
      <c r="Z71" s="828"/>
    </row>
    <row r="72" customHeight="1" spans="1:26">
      <c r="A72" s="828"/>
      <c r="B72" s="829"/>
      <c r="C72" s="828"/>
      <c r="D72" s="830"/>
      <c r="E72" s="828"/>
      <c r="F72" s="830"/>
      <c r="G72" s="828"/>
      <c r="H72" s="828"/>
      <c r="I72" s="828"/>
      <c r="J72" s="828"/>
      <c r="K72" s="828"/>
      <c r="L72" s="853"/>
      <c r="M72" s="828"/>
      <c r="N72" s="828"/>
      <c r="O72" s="828"/>
      <c r="P72" s="828"/>
      <c r="Q72" s="828"/>
      <c r="R72" s="828"/>
      <c r="S72" s="828"/>
      <c r="T72" s="828"/>
      <c r="U72" s="828"/>
      <c r="V72" s="828"/>
      <c r="W72" s="828"/>
      <c r="X72" s="828"/>
      <c r="Y72" s="828"/>
      <c r="Z72" s="828"/>
    </row>
    <row r="73" customHeight="1" spans="1:26">
      <c r="A73" s="828"/>
      <c r="B73" s="829"/>
      <c r="C73" s="828"/>
      <c r="D73" s="830"/>
      <c r="E73" s="828"/>
      <c r="F73" s="830"/>
      <c r="G73" s="828"/>
      <c r="H73" s="828"/>
      <c r="I73" s="828"/>
      <c r="J73" s="828"/>
      <c r="K73" s="828"/>
      <c r="L73" s="853"/>
      <c r="M73" s="828"/>
      <c r="N73" s="828"/>
      <c r="O73" s="828"/>
      <c r="P73" s="828"/>
      <c r="Q73" s="828"/>
      <c r="R73" s="828"/>
      <c r="S73" s="828"/>
      <c r="T73" s="828"/>
      <c r="U73" s="828"/>
      <c r="V73" s="828"/>
      <c r="W73" s="828"/>
      <c r="X73" s="828"/>
      <c r="Y73" s="828"/>
      <c r="Z73" s="828"/>
    </row>
    <row r="74" customHeight="1" spans="1:26">
      <c r="A74" s="828"/>
      <c r="B74" s="829"/>
      <c r="C74" s="828"/>
      <c r="D74" s="830"/>
      <c r="E74" s="828"/>
      <c r="F74" s="830"/>
      <c r="G74" s="828"/>
      <c r="H74" s="828"/>
      <c r="I74" s="828"/>
      <c r="J74" s="828"/>
      <c r="K74" s="828"/>
      <c r="L74" s="853"/>
      <c r="M74" s="828"/>
      <c r="N74" s="828"/>
      <c r="O74" s="828"/>
      <c r="P74" s="828"/>
      <c r="Q74" s="828"/>
      <c r="R74" s="828"/>
      <c r="S74" s="828"/>
      <c r="T74" s="828"/>
      <c r="U74" s="828"/>
      <c r="V74" s="828"/>
      <c r="W74" s="828"/>
      <c r="X74" s="828"/>
      <c r="Y74" s="828"/>
      <c r="Z74" s="828"/>
    </row>
    <row r="75" customHeight="1" spans="1:26">
      <c r="A75" s="828"/>
      <c r="B75" s="829"/>
      <c r="C75" s="828"/>
      <c r="D75" s="830"/>
      <c r="E75" s="828"/>
      <c r="F75" s="830"/>
      <c r="G75" s="828"/>
      <c r="H75" s="828"/>
      <c r="I75" s="828"/>
      <c r="J75" s="828"/>
      <c r="K75" s="828"/>
      <c r="L75" s="853"/>
      <c r="M75" s="828"/>
      <c r="N75" s="828"/>
      <c r="O75" s="828"/>
      <c r="P75" s="828"/>
      <c r="Q75" s="828"/>
      <c r="R75" s="828"/>
      <c r="S75" s="828"/>
      <c r="T75" s="828"/>
      <c r="U75" s="828"/>
      <c r="V75" s="828"/>
      <c r="W75" s="828"/>
      <c r="X75" s="828"/>
      <c r="Y75" s="828"/>
      <c r="Z75" s="828"/>
    </row>
    <row r="76" customHeight="1" spans="1:26">
      <c r="A76" s="828"/>
      <c r="B76" s="829"/>
      <c r="C76" s="828"/>
      <c r="D76" s="830"/>
      <c r="E76" s="828"/>
      <c r="F76" s="830"/>
      <c r="G76" s="828"/>
      <c r="H76" s="828"/>
      <c r="I76" s="828"/>
      <c r="J76" s="828"/>
      <c r="K76" s="828"/>
      <c r="L76" s="853"/>
      <c r="M76" s="828"/>
      <c r="N76" s="828"/>
      <c r="O76" s="828"/>
      <c r="P76" s="828"/>
      <c r="Q76" s="828"/>
      <c r="R76" s="828"/>
      <c r="S76" s="828"/>
      <c r="T76" s="828"/>
      <c r="U76" s="828"/>
      <c r="V76" s="828"/>
      <c r="W76" s="828"/>
      <c r="X76" s="828"/>
      <c r="Y76" s="828"/>
      <c r="Z76" s="828"/>
    </row>
    <row r="77" customHeight="1" spans="1:26">
      <c r="A77" s="828"/>
      <c r="B77" s="829"/>
      <c r="C77" s="828"/>
      <c r="D77" s="830"/>
      <c r="E77" s="828"/>
      <c r="F77" s="830"/>
      <c r="G77" s="828"/>
      <c r="H77" s="828"/>
      <c r="I77" s="828"/>
      <c r="J77" s="828"/>
      <c r="K77" s="828"/>
      <c r="L77" s="853"/>
      <c r="M77" s="828"/>
      <c r="N77" s="828"/>
      <c r="O77" s="828"/>
      <c r="P77" s="828"/>
      <c r="Q77" s="828"/>
      <c r="R77" s="828"/>
      <c r="S77" s="828"/>
      <c r="T77" s="828"/>
      <c r="U77" s="828"/>
      <c r="V77" s="828"/>
      <c r="W77" s="828"/>
      <c r="X77" s="828"/>
      <c r="Y77" s="828"/>
      <c r="Z77" s="828"/>
    </row>
    <row r="78" customHeight="1" spans="1:26">
      <c r="A78" s="828"/>
      <c r="B78" s="829"/>
      <c r="C78" s="828"/>
      <c r="D78" s="830"/>
      <c r="E78" s="828"/>
      <c r="F78" s="830"/>
      <c r="G78" s="828"/>
      <c r="H78" s="828"/>
      <c r="I78" s="828"/>
      <c r="J78" s="828"/>
      <c r="K78" s="828"/>
      <c r="L78" s="853"/>
      <c r="M78" s="828"/>
      <c r="N78" s="828"/>
      <c r="O78" s="828"/>
      <c r="P78" s="828"/>
      <c r="Q78" s="828"/>
      <c r="R78" s="828"/>
      <c r="S78" s="828"/>
      <c r="T78" s="828"/>
      <c r="U78" s="828"/>
      <c r="V78" s="828"/>
      <c r="W78" s="828"/>
      <c r="X78" s="828"/>
      <c r="Y78" s="828"/>
      <c r="Z78" s="828"/>
    </row>
    <row r="79" customHeight="1" spans="1:26">
      <c r="A79" s="828"/>
      <c r="B79" s="829"/>
      <c r="C79" s="828"/>
      <c r="D79" s="830"/>
      <c r="E79" s="828"/>
      <c r="F79" s="830"/>
      <c r="G79" s="828"/>
      <c r="H79" s="828"/>
      <c r="I79" s="828"/>
      <c r="J79" s="828"/>
      <c r="K79" s="828"/>
      <c r="L79" s="853"/>
      <c r="M79" s="828"/>
      <c r="N79" s="828"/>
      <c r="O79" s="828"/>
      <c r="P79" s="828"/>
      <c r="Q79" s="828"/>
      <c r="R79" s="828"/>
      <c r="S79" s="828"/>
      <c r="T79" s="828"/>
      <c r="U79" s="828"/>
      <c r="V79" s="828"/>
      <c r="W79" s="828"/>
      <c r="X79" s="828"/>
      <c r="Y79" s="828"/>
      <c r="Z79" s="828"/>
    </row>
    <row r="80" customHeight="1" spans="1:26">
      <c r="A80" s="828"/>
      <c r="B80" s="829"/>
      <c r="C80" s="828"/>
      <c r="D80" s="830"/>
      <c r="E80" s="828"/>
      <c r="F80" s="830"/>
      <c r="G80" s="828"/>
      <c r="H80" s="828"/>
      <c r="I80" s="828"/>
      <c r="J80" s="828"/>
      <c r="K80" s="828"/>
      <c r="L80" s="853"/>
      <c r="M80" s="828"/>
      <c r="N80" s="828"/>
      <c r="O80" s="828"/>
      <c r="P80" s="828"/>
      <c r="Q80" s="828"/>
      <c r="R80" s="828"/>
      <c r="S80" s="828"/>
      <c r="T80" s="828"/>
      <c r="U80" s="828"/>
      <c r="V80" s="828"/>
      <c r="W80" s="828"/>
      <c r="X80" s="828"/>
      <c r="Y80" s="828"/>
      <c r="Z80" s="828"/>
    </row>
    <row r="81" customHeight="1" spans="1:26">
      <c r="A81" s="828"/>
      <c r="B81" s="829"/>
      <c r="C81" s="828"/>
      <c r="D81" s="830"/>
      <c r="E81" s="828"/>
      <c r="F81" s="830"/>
      <c r="G81" s="828"/>
      <c r="H81" s="828"/>
      <c r="I81" s="828"/>
      <c r="J81" s="828"/>
      <c r="K81" s="828"/>
      <c r="L81" s="853"/>
      <c r="M81" s="828"/>
      <c r="N81" s="828"/>
      <c r="O81" s="828"/>
      <c r="P81" s="828"/>
      <c r="Q81" s="828"/>
      <c r="R81" s="828"/>
      <c r="S81" s="828"/>
      <c r="T81" s="828"/>
      <c r="U81" s="828"/>
      <c r="V81" s="828"/>
      <c r="W81" s="828"/>
      <c r="X81" s="828"/>
      <c r="Y81" s="828"/>
      <c r="Z81" s="828"/>
    </row>
    <row r="82" customHeight="1" spans="1:26">
      <c r="A82" s="828"/>
      <c r="B82" s="829"/>
      <c r="C82" s="828"/>
      <c r="D82" s="830"/>
      <c r="E82" s="828"/>
      <c r="F82" s="830"/>
      <c r="G82" s="828"/>
      <c r="H82" s="828"/>
      <c r="I82" s="828"/>
      <c r="J82" s="828"/>
      <c r="K82" s="828"/>
      <c r="L82" s="853"/>
      <c r="M82" s="828"/>
      <c r="N82" s="828"/>
      <c r="O82" s="828"/>
      <c r="P82" s="828"/>
      <c r="Q82" s="828"/>
      <c r="R82" s="828"/>
      <c r="S82" s="828"/>
      <c r="T82" s="828"/>
      <c r="U82" s="828"/>
      <c r="V82" s="828"/>
      <c r="W82" s="828"/>
      <c r="X82" s="828"/>
      <c r="Y82" s="828"/>
      <c r="Z82" s="828"/>
    </row>
    <row r="83" customHeight="1" spans="1:26">
      <c r="A83" s="828"/>
      <c r="B83" s="829"/>
      <c r="C83" s="828"/>
      <c r="D83" s="830"/>
      <c r="E83" s="828"/>
      <c r="F83" s="830"/>
      <c r="G83" s="828"/>
      <c r="H83" s="828"/>
      <c r="I83" s="828"/>
      <c r="J83" s="828"/>
      <c r="K83" s="828"/>
      <c r="L83" s="853"/>
      <c r="M83" s="828"/>
      <c r="N83" s="828"/>
      <c r="O83" s="828"/>
      <c r="P83" s="828"/>
      <c r="Q83" s="828"/>
      <c r="R83" s="828"/>
      <c r="S83" s="828"/>
      <c r="T83" s="828"/>
      <c r="U83" s="828"/>
      <c r="V83" s="828"/>
      <c r="W83" s="828"/>
      <c r="X83" s="828"/>
      <c r="Y83" s="828"/>
      <c r="Z83" s="828"/>
    </row>
    <row r="84" customHeight="1" spans="1:26">
      <c r="A84" s="828"/>
      <c r="B84" s="829"/>
      <c r="C84" s="828"/>
      <c r="D84" s="830"/>
      <c r="E84" s="828"/>
      <c r="F84" s="830"/>
      <c r="G84" s="828"/>
      <c r="H84" s="828"/>
      <c r="I84" s="828"/>
      <c r="J84" s="828"/>
      <c r="K84" s="828"/>
      <c r="L84" s="853"/>
      <c r="M84" s="828"/>
      <c r="N84" s="828"/>
      <c r="O84" s="828"/>
      <c r="P84" s="828"/>
      <c r="Q84" s="828"/>
      <c r="R84" s="828"/>
      <c r="S84" s="828"/>
      <c r="T84" s="828"/>
      <c r="U84" s="828"/>
      <c r="V84" s="828"/>
      <c r="W84" s="828"/>
      <c r="X84" s="828"/>
      <c r="Y84" s="828"/>
      <c r="Z84" s="828"/>
    </row>
    <row r="85" customHeight="1" spans="1:26">
      <c r="A85" s="828"/>
      <c r="B85" s="829"/>
      <c r="C85" s="828"/>
      <c r="D85" s="830"/>
      <c r="E85" s="828"/>
      <c r="F85" s="830"/>
      <c r="G85" s="828"/>
      <c r="H85" s="828"/>
      <c r="I85" s="828"/>
      <c r="J85" s="828"/>
      <c r="K85" s="828"/>
      <c r="L85" s="853"/>
      <c r="M85" s="828"/>
      <c r="N85" s="828"/>
      <c r="O85" s="828"/>
      <c r="P85" s="828"/>
      <c r="Q85" s="828"/>
      <c r="R85" s="828"/>
      <c r="S85" s="828"/>
      <c r="T85" s="828"/>
      <c r="U85" s="828"/>
      <c r="V85" s="828"/>
      <c r="W85" s="828"/>
      <c r="X85" s="828"/>
      <c r="Y85" s="828"/>
      <c r="Z85" s="828"/>
    </row>
    <row r="86" customHeight="1" spans="1:26">
      <c r="A86" s="828"/>
      <c r="B86" s="829"/>
      <c r="C86" s="828"/>
      <c r="D86" s="830"/>
      <c r="E86" s="828"/>
      <c r="F86" s="830"/>
      <c r="G86" s="828"/>
      <c r="H86" s="828"/>
      <c r="I86" s="828"/>
      <c r="J86" s="828"/>
      <c r="K86" s="828"/>
      <c r="L86" s="853"/>
      <c r="M86" s="828"/>
      <c r="N86" s="828"/>
      <c r="O86" s="828"/>
      <c r="P86" s="828"/>
      <c r="Q86" s="828"/>
      <c r="R86" s="828"/>
      <c r="S86" s="828"/>
      <c r="T86" s="828"/>
      <c r="U86" s="828"/>
      <c r="V86" s="828"/>
      <c r="W86" s="828"/>
      <c r="X86" s="828"/>
      <c r="Y86" s="828"/>
      <c r="Z86" s="828"/>
    </row>
    <row r="87" customHeight="1" spans="1:26">
      <c r="A87" s="828"/>
      <c r="B87" s="829"/>
      <c r="C87" s="828"/>
      <c r="D87" s="830"/>
      <c r="E87" s="828"/>
      <c r="F87" s="830"/>
      <c r="G87" s="828"/>
      <c r="H87" s="828"/>
      <c r="I87" s="828"/>
      <c r="J87" s="828"/>
      <c r="K87" s="828"/>
      <c r="L87" s="853"/>
      <c r="M87" s="828"/>
      <c r="N87" s="828"/>
      <c r="O87" s="828"/>
      <c r="P87" s="828"/>
      <c r="Q87" s="828"/>
      <c r="R87" s="828"/>
      <c r="S87" s="828"/>
      <c r="T87" s="828"/>
      <c r="U87" s="828"/>
      <c r="V87" s="828"/>
      <c r="W87" s="828"/>
      <c r="X87" s="828"/>
      <c r="Y87" s="828"/>
      <c r="Z87" s="828"/>
    </row>
    <row r="88" customHeight="1" spans="1:26">
      <c r="A88" s="828"/>
      <c r="B88" s="829"/>
      <c r="C88" s="828"/>
      <c r="D88" s="830"/>
      <c r="E88" s="828"/>
      <c r="F88" s="830"/>
      <c r="G88" s="828"/>
      <c r="H88" s="828"/>
      <c r="I88" s="828"/>
      <c r="J88" s="828"/>
      <c r="K88" s="828"/>
      <c r="L88" s="853"/>
      <c r="M88" s="828"/>
      <c r="N88" s="828"/>
      <c r="O88" s="828"/>
      <c r="P88" s="828"/>
      <c r="Q88" s="828"/>
      <c r="R88" s="828"/>
      <c r="S88" s="828"/>
      <c r="T88" s="828"/>
      <c r="U88" s="828"/>
      <c r="V88" s="828"/>
      <c r="W88" s="828"/>
      <c r="X88" s="828"/>
      <c r="Y88" s="828"/>
      <c r="Z88" s="828"/>
    </row>
    <row r="89" customHeight="1" spans="1:26">
      <c r="A89" s="828"/>
      <c r="B89" s="829"/>
      <c r="C89" s="828"/>
      <c r="D89" s="830"/>
      <c r="E89" s="828"/>
      <c r="F89" s="830"/>
      <c r="G89" s="828"/>
      <c r="H89" s="828"/>
      <c r="I89" s="828"/>
      <c r="J89" s="828"/>
      <c r="K89" s="828"/>
      <c r="L89" s="853"/>
      <c r="M89" s="828"/>
      <c r="N89" s="828"/>
      <c r="O89" s="828"/>
      <c r="P89" s="828"/>
      <c r="Q89" s="828"/>
      <c r="R89" s="828"/>
      <c r="S89" s="828"/>
      <c r="T89" s="828"/>
      <c r="U89" s="828"/>
      <c r="V89" s="828"/>
      <c r="W89" s="828"/>
      <c r="X89" s="828"/>
      <c r="Y89" s="828"/>
      <c r="Z89" s="828"/>
    </row>
    <row r="90" customHeight="1" spans="1:26">
      <c r="A90" s="828"/>
      <c r="B90" s="829"/>
      <c r="C90" s="828"/>
      <c r="D90" s="830"/>
      <c r="E90" s="828"/>
      <c r="F90" s="830"/>
      <c r="G90" s="828"/>
      <c r="H90" s="828"/>
      <c r="I90" s="828"/>
      <c r="J90" s="828"/>
      <c r="K90" s="828"/>
      <c r="L90" s="853"/>
      <c r="M90" s="828"/>
      <c r="N90" s="828"/>
      <c r="O90" s="828"/>
      <c r="P90" s="828"/>
      <c r="Q90" s="828"/>
      <c r="R90" s="828"/>
      <c r="S90" s="828"/>
      <c r="T90" s="828"/>
      <c r="U90" s="828"/>
      <c r="V90" s="828"/>
      <c r="W90" s="828"/>
      <c r="X90" s="828"/>
      <c r="Y90" s="828"/>
      <c r="Z90" s="828"/>
    </row>
    <row r="91" customHeight="1" spans="1:26">
      <c r="A91" s="828"/>
      <c r="B91" s="829"/>
      <c r="C91" s="828"/>
      <c r="D91" s="830"/>
      <c r="E91" s="828"/>
      <c r="F91" s="830"/>
      <c r="G91" s="828"/>
      <c r="H91" s="828"/>
      <c r="I91" s="828"/>
      <c r="J91" s="828"/>
      <c r="K91" s="828"/>
      <c r="L91" s="853"/>
      <c r="M91" s="828"/>
      <c r="N91" s="828"/>
      <c r="O91" s="828"/>
      <c r="P91" s="828"/>
      <c r="Q91" s="828"/>
      <c r="R91" s="828"/>
      <c r="S91" s="828"/>
      <c r="T91" s="828"/>
      <c r="U91" s="828"/>
      <c r="V91" s="828"/>
      <c r="W91" s="828"/>
      <c r="X91" s="828"/>
      <c r="Y91" s="828"/>
      <c r="Z91" s="828"/>
    </row>
    <row r="92" customHeight="1" spans="1:26">
      <c r="A92" s="828"/>
      <c r="B92" s="829"/>
      <c r="C92" s="828"/>
      <c r="D92" s="830"/>
      <c r="E92" s="828"/>
      <c r="F92" s="830"/>
      <c r="G92" s="828"/>
      <c r="H92" s="828"/>
      <c r="I92" s="828"/>
      <c r="J92" s="828"/>
      <c r="K92" s="828"/>
      <c r="L92" s="853"/>
      <c r="M92" s="828"/>
      <c r="N92" s="828"/>
      <c r="O92" s="828"/>
      <c r="P92" s="828"/>
      <c r="Q92" s="828"/>
      <c r="R92" s="828"/>
      <c r="S92" s="828"/>
      <c r="T92" s="828"/>
      <c r="U92" s="828"/>
      <c r="V92" s="828"/>
      <c r="W92" s="828"/>
      <c r="X92" s="828"/>
      <c r="Y92" s="828"/>
      <c r="Z92" s="828"/>
    </row>
    <row r="93" customHeight="1" spans="1:26">
      <c r="A93" s="828"/>
      <c r="B93" s="829"/>
      <c r="C93" s="828"/>
      <c r="D93" s="830"/>
      <c r="E93" s="828"/>
      <c r="F93" s="830"/>
      <c r="G93" s="828"/>
      <c r="H93" s="828"/>
      <c r="I93" s="828"/>
      <c r="J93" s="828"/>
      <c r="K93" s="828"/>
      <c r="L93" s="853"/>
      <c r="M93" s="828"/>
      <c r="N93" s="828"/>
      <c r="O93" s="828"/>
      <c r="P93" s="828"/>
      <c r="Q93" s="828"/>
      <c r="R93" s="828"/>
      <c r="S93" s="828"/>
      <c r="T93" s="828"/>
      <c r="U93" s="828"/>
      <c r="V93" s="828"/>
      <c r="W93" s="828"/>
      <c r="X93" s="828"/>
      <c r="Y93" s="828"/>
      <c r="Z93" s="828"/>
    </row>
    <row r="94" customHeight="1" spans="1:26">
      <c r="A94" s="828"/>
      <c r="B94" s="829"/>
      <c r="C94" s="828"/>
      <c r="D94" s="830"/>
      <c r="E94" s="828"/>
      <c r="F94" s="830"/>
      <c r="G94" s="828"/>
      <c r="H94" s="828"/>
      <c r="I94" s="828"/>
      <c r="J94" s="828"/>
      <c r="K94" s="828"/>
      <c r="L94" s="853"/>
      <c r="M94" s="828"/>
      <c r="N94" s="828"/>
      <c r="O94" s="828"/>
      <c r="P94" s="828"/>
      <c r="Q94" s="828"/>
      <c r="R94" s="828"/>
      <c r="S94" s="828"/>
      <c r="T94" s="828"/>
      <c r="U94" s="828"/>
      <c r="V94" s="828"/>
      <c r="W94" s="828"/>
      <c r="X94" s="828"/>
      <c r="Y94" s="828"/>
      <c r="Z94" s="828"/>
    </row>
    <row r="95" customHeight="1" spans="1:26">
      <c r="A95" s="828"/>
      <c r="B95" s="829"/>
      <c r="C95" s="828"/>
      <c r="D95" s="830"/>
      <c r="E95" s="828"/>
      <c r="F95" s="830"/>
      <c r="G95" s="828"/>
      <c r="H95" s="828"/>
      <c r="I95" s="828"/>
      <c r="J95" s="828"/>
      <c r="K95" s="828"/>
      <c r="L95" s="853"/>
      <c r="M95" s="828"/>
      <c r="N95" s="828"/>
      <c r="O95" s="828"/>
      <c r="P95" s="828"/>
      <c r="Q95" s="828"/>
      <c r="R95" s="828"/>
      <c r="S95" s="828"/>
      <c r="T95" s="828"/>
      <c r="U95" s="828"/>
      <c r="V95" s="828"/>
      <c r="W95" s="828"/>
      <c r="X95" s="828"/>
      <c r="Y95" s="828"/>
      <c r="Z95" s="828"/>
    </row>
    <row r="96" customHeight="1" spans="1:26">
      <c r="A96" s="828"/>
      <c r="B96" s="829"/>
      <c r="C96" s="828"/>
      <c r="D96" s="830"/>
      <c r="E96" s="828"/>
      <c r="F96" s="830"/>
      <c r="G96" s="828"/>
      <c r="H96" s="828"/>
      <c r="I96" s="828"/>
      <c r="J96" s="828"/>
      <c r="K96" s="828"/>
      <c r="L96" s="853"/>
      <c r="M96" s="828"/>
      <c r="N96" s="828"/>
      <c r="O96" s="828"/>
      <c r="P96" s="828"/>
      <c r="Q96" s="828"/>
      <c r="R96" s="828"/>
      <c r="S96" s="828"/>
      <c r="T96" s="828"/>
      <c r="U96" s="828"/>
      <c r="V96" s="828"/>
      <c r="W96" s="828"/>
      <c r="X96" s="828"/>
      <c r="Y96" s="828"/>
      <c r="Z96" s="828"/>
    </row>
    <row r="97" customHeight="1" spans="1:26">
      <c r="A97" s="828"/>
      <c r="B97" s="829"/>
      <c r="C97" s="828"/>
      <c r="D97" s="830"/>
      <c r="E97" s="828"/>
      <c r="F97" s="830"/>
      <c r="G97" s="828"/>
      <c r="H97" s="828"/>
      <c r="I97" s="828"/>
      <c r="J97" s="828"/>
      <c r="K97" s="828"/>
      <c r="L97" s="853"/>
      <c r="M97" s="828"/>
      <c r="N97" s="828"/>
      <c r="O97" s="828"/>
      <c r="P97" s="828"/>
      <c r="Q97" s="828"/>
      <c r="R97" s="828"/>
      <c r="S97" s="828"/>
      <c r="T97" s="828"/>
      <c r="U97" s="828"/>
      <c r="V97" s="828"/>
      <c r="W97" s="828"/>
      <c r="X97" s="828"/>
      <c r="Y97" s="828"/>
      <c r="Z97" s="828"/>
    </row>
    <row r="98" customHeight="1" spans="1:26">
      <c r="A98" s="828"/>
      <c r="B98" s="829"/>
      <c r="C98" s="828"/>
      <c r="D98" s="830"/>
      <c r="E98" s="828"/>
      <c r="F98" s="830"/>
      <c r="G98" s="828"/>
      <c r="H98" s="828"/>
      <c r="I98" s="828"/>
      <c r="J98" s="828"/>
      <c r="K98" s="828"/>
      <c r="L98" s="853"/>
      <c r="M98" s="828"/>
      <c r="N98" s="828"/>
      <c r="O98" s="828"/>
      <c r="P98" s="828"/>
      <c r="Q98" s="828"/>
      <c r="R98" s="828"/>
      <c r="S98" s="828"/>
      <c r="T98" s="828"/>
      <c r="U98" s="828"/>
      <c r="V98" s="828"/>
      <c r="W98" s="828"/>
      <c r="X98" s="828"/>
      <c r="Y98" s="828"/>
      <c r="Z98" s="828"/>
    </row>
    <row r="99" customHeight="1" spans="1:26">
      <c r="A99" s="828"/>
      <c r="B99" s="829"/>
      <c r="C99" s="828"/>
      <c r="D99" s="830"/>
      <c r="E99" s="828"/>
      <c r="F99" s="830"/>
      <c r="G99" s="828"/>
      <c r="H99" s="828"/>
      <c r="I99" s="828"/>
      <c r="J99" s="828"/>
      <c r="K99" s="828"/>
      <c r="L99" s="853"/>
      <c r="M99" s="828"/>
      <c r="N99" s="828"/>
      <c r="O99" s="828"/>
      <c r="P99" s="828"/>
      <c r="Q99" s="828"/>
      <c r="R99" s="828"/>
      <c r="S99" s="828"/>
      <c r="T99" s="828"/>
      <c r="U99" s="828"/>
      <c r="V99" s="828"/>
      <c r="W99" s="828"/>
      <c r="X99" s="828"/>
      <c r="Y99" s="828"/>
      <c r="Z99" s="828"/>
    </row>
    <row r="100" customHeight="1" spans="1:26">
      <c r="A100" s="828"/>
      <c r="B100" s="829"/>
      <c r="C100" s="828"/>
      <c r="D100" s="830"/>
      <c r="E100" s="828"/>
      <c r="F100" s="830"/>
      <c r="G100" s="828"/>
      <c r="H100" s="828"/>
      <c r="I100" s="828"/>
      <c r="J100" s="828"/>
      <c r="K100" s="828"/>
      <c r="L100" s="853"/>
      <c r="M100" s="828"/>
      <c r="N100" s="828"/>
      <c r="O100" s="828"/>
      <c r="P100" s="828"/>
      <c r="Q100" s="828"/>
      <c r="R100" s="828"/>
      <c r="S100" s="828"/>
      <c r="T100" s="828"/>
      <c r="U100" s="828"/>
      <c r="V100" s="828"/>
      <c r="W100" s="828"/>
      <c r="X100" s="828"/>
      <c r="Y100" s="828"/>
      <c r="Z100" s="828"/>
    </row>
    <row r="101" customHeight="1" spans="1:26">
      <c r="A101" s="828"/>
      <c r="B101" s="829"/>
      <c r="C101" s="828"/>
      <c r="D101" s="830"/>
      <c r="E101" s="828"/>
      <c r="F101" s="830"/>
      <c r="G101" s="828"/>
      <c r="H101" s="828"/>
      <c r="I101" s="828"/>
      <c r="J101" s="828"/>
      <c r="K101" s="828"/>
      <c r="L101" s="853"/>
      <c r="M101" s="828"/>
      <c r="N101" s="828"/>
      <c r="O101" s="828"/>
      <c r="P101" s="828"/>
      <c r="Q101" s="828"/>
      <c r="R101" s="828"/>
      <c r="S101" s="828"/>
      <c r="T101" s="828"/>
      <c r="U101" s="828"/>
      <c r="V101" s="828"/>
      <c r="W101" s="828"/>
      <c r="X101" s="828"/>
      <c r="Y101" s="828"/>
      <c r="Z101" s="828"/>
    </row>
    <row r="102" customHeight="1" spans="1:26">
      <c r="A102" s="828"/>
      <c r="B102" s="829"/>
      <c r="C102" s="828"/>
      <c r="D102" s="830"/>
      <c r="E102" s="828"/>
      <c r="F102" s="830"/>
      <c r="G102" s="828"/>
      <c r="H102" s="828"/>
      <c r="I102" s="828"/>
      <c r="J102" s="828"/>
      <c r="K102" s="828"/>
      <c r="L102" s="853"/>
      <c r="M102" s="828"/>
      <c r="N102" s="828"/>
      <c r="O102" s="828"/>
      <c r="P102" s="828"/>
      <c r="Q102" s="828"/>
      <c r="R102" s="828"/>
      <c r="S102" s="828"/>
      <c r="T102" s="828"/>
      <c r="U102" s="828"/>
      <c r="V102" s="828"/>
      <c r="W102" s="828"/>
      <c r="X102" s="828"/>
      <c r="Y102" s="828"/>
      <c r="Z102" s="828"/>
    </row>
    <row r="103" customHeight="1" spans="1:26">
      <c r="A103" s="828"/>
      <c r="B103" s="829"/>
      <c r="C103" s="828"/>
      <c r="D103" s="830"/>
      <c r="E103" s="828"/>
      <c r="F103" s="830"/>
      <c r="G103" s="828"/>
      <c r="H103" s="828"/>
      <c r="I103" s="828"/>
      <c r="J103" s="828"/>
      <c r="K103" s="828"/>
      <c r="L103" s="853"/>
      <c r="M103" s="828"/>
      <c r="N103" s="828"/>
      <c r="O103" s="828"/>
      <c r="P103" s="828"/>
      <c r="Q103" s="828"/>
      <c r="R103" s="828"/>
      <c r="S103" s="828"/>
      <c r="T103" s="828"/>
      <c r="U103" s="828"/>
      <c r="V103" s="828"/>
      <c r="W103" s="828"/>
      <c r="X103" s="828"/>
      <c r="Y103" s="828"/>
      <c r="Z103" s="828"/>
    </row>
    <row r="104" customHeight="1" spans="1:26">
      <c r="A104" s="828"/>
      <c r="B104" s="829"/>
      <c r="C104" s="828"/>
      <c r="D104" s="830"/>
      <c r="E104" s="828"/>
      <c r="F104" s="830"/>
      <c r="G104" s="828"/>
      <c r="H104" s="828"/>
      <c r="I104" s="828"/>
      <c r="J104" s="828"/>
      <c r="K104" s="828"/>
      <c r="L104" s="853"/>
      <c r="M104" s="828"/>
      <c r="N104" s="828"/>
      <c r="O104" s="828"/>
      <c r="P104" s="828"/>
      <c r="Q104" s="828"/>
      <c r="R104" s="828"/>
      <c r="S104" s="828"/>
      <c r="T104" s="828"/>
      <c r="U104" s="828"/>
      <c r="V104" s="828"/>
      <c r="W104" s="828"/>
      <c r="X104" s="828"/>
      <c r="Y104" s="828"/>
      <c r="Z104" s="828"/>
    </row>
    <row r="105" customHeight="1" spans="1:26">
      <c r="A105" s="828"/>
      <c r="B105" s="829"/>
      <c r="C105" s="828"/>
      <c r="D105" s="830"/>
      <c r="E105" s="828"/>
      <c r="F105" s="830"/>
      <c r="G105" s="828"/>
      <c r="H105" s="828"/>
      <c r="I105" s="828"/>
      <c r="J105" s="828"/>
      <c r="K105" s="828"/>
      <c r="L105" s="853"/>
      <c r="M105" s="828"/>
      <c r="N105" s="828"/>
      <c r="O105" s="828"/>
      <c r="P105" s="828"/>
      <c r="Q105" s="828"/>
      <c r="R105" s="828"/>
      <c r="S105" s="828"/>
      <c r="T105" s="828"/>
      <c r="U105" s="828"/>
      <c r="V105" s="828"/>
      <c r="W105" s="828"/>
      <c r="X105" s="828"/>
      <c r="Y105" s="828"/>
      <c r="Z105" s="828"/>
    </row>
    <row r="106" customHeight="1" spans="1:26">
      <c r="A106" s="828"/>
      <c r="B106" s="829"/>
      <c r="C106" s="828"/>
      <c r="D106" s="830"/>
      <c r="E106" s="828"/>
      <c r="F106" s="830"/>
      <c r="G106" s="828"/>
      <c r="H106" s="828"/>
      <c r="I106" s="828"/>
      <c r="J106" s="828"/>
      <c r="K106" s="828"/>
      <c r="L106" s="853"/>
      <c r="M106" s="828"/>
      <c r="N106" s="828"/>
      <c r="O106" s="828"/>
      <c r="P106" s="828"/>
      <c r="Q106" s="828"/>
      <c r="R106" s="828"/>
      <c r="S106" s="828"/>
      <c r="T106" s="828"/>
      <c r="U106" s="828"/>
      <c r="V106" s="828"/>
      <c r="W106" s="828"/>
      <c r="X106" s="828"/>
      <c r="Y106" s="828"/>
      <c r="Z106" s="828"/>
    </row>
    <row r="107" customHeight="1" spans="1:26">
      <c r="A107" s="828"/>
      <c r="B107" s="829"/>
      <c r="C107" s="828"/>
      <c r="D107" s="830"/>
      <c r="E107" s="828"/>
      <c r="F107" s="830"/>
      <c r="G107" s="828"/>
      <c r="H107" s="828"/>
      <c r="I107" s="828"/>
      <c r="J107" s="828"/>
      <c r="K107" s="828"/>
      <c r="L107" s="853"/>
      <c r="M107" s="828"/>
      <c r="N107" s="828"/>
      <c r="O107" s="828"/>
      <c r="P107" s="828"/>
      <c r="Q107" s="828"/>
      <c r="R107" s="828"/>
      <c r="S107" s="828"/>
      <c r="T107" s="828"/>
      <c r="U107" s="828"/>
      <c r="V107" s="828"/>
      <c r="W107" s="828"/>
      <c r="X107" s="828"/>
      <c r="Y107" s="828"/>
      <c r="Z107" s="828"/>
    </row>
    <row r="108" customHeight="1" spans="1:26">
      <c r="A108" s="828"/>
      <c r="B108" s="829"/>
      <c r="C108" s="828"/>
      <c r="D108" s="830"/>
      <c r="E108" s="828"/>
      <c r="F108" s="830"/>
      <c r="G108" s="828"/>
      <c r="H108" s="828"/>
      <c r="I108" s="828"/>
      <c r="J108" s="828"/>
      <c r="K108" s="828"/>
      <c r="L108" s="853"/>
      <c r="M108" s="828"/>
      <c r="N108" s="828"/>
      <c r="O108" s="828"/>
      <c r="P108" s="828"/>
      <c r="Q108" s="828"/>
      <c r="R108" s="828"/>
      <c r="S108" s="828"/>
      <c r="T108" s="828"/>
      <c r="U108" s="828"/>
      <c r="V108" s="828"/>
      <c r="W108" s="828"/>
      <c r="X108" s="828"/>
      <c r="Y108" s="828"/>
      <c r="Z108" s="828"/>
    </row>
    <row r="109" customHeight="1" spans="1:26">
      <c r="A109" s="828"/>
      <c r="B109" s="829"/>
      <c r="C109" s="828"/>
      <c r="D109" s="830"/>
      <c r="E109" s="828"/>
      <c r="F109" s="830"/>
      <c r="G109" s="828"/>
      <c r="H109" s="828"/>
      <c r="I109" s="828"/>
      <c r="J109" s="828"/>
      <c r="K109" s="828"/>
      <c r="L109" s="853"/>
      <c r="M109" s="828"/>
      <c r="N109" s="828"/>
      <c r="O109" s="828"/>
      <c r="P109" s="828"/>
      <c r="Q109" s="828"/>
      <c r="R109" s="828"/>
      <c r="S109" s="828"/>
      <c r="T109" s="828"/>
      <c r="U109" s="828"/>
      <c r="V109" s="828"/>
      <c r="W109" s="828"/>
      <c r="X109" s="828"/>
      <c r="Y109" s="828"/>
      <c r="Z109" s="828"/>
    </row>
    <row r="110" customHeight="1" spans="1:26">
      <c r="A110" s="828"/>
      <c r="B110" s="829"/>
      <c r="C110" s="828"/>
      <c r="D110" s="830"/>
      <c r="E110" s="828"/>
      <c r="F110" s="830"/>
      <c r="G110" s="828"/>
      <c r="H110" s="828"/>
      <c r="I110" s="828"/>
      <c r="J110" s="828"/>
      <c r="K110" s="828"/>
      <c r="L110" s="853"/>
      <c r="M110" s="828"/>
      <c r="N110" s="828"/>
      <c r="O110" s="828"/>
      <c r="P110" s="828"/>
      <c r="Q110" s="828"/>
      <c r="R110" s="828"/>
      <c r="S110" s="828"/>
      <c r="T110" s="828"/>
      <c r="U110" s="828"/>
      <c r="V110" s="828"/>
      <c r="W110" s="828"/>
      <c r="X110" s="828"/>
      <c r="Y110" s="828"/>
      <c r="Z110" s="828"/>
    </row>
    <row r="111" customHeight="1" spans="1:26">
      <c r="A111" s="828"/>
      <c r="B111" s="829"/>
      <c r="C111" s="828"/>
      <c r="D111" s="830"/>
      <c r="E111" s="828"/>
      <c r="F111" s="830"/>
      <c r="G111" s="828"/>
      <c r="H111" s="828"/>
      <c r="I111" s="828"/>
      <c r="J111" s="828"/>
      <c r="K111" s="828"/>
      <c r="L111" s="853"/>
      <c r="M111" s="828"/>
      <c r="N111" s="828"/>
      <c r="O111" s="828"/>
      <c r="P111" s="828"/>
      <c r="Q111" s="828"/>
      <c r="R111" s="828"/>
      <c r="S111" s="828"/>
      <c r="T111" s="828"/>
      <c r="U111" s="828"/>
      <c r="V111" s="828"/>
      <c r="W111" s="828"/>
      <c r="X111" s="828"/>
      <c r="Y111" s="828"/>
      <c r="Z111" s="828"/>
    </row>
    <row r="112" customHeight="1" spans="1:26">
      <c r="A112" s="828"/>
      <c r="B112" s="829"/>
      <c r="C112" s="828"/>
      <c r="D112" s="830"/>
      <c r="E112" s="828"/>
      <c r="F112" s="830"/>
      <c r="G112" s="828"/>
      <c r="H112" s="828"/>
      <c r="I112" s="828"/>
      <c r="J112" s="828"/>
      <c r="K112" s="828"/>
      <c r="L112" s="853"/>
      <c r="M112" s="828"/>
      <c r="N112" s="828"/>
      <c r="O112" s="828"/>
      <c r="P112" s="828"/>
      <c r="Q112" s="828"/>
      <c r="R112" s="828"/>
      <c r="S112" s="828"/>
      <c r="T112" s="828"/>
      <c r="U112" s="828"/>
      <c r="V112" s="828"/>
      <c r="W112" s="828"/>
      <c r="X112" s="828"/>
      <c r="Y112" s="828"/>
      <c r="Z112" s="828"/>
    </row>
    <row r="113" customHeight="1" spans="1:26">
      <c r="A113" s="828"/>
      <c r="B113" s="829"/>
      <c r="C113" s="828"/>
      <c r="D113" s="830"/>
      <c r="E113" s="828"/>
      <c r="F113" s="830"/>
      <c r="G113" s="828"/>
      <c r="H113" s="828"/>
      <c r="I113" s="828"/>
      <c r="J113" s="828"/>
      <c r="K113" s="828"/>
      <c r="L113" s="853"/>
      <c r="M113" s="828"/>
      <c r="N113" s="828"/>
      <c r="O113" s="828"/>
      <c r="P113" s="828"/>
      <c r="Q113" s="828"/>
      <c r="R113" s="828"/>
      <c r="S113" s="828"/>
      <c r="T113" s="828"/>
      <c r="U113" s="828"/>
      <c r="V113" s="828"/>
      <c r="W113" s="828"/>
      <c r="X113" s="828"/>
      <c r="Y113" s="828"/>
      <c r="Z113" s="828"/>
    </row>
    <row r="114" customHeight="1" spans="1:26">
      <c r="A114" s="828"/>
      <c r="B114" s="829"/>
      <c r="C114" s="828"/>
      <c r="D114" s="830"/>
      <c r="E114" s="828"/>
      <c r="F114" s="830"/>
      <c r="G114" s="828"/>
      <c r="H114" s="828"/>
      <c r="I114" s="828"/>
      <c r="J114" s="828"/>
      <c r="K114" s="828"/>
      <c r="L114" s="853"/>
      <c r="M114" s="828"/>
      <c r="N114" s="828"/>
      <c r="O114" s="828"/>
      <c r="P114" s="828"/>
      <c r="Q114" s="828"/>
      <c r="R114" s="828"/>
      <c r="S114" s="828"/>
      <c r="T114" s="828"/>
      <c r="U114" s="828"/>
      <c r="V114" s="828"/>
      <c r="W114" s="828"/>
      <c r="X114" s="828"/>
      <c r="Y114" s="828"/>
      <c r="Z114" s="828"/>
    </row>
    <row r="115" customHeight="1" spans="1:26">
      <c r="A115" s="828"/>
      <c r="B115" s="829"/>
      <c r="C115" s="828"/>
      <c r="D115" s="830"/>
      <c r="E115" s="828"/>
      <c r="F115" s="830"/>
      <c r="G115" s="828"/>
      <c r="H115" s="828"/>
      <c r="I115" s="828"/>
      <c r="J115" s="828"/>
      <c r="K115" s="828"/>
      <c r="L115" s="853"/>
      <c r="M115" s="828"/>
      <c r="N115" s="828"/>
      <c r="O115" s="828"/>
      <c r="P115" s="828"/>
      <c r="Q115" s="828"/>
      <c r="R115" s="828"/>
      <c r="S115" s="828"/>
      <c r="T115" s="828"/>
      <c r="U115" s="828"/>
      <c r="V115" s="828"/>
      <c r="W115" s="828"/>
      <c r="X115" s="828"/>
      <c r="Y115" s="828"/>
      <c r="Z115" s="828"/>
    </row>
    <row r="116" customHeight="1" spans="1:26">
      <c r="A116" s="828"/>
      <c r="B116" s="829"/>
      <c r="C116" s="828"/>
      <c r="D116" s="830"/>
      <c r="E116" s="828"/>
      <c r="F116" s="830"/>
      <c r="G116" s="828"/>
      <c r="H116" s="828"/>
      <c r="I116" s="828"/>
      <c r="J116" s="828"/>
      <c r="K116" s="828"/>
      <c r="L116" s="853"/>
      <c r="M116" s="828"/>
      <c r="N116" s="828"/>
      <c r="O116" s="828"/>
      <c r="P116" s="828"/>
      <c r="Q116" s="828"/>
      <c r="R116" s="828"/>
      <c r="S116" s="828"/>
      <c r="T116" s="828"/>
      <c r="U116" s="828"/>
      <c r="V116" s="828"/>
      <c r="W116" s="828"/>
      <c r="X116" s="828"/>
      <c r="Y116" s="828"/>
      <c r="Z116" s="828"/>
    </row>
    <row r="117" customHeight="1" spans="1:26">
      <c r="A117" s="828"/>
      <c r="B117" s="829"/>
      <c r="C117" s="828"/>
      <c r="D117" s="830"/>
      <c r="E117" s="828"/>
      <c r="F117" s="830"/>
      <c r="G117" s="828"/>
      <c r="H117" s="828"/>
      <c r="I117" s="828"/>
      <c r="J117" s="828"/>
      <c r="K117" s="828"/>
      <c r="L117" s="853"/>
      <c r="M117" s="828"/>
      <c r="N117" s="828"/>
      <c r="O117" s="828"/>
      <c r="P117" s="828"/>
      <c r="Q117" s="828"/>
      <c r="R117" s="828"/>
      <c r="S117" s="828"/>
      <c r="T117" s="828"/>
      <c r="U117" s="828"/>
      <c r="V117" s="828"/>
      <c r="W117" s="828"/>
      <c r="X117" s="828"/>
      <c r="Y117" s="828"/>
      <c r="Z117" s="828"/>
    </row>
    <row r="118" customHeight="1" spans="1:26">
      <c r="A118" s="828"/>
      <c r="B118" s="829"/>
      <c r="C118" s="828"/>
      <c r="D118" s="830"/>
      <c r="E118" s="828"/>
      <c r="F118" s="830"/>
      <c r="G118" s="828"/>
      <c r="H118" s="828"/>
      <c r="I118" s="828"/>
      <c r="J118" s="828"/>
      <c r="K118" s="828"/>
      <c r="L118" s="853"/>
      <c r="M118" s="828"/>
      <c r="N118" s="828"/>
      <c r="O118" s="828"/>
      <c r="P118" s="828"/>
      <c r="Q118" s="828"/>
      <c r="R118" s="828"/>
      <c r="S118" s="828"/>
      <c r="T118" s="828"/>
      <c r="U118" s="828"/>
      <c r="V118" s="828"/>
      <c r="W118" s="828"/>
      <c r="X118" s="828"/>
      <c r="Y118" s="828"/>
      <c r="Z118" s="828"/>
    </row>
    <row r="119" customHeight="1" spans="1:26">
      <c r="A119" s="828"/>
      <c r="B119" s="829"/>
      <c r="C119" s="828"/>
      <c r="D119" s="830"/>
      <c r="E119" s="828"/>
      <c r="F119" s="830"/>
      <c r="G119" s="828"/>
      <c r="H119" s="828"/>
      <c r="I119" s="828"/>
      <c r="J119" s="828"/>
      <c r="K119" s="828"/>
      <c r="L119" s="853"/>
      <c r="M119" s="828"/>
      <c r="N119" s="828"/>
      <c r="O119" s="828"/>
      <c r="P119" s="828"/>
      <c r="Q119" s="828"/>
      <c r="R119" s="828"/>
      <c r="S119" s="828"/>
      <c r="T119" s="828"/>
      <c r="U119" s="828"/>
      <c r="V119" s="828"/>
      <c r="W119" s="828"/>
      <c r="X119" s="828"/>
      <c r="Y119" s="828"/>
      <c r="Z119" s="828"/>
    </row>
    <row r="120" customHeight="1" spans="1:26">
      <c r="A120" s="828"/>
      <c r="B120" s="829"/>
      <c r="C120" s="828"/>
      <c r="D120" s="830"/>
      <c r="E120" s="828"/>
      <c r="F120" s="830"/>
      <c r="G120" s="828"/>
      <c r="H120" s="828"/>
      <c r="I120" s="828"/>
      <c r="J120" s="828"/>
      <c r="K120" s="828"/>
      <c r="L120" s="853"/>
      <c r="M120" s="828"/>
      <c r="N120" s="828"/>
      <c r="O120" s="828"/>
      <c r="P120" s="828"/>
      <c r="Q120" s="828"/>
      <c r="R120" s="828"/>
      <c r="S120" s="828"/>
      <c r="T120" s="828"/>
      <c r="U120" s="828"/>
      <c r="V120" s="828"/>
      <c r="W120" s="828"/>
      <c r="X120" s="828"/>
      <c r="Y120" s="828"/>
      <c r="Z120" s="828"/>
    </row>
    <row r="121" customHeight="1" spans="1:26">
      <c r="A121" s="828"/>
      <c r="B121" s="829"/>
      <c r="C121" s="828"/>
      <c r="D121" s="830"/>
      <c r="E121" s="828"/>
      <c r="F121" s="830"/>
      <c r="G121" s="828"/>
      <c r="H121" s="828"/>
      <c r="I121" s="828"/>
      <c r="J121" s="828"/>
      <c r="K121" s="828"/>
      <c r="L121" s="853"/>
      <c r="M121" s="828"/>
      <c r="N121" s="828"/>
      <c r="O121" s="828"/>
      <c r="P121" s="828"/>
      <c r="Q121" s="828"/>
      <c r="R121" s="828"/>
      <c r="S121" s="828"/>
      <c r="T121" s="828"/>
      <c r="U121" s="828"/>
      <c r="V121" s="828"/>
      <c r="W121" s="828"/>
      <c r="X121" s="828"/>
      <c r="Y121" s="828"/>
      <c r="Z121" s="828"/>
    </row>
    <row r="122" customHeight="1" spans="1:26">
      <c r="A122" s="828"/>
      <c r="B122" s="829"/>
      <c r="C122" s="828"/>
      <c r="D122" s="830"/>
      <c r="E122" s="828"/>
      <c r="F122" s="830"/>
      <c r="G122" s="828"/>
      <c r="H122" s="828"/>
      <c r="I122" s="828"/>
      <c r="J122" s="828"/>
      <c r="K122" s="828"/>
      <c r="L122" s="853"/>
      <c r="M122" s="828"/>
      <c r="N122" s="828"/>
      <c r="O122" s="828"/>
      <c r="P122" s="828"/>
      <c r="Q122" s="828"/>
      <c r="R122" s="828"/>
      <c r="S122" s="828"/>
      <c r="T122" s="828"/>
      <c r="U122" s="828"/>
      <c r="V122" s="828"/>
      <c r="W122" s="828"/>
      <c r="X122" s="828"/>
      <c r="Y122" s="828"/>
      <c r="Z122" s="828"/>
    </row>
    <row r="123" customHeight="1" spans="1:26">
      <c r="A123" s="828"/>
      <c r="B123" s="829"/>
      <c r="C123" s="828"/>
      <c r="D123" s="830"/>
      <c r="E123" s="828"/>
      <c r="F123" s="830"/>
      <c r="G123" s="828"/>
      <c r="H123" s="828"/>
      <c r="I123" s="828"/>
      <c r="J123" s="828"/>
      <c r="K123" s="828"/>
      <c r="L123" s="853"/>
      <c r="M123" s="828"/>
      <c r="N123" s="828"/>
      <c r="O123" s="828"/>
      <c r="P123" s="828"/>
      <c r="Q123" s="828"/>
      <c r="R123" s="828"/>
      <c r="S123" s="828"/>
      <c r="T123" s="828"/>
      <c r="U123" s="828"/>
      <c r="V123" s="828"/>
      <c r="W123" s="828"/>
      <c r="X123" s="828"/>
      <c r="Y123" s="828"/>
      <c r="Z123" s="828"/>
    </row>
    <row r="124" customHeight="1" spans="1:26">
      <c r="A124" s="828"/>
      <c r="B124" s="829"/>
      <c r="C124" s="828"/>
      <c r="D124" s="830"/>
      <c r="E124" s="828"/>
      <c r="F124" s="830"/>
      <c r="G124" s="828"/>
      <c r="H124" s="828"/>
      <c r="I124" s="828"/>
      <c r="J124" s="828"/>
      <c r="K124" s="828"/>
      <c r="L124" s="853"/>
      <c r="M124" s="828"/>
      <c r="N124" s="828"/>
      <c r="O124" s="828"/>
      <c r="P124" s="828"/>
      <c r="Q124" s="828"/>
      <c r="R124" s="828"/>
      <c r="S124" s="828"/>
      <c r="T124" s="828"/>
      <c r="U124" s="828"/>
      <c r="V124" s="828"/>
      <c r="W124" s="828"/>
      <c r="X124" s="828"/>
      <c r="Y124" s="828"/>
      <c r="Z124" s="828"/>
    </row>
    <row r="125" customHeight="1" spans="1:26">
      <c r="A125" s="828"/>
      <c r="B125" s="829"/>
      <c r="C125" s="828"/>
      <c r="D125" s="830"/>
      <c r="E125" s="828"/>
      <c r="F125" s="830"/>
      <c r="G125" s="828"/>
      <c r="H125" s="828"/>
      <c r="I125" s="828"/>
      <c r="J125" s="828"/>
      <c r="K125" s="828"/>
      <c r="L125" s="853"/>
      <c r="M125" s="828"/>
      <c r="N125" s="828"/>
      <c r="O125" s="828"/>
      <c r="P125" s="828"/>
      <c r="Q125" s="828"/>
      <c r="R125" s="828"/>
      <c r="S125" s="828"/>
      <c r="T125" s="828"/>
      <c r="U125" s="828"/>
      <c r="V125" s="828"/>
      <c r="W125" s="828"/>
      <c r="X125" s="828"/>
      <c r="Y125" s="828"/>
      <c r="Z125" s="828"/>
    </row>
    <row r="126" customHeight="1" spans="1:26">
      <c r="A126" s="828"/>
      <c r="B126" s="829"/>
      <c r="C126" s="828"/>
      <c r="D126" s="830"/>
      <c r="E126" s="828"/>
      <c r="F126" s="830"/>
      <c r="G126" s="828"/>
      <c r="H126" s="828"/>
      <c r="I126" s="828"/>
      <c r="J126" s="828"/>
      <c r="K126" s="828"/>
      <c r="L126" s="853"/>
      <c r="M126" s="828"/>
      <c r="N126" s="828"/>
      <c r="O126" s="828"/>
      <c r="P126" s="828"/>
      <c r="Q126" s="828"/>
      <c r="R126" s="828"/>
      <c r="S126" s="828"/>
      <c r="T126" s="828"/>
      <c r="U126" s="828"/>
      <c r="V126" s="828"/>
      <c r="W126" s="828"/>
      <c r="X126" s="828"/>
      <c r="Y126" s="828"/>
      <c r="Z126" s="828"/>
    </row>
    <row r="127" customHeight="1" spans="1:26">
      <c r="A127" s="828"/>
      <c r="B127" s="829"/>
      <c r="C127" s="828"/>
      <c r="D127" s="830"/>
      <c r="E127" s="828"/>
      <c r="F127" s="830"/>
      <c r="G127" s="828"/>
      <c r="H127" s="828"/>
      <c r="I127" s="828"/>
      <c r="J127" s="828"/>
      <c r="K127" s="828"/>
      <c r="L127" s="853"/>
      <c r="M127" s="828"/>
      <c r="N127" s="828"/>
      <c r="O127" s="828"/>
      <c r="P127" s="828"/>
      <c r="Q127" s="828"/>
      <c r="R127" s="828"/>
      <c r="S127" s="828"/>
      <c r="T127" s="828"/>
      <c r="U127" s="828"/>
      <c r="V127" s="828"/>
      <c r="W127" s="828"/>
      <c r="X127" s="828"/>
      <c r="Y127" s="828"/>
      <c r="Z127" s="828"/>
    </row>
    <row r="128" customHeight="1" spans="1:26">
      <c r="A128" s="828"/>
      <c r="B128" s="829"/>
      <c r="C128" s="828"/>
      <c r="D128" s="830"/>
      <c r="E128" s="828"/>
      <c r="F128" s="830"/>
      <c r="G128" s="828"/>
      <c r="H128" s="828"/>
      <c r="I128" s="828"/>
      <c r="J128" s="828"/>
      <c r="K128" s="828"/>
      <c r="L128" s="853"/>
      <c r="M128" s="828"/>
      <c r="N128" s="828"/>
      <c r="O128" s="828"/>
      <c r="P128" s="828"/>
      <c r="Q128" s="828"/>
      <c r="R128" s="828"/>
      <c r="S128" s="828"/>
      <c r="T128" s="828"/>
      <c r="U128" s="828"/>
      <c r="V128" s="828"/>
      <c r="W128" s="828"/>
      <c r="X128" s="828"/>
      <c r="Y128" s="828"/>
      <c r="Z128" s="828"/>
    </row>
    <row r="129" customHeight="1" spans="1:26">
      <c r="A129" s="828"/>
      <c r="B129" s="829"/>
      <c r="C129" s="828"/>
      <c r="D129" s="830"/>
      <c r="E129" s="828"/>
      <c r="F129" s="830"/>
      <c r="G129" s="828"/>
      <c r="H129" s="828"/>
      <c r="I129" s="828"/>
      <c r="J129" s="828"/>
      <c r="K129" s="828"/>
      <c r="L129" s="853"/>
      <c r="M129" s="828"/>
      <c r="N129" s="828"/>
      <c r="O129" s="828"/>
      <c r="P129" s="828"/>
      <c r="Q129" s="828"/>
      <c r="R129" s="828"/>
      <c r="S129" s="828"/>
      <c r="T129" s="828"/>
      <c r="U129" s="828"/>
      <c r="V129" s="828"/>
      <c r="W129" s="828"/>
      <c r="X129" s="828"/>
      <c r="Y129" s="828"/>
      <c r="Z129" s="828"/>
    </row>
    <row r="130" customHeight="1" spans="1:26">
      <c r="A130" s="828"/>
      <c r="B130" s="829"/>
      <c r="C130" s="828"/>
      <c r="D130" s="830"/>
      <c r="E130" s="828"/>
      <c r="F130" s="830"/>
      <c r="G130" s="828"/>
      <c r="H130" s="828"/>
      <c r="I130" s="828"/>
      <c r="J130" s="828"/>
      <c r="K130" s="828"/>
      <c r="L130" s="853"/>
      <c r="M130" s="828"/>
      <c r="N130" s="828"/>
      <c r="O130" s="828"/>
      <c r="P130" s="828"/>
      <c r="Q130" s="828"/>
      <c r="R130" s="828"/>
      <c r="S130" s="828"/>
      <c r="T130" s="828"/>
      <c r="U130" s="828"/>
      <c r="V130" s="828"/>
      <c r="W130" s="828"/>
      <c r="X130" s="828"/>
      <c r="Y130" s="828"/>
      <c r="Z130" s="828"/>
    </row>
    <row r="131" customHeight="1" spans="1:26">
      <c r="A131" s="828"/>
      <c r="B131" s="829"/>
      <c r="C131" s="828"/>
      <c r="D131" s="830"/>
      <c r="E131" s="828"/>
      <c r="F131" s="830"/>
      <c r="G131" s="828"/>
      <c r="H131" s="828"/>
      <c r="I131" s="828"/>
      <c r="J131" s="828"/>
      <c r="K131" s="828"/>
      <c r="L131" s="853"/>
      <c r="M131" s="828"/>
      <c r="N131" s="828"/>
      <c r="O131" s="828"/>
      <c r="P131" s="828"/>
      <c r="Q131" s="828"/>
      <c r="R131" s="828"/>
      <c r="S131" s="828"/>
      <c r="T131" s="828"/>
      <c r="U131" s="828"/>
      <c r="V131" s="828"/>
      <c r="W131" s="828"/>
      <c r="X131" s="828"/>
      <c r="Y131" s="828"/>
      <c r="Z131" s="828"/>
    </row>
    <row r="132" customHeight="1" spans="1:26">
      <c r="A132" s="828"/>
      <c r="B132" s="829"/>
      <c r="C132" s="828"/>
      <c r="D132" s="830"/>
      <c r="E132" s="828"/>
      <c r="F132" s="830"/>
      <c r="G132" s="828"/>
      <c r="H132" s="828"/>
      <c r="I132" s="828"/>
      <c r="J132" s="828"/>
      <c r="K132" s="828"/>
      <c r="L132" s="853"/>
      <c r="M132" s="828"/>
      <c r="N132" s="828"/>
      <c r="O132" s="828"/>
      <c r="P132" s="828"/>
      <c r="Q132" s="828"/>
      <c r="R132" s="828"/>
      <c r="S132" s="828"/>
      <c r="T132" s="828"/>
      <c r="U132" s="828"/>
      <c r="V132" s="828"/>
      <c r="W132" s="828"/>
      <c r="X132" s="828"/>
      <c r="Y132" s="828"/>
      <c r="Z132" s="828"/>
    </row>
    <row r="133" customHeight="1" spans="1:26">
      <c r="A133" s="828"/>
      <c r="B133" s="829"/>
      <c r="C133" s="828"/>
      <c r="D133" s="830"/>
      <c r="E133" s="828"/>
      <c r="F133" s="830"/>
      <c r="G133" s="828"/>
      <c r="H133" s="828"/>
      <c r="I133" s="828"/>
      <c r="J133" s="828"/>
      <c r="K133" s="828"/>
      <c r="L133" s="853"/>
      <c r="M133" s="828"/>
      <c r="N133" s="828"/>
      <c r="O133" s="828"/>
      <c r="P133" s="828"/>
      <c r="Q133" s="828"/>
      <c r="R133" s="828"/>
      <c r="S133" s="828"/>
      <c r="T133" s="828"/>
      <c r="U133" s="828"/>
      <c r="V133" s="828"/>
      <c r="W133" s="828"/>
      <c r="X133" s="828"/>
      <c r="Y133" s="828"/>
      <c r="Z133" s="828"/>
    </row>
    <row r="134" customHeight="1" spans="1:26">
      <c r="A134" s="828"/>
      <c r="B134" s="829"/>
      <c r="C134" s="828"/>
      <c r="D134" s="830"/>
      <c r="E134" s="828"/>
      <c r="F134" s="830"/>
      <c r="G134" s="828"/>
      <c r="H134" s="828"/>
      <c r="I134" s="828"/>
      <c r="J134" s="828"/>
      <c r="K134" s="828"/>
      <c r="L134" s="853"/>
      <c r="M134" s="828"/>
      <c r="N134" s="828"/>
      <c r="O134" s="828"/>
      <c r="P134" s="828"/>
      <c r="Q134" s="828"/>
      <c r="R134" s="828"/>
      <c r="S134" s="828"/>
      <c r="T134" s="828"/>
      <c r="U134" s="828"/>
      <c r="V134" s="828"/>
      <c r="W134" s="828"/>
      <c r="X134" s="828"/>
      <c r="Y134" s="828"/>
      <c r="Z134" s="828"/>
    </row>
    <row r="135" customHeight="1" spans="1:26">
      <c r="A135" s="828"/>
      <c r="B135" s="829"/>
      <c r="C135" s="828"/>
      <c r="D135" s="830"/>
      <c r="E135" s="828"/>
      <c r="F135" s="830"/>
      <c r="G135" s="828"/>
      <c r="H135" s="828"/>
      <c r="I135" s="828"/>
      <c r="J135" s="828"/>
      <c r="K135" s="828"/>
      <c r="L135" s="853"/>
      <c r="M135" s="828"/>
      <c r="N135" s="828"/>
      <c r="O135" s="828"/>
      <c r="P135" s="828"/>
      <c r="Q135" s="828"/>
      <c r="R135" s="828"/>
      <c r="S135" s="828"/>
      <c r="T135" s="828"/>
      <c r="U135" s="828"/>
      <c r="V135" s="828"/>
      <c r="W135" s="828"/>
      <c r="X135" s="828"/>
      <c r="Y135" s="828"/>
      <c r="Z135" s="828"/>
    </row>
    <row r="136" customHeight="1" spans="1:26">
      <c r="A136" s="828"/>
      <c r="B136" s="829"/>
      <c r="C136" s="828"/>
      <c r="D136" s="830"/>
      <c r="E136" s="828"/>
      <c r="F136" s="830"/>
      <c r="G136" s="828"/>
      <c r="H136" s="828"/>
      <c r="I136" s="828"/>
      <c r="J136" s="828"/>
      <c r="K136" s="828"/>
      <c r="L136" s="853"/>
      <c r="M136" s="828"/>
      <c r="N136" s="828"/>
      <c r="O136" s="828"/>
      <c r="P136" s="828"/>
      <c r="Q136" s="828"/>
      <c r="R136" s="828"/>
      <c r="S136" s="828"/>
      <c r="T136" s="828"/>
      <c r="U136" s="828"/>
      <c r="V136" s="828"/>
      <c r="W136" s="828"/>
      <c r="X136" s="828"/>
      <c r="Y136" s="828"/>
      <c r="Z136" s="828"/>
    </row>
    <row r="137" customHeight="1" spans="1:26">
      <c r="A137" s="828"/>
      <c r="B137" s="829"/>
      <c r="C137" s="828"/>
      <c r="D137" s="830"/>
      <c r="E137" s="828"/>
      <c r="F137" s="830"/>
      <c r="G137" s="828"/>
      <c r="H137" s="828"/>
      <c r="I137" s="828"/>
      <c r="J137" s="828"/>
      <c r="K137" s="828"/>
      <c r="L137" s="853"/>
      <c r="M137" s="828"/>
      <c r="N137" s="828"/>
      <c r="O137" s="828"/>
      <c r="P137" s="828"/>
      <c r="Q137" s="828"/>
      <c r="R137" s="828"/>
      <c r="S137" s="828"/>
      <c r="T137" s="828"/>
      <c r="U137" s="828"/>
      <c r="V137" s="828"/>
      <c r="W137" s="828"/>
      <c r="X137" s="828"/>
      <c r="Y137" s="828"/>
      <c r="Z137" s="828"/>
    </row>
    <row r="138" customHeight="1" spans="1:26">
      <c r="A138" s="828"/>
      <c r="B138" s="829"/>
      <c r="C138" s="828"/>
      <c r="D138" s="830"/>
      <c r="E138" s="828"/>
      <c r="F138" s="830"/>
      <c r="G138" s="828"/>
      <c r="H138" s="828"/>
      <c r="I138" s="828"/>
      <c r="J138" s="828"/>
      <c r="K138" s="828"/>
      <c r="L138" s="853"/>
      <c r="M138" s="828"/>
      <c r="N138" s="828"/>
      <c r="O138" s="828"/>
      <c r="P138" s="828"/>
      <c r="Q138" s="828"/>
      <c r="R138" s="828"/>
      <c r="S138" s="828"/>
      <c r="T138" s="828"/>
      <c r="U138" s="828"/>
      <c r="V138" s="828"/>
      <c r="W138" s="828"/>
      <c r="X138" s="828"/>
      <c r="Y138" s="828"/>
      <c r="Z138" s="828"/>
    </row>
    <row r="139" customHeight="1" spans="1:26">
      <c r="A139" s="828"/>
      <c r="B139" s="829"/>
      <c r="C139" s="828"/>
      <c r="D139" s="830"/>
      <c r="E139" s="828"/>
      <c r="F139" s="830"/>
      <c r="G139" s="828"/>
      <c r="H139" s="828"/>
      <c r="I139" s="828"/>
      <c r="J139" s="828"/>
      <c r="K139" s="828"/>
      <c r="L139" s="853"/>
      <c r="M139" s="828"/>
      <c r="N139" s="828"/>
      <c r="O139" s="828"/>
      <c r="P139" s="828"/>
      <c r="Q139" s="828"/>
      <c r="R139" s="828"/>
      <c r="S139" s="828"/>
      <c r="T139" s="828"/>
      <c r="U139" s="828"/>
      <c r="V139" s="828"/>
      <c r="W139" s="828"/>
      <c r="X139" s="828"/>
      <c r="Y139" s="828"/>
      <c r="Z139" s="828"/>
    </row>
    <row r="140" customHeight="1" spans="1:26">
      <c r="A140" s="828"/>
      <c r="B140" s="829"/>
      <c r="C140" s="828"/>
      <c r="D140" s="830"/>
      <c r="E140" s="828"/>
      <c r="F140" s="830"/>
      <c r="G140" s="828"/>
      <c r="H140" s="828"/>
      <c r="I140" s="828"/>
      <c r="J140" s="828"/>
      <c r="K140" s="828"/>
      <c r="L140" s="853"/>
      <c r="M140" s="828"/>
      <c r="N140" s="828"/>
      <c r="O140" s="828"/>
      <c r="P140" s="828"/>
      <c r="Q140" s="828"/>
      <c r="R140" s="828"/>
      <c r="S140" s="828"/>
      <c r="T140" s="828"/>
      <c r="U140" s="828"/>
      <c r="V140" s="828"/>
      <c r="W140" s="828"/>
      <c r="X140" s="828"/>
      <c r="Y140" s="828"/>
      <c r="Z140" s="828"/>
    </row>
    <row r="141" customHeight="1" spans="1:26">
      <c r="A141" s="828"/>
      <c r="B141" s="829"/>
      <c r="C141" s="828"/>
      <c r="D141" s="830"/>
      <c r="E141" s="828"/>
      <c r="F141" s="830"/>
      <c r="G141" s="828"/>
      <c r="H141" s="828"/>
      <c r="I141" s="828"/>
      <c r="J141" s="828"/>
      <c r="K141" s="828"/>
      <c r="L141" s="853"/>
      <c r="M141" s="828"/>
      <c r="N141" s="828"/>
      <c r="O141" s="828"/>
      <c r="P141" s="828"/>
      <c r="Q141" s="828"/>
      <c r="R141" s="828"/>
      <c r="S141" s="828"/>
      <c r="T141" s="828"/>
      <c r="U141" s="828"/>
      <c r="V141" s="828"/>
      <c r="W141" s="828"/>
      <c r="X141" s="828"/>
      <c r="Y141" s="828"/>
      <c r="Z141" s="828"/>
    </row>
    <row r="142" customHeight="1" spans="1:26">
      <c r="A142" s="828"/>
      <c r="B142" s="829"/>
      <c r="C142" s="828"/>
      <c r="D142" s="830"/>
      <c r="E142" s="828"/>
      <c r="F142" s="830"/>
      <c r="G142" s="828"/>
      <c r="H142" s="828"/>
      <c r="I142" s="828"/>
      <c r="J142" s="828"/>
      <c r="K142" s="828"/>
      <c r="L142" s="853"/>
      <c r="M142" s="828"/>
      <c r="N142" s="828"/>
      <c r="O142" s="828"/>
      <c r="P142" s="828"/>
      <c r="Q142" s="828"/>
      <c r="R142" s="828"/>
      <c r="S142" s="828"/>
      <c r="T142" s="828"/>
      <c r="U142" s="828"/>
      <c r="V142" s="828"/>
      <c r="W142" s="828"/>
      <c r="X142" s="828"/>
      <c r="Y142" s="828"/>
      <c r="Z142" s="828"/>
    </row>
    <row r="143" customHeight="1" spans="1:26">
      <c r="A143" s="828"/>
      <c r="B143" s="829"/>
      <c r="C143" s="828"/>
      <c r="D143" s="830"/>
      <c r="E143" s="828"/>
      <c r="F143" s="830"/>
      <c r="G143" s="828"/>
      <c r="H143" s="828"/>
      <c r="I143" s="828"/>
      <c r="J143" s="828"/>
      <c r="K143" s="828"/>
      <c r="L143" s="853"/>
      <c r="M143" s="828"/>
      <c r="N143" s="828"/>
      <c r="O143" s="828"/>
      <c r="P143" s="828"/>
      <c r="Q143" s="828"/>
      <c r="R143" s="828"/>
      <c r="S143" s="828"/>
      <c r="T143" s="828"/>
      <c r="U143" s="828"/>
      <c r="V143" s="828"/>
      <c r="W143" s="828"/>
      <c r="X143" s="828"/>
      <c r="Y143" s="828"/>
      <c r="Z143" s="828"/>
    </row>
    <row r="144" customHeight="1" spans="1:26">
      <c r="A144" s="828"/>
      <c r="B144" s="829"/>
      <c r="C144" s="828"/>
      <c r="D144" s="830"/>
      <c r="E144" s="828"/>
      <c r="F144" s="830"/>
      <c r="G144" s="828"/>
      <c r="H144" s="828"/>
      <c r="I144" s="828"/>
      <c r="J144" s="828"/>
      <c r="K144" s="828"/>
      <c r="L144" s="853"/>
      <c r="M144" s="828"/>
      <c r="N144" s="828"/>
      <c r="O144" s="828"/>
      <c r="P144" s="828"/>
      <c r="Q144" s="828"/>
      <c r="R144" s="828"/>
      <c r="S144" s="828"/>
      <c r="T144" s="828"/>
      <c r="U144" s="828"/>
      <c r="V144" s="828"/>
      <c r="W144" s="828"/>
      <c r="X144" s="828"/>
      <c r="Y144" s="828"/>
      <c r="Z144" s="828"/>
    </row>
    <row r="145" customHeight="1" spans="1:26">
      <c r="A145" s="828"/>
      <c r="B145" s="829"/>
      <c r="C145" s="828"/>
      <c r="D145" s="830"/>
      <c r="E145" s="828"/>
      <c r="F145" s="830"/>
      <c r="G145" s="828"/>
      <c r="H145" s="828"/>
      <c r="I145" s="828"/>
      <c r="J145" s="828"/>
      <c r="K145" s="828"/>
      <c r="L145" s="853"/>
      <c r="M145" s="828"/>
      <c r="N145" s="828"/>
      <c r="O145" s="828"/>
      <c r="P145" s="828"/>
      <c r="Q145" s="828"/>
      <c r="R145" s="828"/>
      <c r="S145" s="828"/>
      <c r="T145" s="828"/>
      <c r="U145" s="828"/>
      <c r="V145" s="828"/>
      <c r="W145" s="828"/>
      <c r="X145" s="828"/>
      <c r="Y145" s="828"/>
      <c r="Z145" s="828"/>
    </row>
    <row r="146" customHeight="1" spans="1:26">
      <c r="A146" s="828"/>
      <c r="B146" s="829"/>
      <c r="C146" s="828"/>
      <c r="D146" s="830"/>
      <c r="E146" s="828"/>
      <c r="F146" s="830"/>
      <c r="G146" s="828"/>
      <c r="H146" s="828"/>
      <c r="I146" s="828"/>
      <c r="J146" s="828"/>
      <c r="K146" s="828"/>
      <c r="L146" s="853"/>
      <c r="M146" s="828"/>
      <c r="N146" s="828"/>
      <c r="O146" s="828"/>
      <c r="P146" s="828"/>
      <c r="Q146" s="828"/>
      <c r="R146" s="828"/>
      <c r="S146" s="828"/>
      <c r="T146" s="828"/>
      <c r="U146" s="828"/>
      <c r="V146" s="828"/>
      <c r="W146" s="828"/>
      <c r="X146" s="828"/>
      <c r="Y146" s="828"/>
      <c r="Z146" s="828"/>
    </row>
    <row r="147" customHeight="1" spans="1:26">
      <c r="A147" s="828"/>
      <c r="B147" s="829"/>
      <c r="C147" s="828"/>
      <c r="D147" s="830"/>
      <c r="E147" s="828"/>
      <c r="F147" s="830"/>
      <c r="G147" s="828"/>
      <c r="H147" s="828"/>
      <c r="I147" s="828"/>
      <c r="J147" s="828"/>
      <c r="K147" s="828"/>
      <c r="L147" s="853"/>
      <c r="M147" s="828"/>
      <c r="N147" s="828"/>
      <c r="O147" s="828"/>
      <c r="P147" s="828"/>
      <c r="Q147" s="828"/>
      <c r="R147" s="828"/>
      <c r="S147" s="828"/>
      <c r="T147" s="828"/>
      <c r="U147" s="828"/>
      <c r="V147" s="828"/>
      <c r="W147" s="828"/>
      <c r="X147" s="828"/>
      <c r="Y147" s="828"/>
      <c r="Z147" s="828"/>
    </row>
    <row r="148" customHeight="1" spans="1:26">
      <c r="A148" s="828"/>
      <c r="B148" s="829"/>
      <c r="C148" s="828"/>
      <c r="D148" s="830"/>
      <c r="E148" s="828"/>
      <c r="F148" s="830"/>
      <c r="G148" s="828"/>
      <c r="H148" s="828"/>
      <c r="I148" s="828"/>
      <c r="J148" s="828"/>
      <c r="K148" s="828"/>
      <c r="L148" s="853"/>
      <c r="M148" s="828"/>
      <c r="N148" s="828"/>
      <c r="O148" s="828"/>
      <c r="P148" s="828"/>
      <c r="Q148" s="828"/>
      <c r="R148" s="828"/>
      <c r="S148" s="828"/>
      <c r="T148" s="828"/>
      <c r="U148" s="828"/>
      <c r="V148" s="828"/>
      <c r="W148" s="828"/>
      <c r="X148" s="828"/>
      <c r="Y148" s="828"/>
      <c r="Z148" s="828"/>
    </row>
    <row r="149" customHeight="1" spans="1:26">
      <c r="A149" s="828"/>
      <c r="B149" s="829"/>
      <c r="C149" s="828"/>
      <c r="D149" s="830"/>
      <c r="E149" s="828"/>
      <c r="F149" s="830"/>
      <c r="G149" s="828"/>
      <c r="H149" s="828"/>
      <c r="I149" s="828"/>
      <c r="J149" s="828"/>
      <c r="K149" s="828"/>
      <c r="L149" s="853"/>
      <c r="M149" s="828"/>
      <c r="N149" s="828"/>
      <c r="O149" s="828"/>
      <c r="P149" s="828"/>
      <c r="Q149" s="828"/>
      <c r="R149" s="828"/>
      <c r="S149" s="828"/>
      <c r="T149" s="828"/>
      <c r="U149" s="828"/>
      <c r="V149" s="828"/>
      <c r="W149" s="828"/>
      <c r="X149" s="828"/>
      <c r="Y149" s="828"/>
      <c r="Z149" s="828"/>
    </row>
    <row r="150" customHeight="1" spans="1:26">
      <c r="A150" s="828"/>
      <c r="B150" s="829"/>
      <c r="C150" s="828"/>
      <c r="D150" s="830"/>
      <c r="E150" s="828"/>
      <c r="F150" s="830"/>
      <c r="G150" s="828"/>
      <c r="H150" s="828"/>
      <c r="I150" s="828"/>
      <c r="J150" s="828"/>
      <c r="K150" s="828"/>
      <c r="L150" s="853"/>
      <c r="M150" s="828"/>
      <c r="N150" s="828"/>
      <c r="O150" s="828"/>
      <c r="P150" s="828"/>
      <c r="Q150" s="828"/>
      <c r="R150" s="828"/>
      <c r="S150" s="828"/>
      <c r="T150" s="828"/>
      <c r="U150" s="828"/>
      <c r="V150" s="828"/>
      <c r="W150" s="828"/>
      <c r="X150" s="828"/>
      <c r="Y150" s="828"/>
      <c r="Z150" s="828"/>
    </row>
    <row r="151" customHeight="1" spans="1:26">
      <c r="A151" s="828"/>
      <c r="B151" s="829"/>
      <c r="C151" s="828"/>
      <c r="D151" s="830"/>
      <c r="E151" s="828"/>
      <c r="F151" s="830"/>
      <c r="G151" s="828"/>
      <c r="H151" s="828"/>
      <c r="I151" s="828"/>
      <c r="J151" s="828"/>
      <c r="K151" s="828"/>
      <c r="L151" s="853"/>
      <c r="M151" s="828"/>
      <c r="N151" s="828"/>
      <c r="O151" s="828"/>
      <c r="P151" s="828"/>
      <c r="Q151" s="828"/>
      <c r="R151" s="828"/>
      <c r="S151" s="828"/>
      <c r="T151" s="828"/>
      <c r="U151" s="828"/>
      <c r="V151" s="828"/>
      <c r="W151" s="828"/>
      <c r="X151" s="828"/>
      <c r="Y151" s="828"/>
      <c r="Z151" s="828"/>
    </row>
    <row r="152" customHeight="1" spans="1:26">
      <c r="A152" s="828"/>
      <c r="B152" s="829"/>
      <c r="C152" s="828"/>
      <c r="D152" s="830"/>
      <c r="E152" s="828"/>
      <c r="F152" s="830"/>
      <c r="G152" s="828"/>
      <c r="H152" s="828"/>
      <c r="I152" s="828"/>
      <c r="J152" s="828"/>
      <c r="K152" s="828"/>
      <c r="L152" s="853"/>
      <c r="M152" s="828"/>
      <c r="N152" s="828"/>
      <c r="O152" s="828"/>
      <c r="P152" s="828"/>
      <c r="Q152" s="828"/>
      <c r="R152" s="828"/>
      <c r="S152" s="828"/>
      <c r="T152" s="828"/>
      <c r="U152" s="828"/>
      <c r="V152" s="828"/>
      <c r="W152" s="828"/>
      <c r="X152" s="828"/>
      <c r="Y152" s="828"/>
      <c r="Z152" s="828"/>
    </row>
    <row r="153" customHeight="1" spans="1:26">
      <c r="A153" s="828"/>
      <c r="B153" s="829"/>
      <c r="C153" s="828"/>
      <c r="D153" s="830"/>
      <c r="E153" s="828"/>
      <c r="F153" s="830"/>
      <c r="G153" s="828"/>
      <c r="H153" s="828"/>
      <c r="I153" s="828"/>
      <c r="J153" s="828"/>
      <c r="K153" s="828"/>
      <c r="L153" s="853"/>
      <c r="M153" s="828"/>
      <c r="N153" s="828"/>
      <c r="O153" s="828"/>
      <c r="P153" s="828"/>
      <c r="Q153" s="828"/>
      <c r="R153" s="828"/>
      <c r="S153" s="828"/>
      <c r="T153" s="828"/>
      <c r="U153" s="828"/>
      <c r="V153" s="828"/>
      <c r="W153" s="828"/>
      <c r="X153" s="828"/>
      <c r="Y153" s="828"/>
      <c r="Z153" s="828"/>
    </row>
    <row r="154" customHeight="1" spans="1:26">
      <c r="A154" s="828"/>
      <c r="B154" s="829"/>
      <c r="C154" s="828"/>
      <c r="D154" s="830"/>
      <c r="E154" s="828"/>
      <c r="F154" s="830"/>
      <c r="G154" s="828"/>
      <c r="H154" s="828"/>
      <c r="I154" s="828"/>
      <c r="J154" s="828"/>
      <c r="K154" s="828"/>
      <c r="L154" s="853"/>
      <c r="M154" s="828"/>
      <c r="N154" s="828"/>
      <c r="O154" s="828"/>
      <c r="P154" s="828"/>
      <c r="Q154" s="828"/>
      <c r="R154" s="828"/>
      <c r="S154" s="828"/>
      <c r="T154" s="828"/>
      <c r="U154" s="828"/>
      <c r="V154" s="828"/>
      <c r="W154" s="828"/>
      <c r="X154" s="828"/>
      <c r="Y154" s="828"/>
      <c r="Z154" s="828"/>
    </row>
    <row r="155" customHeight="1" spans="1:26">
      <c r="A155" s="828"/>
      <c r="B155" s="829"/>
      <c r="C155" s="828"/>
      <c r="D155" s="830"/>
      <c r="E155" s="828"/>
      <c r="F155" s="830"/>
      <c r="G155" s="828"/>
      <c r="H155" s="828"/>
      <c r="I155" s="828"/>
      <c r="J155" s="828"/>
      <c r="K155" s="828"/>
      <c r="L155" s="853"/>
      <c r="M155" s="828"/>
      <c r="N155" s="828"/>
      <c r="O155" s="828"/>
      <c r="P155" s="828"/>
      <c r="Q155" s="828"/>
      <c r="R155" s="828"/>
      <c r="S155" s="828"/>
      <c r="T155" s="828"/>
      <c r="U155" s="828"/>
      <c r="V155" s="828"/>
      <c r="W155" s="828"/>
      <c r="X155" s="828"/>
      <c r="Y155" s="828"/>
      <c r="Z155" s="828"/>
    </row>
    <row r="156" customHeight="1" spans="1:26">
      <c r="A156" s="828"/>
      <c r="B156" s="829"/>
      <c r="C156" s="828"/>
      <c r="D156" s="830"/>
      <c r="E156" s="828"/>
      <c r="F156" s="830"/>
      <c r="G156" s="828"/>
      <c r="H156" s="828"/>
      <c r="I156" s="828"/>
      <c r="J156" s="828"/>
      <c r="K156" s="828"/>
      <c r="L156" s="853"/>
      <c r="M156" s="828"/>
      <c r="N156" s="828"/>
      <c r="O156" s="828"/>
      <c r="P156" s="828"/>
      <c r="Q156" s="828"/>
      <c r="R156" s="828"/>
      <c r="S156" s="828"/>
      <c r="T156" s="828"/>
      <c r="U156" s="828"/>
      <c r="V156" s="828"/>
      <c r="W156" s="828"/>
      <c r="X156" s="828"/>
      <c r="Y156" s="828"/>
      <c r="Z156" s="828"/>
    </row>
    <row r="157" customHeight="1" spans="1:26">
      <c r="A157" s="828"/>
      <c r="B157" s="829"/>
      <c r="C157" s="828"/>
      <c r="D157" s="830"/>
      <c r="E157" s="828"/>
      <c r="F157" s="830"/>
      <c r="G157" s="828"/>
      <c r="H157" s="828"/>
      <c r="I157" s="828"/>
      <c r="J157" s="828"/>
      <c r="K157" s="828"/>
      <c r="L157" s="853"/>
      <c r="M157" s="828"/>
      <c r="N157" s="828"/>
      <c r="O157" s="828"/>
      <c r="P157" s="828"/>
      <c r="Q157" s="828"/>
      <c r="R157" s="828"/>
      <c r="S157" s="828"/>
      <c r="T157" s="828"/>
      <c r="U157" s="828"/>
      <c r="V157" s="828"/>
      <c r="W157" s="828"/>
      <c r="X157" s="828"/>
      <c r="Y157" s="828"/>
      <c r="Z157" s="828"/>
    </row>
    <row r="158" customHeight="1" spans="1:26">
      <c r="A158" s="828"/>
      <c r="B158" s="829"/>
      <c r="C158" s="828"/>
      <c r="D158" s="830"/>
      <c r="E158" s="828"/>
      <c r="F158" s="830"/>
      <c r="G158" s="828"/>
      <c r="H158" s="828"/>
      <c r="I158" s="828"/>
      <c r="J158" s="828"/>
      <c r="K158" s="828"/>
      <c r="L158" s="853"/>
      <c r="M158" s="828"/>
      <c r="N158" s="828"/>
      <c r="O158" s="828"/>
      <c r="P158" s="828"/>
      <c r="Q158" s="828"/>
      <c r="R158" s="828"/>
      <c r="S158" s="828"/>
      <c r="T158" s="828"/>
      <c r="U158" s="828"/>
      <c r="V158" s="828"/>
      <c r="W158" s="828"/>
      <c r="X158" s="828"/>
      <c r="Y158" s="828"/>
      <c r="Z158" s="828"/>
    </row>
    <row r="159" customHeight="1" spans="1:26">
      <c r="A159" s="828"/>
      <c r="B159" s="829"/>
      <c r="C159" s="828"/>
      <c r="D159" s="830"/>
      <c r="E159" s="828"/>
      <c r="F159" s="830"/>
      <c r="G159" s="828"/>
      <c r="H159" s="828"/>
      <c r="I159" s="828"/>
      <c r="J159" s="828"/>
      <c r="K159" s="828"/>
      <c r="L159" s="853"/>
      <c r="M159" s="828"/>
      <c r="N159" s="828"/>
      <c r="O159" s="828"/>
      <c r="P159" s="828"/>
      <c r="Q159" s="828"/>
      <c r="R159" s="828"/>
      <c r="S159" s="828"/>
      <c r="T159" s="828"/>
      <c r="U159" s="828"/>
      <c r="V159" s="828"/>
      <c r="W159" s="828"/>
      <c r="X159" s="828"/>
      <c r="Y159" s="828"/>
      <c r="Z159" s="828"/>
    </row>
    <row r="160" customHeight="1" spans="1:26">
      <c r="A160" s="828"/>
      <c r="B160" s="829"/>
      <c r="C160" s="828"/>
      <c r="D160" s="830"/>
      <c r="E160" s="828"/>
      <c r="F160" s="830"/>
      <c r="G160" s="828"/>
      <c r="H160" s="828"/>
      <c r="I160" s="828"/>
      <c r="J160" s="828"/>
      <c r="K160" s="828"/>
      <c r="L160" s="853"/>
      <c r="M160" s="828"/>
      <c r="N160" s="828"/>
      <c r="O160" s="828"/>
      <c r="P160" s="828"/>
      <c r="Q160" s="828"/>
      <c r="R160" s="828"/>
      <c r="S160" s="828"/>
      <c r="T160" s="828"/>
      <c r="U160" s="828"/>
      <c r="V160" s="828"/>
      <c r="W160" s="828"/>
      <c r="X160" s="828"/>
      <c r="Y160" s="828"/>
      <c r="Z160" s="828"/>
    </row>
    <row r="161" customHeight="1" spans="1:26">
      <c r="A161" s="828"/>
      <c r="B161" s="829"/>
      <c r="C161" s="828"/>
      <c r="D161" s="830"/>
      <c r="E161" s="828"/>
      <c r="F161" s="830"/>
      <c r="G161" s="828"/>
      <c r="H161" s="828"/>
      <c r="I161" s="828"/>
      <c r="J161" s="828"/>
      <c r="K161" s="828"/>
      <c r="L161" s="853"/>
      <c r="M161" s="828"/>
      <c r="N161" s="828"/>
      <c r="O161" s="828"/>
      <c r="P161" s="828"/>
      <c r="Q161" s="828"/>
      <c r="R161" s="828"/>
      <c r="S161" s="828"/>
      <c r="T161" s="828"/>
      <c r="U161" s="828"/>
      <c r="V161" s="828"/>
      <c r="W161" s="828"/>
      <c r="X161" s="828"/>
      <c r="Y161" s="828"/>
      <c r="Z161" s="828"/>
    </row>
    <row r="162" customHeight="1" spans="1:26">
      <c r="A162" s="828"/>
      <c r="B162" s="829"/>
      <c r="C162" s="828"/>
      <c r="D162" s="830"/>
      <c r="E162" s="828"/>
      <c r="F162" s="830"/>
      <c r="G162" s="828"/>
      <c r="H162" s="828"/>
      <c r="I162" s="828"/>
      <c r="J162" s="828"/>
      <c r="K162" s="828"/>
      <c r="L162" s="853"/>
      <c r="M162" s="828"/>
      <c r="N162" s="828"/>
      <c r="O162" s="828"/>
      <c r="P162" s="828"/>
      <c r="Q162" s="828"/>
      <c r="R162" s="828"/>
      <c r="S162" s="828"/>
      <c r="T162" s="828"/>
      <c r="U162" s="828"/>
      <c r="V162" s="828"/>
      <c r="W162" s="828"/>
      <c r="X162" s="828"/>
      <c r="Y162" s="828"/>
      <c r="Z162" s="828"/>
    </row>
    <row r="163" customHeight="1" spans="1:26">
      <c r="A163" s="828"/>
      <c r="B163" s="829"/>
      <c r="C163" s="828"/>
      <c r="D163" s="830"/>
      <c r="E163" s="828"/>
      <c r="F163" s="830"/>
      <c r="G163" s="828"/>
      <c r="H163" s="828"/>
      <c r="I163" s="828"/>
      <c r="J163" s="828"/>
      <c r="K163" s="828"/>
      <c r="L163" s="853"/>
      <c r="M163" s="828"/>
      <c r="N163" s="828"/>
      <c r="O163" s="828"/>
      <c r="P163" s="828"/>
      <c r="Q163" s="828"/>
      <c r="R163" s="828"/>
      <c r="S163" s="828"/>
      <c r="T163" s="828"/>
      <c r="U163" s="828"/>
      <c r="V163" s="828"/>
      <c r="W163" s="828"/>
      <c r="X163" s="828"/>
      <c r="Y163" s="828"/>
      <c r="Z163" s="828"/>
    </row>
    <row r="164" customHeight="1" spans="1:26">
      <c r="A164" s="828"/>
      <c r="B164" s="829"/>
      <c r="C164" s="828"/>
      <c r="D164" s="830"/>
      <c r="E164" s="828"/>
      <c r="F164" s="830"/>
      <c r="G164" s="828"/>
      <c r="H164" s="828"/>
      <c r="I164" s="828"/>
      <c r="J164" s="828"/>
      <c r="K164" s="828"/>
      <c r="L164" s="853"/>
      <c r="M164" s="828"/>
      <c r="N164" s="828"/>
      <c r="O164" s="828"/>
      <c r="P164" s="828"/>
      <c r="Q164" s="828"/>
      <c r="R164" s="828"/>
      <c r="S164" s="828"/>
      <c r="T164" s="828"/>
      <c r="U164" s="828"/>
      <c r="V164" s="828"/>
      <c r="W164" s="828"/>
      <c r="X164" s="828"/>
      <c r="Y164" s="828"/>
      <c r="Z164" s="828"/>
    </row>
    <row r="165" customHeight="1" spans="1:26">
      <c r="A165" s="828"/>
      <c r="B165" s="829"/>
      <c r="C165" s="828"/>
      <c r="D165" s="830"/>
      <c r="E165" s="828"/>
      <c r="F165" s="830"/>
      <c r="G165" s="828"/>
      <c r="H165" s="828"/>
      <c r="I165" s="828"/>
      <c r="J165" s="828"/>
      <c r="K165" s="828"/>
      <c r="L165" s="853"/>
      <c r="M165" s="828"/>
      <c r="N165" s="828"/>
      <c r="O165" s="828"/>
      <c r="P165" s="828"/>
      <c r="Q165" s="828"/>
      <c r="R165" s="828"/>
      <c r="S165" s="828"/>
      <c r="T165" s="828"/>
      <c r="U165" s="828"/>
      <c r="V165" s="828"/>
      <c r="W165" s="828"/>
      <c r="X165" s="828"/>
      <c r="Y165" s="828"/>
      <c r="Z165" s="828"/>
    </row>
    <row r="166" customHeight="1" spans="1:26">
      <c r="A166" s="828"/>
      <c r="B166" s="829"/>
      <c r="C166" s="828"/>
      <c r="D166" s="830"/>
      <c r="E166" s="828"/>
      <c r="F166" s="830"/>
      <c r="G166" s="828"/>
      <c r="H166" s="828"/>
      <c r="I166" s="828"/>
      <c r="J166" s="828"/>
      <c r="K166" s="828"/>
      <c r="L166" s="853"/>
      <c r="M166" s="828"/>
      <c r="N166" s="828"/>
      <c r="O166" s="828"/>
      <c r="P166" s="828"/>
      <c r="Q166" s="828"/>
      <c r="R166" s="828"/>
      <c r="S166" s="828"/>
      <c r="T166" s="828"/>
      <c r="U166" s="828"/>
      <c r="V166" s="828"/>
      <c r="W166" s="828"/>
      <c r="X166" s="828"/>
      <c r="Y166" s="828"/>
      <c r="Z166" s="828"/>
    </row>
    <row r="167" customHeight="1" spans="1:26">
      <c r="A167" s="828"/>
      <c r="B167" s="829"/>
      <c r="C167" s="828"/>
      <c r="D167" s="830"/>
      <c r="E167" s="828"/>
      <c r="F167" s="830"/>
      <c r="G167" s="828"/>
      <c r="H167" s="828"/>
      <c r="I167" s="828"/>
      <c r="J167" s="828"/>
      <c r="K167" s="828"/>
      <c r="L167" s="853"/>
      <c r="M167" s="828"/>
      <c r="N167" s="828"/>
      <c r="O167" s="828"/>
      <c r="P167" s="828"/>
      <c r="Q167" s="828"/>
      <c r="R167" s="828"/>
      <c r="S167" s="828"/>
      <c r="T167" s="828"/>
      <c r="U167" s="828"/>
      <c r="V167" s="828"/>
      <c r="W167" s="828"/>
      <c r="X167" s="828"/>
      <c r="Y167" s="828"/>
      <c r="Z167" s="828"/>
    </row>
    <row r="168" customHeight="1" spans="1:26">
      <c r="A168" s="828"/>
      <c r="B168" s="829"/>
      <c r="C168" s="828"/>
      <c r="D168" s="830"/>
      <c r="E168" s="828"/>
      <c r="F168" s="830"/>
      <c r="G168" s="828"/>
      <c r="H168" s="828"/>
      <c r="I168" s="828"/>
      <c r="J168" s="828"/>
      <c r="K168" s="828"/>
      <c r="L168" s="853"/>
      <c r="M168" s="828"/>
      <c r="N168" s="828"/>
      <c r="O168" s="828"/>
      <c r="P168" s="828"/>
      <c r="Q168" s="828"/>
      <c r="R168" s="828"/>
      <c r="S168" s="828"/>
      <c r="T168" s="828"/>
      <c r="U168" s="828"/>
      <c r="V168" s="828"/>
      <c r="W168" s="828"/>
      <c r="X168" s="828"/>
      <c r="Y168" s="828"/>
      <c r="Z168" s="828"/>
    </row>
    <row r="169" customHeight="1" spans="1:26">
      <c r="A169" s="828"/>
      <c r="B169" s="829"/>
      <c r="C169" s="828"/>
      <c r="D169" s="830"/>
      <c r="E169" s="828"/>
      <c r="F169" s="830"/>
      <c r="G169" s="828"/>
      <c r="H169" s="828"/>
      <c r="I169" s="828"/>
      <c r="J169" s="828"/>
      <c r="K169" s="828"/>
      <c r="L169" s="853"/>
      <c r="M169" s="828"/>
      <c r="N169" s="828"/>
      <c r="O169" s="828"/>
      <c r="P169" s="828"/>
      <c r="Q169" s="828"/>
      <c r="R169" s="828"/>
      <c r="S169" s="828"/>
      <c r="T169" s="828"/>
      <c r="U169" s="828"/>
      <c r="V169" s="828"/>
      <c r="W169" s="828"/>
      <c r="X169" s="828"/>
      <c r="Y169" s="828"/>
      <c r="Z169" s="828"/>
    </row>
    <row r="170" customHeight="1" spans="1:26">
      <c r="A170" s="828"/>
      <c r="B170" s="829"/>
      <c r="C170" s="828"/>
      <c r="D170" s="830"/>
      <c r="E170" s="828"/>
      <c r="F170" s="830"/>
      <c r="G170" s="828"/>
      <c r="H170" s="828"/>
      <c r="I170" s="828"/>
      <c r="J170" s="828"/>
      <c r="K170" s="828"/>
      <c r="L170" s="853"/>
      <c r="M170" s="828"/>
      <c r="N170" s="828"/>
      <c r="O170" s="828"/>
      <c r="P170" s="828"/>
      <c r="Q170" s="828"/>
      <c r="R170" s="828"/>
      <c r="S170" s="828"/>
      <c r="T170" s="828"/>
      <c r="U170" s="828"/>
      <c r="V170" s="828"/>
      <c r="W170" s="828"/>
      <c r="X170" s="828"/>
      <c r="Y170" s="828"/>
      <c r="Z170" s="828"/>
    </row>
    <row r="171" customHeight="1" spans="1:26">
      <c r="A171" s="828"/>
      <c r="B171" s="829"/>
      <c r="C171" s="828"/>
      <c r="D171" s="830"/>
      <c r="E171" s="828"/>
      <c r="F171" s="830"/>
      <c r="G171" s="828"/>
      <c r="H171" s="828"/>
      <c r="I171" s="828"/>
      <c r="J171" s="828"/>
      <c r="K171" s="828"/>
      <c r="L171" s="853"/>
      <c r="M171" s="828"/>
      <c r="N171" s="828"/>
      <c r="O171" s="828"/>
      <c r="P171" s="828"/>
      <c r="Q171" s="828"/>
      <c r="R171" s="828"/>
      <c r="S171" s="828"/>
      <c r="T171" s="828"/>
      <c r="U171" s="828"/>
      <c r="V171" s="828"/>
      <c r="W171" s="828"/>
      <c r="X171" s="828"/>
      <c r="Y171" s="828"/>
      <c r="Z171" s="828"/>
    </row>
    <row r="172" customHeight="1" spans="1:26">
      <c r="A172" s="828"/>
      <c r="B172" s="829"/>
      <c r="C172" s="828"/>
      <c r="D172" s="830"/>
      <c r="E172" s="828"/>
      <c r="F172" s="830"/>
      <c r="G172" s="828"/>
      <c r="H172" s="828"/>
      <c r="I172" s="828"/>
      <c r="J172" s="828"/>
      <c r="K172" s="828"/>
      <c r="L172" s="853"/>
      <c r="M172" s="828"/>
      <c r="N172" s="828"/>
      <c r="O172" s="828"/>
      <c r="P172" s="828"/>
      <c r="Q172" s="828"/>
      <c r="R172" s="828"/>
      <c r="S172" s="828"/>
      <c r="T172" s="828"/>
      <c r="U172" s="828"/>
      <c r="V172" s="828"/>
      <c r="W172" s="828"/>
      <c r="X172" s="828"/>
      <c r="Y172" s="828"/>
      <c r="Z172" s="828"/>
    </row>
    <row r="173" customHeight="1" spans="1:26">
      <c r="A173" s="828"/>
      <c r="B173" s="829"/>
      <c r="C173" s="828"/>
      <c r="D173" s="830"/>
      <c r="E173" s="828"/>
      <c r="F173" s="830"/>
      <c r="G173" s="828"/>
      <c r="H173" s="828"/>
      <c r="I173" s="828"/>
      <c r="J173" s="828"/>
      <c r="K173" s="828"/>
      <c r="L173" s="853"/>
      <c r="M173" s="828"/>
      <c r="N173" s="828"/>
      <c r="O173" s="828"/>
      <c r="P173" s="828"/>
      <c r="Q173" s="828"/>
      <c r="R173" s="828"/>
      <c r="S173" s="828"/>
      <c r="T173" s="828"/>
      <c r="U173" s="828"/>
      <c r="V173" s="828"/>
      <c r="W173" s="828"/>
      <c r="X173" s="828"/>
      <c r="Y173" s="828"/>
      <c r="Z173" s="828"/>
    </row>
    <row r="174" customHeight="1" spans="1:26">
      <c r="A174" s="828"/>
      <c r="B174" s="829"/>
      <c r="C174" s="828"/>
      <c r="D174" s="830"/>
      <c r="E174" s="828"/>
      <c r="F174" s="830"/>
      <c r="G174" s="828"/>
      <c r="H174" s="828"/>
      <c r="I174" s="828"/>
      <c r="J174" s="828"/>
      <c r="K174" s="828"/>
      <c r="L174" s="853"/>
      <c r="M174" s="828"/>
      <c r="N174" s="828"/>
      <c r="O174" s="828"/>
      <c r="P174" s="828"/>
      <c r="Q174" s="828"/>
      <c r="R174" s="828"/>
      <c r="S174" s="828"/>
      <c r="T174" s="828"/>
      <c r="U174" s="828"/>
      <c r="V174" s="828"/>
      <c r="W174" s="828"/>
      <c r="X174" s="828"/>
      <c r="Y174" s="828"/>
      <c r="Z174" s="828"/>
    </row>
    <row r="175" customHeight="1" spans="1:26">
      <c r="A175" s="828"/>
      <c r="B175" s="829"/>
      <c r="C175" s="828"/>
      <c r="D175" s="830"/>
      <c r="E175" s="828"/>
      <c r="F175" s="830"/>
      <c r="G175" s="828"/>
      <c r="H175" s="828"/>
      <c r="I175" s="828"/>
      <c r="J175" s="828"/>
      <c r="K175" s="828"/>
      <c r="L175" s="853"/>
      <c r="M175" s="828"/>
      <c r="N175" s="828"/>
      <c r="O175" s="828"/>
      <c r="P175" s="828"/>
      <c r="Q175" s="828"/>
      <c r="R175" s="828"/>
      <c r="S175" s="828"/>
      <c r="T175" s="828"/>
      <c r="U175" s="828"/>
      <c r="V175" s="828"/>
      <c r="W175" s="828"/>
      <c r="X175" s="828"/>
      <c r="Y175" s="828"/>
      <c r="Z175" s="828"/>
    </row>
    <row r="176" customHeight="1" spans="1:26">
      <c r="A176" s="828"/>
      <c r="B176" s="829"/>
      <c r="C176" s="828"/>
      <c r="D176" s="830"/>
      <c r="E176" s="828"/>
      <c r="F176" s="830"/>
      <c r="G176" s="828"/>
      <c r="H176" s="828"/>
      <c r="I176" s="828"/>
      <c r="J176" s="828"/>
      <c r="K176" s="828"/>
      <c r="L176" s="853"/>
      <c r="M176" s="828"/>
      <c r="N176" s="828"/>
      <c r="O176" s="828"/>
      <c r="P176" s="828"/>
      <c r="Q176" s="828"/>
      <c r="R176" s="828"/>
      <c r="S176" s="828"/>
      <c r="T176" s="828"/>
      <c r="U176" s="828"/>
      <c r="V176" s="828"/>
      <c r="W176" s="828"/>
      <c r="X176" s="828"/>
      <c r="Y176" s="828"/>
      <c r="Z176" s="828"/>
    </row>
    <row r="177" customHeight="1" spans="1:26">
      <c r="A177" s="828"/>
      <c r="B177" s="829"/>
      <c r="C177" s="828"/>
      <c r="D177" s="830"/>
      <c r="E177" s="828"/>
      <c r="F177" s="830"/>
      <c r="G177" s="828"/>
      <c r="H177" s="828"/>
      <c r="I177" s="828"/>
      <c r="J177" s="828"/>
      <c r="K177" s="828"/>
      <c r="L177" s="853"/>
      <c r="M177" s="828"/>
      <c r="N177" s="828"/>
      <c r="O177" s="828"/>
      <c r="P177" s="828"/>
      <c r="Q177" s="828"/>
      <c r="R177" s="828"/>
      <c r="S177" s="828"/>
      <c r="T177" s="828"/>
      <c r="U177" s="828"/>
      <c r="V177" s="828"/>
      <c r="W177" s="828"/>
      <c r="X177" s="828"/>
      <c r="Y177" s="828"/>
      <c r="Z177" s="828"/>
    </row>
    <row r="178" customHeight="1" spans="1:26">
      <c r="A178" s="828"/>
      <c r="B178" s="829"/>
      <c r="C178" s="828"/>
      <c r="D178" s="830"/>
      <c r="E178" s="828"/>
      <c r="F178" s="830"/>
      <c r="G178" s="828"/>
      <c r="H178" s="828"/>
      <c r="I178" s="828"/>
      <c r="J178" s="828"/>
      <c r="K178" s="828"/>
      <c r="L178" s="853"/>
      <c r="M178" s="828"/>
      <c r="N178" s="828"/>
      <c r="O178" s="828"/>
      <c r="P178" s="828"/>
      <c r="Q178" s="828"/>
      <c r="R178" s="828"/>
      <c r="S178" s="828"/>
      <c r="T178" s="828"/>
      <c r="U178" s="828"/>
      <c r="V178" s="828"/>
      <c r="W178" s="828"/>
      <c r="X178" s="828"/>
      <c r="Y178" s="828"/>
      <c r="Z178" s="828"/>
    </row>
    <row r="179" customHeight="1" spans="1:26">
      <c r="A179" s="828"/>
      <c r="B179" s="829"/>
      <c r="C179" s="828"/>
      <c r="D179" s="830"/>
      <c r="E179" s="828"/>
      <c r="F179" s="830"/>
      <c r="G179" s="828"/>
      <c r="H179" s="828"/>
      <c r="I179" s="828"/>
      <c r="J179" s="828"/>
      <c r="K179" s="828"/>
      <c r="L179" s="853"/>
      <c r="M179" s="828"/>
      <c r="N179" s="828"/>
      <c r="O179" s="828"/>
      <c r="P179" s="828"/>
      <c r="Q179" s="828"/>
      <c r="R179" s="828"/>
      <c r="S179" s="828"/>
      <c r="T179" s="828"/>
      <c r="U179" s="828"/>
      <c r="V179" s="828"/>
      <c r="W179" s="828"/>
      <c r="X179" s="828"/>
      <c r="Y179" s="828"/>
      <c r="Z179" s="828"/>
    </row>
    <row r="180" customHeight="1" spans="1:26">
      <c r="A180" s="828"/>
      <c r="B180" s="829"/>
      <c r="C180" s="828"/>
      <c r="D180" s="830"/>
      <c r="E180" s="828"/>
      <c r="F180" s="830"/>
      <c r="G180" s="828"/>
      <c r="H180" s="828"/>
      <c r="I180" s="828"/>
      <c r="J180" s="828"/>
      <c r="K180" s="828"/>
      <c r="L180" s="853"/>
      <c r="M180" s="828"/>
      <c r="N180" s="828"/>
      <c r="O180" s="828"/>
      <c r="P180" s="828"/>
      <c r="Q180" s="828"/>
      <c r="R180" s="828"/>
      <c r="S180" s="828"/>
      <c r="T180" s="828"/>
      <c r="U180" s="828"/>
      <c r="V180" s="828"/>
      <c r="W180" s="828"/>
      <c r="X180" s="828"/>
      <c r="Y180" s="828"/>
      <c r="Z180" s="828"/>
    </row>
    <row r="181" customHeight="1" spans="1:26">
      <c r="A181" s="828"/>
      <c r="B181" s="829"/>
      <c r="C181" s="828"/>
      <c r="D181" s="830"/>
      <c r="E181" s="828"/>
      <c r="F181" s="830"/>
      <c r="G181" s="828"/>
      <c r="H181" s="828"/>
      <c r="I181" s="828"/>
      <c r="J181" s="828"/>
      <c r="K181" s="828"/>
      <c r="L181" s="853"/>
      <c r="M181" s="828"/>
      <c r="N181" s="828"/>
      <c r="O181" s="828"/>
      <c r="P181" s="828"/>
      <c r="Q181" s="828"/>
      <c r="R181" s="828"/>
      <c r="S181" s="828"/>
      <c r="T181" s="828"/>
      <c r="U181" s="828"/>
      <c r="V181" s="828"/>
      <c r="W181" s="828"/>
      <c r="X181" s="828"/>
      <c r="Y181" s="828"/>
      <c r="Z181" s="828"/>
    </row>
    <row r="182" customHeight="1" spans="1:26">
      <c r="A182" s="828"/>
      <c r="B182" s="829"/>
      <c r="C182" s="828"/>
      <c r="D182" s="830"/>
      <c r="E182" s="828"/>
      <c r="F182" s="830"/>
      <c r="G182" s="828"/>
      <c r="H182" s="828"/>
      <c r="I182" s="828"/>
      <c r="J182" s="828"/>
      <c r="K182" s="828"/>
      <c r="L182" s="853"/>
      <c r="M182" s="828"/>
      <c r="N182" s="828"/>
      <c r="O182" s="828"/>
      <c r="P182" s="828"/>
      <c r="Q182" s="828"/>
      <c r="R182" s="828"/>
      <c r="S182" s="828"/>
      <c r="T182" s="828"/>
      <c r="U182" s="828"/>
      <c r="V182" s="828"/>
      <c r="W182" s="828"/>
      <c r="X182" s="828"/>
      <c r="Y182" s="828"/>
      <c r="Z182" s="828"/>
    </row>
    <row r="183" customHeight="1" spans="1:26">
      <c r="A183" s="828"/>
      <c r="B183" s="829"/>
      <c r="C183" s="828"/>
      <c r="D183" s="830"/>
      <c r="E183" s="828"/>
      <c r="F183" s="830"/>
      <c r="G183" s="828"/>
      <c r="H183" s="828"/>
      <c r="I183" s="828"/>
      <c r="J183" s="828"/>
      <c r="K183" s="828"/>
      <c r="L183" s="853"/>
      <c r="M183" s="828"/>
      <c r="N183" s="828"/>
      <c r="O183" s="828"/>
      <c r="P183" s="828"/>
      <c r="Q183" s="828"/>
      <c r="R183" s="828"/>
      <c r="S183" s="828"/>
      <c r="T183" s="828"/>
      <c r="U183" s="828"/>
      <c r="V183" s="828"/>
      <c r="W183" s="828"/>
      <c r="X183" s="828"/>
      <c r="Y183" s="828"/>
      <c r="Z183" s="828"/>
    </row>
    <row r="184" customHeight="1" spans="1:26">
      <c r="A184" s="828"/>
      <c r="B184" s="829"/>
      <c r="C184" s="828"/>
      <c r="D184" s="830"/>
      <c r="E184" s="828"/>
      <c r="F184" s="830"/>
      <c r="G184" s="828"/>
      <c r="H184" s="828"/>
      <c r="I184" s="828"/>
      <c r="J184" s="828"/>
      <c r="K184" s="828"/>
      <c r="L184" s="853"/>
      <c r="M184" s="828"/>
      <c r="N184" s="828"/>
      <c r="O184" s="828"/>
      <c r="P184" s="828"/>
      <c r="Q184" s="828"/>
      <c r="R184" s="828"/>
      <c r="S184" s="828"/>
      <c r="T184" s="828"/>
      <c r="U184" s="828"/>
      <c r="V184" s="828"/>
      <c r="W184" s="828"/>
      <c r="X184" s="828"/>
      <c r="Y184" s="828"/>
      <c r="Z184" s="828"/>
    </row>
    <row r="185" customHeight="1" spans="1:26">
      <c r="A185" s="828"/>
      <c r="B185" s="829"/>
      <c r="C185" s="828"/>
      <c r="D185" s="830"/>
      <c r="E185" s="828"/>
      <c r="F185" s="830"/>
      <c r="G185" s="828"/>
      <c r="H185" s="828"/>
      <c r="I185" s="828"/>
      <c r="J185" s="828"/>
      <c r="K185" s="828"/>
      <c r="L185" s="853"/>
      <c r="M185" s="828"/>
      <c r="N185" s="828"/>
      <c r="O185" s="828"/>
      <c r="P185" s="828"/>
      <c r="Q185" s="828"/>
      <c r="R185" s="828"/>
      <c r="S185" s="828"/>
      <c r="T185" s="828"/>
      <c r="U185" s="828"/>
      <c r="V185" s="828"/>
      <c r="W185" s="828"/>
      <c r="X185" s="828"/>
      <c r="Y185" s="828"/>
      <c r="Z185" s="828"/>
    </row>
    <row r="186" customHeight="1" spans="1:26">
      <c r="A186" s="828"/>
      <c r="B186" s="829"/>
      <c r="C186" s="828"/>
      <c r="D186" s="830"/>
      <c r="E186" s="828"/>
      <c r="F186" s="830"/>
      <c r="G186" s="828"/>
      <c r="H186" s="828"/>
      <c r="I186" s="828"/>
      <c r="J186" s="828"/>
      <c r="K186" s="828"/>
      <c r="L186" s="853"/>
      <c r="M186" s="828"/>
      <c r="N186" s="828"/>
      <c r="O186" s="828"/>
      <c r="P186" s="828"/>
      <c r="Q186" s="828"/>
      <c r="R186" s="828"/>
      <c r="S186" s="828"/>
      <c r="T186" s="828"/>
      <c r="U186" s="828"/>
      <c r="V186" s="828"/>
      <c r="W186" s="828"/>
      <c r="X186" s="828"/>
      <c r="Y186" s="828"/>
      <c r="Z186" s="828"/>
    </row>
    <row r="187" customHeight="1" spans="1:26">
      <c r="A187" s="828"/>
      <c r="B187" s="829"/>
      <c r="C187" s="828"/>
      <c r="D187" s="830"/>
      <c r="E187" s="828"/>
      <c r="F187" s="830"/>
      <c r="G187" s="828"/>
      <c r="H187" s="828"/>
      <c r="I187" s="828"/>
      <c r="J187" s="828"/>
      <c r="K187" s="828"/>
      <c r="L187" s="853"/>
      <c r="M187" s="828"/>
      <c r="N187" s="828"/>
      <c r="O187" s="828"/>
      <c r="P187" s="828"/>
      <c r="Q187" s="828"/>
      <c r="R187" s="828"/>
      <c r="S187" s="828"/>
      <c r="T187" s="828"/>
      <c r="U187" s="828"/>
      <c r="V187" s="828"/>
      <c r="W187" s="828"/>
      <c r="X187" s="828"/>
      <c r="Y187" s="828"/>
      <c r="Z187" s="828"/>
    </row>
    <row r="188" customHeight="1" spans="1:26">
      <c r="A188" s="828"/>
      <c r="B188" s="829"/>
      <c r="C188" s="828"/>
      <c r="D188" s="830"/>
      <c r="E188" s="828"/>
      <c r="F188" s="830"/>
      <c r="G188" s="828"/>
      <c r="H188" s="828"/>
      <c r="I188" s="828"/>
      <c r="J188" s="828"/>
      <c r="K188" s="828"/>
      <c r="L188" s="853"/>
      <c r="M188" s="828"/>
      <c r="N188" s="828"/>
      <c r="O188" s="828"/>
      <c r="P188" s="828"/>
      <c r="Q188" s="828"/>
      <c r="R188" s="828"/>
      <c r="S188" s="828"/>
      <c r="T188" s="828"/>
      <c r="U188" s="828"/>
      <c r="V188" s="828"/>
      <c r="W188" s="828"/>
      <c r="X188" s="828"/>
      <c r="Y188" s="828"/>
      <c r="Z188" s="828"/>
    </row>
    <row r="189" customHeight="1" spans="1:26">
      <c r="A189" s="828"/>
      <c r="B189" s="829"/>
      <c r="C189" s="828"/>
      <c r="D189" s="830"/>
      <c r="E189" s="828"/>
      <c r="F189" s="830"/>
      <c r="G189" s="828"/>
      <c r="H189" s="828"/>
      <c r="I189" s="828"/>
      <c r="J189" s="828"/>
      <c r="K189" s="828"/>
      <c r="L189" s="853"/>
      <c r="M189" s="828"/>
      <c r="N189" s="828"/>
      <c r="O189" s="828"/>
      <c r="P189" s="828"/>
      <c r="Q189" s="828"/>
      <c r="R189" s="828"/>
      <c r="S189" s="828"/>
      <c r="T189" s="828"/>
      <c r="U189" s="828"/>
      <c r="V189" s="828"/>
      <c r="W189" s="828"/>
      <c r="X189" s="828"/>
      <c r="Y189" s="828"/>
      <c r="Z189" s="828"/>
    </row>
    <row r="190" customHeight="1" spans="1:26">
      <c r="A190" s="828"/>
      <c r="B190" s="829"/>
      <c r="C190" s="828"/>
      <c r="D190" s="830"/>
      <c r="E190" s="828"/>
      <c r="F190" s="830"/>
      <c r="G190" s="828"/>
      <c r="H190" s="828"/>
      <c r="I190" s="828"/>
      <c r="J190" s="828"/>
      <c r="K190" s="828"/>
      <c r="L190" s="853"/>
      <c r="M190" s="828"/>
      <c r="N190" s="828"/>
      <c r="O190" s="828"/>
      <c r="P190" s="828"/>
      <c r="Q190" s="828"/>
      <c r="R190" s="828"/>
      <c r="S190" s="828"/>
      <c r="T190" s="828"/>
      <c r="U190" s="828"/>
      <c r="V190" s="828"/>
      <c r="W190" s="828"/>
      <c r="X190" s="828"/>
      <c r="Y190" s="828"/>
      <c r="Z190" s="828"/>
    </row>
    <row r="191" customHeight="1" spans="1:26">
      <c r="A191" s="828"/>
      <c r="B191" s="829"/>
      <c r="C191" s="828"/>
      <c r="D191" s="830"/>
      <c r="E191" s="828"/>
      <c r="F191" s="830"/>
      <c r="G191" s="828"/>
      <c r="H191" s="828"/>
      <c r="I191" s="828"/>
      <c r="J191" s="828"/>
      <c r="K191" s="828"/>
      <c r="L191" s="853"/>
      <c r="M191" s="828"/>
      <c r="N191" s="828"/>
      <c r="O191" s="828"/>
      <c r="P191" s="828"/>
      <c r="Q191" s="828"/>
      <c r="R191" s="828"/>
      <c r="S191" s="828"/>
      <c r="T191" s="828"/>
      <c r="U191" s="828"/>
      <c r="V191" s="828"/>
      <c r="W191" s="828"/>
      <c r="X191" s="828"/>
      <c r="Y191" s="828"/>
      <c r="Z191" s="828"/>
    </row>
    <row r="192" customHeight="1" spans="1:26">
      <c r="A192" s="828"/>
      <c r="B192" s="829"/>
      <c r="C192" s="828"/>
      <c r="D192" s="830"/>
      <c r="E192" s="828"/>
      <c r="F192" s="830"/>
      <c r="G192" s="828"/>
      <c r="H192" s="828"/>
      <c r="I192" s="828"/>
      <c r="J192" s="828"/>
      <c r="K192" s="828"/>
      <c r="L192" s="853"/>
      <c r="M192" s="828"/>
      <c r="N192" s="828"/>
      <c r="O192" s="828"/>
      <c r="P192" s="828"/>
      <c r="Q192" s="828"/>
      <c r="R192" s="828"/>
      <c r="S192" s="828"/>
      <c r="T192" s="828"/>
      <c r="U192" s="828"/>
      <c r="V192" s="828"/>
      <c r="W192" s="828"/>
      <c r="X192" s="828"/>
      <c r="Y192" s="828"/>
      <c r="Z192" s="828"/>
    </row>
    <row r="193" customHeight="1" spans="1:26">
      <c r="A193" s="828"/>
      <c r="B193" s="829"/>
      <c r="C193" s="828"/>
      <c r="D193" s="830"/>
      <c r="E193" s="828"/>
      <c r="F193" s="830"/>
      <c r="G193" s="828"/>
      <c r="H193" s="828"/>
      <c r="I193" s="828"/>
      <c r="J193" s="828"/>
      <c r="K193" s="828"/>
      <c r="L193" s="853"/>
      <c r="M193" s="828"/>
      <c r="N193" s="828"/>
      <c r="O193" s="828"/>
      <c r="P193" s="828"/>
      <c r="Q193" s="828"/>
      <c r="R193" s="828"/>
      <c r="S193" s="828"/>
      <c r="T193" s="828"/>
      <c r="U193" s="828"/>
      <c r="V193" s="828"/>
      <c r="W193" s="828"/>
      <c r="X193" s="828"/>
      <c r="Y193" s="828"/>
      <c r="Z193" s="828"/>
    </row>
    <row r="194" customHeight="1" spans="1:26">
      <c r="A194" s="828"/>
      <c r="B194" s="829"/>
      <c r="C194" s="828"/>
      <c r="D194" s="830"/>
      <c r="E194" s="828"/>
      <c r="F194" s="830"/>
      <c r="G194" s="828"/>
      <c r="H194" s="828"/>
      <c r="I194" s="828"/>
      <c r="J194" s="828"/>
      <c r="K194" s="828"/>
      <c r="L194" s="853"/>
      <c r="M194" s="828"/>
      <c r="N194" s="828"/>
      <c r="O194" s="828"/>
      <c r="P194" s="828"/>
      <c r="Q194" s="828"/>
      <c r="R194" s="828"/>
      <c r="S194" s="828"/>
      <c r="T194" s="828"/>
      <c r="U194" s="828"/>
      <c r="V194" s="828"/>
      <c r="W194" s="828"/>
      <c r="X194" s="828"/>
      <c r="Y194" s="828"/>
      <c r="Z194" s="828"/>
    </row>
    <row r="195" customHeight="1" spans="1:26">
      <c r="A195" s="828"/>
      <c r="B195" s="829"/>
      <c r="C195" s="828"/>
      <c r="D195" s="830"/>
      <c r="E195" s="828"/>
      <c r="F195" s="830"/>
      <c r="G195" s="828"/>
      <c r="H195" s="828"/>
      <c r="I195" s="828"/>
      <c r="J195" s="828"/>
      <c r="K195" s="828"/>
      <c r="L195" s="853"/>
      <c r="M195" s="828"/>
      <c r="N195" s="828"/>
      <c r="O195" s="828"/>
      <c r="P195" s="828"/>
      <c r="Q195" s="828"/>
      <c r="R195" s="828"/>
      <c r="S195" s="828"/>
      <c r="T195" s="828"/>
      <c r="U195" s="828"/>
      <c r="V195" s="828"/>
      <c r="W195" s="828"/>
      <c r="X195" s="828"/>
      <c r="Y195" s="828"/>
      <c r="Z195" s="828"/>
    </row>
    <row r="196" customHeight="1" spans="1:26">
      <c r="A196" s="828"/>
      <c r="B196" s="829"/>
      <c r="C196" s="828"/>
      <c r="D196" s="830"/>
      <c r="E196" s="828"/>
      <c r="F196" s="830"/>
      <c r="G196" s="828"/>
      <c r="H196" s="828"/>
      <c r="I196" s="828"/>
      <c r="J196" s="828"/>
      <c r="K196" s="828"/>
      <c r="L196" s="853"/>
      <c r="M196" s="828"/>
      <c r="N196" s="828"/>
      <c r="O196" s="828"/>
      <c r="P196" s="828"/>
      <c r="Q196" s="828"/>
      <c r="R196" s="828"/>
      <c r="S196" s="828"/>
      <c r="T196" s="828"/>
      <c r="U196" s="828"/>
      <c r="V196" s="828"/>
      <c r="W196" s="828"/>
      <c r="X196" s="828"/>
      <c r="Y196" s="828"/>
      <c r="Z196" s="828"/>
    </row>
    <row r="197" customHeight="1" spans="1:26">
      <c r="A197" s="828"/>
      <c r="B197" s="829"/>
      <c r="C197" s="828"/>
      <c r="D197" s="830"/>
      <c r="E197" s="828"/>
      <c r="F197" s="830"/>
      <c r="G197" s="828"/>
      <c r="H197" s="828"/>
      <c r="I197" s="828"/>
      <c r="J197" s="828"/>
      <c r="K197" s="828"/>
      <c r="L197" s="853"/>
      <c r="M197" s="828"/>
      <c r="N197" s="828"/>
      <c r="O197" s="828"/>
      <c r="P197" s="828"/>
      <c r="Q197" s="828"/>
      <c r="R197" s="828"/>
      <c r="S197" s="828"/>
      <c r="T197" s="828"/>
      <c r="U197" s="828"/>
      <c r="V197" s="828"/>
      <c r="W197" s="828"/>
      <c r="X197" s="828"/>
      <c r="Y197" s="828"/>
      <c r="Z197" s="828"/>
    </row>
    <row r="198" customHeight="1" spans="1:26">
      <c r="A198" s="828"/>
      <c r="B198" s="829"/>
      <c r="C198" s="828"/>
      <c r="D198" s="830"/>
      <c r="E198" s="828"/>
      <c r="F198" s="830"/>
      <c r="G198" s="828"/>
      <c r="H198" s="828"/>
      <c r="I198" s="828"/>
      <c r="J198" s="828"/>
      <c r="K198" s="828"/>
      <c r="L198" s="853"/>
      <c r="M198" s="828"/>
      <c r="N198" s="828"/>
      <c r="O198" s="828"/>
      <c r="P198" s="828"/>
      <c r="Q198" s="828"/>
      <c r="R198" s="828"/>
      <c r="S198" s="828"/>
      <c r="T198" s="828"/>
      <c r="U198" s="828"/>
      <c r="V198" s="828"/>
      <c r="W198" s="828"/>
      <c r="X198" s="828"/>
      <c r="Y198" s="828"/>
      <c r="Z198" s="828"/>
    </row>
    <row r="199" customHeight="1" spans="1:26">
      <c r="A199" s="828"/>
      <c r="B199" s="829"/>
      <c r="C199" s="828"/>
      <c r="D199" s="830"/>
      <c r="E199" s="828"/>
      <c r="F199" s="830"/>
      <c r="G199" s="828"/>
      <c r="H199" s="828"/>
      <c r="I199" s="828"/>
      <c r="J199" s="828"/>
      <c r="K199" s="828"/>
      <c r="L199" s="853"/>
      <c r="M199" s="828"/>
      <c r="N199" s="828"/>
      <c r="O199" s="828"/>
      <c r="P199" s="828"/>
      <c r="Q199" s="828"/>
      <c r="R199" s="828"/>
      <c r="S199" s="828"/>
      <c r="T199" s="828"/>
      <c r="U199" s="828"/>
      <c r="V199" s="828"/>
      <c r="W199" s="828"/>
      <c r="X199" s="828"/>
      <c r="Y199" s="828"/>
      <c r="Z199" s="828"/>
    </row>
    <row r="200" customHeight="1" spans="1:26">
      <c r="A200" s="828"/>
      <c r="B200" s="829"/>
      <c r="C200" s="828"/>
      <c r="D200" s="830"/>
      <c r="E200" s="828"/>
      <c r="F200" s="830"/>
      <c r="G200" s="828"/>
      <c r="H200" s="828"/>
      <c r="I200" s="828"/>
      <c r="J200" s="828"/>
      <c r="K200" s="828"/>
      <c r="L200" s="853"/>
      <c r="M200" s="828"/>
      <c r="N200" s="828"/>
      <c r="O200" s="828"/>
      <c r="P200" s="828"/>
      <c r="Q200" s="828"/>
      <c r="R200" s="828"/>
      <c r="S200" s="828"/>
      <c r="T200" s="828"/>
      <c r="U200" s="828"/>
      <c r="V200" s="828"/>
      <c r="W200" s="828"/>
      <c r="X200" s="828"/>
      <c r="Y200" s="828"/>
      <c r="Z200" s="828"/>
    </row>
    <row r="201" customHeight="1" spans="1:26">
      <c r="A201" s="828"/>
      <c r="B201" s="829"/>
      <c r="C201" s="828"/>
      <c r="D201" s="830"/>
      <c r="E201" s="828"/>
      <c r="F201" s="830"/>
      <c r="G201" s="828"/>
      <c r="H201" s="828"/>
      <c r="I201" s="828"/>
      <c r="J201" s="828"/>
      <c r="K201" s="828"/>
      <c r="L201" s="853"/>
      <c r="M201" s="828"/>
      <c r="N201" s="828"/>
      <c r="O201" s="828"/>
      <c r="P201" s="828"/>
      <c r="Q201" s="828"/>
      <c r="R201" s="828"/>
      <c r="S201" s="828"/>
      <c r="T201" s="828"/>
      <c r="U201" s="828"/>
      <c r="V201" s="828"/>
      <c r="W201" s="828"/>
      <c r="X201" s="828"/>
      <c r="Y201" s="828"/>
      <c r="Z201" s="828"/>
    </row>
    <row r="202" customHeight="1" spans="1:26">
      <c r="A202" s="828"/>
      <c r="B202" s="829"/>
      <c r="C202" s="828"/>
      <c r="D202" s="830"/>
      <c r="E202" s="828"/>
      <c r="F202" s="830"/>
      <c r="G202" s="828"/>
      <c r="H202" s="828"/>
      <c r="I202" s="828"/>
      <c r="J202" s="828"/>
      <c r="K202" s="828"/>
      <c r="L202" s="853"/>
      <c r="M202" s="828"/>
      <c r="N202" s="828"/>
      <c r="O202" s="828"/>
      <c r="P202" s="828"/>
      <c r="Q202" s="828"/>
      <c r="R202" s="828"/>
      <c r="S202" s="828"/>
      <c r="T202" s="828"/>
      <c r="U202" s="828"/>
      <c r="V202" s="828"/>
      <c r="W202" s="828"/>
      <c r="X202" s="828"/>
      <c r="Y202" s="828"/>
      <c r="Z202" s="828"/>
    </row>
    <row r="203" customHeight="1" spans="1:26">
      <c r="A203" s="828"/>
      <c r="B203" s="829"/>
      <c r="C203" s="828"/>
      <c r="D203" s="830"/>
      <c r="E203" s="828"/>
      <c r="F203" s="830"/>
      <c r="G203" s="828"/>
      <c r="H203" s="828"/>
      <c r="I203" s="828"/>
      <c r="J203" s="828"/>
      <c r="K203" s="828"/>
      <c r="L203" s="853"/>
      <c r="M203" s="828"/>
      <c r="N203" s="828"/>
      <c r="O203" s="828"/>
      <c r="P203" s="828"/>
      <c r="Q203" s="828"/>
      <c r="R203" s="828"/>
      <c r="S203" s="828"/>
      <c r="T203" s="828"/>
      <c r="U203" s="828"/>
      <c r="V203" s="828"/>
      <c r="W203" s="828"/>
      <c r="X203" s="828"/>
      <c r="Y203" s="828"/>
      <c r="Z203" s="828"/>
    </row>
    <row r="204" customHeight="1" spans="1:26">
      <c r="A204" s="828"/>
      <c r="B204" s="829"/>
      <c r="C204" s="828"/>
      <c r="D204" s="830"/>
      <c r="E204" s="828"/>
      <c r="F204" s="830"/>
      <c r="G204" s="828"/>
      <c r="H204" s="828"/>
      <c r="I204" s="828"/>
      <c r="J204" s="828"/>
      <c r="K204" s="828"/>
      <c r="L204" s="853"/>
      <c r="M204" s="828"/>
      <c r="N204" s="828"/>
      <c r="O204" s="828"/>
      <c r="P204" s="828"/>
      <c r="Q204" s="828"/>
      <c r="R204" s="828"/>
      <c r="S204" s="828"/>
      <c r="T204" s="828"/>
      <c r="U204" s="828"/>
      <c r="V204" s="828"/>
      <c r="W204" s="828"/>
      <c r="X204" s="828"/>
      <c r="Y204" s="828"/>
      <c r="Z204" s="828"/>
    </row>
    <row r="205" customHeight="1" spans="1:26">
      <c r="A205" s="828"/>
      <c r="B205" s="829"/>
      <c r="C205" s="828"/>
      <c r="D205" s="830"/>
      <c r="E205" s="828"/>
      <c r="F205" s="830"/>
      <c r="G205" s="828"/>
      <c r="H205" s="828"/>
      <c r="I205" s="828"/>
      <c r="J205" s="828"/>
      <c r="K205" s="828"/>
      <c r="L205" s="853"/>
      <c r="M205" s="828"/>
      <c r="N205" s="828"/>
      <c r="O205" s="828"/>
      <c r="P205" s="828"/>
      <c r="Q205" s="828"/>
      <c r="R205" s="828"/>
      <c r="S205" s="828"/>
      <c r="T205" s="828"/>
      <c r="U205" s="828"/>
      <c r="V205" s="828"/>
      <c r="W205" s="828"/>
      <c r="X205" s="828"/>
      <c r="Y205" s="828"/>
      <c r="Z205" s="828"/>
    </row>
    <row r="206" customHeight="1" spans="1:26">
      <c r="A206" s="828"/>
      <c r="B206" s="829"/>
      <c r="C206" s="828"/>
      <c r="D206" s="830"/>
      <c r="E206" s="828"/>
      <c r="F206" s="830"/>
      <c r="G206" s="828"/>
      <c r="H206" s="828"/>
      <c r="I206" s="828"/>
      <c r="J206" s="828"/>
      <c r="K206" s="828"/>
      <c r="L206" s="853"/>
      <c r="M206" s="828"/>
      <c r="N206" s="828"/>
      <c r="O206" s="828"/>
      <c r="P206" s="828"/>
      <c r="Q206" s="828"/>
      <c r="R206" s="828"/>
      <c r="S206" s="828"/>
      <c r="T206" s="828"/>
      <c r="U206" s="828"/>
      <c r="V206" s="828"/>
      <c r="W206" s="828"/>
      <c r="X206" s="828"/>
      <c r="Y206" s="828"/>
      <c r="Z206" s="828"/>
    </row>
    <row r="207" customHeight="1" spans="1:26">
      <c r="A207" s="828"/>
      <c r="B207" s="829"/>
      <c r="C207" s="828"/>
      <c r="D207" s="830"/>
      <c r="E207" s="828"/>
      <c r="F207" s="830"/>
      <c r="G207" s="828"/>
      <c r="H207" s="828"/>
      <c r="I207" s="828"/>
      <c r="J207" s="828"/>
      <c r="K207" s="828"/>
      <c r="L207" s="853"/>
      <c r="M207" s="828"/>
      <c r="N207" s="828"/>
      <c r="O207" s="828"/>
      <c r="P207" s="828"/>
      <c r="Q207" s="828"/>
      <c r="R207" s="828"/>
      <c r="S207" s="828"/>
      <c r="T207" s="828"/>
      <c r="U207" s="828"/>
      <c r="V207" s="828"/>
      <c r="W207" s="828"/>
      <c r="X207" s="828"/>
      <c r="Y207" s="828"/>
      <c r="Z207" s="828"/>
    </row>
    <row r="208" customHeight="1" spans="1:26">
      <c r="A208" s="828"/>
      <c r="B208" s="829"/>
      <c r="C208" s="828"/>
      <c r="D208" s="830"/>
      <c r="E208" s="828"/>
      <c r="F208" s="830"/>
      <c r="G208" s="828"/>
      <c r="H208" s="828"/>
      <c r="I208" s="828"/>
      <c r="J208" s="828"/>
      <c r="K208" s="828"/>
      <c r="L208" s="853"/>
      <c r="M208" s="828"/>
      <c r="N208" s="828"/>
      <c r="O208" s="828"/>
      <c r="P208" s="828"/>
      <c r="Q208" s="828"/>
      <c r="R208" s="828"/>
      <c r="S208" s="828"/>
      <c r="T208" s="828"/>
      <c r="U208" s="828"/>
      <c r="V208" s="828"/>
      <c r="W208" s="828"/>
      <c r="X208" s="828"/>
      <c r="Y208" s="828"/>
      <c r="Z208" s="828"/>
    </row>
    <row r="209" customHeight="1" spans="1:26">
      <c r="A209" s="828"/>
      <c r="B209" s="829"/>
      <c r="C209" s="828"/>
      <c r="D209" s="830"/>
      <c r="E209" s="828"/>
      <c r="F209" s="830"/>
      <c r="G209" s="828"/>
      <c r="H209" s="828"/>
      <c r="I209" s="828"/>
      <c r="J209" s="828"/>
      <c r="K209" s="828"/>
      <c r="L209" s="853"/>
      <c r="M209" s="828"/>
      <c r="N209" s="828"/>
      <c r="O209" s="828"/>
      <c r="P209" s="828"/>
      <c r="Q209" s="828"/>
      <c r="R209" s="828"/>
      <c r="S209" s="828"/>
      <c r="T209" s="828"/>
      <c r="U209" s="828"/>
      <c r="V209" s="828"/>
      <c r="W209" s="828"/>
      <c r="X209" s="828"/>
      <c r="Y209" s="828"/>
      <c r="Z209" s="828"/>
    </row>
    <row r="210" customHeight="1" spans="1:26">
      <c r="A210" s="828"/>
      <c r="B210" s="829"/>
      <c r="C210" s="828"/>
      <c r="D210" s="830"/>
      <c r="E210" s="828"/>
      <c r="F210" s="830"/>
      <c r="G210" s="828"/>
      <c r="H210" s="828"/>
      <c r="I210" s="828"/>
      <c r="J210" s="828"/>
      <c r="K210" s="828"/>
      <c r="L210" s="853"/>
      <c r="M210" s="828"/>
      <c r="N210" s="828"/>
      <c r="O210" s="828"/>
      <c r="P210" s="828"/>
      <c r="Q210" s="828"/>
      <c r="R210" s="828"/>
      <c r="S210" s="828"/>
      <c r="T210" s="828"/>
      <c r="U210" s="828"/>
      <c r="V210" s="828"/>
      <c r="W210" s="828"/>
      <c r="X210" s="828"/>
      <c r="Y210" s="828"/>
      <c r="Z210" s="828"/>
    </row>
    <row r="211" customHeight="1" spans="1:26">
      <c r="A211" s="828"/>
      <c r="B211" s="829"/>
      <c r="C211" s="828"/>
      <c r="D211" s="830"/>
      <c r="E211" s="828"/>
      <c r="F211" s="830"/>
      <c r="G211" s="828"/>
      <c r="H211" s="828"/>
      <c r="I211" s="828"/>
      <c r="J211" s="828"/>
      <c r="K211" s="828"/>
      <c r="L211" s="853"/>
      <c r="M211" s="828"/>
      <c r="N211" s="828"/>
      <c r="O211" s="828"/>
      <c r="P211" s="828"/>
      <c r="Q211" s="828"/>
      <c r="R211" s="828"/>
      <c r="S211" s="828"/>
      <c r="T211" s="828"/>
      <c r="U211" s="828"/>
      <c r="V211" s="828"/>
      <c r="W211" s="828"/>
      <c r="X211" s="828"/>
      <c r="Y211" s="828"/>
      <c r="Z211" s="828"/>
    </row>
    <row r="212" customHeight="1" spans="1:26">
      <c r="A212" s="828"/>
      <c r="B212" s="829"/>
      <c r="C212" s="828"/>
      <c r="D212" s="830"/>
      <c r="E212" s="828"/>
      <c r="F212" s="830"/>
      <c r="G212" s="828"/>
      <c r="H212" s="828"/>
      <c r="I212" s="828"/>
      <c r="J212" s="828"/>
      <c r="K212" s="828"/>
      <c r="L212" s="853"/>
      <c r="M212" s="828"/>
      <c r="N212" s="828"/>
      <c r="O212" s="828"/>
      <c r="P212" s="828"/>
      <c r="Q212" s="828"/>
      <c r="R212" s="828"/>
      <c r="S212" s="828"/>
      <c r="T212" s="828"/>
      <c r="U212" s="828"/>
      <c r="V212" s="828"/>
      <c r="W212" s="828"/>
      <c r="X212" s="828"/>
      <c r="Y212" s="828"/>
      <c r="Z212" s="828"/>
    </row>
    <row r="213" customHeight="1" spans="1:26">
      <c r="A213" s="828"/>
      <c r="B213" s="829"/>
      <c r="C213" s="828"/>
      <c r="D213" s="830"/>
      <c r="E213" s="828"/>
      <c r="F213" s="830"/>
      <c r="G213" s="828"/>
      <c r="H213" s="828"/>
      <c r="I213" s="828"/>
      <c r="J213" s="828"/>
      <c r="K213" s="828"/>
      <c r="L213" s="853"/>
      <c r="M213" s="828"/>
      <c r="N213" s="828"/>
      <c r="O213" s="828"/>
      <c r="P213" s="828"/>
      <c r="Q213" s="828"/>
      <c r="R213" s="828"/>
      <c r="S213" s="828"/>
      <c r="T213" s="828"/>
      <c r="U213" s="828"/>
      <c r="V213" s="828"/>
      <c r="W213" s="828"/>
      <c r="X213" s="828"/>
      <c r="Y213" s="828"/>
      <c r="Z213" s="828"/>
    </row>
    <row r="214" customHeight="1" spans="1:26">
      <c r="A214" s="828"/>
      <c r="B214" s="829"/>
      <c r="C214" s="828"/>
      <c r="D214" s="830"/>
      <c r="E214" s="828"/>
      <c r="F214" s="830"/>
      <c r="G214" s="828"/>
      <c r="H214" s="828"/>
      <c r="I214" s="828"/>
      <c r="J214" s="828"/>
      <c r="K214" s="828"/>
      <c r="L214" s="853"/>
      <c r="M214" s="828"/>
      <c r="N214" s="828"/>
      <c r="O214" s="828"/>
      <c r="P214" s="828"/>
      <c r="Q214" s="828"/>
      <c r="R214" s="828"/>
      <c r="S214" s="828"/>
      <c r="T214" s="828"/>
      <c r="U214" s="828"/>
      <c r="V214" s="828"/>
      <c r="W214" s="828"/>
      <c r="X214" s="828"/>
      <c r="Y214" s="828"/>
      <c r="Z214" s="828"/>
    </row>
    <row r="215" customHeight="1" spans="1:26">
      <c r="A215" s="828"/>
      <c r="B215" s="829"/>
      <c r="C215" s="828"/>
      <c r="D215" s="830"/>
      <c r="E215" s="828"/>
      <c r="F215" s="830"/>
      <c r="G215" s="828"/>
      <c r="H215" s="828"/>
      <c r="I215" s="828"/>
      <c r="J215" s="828"/>
      <c r="K215" s="828"/>
      <c r="L215" s="853"/>
      <c r="M215" s="828"/>
      <c r="N215" s="828"/>
      <c r="O215" s="828"/>
      <c r="P215" s="828"/>
      <c r="Q215" s="828"/>
      <c r="R215" s="828"/>
      <c r="S215" s="828"/>
      <c r="T215" s="828"/>
      <c r="U215" s="828"/>
      <c r="V215" s="828"/>
      <c r="W215" s="828"/>
      <c r="X215" s="828"/>
      <c r="Y215" s="828"/>
      <c r="Z215" s="828"/>
    </row>
    <row r="216" customHeight="1" spans="1:26">
      <c r="A216" s="828"/>
      <c r="B216" s="829"/>
      <c r="C216" s="828"/>
      <c r="D216" s="830"/>
      <c r="E216" s="828"/>
      <c r="F216" s="830"/>
      <c r="G216" s="828"/>
      <c r="H216" s="828"/>
      <c r="I216" s="828"/>
      <c r="J216" s="828"/>
      <c r="K216" s="828"/>
      <c r="L216" s="853"/>
      <c r="M216" s="828"/>
      <c r="N216" s="828"/>
      <c r="O216" s="828"/>
      <c r="P216" s="828"/>
      <c r="Q216" s="828"/>
      <c r="R216" s="828"/>
      <c r="S216" s="828"/>
      <c r="T216" s="828"/>
      <c r="U216" s="828"/>
      <c r="V216" s="828"/>
      <c r="W216" s="828"/>
      <c r="X216" s="828"/>
      <c r="Y216" s="828"/>
      <c r="Z216" s="828"/>
    </row>
    <row r="217" customHeight="1" spans="1:26">
      <c r="A217" s="828"/>
      <c r="B217" s="829"/>
      <c r="C217" s="828"/>
      <c r="D217" s="830"/>
      <c r="E217" s="828"/>
      <c r="F217" s="830"/>
      <c r="G217" s="828"/>
      <c r="H217" s="828"/>
      <c r="I217" s="828"/>
      <c r="J217" s="828"/>
      <c r="K217" s="828"/>
      <c r="L217" s="853"/>
      <c r="M217" s="828"/>
      <c r="N217" s="828"/>
      <c r="O217" s="828"/>
      <c r="P217" s="828"/>
      <c r="Q217" s="828"/>
      <c r="R217" s="828"/>
      <c r="S217" s="828"/>
      <c r="T217" s="828"/>
      <c r="U217" s="828"/>
      <c r="V217" s="828"/>
      <c r="W217" s="828"/>
      <c r="X217" s="828"/>
      <c r="Y217" s="828"/>
      <c r="Z217" s="828"/>
    </row>
    <row r="218" customHeight="1" spans="1:26">
      <c r="A218" s="828"/>
      <c r="B218" s="829"/>
      <c r="C218" s="828"/>
      <c r="D218" s="830"/>
      <c r="E218" s="828"/>
      <c r="F218" s="830"/>
      <c r="G218" s="828"/>
      <c r="H218" s="828"/>
      <c r="I218" s="828"/>
      <c r="J218" s="828"/>
      <c r="K218" s="828"/>
      <c r="L218" s="853"/>
      <c r="M218" s="828"/>
      <c r="N218" s="828"/>
      <c r="O218" s="828"/>
      <c r="P218" s="828"/>
      <c r="Q218" s="828"/>
      <c r="R218" s="828"/>
      <c r="S218" s="828"/>
      <c r="T218" s="828"/>
      <c r="U218" s="828"/>
      <c r="V218" s="828"/>
      <c r="W218" s="828"/>
      <c r="X218" s="828"/>
      <c r="Y218" s="828"/>
      <c r="Z218" s="828"/>
    </row>
    <row r="219" customHeight="1" spans="1:26">
      <c r="A219" s="828"/>
      <c r="B219" s="829"/>
      <c r="C219" s="828"/>
      <c r="D219" s="830"/>
      <c r="E219" s="828"/>
      <c r="F219" s="830"/>
      <c r="G219" s="828"/>
      <c r="H219" s="828"/>
      <c r="I219" s="828"/>
      <c r="J219" s="828"/>
      <c r="K219" s="828"/>
      <c r="L219" s="853"/>
      <c r="M219" s="828"/>
      <c r="N219" s="828"/>
      <c r="O219" s="828"/>
      <c r="P219" s="828"/>
      <c r="Q219" s="828"/>
      <c r="R219" s="828"/>
      <c r="S219" s="828"/>
      <c r="T219" s="828"/>
      <c r="U219" s="828"/>
      <c r="V219" s="828"/>
      <c r="W219" s="828"/>
      <c r="X219" s="828"/>
      <c r="Y219" s="828"/>
      <c r="Z219" s="828"/>
    </row>
    <row r="220" customHeight="1" spans="1:26">
      <c r="A220" s="828"/>
      <c r="B220" s="829"/>
      <c r="C220" s="828"/>
      <c r="D220" s="830"/>
      <c r="E220" s="828"/>
      <c r="F220" s="830"/>
      <c r="G220" s="828"/>
      <c r="H220" s="828"/>
      <c r="I220" s="828"/>
      <c r="J220" s="828"/>
      <c r="K220" s="828"/>
      <c r="L220" s="853"/>
      <c r="M220" s="828"/>
      <c r="N220" s="828"/>
      <c r="O220" s="828"/>
      <c r="P220" s="828"/>
      <c r="Q220" s="828"/>
      <c r="R220" s="828"/>
      <c r="S220" s="828"/>
      <c r="T220" s="828"/>
      <c r="U220" s="828"/>
      <c r="V220" s="828"/>
      <c r="W220" s="828"/>
      <c r="X220" s="828"/>
      <c r="Y220" s="828"/>
      <c r="Z220" s="828"/>
    </row>
    <row r="221" customHeight="1" spans="1:26">
      <c r="A221" s="828"/>
      <c r="B221" s="829"/>
      <c r="C221" s="828"/>
      <c r="D221" s="830"/>
      <c r="E221" s="828"/>
      <c r="F221" s="830"/>
      <c r="G221" s="828"/>
      <c r="H221" s="828"/>
      <c r="I221" s="828"/>
      <c r="J221" s="828"/>
      <c r="K221" s="828"/>
      <c r="L221" s="853"/>
      <c r="M221" s="828"/>
      <c r="N221" s="828"/>
      <c r="O221" s="828"/>
      <c r="P221" s="828"/>
      <c r="Q221" s="828"/>
      <c r="R221" s="828"/>
      <c r="S221" s="828"/>
      <c r="T221" s="828"/>
      <c r="U221" s="828"/>
      <c r="V221" s="828"/>
      <c r="W221" s="828"/>
      <c r="X221" s="828"/>
      <c r="Y221" s="828"/>
      <c r="Z221" s="828"/>
    </row>
    <row r="222" customHeight="1" spans="1:26">
      <c r="A222" s="828"/>
      <c r="B222" s="829"/>
      <c r="C222" s="828"/>
      <c r="D222" s="830"/>
      <c r="E222" s="828"/>
      <c r="F222" s="830"/>
      <c r="G222" s="828"/>
      <c r="H222" s="828"/>
      <c r="I222" s="828"/>
      <c r="J222" s="828"/>
      <c r="K222" s="828"/>
      <c r="L222" s="853"/>
      <c r="M222" s="828"/>
      <c r="N222" s="828"/>
      <c r="O222" s="828"/>
      <c r="P222" s="828"/>
      <c r="Q222" s="828"/>
      <c r="R222" s="828"/>
      <c r="S222" s="828"/>
      <c r="T222" s="828"/>
      <c r="U222" s="828"/>
      <c r="V222" s="828"/>
      <c r="W222" s="828"/>
      <c r="X222" s="828"/>
      <c r="Y222" s="828"/>
      <c r="Z222" s="828"/>
    </row>
    <row r="223" customHeight="1" spans="1:26">
      <c r="A223" s="828"/>
      <c r="B223" s="829"/>
      <c r="C223" s="828"/>
      <c r="D223" s="830"/>
      <c r="E223" s="828"/>
      <c r="F223" s="830"/>
      <c r="G223" s="828"/>
      <c r="H223" s="828"/>
      <c r="I223" s="828"/>
      <c r="J223" s="828"/>
      <c r="K223" s="828"/>
      <c r="L223" s="853"/>
      <c r="M223" s="828"/>
      <c r="N223" s="828"/>
      <c r="O223" s="828"/>
      <c r="P223" s="828"/>
      <c r="Q223" s="828"/>
      <c r="R223" s="828"/>
      <c r="S223" s="828"/>
      <c r="T223" s="828"/>
      <c r="U223" s="828"/>
      <c r="V223" s="828"/>
      <c r="W223" s="828"/>
      <c r="X223" s="828"/>
      <c r="Y223" s="828"/>
      <c r="Z223" s="828"/>
    </row>
    <row r="224" customHeight="1" spans="1:26">
      <c r="A224" s="828"/>
      <c r="B224" s="829"/>
      <c r="C224" s="828"/>
      <c r="D224" s="830"/>
      <c r="E224" s="828"/>
      <c r="F224" s="830"/>
      <c r="G224" s="828"/>
      <c r="H224" s="828"/>
      <c r="I224" s="828"/>
      <c r="J224" s="828"/>
      <c r="K224" s="828"/>
      <c r="L224" s="853"/>
      <c r="M224" s="828"/>
      <c r="N224" s="828"/>
      <c r="O224" s="828"/>
      <c r="P224" s="828"/>
      <c r="Q224" s="828"/>
      <c r="R224" s="828"/>
      <c r="S224" s="828"/>
      <c r="T224" s="828"/>
      <c r="U224" s="828"/>
      <c r="V224" s="828"/>
      <c r="W224" s="828"/>
      <c r="X224" s="828"/>
      <c r="Y224" s="828"/>
      <c r="Z224" s="828"/>
    </row>
    <row r="225" customHeight="1" spans="1:26">
      <c r="A225" s="828"/>
      <c r="B225" s="829"/>
      <c r="C225" s="828"/>
      <c r="D225" s="830"/>
      <c r="E225" s="828"/>
      <c r="F225" s="830"/>
      <c r="G225" s="828"/>
      <c r="H225" s="828"/>
      <c r="I225" s="828"/>
      <c r="J225" s="828"/>
      <c r="K225" s="828"/>
      <c r="L225" s="853"/>
      <c r="M225" s="828"/>
      <c r="N225" s="828"/>
      <c r="O225" s="828"/>
      <c r="P225" s="828"/>
      <c r="Q225" s="828"/>
      <c r="R225" s="828"/>
      <c r="S225" s="828"/>
      <c r="T225" s="828"/>
      <c r="U225" s="828"/>
      <c r="V225" s="828"/>
      <c r="W225" s="828"/>
      <c r="X225" s="828"/>
      <c r="Y225" s="828"/>
      <c r="Z225" s="828"/>
    </row>
    <row r="226" customHeight="1" spans="1:26">
      <c r="A226" s="828"/>
      <c r="B226" s="829"/>
      <c r="C226" s="828"/>
      <c r="D226" s="830"/>
      <c r="E226" s="828"/>
      <c r="F226" s="830"/>
      <c r="G226" s="828"/>
      <c r="H226" s="828"/>
      <c r="I226" s="828"/>
      <c r="J226" s="828"/>
      <c r="K226" s="828"/>
      <c r="L226" s="853"/>
      <c r="M226" s="828"/>
      <c r="N226" s="828"/>
      <c r="O226" s="828"/>
      <c r="P226" s="828"/>
      <c r="Q226" s="828"/>
      <c r="R226" s="828"/>
      <c r="S226" s="828"/>
      <c r="T226" s="828"/>
      <c r="U226" s="828"/>
      <c r="V226" s="828"/>
      <c r="W226" s="828"/>
      <c r="X226" s="828"/>
      <c r="Y226" s="828"/>
      <c r="Z226" s="828"/>
    </row>
    <row r="227" customHeight="1" spans="1:26">
      <c r="A227" s="828"/>
      <c r="B227" s="829"/>
      <c r="C227" s="828"/>
      <c r="D227" s="830"/>
      <c r="E227" s="828"/>
      <c r="F227" s="830"/>
      <c r="G227" s="828"/>
      <c r="H227" s="828"/>
      <c r="I227" s="828"/>
      <c r="J227" s="828"/>
      <c r="K227" s="828"/>
      <c r="L227" s="853"/>
      <c r="M227" s="828"/>
      <c r="N227" s="828"/>
      <c r="O227" s="828"/>
      <c r="P227" s="828"/>
      <c r="Q227" s="828"/>
      <c r="R227" s="828"/>
      <c r="S227" s="828"/>
      <c r="T227" s="828"/>
      <c r="U227" s="828"/>
      <c r="V227" s="828"/>
      <c r="W227" s="828"/>
      <c r="X227" s="828"/>
      <c r="Y227" s="828"/>
      <c r="Z227" s="828"/>
    </row>
    <row r="228" customHeight="1" spans="1:26">
      <c r="A228" s="828"/>
      <c r="B228" s="829"/>
      <c r="C228" s="828"/>
      <c r="D228" s="830"/>
      <c r="E228" s="828"/>
      <c r="F228" s="830"/>
      <c r="G228" s="828"/>
      <c r="H228" s="828"/>
      <c r="I228" s="828"/>
      <c r="J228" s="828"/>
      <c r="K228" s="828"/>
      <c r="L228" s="853"/>
      <c r="M228" s="828"/>
      <c r="N228" s="828"/>
      <c r="O228" s="828"/>
      <c r="P228" s="828"/>
      <c r="Q228" s="828"/>
      <c r="R228" s="828"/>
      <c r="S228" s="828"/>
      <c r="T228" s="828"/>
      <c r="U228" s="828"/>
      <c r="V228" s="828"/>
      <c r="W228" s="828"/>
      <c r="X228" s="828"/>
      <c r="Y228" s="828"/>
      <c r="Z228" s="828"/>
    </row>
    <row r="229" customHeight="1" spans="1:26">
      <c r="A229" s="828"/>
      <c r="B229" s="829"/>
      <c r="C229" s="828"/>
      <c r="D229" s="830"/>
      <c r="E229" s="828"/>
      <c r="F229" s="830"/>
      <c r="G229" s="828"/>
      <c r="H229" s="828"/>
      <c r="I229" s="828"/>
      <c r="J229" s="828"/>
      <c r="K229" s="828"/>
      <c r="L229" s="853"/>
      <c r="M229" s="828"/>
      <c r="N229" s="828"/>
      <c r="O229" s="828"/>
      <c r="P229" s="828"/>
      <c r="Q229" s="828"/>
      <c r="R229" s="828"/>
      <c r="S229" s="828"/>
      <c r="T229" s="828"/>
      <c r="U229" s="828"/>
      <c r="V229" s="828"/>
      <c r="W229" s="828"/>
      <c r="X229" s="828"/>
      <c r="Y229" s="828"/>
      <c r="Z229" s="828"/>
    </row>
    <row r="230" customHeight="1" spans="1:26">
      <c r="A230" s="828"/>
      <c r="B230" s="829"/>
      <c r="C230" s="828"/>
      <c r="D230" s="830"/>
      <c r="E230" s="828"/>
      <c r="F230" s="830"/>
      <c r="G230" s="828"/>
      <c r="H230" s="828"/>
      <c r="I230" s="828"/>
      <c r="J230" s="828"/>
      <c r="K230" s="828"/>
      <c r="L230" s="853"/>
      <c r="M230" s="828"/>
      <c r="N230" s="828"/>
      <c r="O230" s="828"/>
      <c r="P230" s="828"/>
      <c r="Q230" s="828"/>
      <c r="R230" s="828"/>
      <c r="S230" s="828"/>
      <c r="T230" s="828"/>
      <c r="U230" s="828"/>
      <c r="V230" s="828"/>
      <c r="W230" s="828"/>
      <c r="X230" s="828"/>
      <c r="Y230" s="828"/>
      <c r="Z230" s="828"/>
    </row>
    <row r="231" customHeight="1" spans="1:26">
      <c r="A231" s="828"/>
      <c r="B231" s="829"/>
      <c r="C231" s="828"/>
      <c r="D231" s="830"/>
      <c r="E231" s="828"/>
      <c r="F231" s="830"/>
      <c r="G231" s="828"/>
      <c r="H231" s="828"/>
      <c r="I231" s="828"/>
      <c r="J231" s="828"/>
      <c r="K231" s="828"/>
      <c r="L231" s="853"/>
      <c r="M231" s="828"/>
      <c r="N231" s="828"/>
      <c r="O231" s="828"/>
      <c r="P231" s="828"/>
      <c r="Q231" s="828"/>
      <c r="R231" s="828"/>
      <c r="S231" s="828"/>
      <c r="T231" s="828"/>
      <c r="U231" s="828"/>
      <c r="V231" s="828"/>
      <c r="W231" s="828"/>
      <c r="X231" s="828"/>
      <c r="Y231" s="828"/>
      <c r="Z231" s="828"/>
    </row>
    <row r="232" customHeight="1" spans="1:26">
      <c r="A232" s="828"/>
      <c r="B232" s="829"/>
      <c r="C232" s="828"/>
      <c r="D232" s="830"/>
      <c r="E232" s="828"/>
      <c r="F232" s="830"/>
      <c r="G232" s="828"/>
      <c r="H232" s="828"/>
      <c r="I232" s="828"/>
      <c r="J232" s="828"/>
      <c r="K232" s="828"/>
      <c r="L232" s="853"/>
      <c r="M232" s="828"/>
      <c r="N232" s="828"/>
      <c r="O232" s="828"/>
      <c r="P232" s="828"/>
      <c r="Q232" s="828"/>
      <c r="R232" s="828"/>
      <c r="S232" s="828"/>
      <c r="T232" s="828"/>
      <c r="U232" s="828"/>
      <c r="V232" s="828"/>
      <c r="W232" s="828"/>
      <c r="X232" s="828"/>
      <c r="Y232" s="828"/>
      <c r="Z232" s="828"/>
    </row>
    <row r="233" customHeight="1" spans="1:26">
      <c r="A233" s="828"/>
      <c r="B233" s="829"/>
      <c r="C233" s="828"/>
      <c r="D233" s="830"/>
      <c r="E233" s="828"/>
      <c r="F233" s="830"/>
      <c r="G233" s="828"/>
      <c r="H233" s="828"/>
      <c r="I233" s="828"/>
      <c r="J233" s="828"/>
      <c r="K233" s="828"/>
      <c r="L233" s="853"/>
      <c r="M233" s="828"/>
      <c r="N233" s="828"/>
      <c r="O233" s="828"/>
      <c r="P233" s="828"/>
      <c r="Q233" s="828"/>
      <c r="R233" s="828"/>
      <c r="S233" s="828"/>
      <c r="T233" s="828"/>
      <c r="U233" s="828"/>
      <c r="V233" s="828"/>
      <c r="W233" s="828"/>
      <c r="X233" s="828"/>
      <c r="Y233" s="828"/>
      <c r="Z233" s="828"/>
    </row>
    <row r="234" customHeight="1" spans="1:26">
      <c r="A234" s="828"/>
      <c r="B234" s="829"/>
      <c r="C234" s="828"/>
      <c r="D234" s="830"/>
      <c r="E234" s="828"/>
      <c r="F234" s="830"/>
      <c r="G234" s="828"/>
      <c r="H234" s="828"/>
      <c r="I234" s="828"/>
      <c r="J234" s="828"/>
      <c r="K234" s="828"/>
      <c r="L234" s="853"/>
      <c r="M234" s="828"/>
      <c r="N234" s="828"/>
      <c r="O234" s="828"/>
      <c r="P234" s="828"/>
      <c r="Q234" s="828"/>
      <c r="R234" s="828"/>
      <c r="S234" s="828"/>
      <c r="T234" s="828"/>
      <c r="U234" s="828"/>
      <c r="V234" s="828"/>
      <c r="W234" s="828"/>
      <c r="X234" s="828"/>
      <c r="Y234" s="828"/>
      <c r="Z234" s="828"/>
    </row>
    <row r="235" customHeight="1" spans="1:26">
      <c r="A235" s="828"/>
      <c r="B235" s="829"/>
      <c r="C235" s="828"/>
      <c r="D235" s="830"/>
      <c r="E235" s="828"/>
      <c r="F235" s="830"/>
      <c r="G235" s="828"/>
      <c r="H235" s="828"/>
      <c r="I235" s="828"/>
      <c r="J235" s="828"/>
      <c r="K235" s="828"/>
      <c r="L235" s="853"/>
      <c r="M235" s="828"/>
      <c r="N235" s="828"/>
      <c r="O235" s="828"/>
      <c r="P235" s="828"/>
      <c r="Q235" s="828"/>
      <c r="R235" s="828"/>
      <c r="S235" s="828"/>
      <c r="T235" s="828"/>
      <c r="U235" s="828"/>
      <c r="V235" s="828"/>
      <c r="W235" s="828"/>
      <c r="X235" s="828"/>
      <c r="Y235" s="828"/>
      <c r="Z235" s="828"/>
    </row>
    <row r="236" customHeight="1" spans="1:26">
      <c r="A236" s="828"/>
      <c r="B236" s="829"/>
      <c r="C236" s="828"/>
      <c r="D236" s="830"/>
      <c r="E236" s="828"/>
      <c r="F236" s="830"/>
      <c r="G236" s="828"/>
      <c r="H236" s="828"/>
      <c r="I236" s="828"/>
      <c r="J236" s="828"/>
      <c r="K236" s="828"/>
      <c r="L236" s="853"/>
      <c r="M236" s="828"/>
      <c r="N236" s="828"/>
      <c r="O236" s="828"/>
      <c r="P236" s="828"/>
      <c r="Q236" s="828"/>
      <c r="R236" s="828"/>
      <c r="S236" s="828"/>
      <c r="T236" s="828"/>
      <c r="U236" s="828"/>
      <c r="V236" s="828"/>
      <c r="W236" s="828"/>
      <c r="X236" s="828"/>
      <c r="Y236" s="828"/>
      <c r="Z236" s="828"/>
    </row>
    <row r="237" customHeight="1" spans="1:26">
      <c r="A237" s="828"/>
      <c r="B237" s="829"/>
      <c r="C237" s="828"/>
      <c r="D237" s="830"/>
      <c r="E237" s="828"/>
      <c r="F237" s="830"/>
      <c r="G237" s="828"/>
      <c r="H237" s="828"/>
      <c r="I237" s="828"/>
      <c r="J237" s="828"/>
      <c r="K237" s="828"/>
      <c r="L237" s="853"/>
      <c r="M237" s="828"/>
      <c r="N237" s="828"/>
      <c r="O237" s="828"/>
      <c r="P237" s="828"/>
      <c r="Q237" s="828"/>
      <c r="R237" s="828"/>
      <c r="S237" s="828"/>
      <c r="T237" s="828"/>
      <c r="U237" s="828"/>
      <c r="V237" s="828"/>
      <c r="W237" s="828"/>
      <c r="X237" s="828"/>
      <c r="Y237" s="828"/>
      <c r="Z237" s="828"/>
    </row>
    <row r="238" customHeight="1" spans="1:26">
      <c r="A238" s="828"/>
      <c r="B238" s="829"/>
      <c r="C238" s="828"/>
      <c r="D238" s="830"/>
      <c r="E238" s="828"/>
      <c r="F238" s="830"/>
      <c r="G238" s="828"/>
      <c r="H238" s="828"/>
      <c r="I238" s="828"/>
      <c r="J238" s="828"/>
      <c r="K238" s="828"/>
      <c r="L238" s="853"/>
      <c r="M238" s="828"/>
      <c r="N238" s="828"/>
      <c r="O238" s="828"/>
      <c r="P238" s="828"/>
      <c r="Q238" s="828"/>
      <c r="R238" s="828"/>
      <c r="S238" s="828"/>
      <c r="T238" s="828"/>
      <c r="U238" s="828"/>
      <c r="V238" s="828"/>
      <c r="W238" s="828"/>
      <c r="X238" s="828"/>
      <c r="Y238" s="828"/>
      <c r="Z238" s="828"/>
    </row>
    <row r="239" customHeight="1" spans="1:26">
      <c r="A239" s="828"/>
      <c r="B239" s="829"/>
      <c r="C239" s="828"/>
      <c r="D239" s="830"/>
      <c r="E239" s="828"/>
      <c r="F239" s="830"/>
      <c r="G239" s="828"/>
      <c r="H239" s="828"/>
      <c r="I239" s="828"/>
      <c r="J239" s="828"/>
      <c r="K239" s="828"/>
      <c r="L239" s="853"/>
      <c r="M239" s="828"/>
      <c r="N239" s="828"/>
      <c r="O239" s="828"/>
      <c r="P239" s="828"/>
      <c r="Q239" s="828"/>
      <c r="R239" s="828"/>
      <c r="S239" s="828"/>
      <c r="T239" s="828"/>
      <c r="U239" s="828"/>
      <c r="V239" s="828"/>
      <c r="W239" s="828"/>
      <c r="X239" s="828"/>
      <c r="Y239" s="828"/>
      <c r="Z239" s="828"/>
    </row>
    <row r="240" customHeight="1" spans="1:26">
      <c r="A240" s="828"/>
      <c r="B240" s="829"/>
      <c r="C240" s="828"/>
      <c r="D240" s="830"/>
      <c r="E240" s="828"/>
      <c r="F240" s="830"/>
      <c r="G240" s="828"/>
      <c r="H240" s="828"/>
      <c r="I240" s="828"/>
      <c r="J240" s="828"/>
      <c r="K240" s="828"/>
      <c r="L240" s="853"/>
      <c r="M240" s="828"/>
      <c r="N240" s="828"/>
      <c r="O240" s="828"/>
      <c r="P240" s="828"/>
      <c r="Q240" s="828"/>
      <c r="R240" s="828"/>
      <c r="S240" s="828"/>
      <c r="T240" s="828"/>
      <c r="U240" s="828"/>
      <c r="V240" s="828"/>
      <c r="W240" s="828"/>
      <c r="X240" s="828"/>
      <c r="Y240" s="828"/>
      <c r="Z240" s="828"/>
    </row>
    <row r="241" customHeight="1" spans="1:26">
      <c r="A241" s="828"/>
      <c r="B241" s="829"/>
      <c r="C241" s="828"/>
      <c r="D241" s="830"/>
      <c r="E241" s="828"/>
      <c r="F241" s="830"/>
      <c r="G241" s="828"/>
      <c r="H241" s="828"/>
      <c r="I241" s="828"/>
      <c r="J241" s="828"/>
      <c r="K241" s="828"/>
      <c r="L241" s="853"/>
      <c r="M241" s="828"/>
      <c r="N241" s="828"/>
      <c r="O241" s="828"/>
      <c r="P241" s="828"/>
      <c r="Q241" s="828"/>
      <c r="R241" s="828"/>
      <c r="S241" s="828"/>
      <c r="T241" s="828"/>
      <c r="U241" s="828"/>
      <c r="V241" s="828"/>
      <c r="W241" s="828"/>
      <c r="X241" s="828"/>
      <c r="Y241" s="828"/>
      <c r="Z241" s="828"/>
    </row>
    <row r="242" customHeight="1" spans="1:26">
      <c r="A242" s="828"/>
      <c r="B242" s="829"/>
      <c r="C242" s="828"/>
      <c r="D242" s="830"/>
      <c r="E242" s="828"/>
      <c r="F242" s="830"/>
      <c r="G242" s="828"/>
      <c r="H242" s="828"/>
      <c r="I242" s="828"/>
      <c r="J242" s="828"/>
      <c r="K242" s="828"/>
      <c r="L242" s="853"/>
      <c r="M242" s="828"/>
      <c r="N242" s="828"/>
      <c r="O242" s="828"/>
      <c r="P242" s="828"/>
      <c r="Q242" s="828"/>
      <c r="R242" s="828"/>
      <c r="S242" s="828"/>
      <c r="T242" s="828"/>
      <c r="U242" s="828"/>
      <c r="V242" s="828"/>
      <c r="W242" s="828"/>
      <c r="X242" s="828"/>
      <c r="Y242" s="828"/>
      <c r="Z242" s="828"/>
    </row>
    <row r="243" customHeight="1" spans="1:26">
      <c r="A243" s="828"/>
      <c r="B243" s="829"/>
      <c r="C243" s="828"/>
      <c r="D243" s="830"/>
      <c r="E243" s="828"/>
      <c r="F243" s="830"/>
      <c r="G243" s="828"/>
      <c r="H243" s="828"/>
      <c r="I243" s="828"/>
      <c r="J243" s="828"/>
      <c r="K243" s="828"/>
      <c r="L243" s="853"/>
      <c r="M243" s="828"/>
      <c r="N243" s="828"/>
      <c r="O243" s="828"/>
      <c r="P243" s="828"/>
      <c r="Q243" s="828"/>
      <c r="R243" s="828"/>
      <c r="S243" s="828"/>
      <c r="T243" s="828"/>
      <c r="U243" s="828"/>
      <c r="V243" s="828"/>
      <c r="W243" s="828"/>
      <c r="X243" s="828"/>
      <c r="Y243" s="828"/>
      <c r="Z243" s="828"/>
    </row>
    <row r="244" customHeight="1" spans="1:26">
      <c r="A244" s="828"/>
      <c r="B244" s="829"/>
      <c r="C244" s="828"/>
      <c r="D244" s="830"/>
      <c r="E244" s="828"/>
      <c r="F244" s="830"/>
      <c r="G244" s="828"/>
      <c r="H244" s="828"/>
      <c r="I244" s="828"/>
      <c r="J244" s="828"/>
      <c r="K244" s="828"/>
      <c r="L244" s="853"/>
      <c r="M244" s="828"/>
      <c r="N244" s="828"/>
      <c r="O244" s="828"/>
      <c r="P244" s="828"/>
      <c r="Q244" s="828"/>
      <c r="R244" s="828"/>
      <c r="S244" s="828"/>
      <c r="T244" s="828"/>
      <c r="U244" s="828"/>
      <c r="V244" s="828"/>
      <c r="W244" s="828"/>
      <c r="X244" s="828"/>
      <c r="Y244" s="828"/>
      <c r="Z244" s="828"/>
    </row>
    <row r="245" customHeight="1" spans="1:26">
      <c r="A245" s="828"/>
      <c r="B245" s="829"/>
      <c r="C245" s="828"/>
      <c r="D245" s="830"/>
      <c r="E245" s="828"/>
      <c r="F245" s="830"/>
      <c r="G245" s="828"/>
      <c r="H245" s="828"/>
      <c r="I245" s="828"/>
      <c r="J245" s="828"/>
      <c r="K245" s="828"/>
      <c r="L245" s="853"/>
      <c r="M245" s="828"/>
      <c r="N245" s="828"/>
      <c r="O245" s="828"/>
      <c r="P245" s="828"/>
      <c r="Q245" s="828"/>
      <c r="R245" s="828"/>
      <c r="S245" s="828"/>
      <c r="T245" s="828"/>
      <c r="U245" s="828"/>
      <c r="V245" s="828"/>
      <c r="W245" s="828"/>
      <c r="X245" s="828"/>
      <c r="Y245" s="828"/>
      <c r="Z245" s="828"/>
    </row>
    <row r="246" customHeight="1" spans="1:26">
      <c r="A246" s="828"/>
      <c r="B246" s="829"/>
      <c r="C246" s="828"/>
      <c r="D246" s="830"/>
      <c r="E246" s="828"/>
      <c r="F246" s="830"/>
      <c r="G246" s="828"/>
      <c r="H246" s="828"/>
      <c r="I246" s="828"/>
      <c r="J246" s="828"/>
      <c r="K246" s="828"/>
      <c r="L246" s="853"/>
      <c r="M246" s="828"/>
      <c r="N246" s="828"/>
      <c r="O246" s="828"/>
      <c r="P246" s="828"/>
      <c r="Q246" s="828"/>
      <c r="R246" s="828"/>
      <c r="S246" s="828"/>
      <c r="T246" s="828"/>
      <c r="U246" s="828"/>
      <c r="V246" s="828"/>
      <c r="W246" s="828"/>
      <c r="X246" s="828"/>
      <c r="Y246" s="828"/>
      <c r="Z246" s="828"/>
    </row>
    <row r="247" ht="12.75" customHeight="1" spans="1:26">
      <c r="A247" s="828"/>
      <c r="B247" s="829"/>
      <c r="C247" s="828"/>
      <c r="D247" s="830"/>
      <c r="E247" s="828"/>
      <c r="F247" s="830"/>
      <c r="G247" s="828"/>
      <c r="H247" s="828"/>
      <c r="I247" s="828"/>
      <c r="J247" s="828"/>
      <c r="K247" s="828"/>
      <c r="L247" s="853"/>
      <c r="M247" s="828"/>
      <c r="N247" s="828"/>
      <c r="O247" s="828"/>
      <c r="P247" s="828"/>
      <c r="Q247" s="828"/>
      <c r="R247" s="828"/>
      <c r="S247" s="828"/>
      <c r="T247" s="828"/>
      <c r="U247" s="828"/>
      <c r="V247" s="828"/>
      <c r="W247" s="828"/>
      <c r="X247" s="828"/>
      <c r="Y247" s="828"/>
      <c r="Z247" s="828"/>
    </row>
    <row r="248" ht="12.75" customHeight="1" spans="1:26">
      <c r="A248" s="828"/>
      <c r="B248" s="829"/>
      <c r="C248" s="828"/>
      <c r="D248" s="830"/>
      <c r="E248" s="828"/>
      <c r="F248" s="830"/>
      <c r="G248" s="828"/>
      <c r="H248" s="828"/>
      <c r="I248" s="828"/>
      <c r="J248" s="828"/>
      <c r="K248" s="828"/>
      <c r="L248" s="853"/>
      <c r="M248" s="828"/>
      <c r="N248" s="828"/>
      <c r="O248" s="828"/>
      <c r="P248" s="828"/>
      <c r="Q248" s="828"/>
      <c r="R248" s="828"/>
      <c r="S248" s="828"/>
      <c r="T248" s="828"/>
      <c r="U248" s="828"/>
      <c r="V248" s="828"/>
      <c r="W248" s="828"/>
      <c r="X248" s="828"/>
      <c r="Y248" s="828"/>
      <c r="Z248" s="828"/>
    </row>
    <row r="249" ht="12.75" customHeight="1" spans="1:26">
      <c r="A249" s="828"/>
      <c r="B249" s="829"/>
      <c r="C249" s="828"/>
      <c r="D249" s="830"/>
      <c r="E249" s="828"/>
      <c r="F249" s="830"/>
      <c r="G249" s="828"/>
      <c r="H249" s="828"/>
      <c r="I249" s="828"/>
      <c r="J249" s="828"/>
      <c r="K249" s="828"/>
      <c r="L249" s="853"/>
      <c r="M249" s="828"/>
      <c r="N249" s="828"/>
      <c r="O249" s="828"/>
      <c r="P249" s="828"/>
      <c r="Q249" s="828"/>
      <c r="R249" s="828"/>
      <c r="S249" s="828"/>
      <c r="T249" s="828"/>
      <c r="U249" s="828"/>
      <c r="V249" s="828"/>
      <c r="W249" s="828"/>
      <c r="X249" s="828"/>
      <c r="Y249" s="828"/>
      <c r="Z249" s="828"/>
    </row>
    <row r="250" ht="12.75" customHeight="1" spans="1:26">
      <c r="A250" s="828"/>
      <c r="B250" s="829"/>
      <c r="C250" s="828"/>
      <c r="D250" s="830"/>
      <c r="E250" s="828"/>
      <c r="F250" s="830"/>
      <c r="G250" s="828"/>
      <c r="H250" s="828"/>
      <c r="I250" s="828"/>
      <c r="J250" s="828"/>
      <c r="K250" s="828"/>
      <c r="L250" s="853"/>
      <c r="M250" s="828"/>
      <c r="N250" s="828"/>
      <c r="O250" s="828"/>
      <c r="P250" s="828"/>
      <c r="Q250" s="828"/>
      <c r="R250" s="828"/>
      <c r="S250" s="828"/>
      <c r="T250" s="828"/>
      <c r="U250" s="828"/>
      <c r="V250" s="828"/>
      <c r="W250" s="828"/>
      <c r="X250" s="828"/>
      <c r="Y250" s="828"/>
      <c r="Z250" s="828"/>
    </row>
    <row r="251" ht="12.75" customHeight="1" spans="1:26">
      <c r="A251" s="828"/>
      <c r="B251" s="829"/>
      <c r="C251" s="828"/>
      <c r="D251" s="830"/>
      <c r="E251" s="828"/>
      <c r="F251" s="830"/>
      <c r="G251" s="828"/>
      <c r="H251" s="828"/>
      <c r="I251" s="828"/>
      <c r="J251" s="828"/>
      <c r="K251" s="828"/>
      <c r="L251" s="853"/>
      <c r="M251" s="828"/>
      <c r="N251" s="828"/>
      <c r="O251" s="828"/>
      <c r="P251" s="828"/>
      <c r="Q251" s="828"/>
      <c r="R251" s="828"/>
      <c r="S251" s="828"/>
      <c r="T251" s="828"/>
      <c r="U251" s="828"/>
      <c r="V251" s="828"/>
      <c r="W251" s="828"/>
      <c r="X251" s="828"/>
      <c r="Y251" s="828"/>
      <c r="Z251" s="828"/>
    </row>
    <row r="252" ht="12.75" customHeight="1" spans="1:26">
      <c r="A252" s="828"/>
      <c r="B252" s="829"/>
      <c r="C252" s="828"/>
      <c r="D252" s="830"/>
      <c r="E252" s="828"/>
      <c r="F252" s="830"/>
      <c r="G252" s="828"/>
      <c r="H252" s="828"/>
      <c r="I252" s="828"/>
      <c r="J252" s="828"/>
      <c r="K252" s="828"/>
      <c r="L252" s="853"/>
      <c r="M252" s="828"/>
      <c r="N252" s="828"/>
      <c r="O252" s="828"/>
      <c r="P252" s="828"/>
      <c r="Q252" s="828"/>
      <c r="R252" s="828"/>
      <c r="S252" s="828"/>
      <c r="T252" s="828"/>
      <c r="U252" s="828"/>
      <c r="V252" s="828"/>
      <c r="W252" s="828"/>
      <c r="X252" s="828"/>
      <c r="Y252" s="828"/>
      <c r="Z252" s="828"/>
    </row>
    <row r="253" ht="12.75" customHeight="1" spans="1:26">
      <c r="A253" s="828"/>
      <c r="B253" s="829"/>
      <c r="C253" s="828"/>
      <c r="D253" s="830"/>
      <c r="E253" s="828"/>
      <c r="F253" s="830"/>
      <c r="G253" s="828"/>
      <c r="H253" s="828"/>
      <c r="I253" s="828"/>
      <c r="J253" s="828"/>
      <c r="K253" s="828"/>
      <c r="L253" s="853"/>
      <c r="M253" s="828"/>
      <c r="N253" s="828"/>
      <c r="O253" s="828"/>
      <c r="P253" s="828"/>
      <c r="Q253" s="828"/>
      <c r="R253" s="828"/>
      <c r="S253" s="828"/>
      <c r="T253" s="828"/>
      <c r="U253" s="828"/>
      <c r="V253" s="828"/>
      <c r="W253" s="828"/>
      <c r="X253" s="828"/>
      <c r="Y253" s="828"/>
      <c r="Z253" s="828"/>
    </row>
    <row r="254" ht="12.75" customHeight="1" spans="1:26">
      <c r="A254" s="828"/>
      <c r="B254" s="829"/>
      <c r="C254" s="828"/>
      <c r="D254" s="830"/>
      <c r="E254" s="828"/>
      <c r="F254" s="830"/>
      <c r="G254" s="828"/>
      <c r="H254" s="828"/>
      <c r="I254" s="828"/>
      <c r="J254" s="828"/>
      <c r="K254" s="828"/>
      <c r="L254" s="853"/>
      <c r="M254" s="828"/>
      <c r="N254" s="828"/>
      <c r="O254" s="828"/>
      <c r="P254" s="828"/>
      <c r="Q254" s="828"/>
      <c r="R254" s="828"/>
      <c r="S254" s="828"/>
      <c r="T254" s="828"/>
      <c r="U254" s="828"/>
      <c r="V254" s="828"/>
      <c r="W254" s="828"/>
      <c r="X254" s="828"/>
      <c r="Y254" s="828"/>
      <c r="Z254" s="828"/>
    </row>
    <row r="255" ht="12.75" customHeight="1" spans="1:26">
      <c r="A255" s="828"/>
      <c r="B255" s="829"/>
      <c r="C255" s="828"/>
      <c r="D255" s="830"/>
      <c r="E255" s="828"/>
      <c r="F255" s="830"/>
      <c r="G255" s="828"/>
      <c r="H255" s="828"/>
      <c r="I255" s="828"/>
      <c r="J255" s="828"/>
      <c r="K255" s="828"/>
      <c r="L255" s="853"/>
      <c r="M255" s="828"/>
      <c r="N255" s="828"/>
      <c r="O255" s="828"/>
      <c r="P255" s="828"/>
      <c r="Q255" s="828"/>
      <c r="R255" s="828"/>
      <c r="S255" s="828"/>
      <c r="T255" s="828"/>
      <c r="U255" s="828"/>
      <c r="V255" s="828"/>
      <c r="W255" s="828"/>
      <c r="X255" s="828"/>
      <c r="Y255" s="828"/>
      <c r="Z255" s="828"/>
    </row>
    <row r="256" ht="12.75" customHeight="1" spans="1:26">
      <c r="A256" s="828"/>
      <c r="B256" s="829"/>
      <c r="C256" s="828"/>
      <c r="D256" s="830"/>
      <c r="E256" s="828"/>
      <c r="F256" s="830"/>
      <c r="G256" s="828"/>
      <c r="H256" s="828"/>
      <c r="I256" s="828"/>
      <c r="J256" s="828"/>
      <c r="K256" s="828"/>
      <c r="L256" s="853"/>
      <c r="M256" s="828"/>
      <c r="N256" s="828"/>
      <c r="O256" s="828"/>
      <c r="P256" s="828"/>
      <c r="Q256" s="828"/>
      <c r="R256" s="828"/>
      <c r="S256" s="828"/>
      <c r="T256" s="828"/>
      <c r="U256" s="828"/>
      <c r="V256" s="828"/>
      <c r="W256" s="828"/>
      <c r="X256" s="828"/>
      <c r="Y256" s="828"/>
      <c r="Z256" s="828"/>
    </row>
    <row r="257" ht="12.75" customHeight="1" spans="1:26">
      <c r="A257" s="828"/>
      <c r="B257" s="829"/>
      <c r="C257" s="828"/>
      <c r="D257" s="830"/>
      <c r="E257" s="828"/>
      <c r="F257" s="830"/>
      <c r="G257" s="828"/>
      <c r="H257" s="828"/>
      <c r="I257" s="828"/>
      <c r="J257" s="828"/>
      <c r="K257" s="828"/>
      <c r="L257" s="853"/>
      <c r="M257" s="828"/>
      <c r="N257" s="828"/>
      <c r="O257" s="828"/>
      <c r="P257" s="828"/>
      <c r="Q257" s="828"/>
      <c r="R257" s="828"/>
      <c r="S257" s="828"/>
      <c r="T257" s="828"/>
      <c r="U257" s="828"/>
      <c r="V257" s="828"/>
      <c r="W257" s="828"/>
      <c r="X257" s="828"/>
      <c r="Y257" s="828"/>
      <c r="Z257" s="828"/>
    </row>
    <row r="258" ht="12.75" customHeight="1" spans="1:26">
      <c r="A258" s="828"/>
      <c r="B258" s="829"/>
      <c r="C258" s="828"/>
      <c r="D258" s="830"/>
      <c r="E258" s="828"/>
      <c r="F258" s="830"/>
      <c r="G258" s="828"/>
      <c r="H258" s="828"/>
      <c r="I258" s="828"/>
      <c r="J258" s="828"/>
      <c r="K258" s="828"/>
      <c r="L258" s="853"/>
      <c r="M258" s="828"/>
      <c r="N258" s="828"/>
      <c r="O258" s="828"/>
      <c r="P258" s="828"/>
      <c r="Q258" s="828"/>
      <c r="R258" s="828"/>
      <c r="S258" s="828"/>
      <c r="T258" s="828"/>
      <c r="U258" s="828"/>
      <c r="V258" s="828"/>
      <c r="W258" s="828"/>
      <c r="X258" s="828"/>
      <c r="Y258" s="828"/>
      <c r="Z258" s="828"/>
    </row>
    <row r="259" ht="12.75" customHeight="1" spans="1:26">
      <c r="A259" s="828"/>
      <c r="B259" s="829"/>
      <c r="C259" s="828"/>
      <c r="D259" s="830"/>
      <c r="E259" s="828"/>
      <c r="F259" s="830"/>
      <c r="G259" s="828"/>
      <c r="H259" s="828"/>
      <c r="I259" s="828"/>
      <c r="J259" s="828"/>
      <c r="K259" s="828"/>
      <c r="L259" s="853"/>
      <c r="M259" s="828"/>
      <c r="N259" s="828"/>
      <c r="O259" s="828"/>
      <c r="P259" s="828"/>
      <c r="Q259" s="828"/>
      <c r="R259" s="828"/>
      <c r="S259" s="828"/>
      <c r="T259" s="828"/>
      <c r="U259" s="828"/>
      <c r="V259" s="828"/>
      <c r="W259" s="828"/>
      <c r="X259" s="828"/>
      <c r="Y259" s="828"/>
      <c r="Z259" s="828"/>
    </row>
    <row r="260" ht="12.75" customHeight="1" spans="1:26">
      <c r="A260" s="828"/>
      <c r="B260" s="829"/>
      <c r="C260" s="828"/>
      <c r="D260" s="830"/>
      <c r="E260" s="828"/>
      <c r="F260" s="830"/>
      <c r="G260" s="828"/>
      <c r="H260" s="828"/>
      <c r="I260" s="828"/>
      <c r="J260" s="828"/>
      <c r="K260" s="828"/>
      <c r="L260" s="853"/>
      <c r="M260" s="828"/>
      <c r="N260" s="828"/>
      <c r="O260" s="828"/>
      <c r="P260" s="828"/>
      <c r="Q260" s="828"/>
      <c r="R260" s="828"/>
      <c r="S260" s="828"/>
      <c r="T260" s="828"/>
      <c r="U260" s="828"/>
      <c r="V260" s="828"/>
      <c r="W260" s="828"/>
      <c r="X260" s="828"/>
      <c r="Y260" s="828"/>
      <c r="Z260" s="828"/>
    </row>
    <row r="261" ht="12.75" customHeight="1" spans="1:26">
      <c r="A261" s="828"/>
      <c r="B261" s="829"/>
      <c r="C261" s="828"/>
      <c r="D261" s="830"/>
      <c r="E261" s="828"/>
      <c r="F261" s="830"/>
      <c r="G261" s="828"/>
      <c r="H261" s="828"/>
      <c r="I261" s="828"/>
      <c r="J261" s="828"/>
      <c r="K261" s="828"/>
      <c r="L261" s="853"/>
      <c r="M261" s="828"/>
      <c r="N261" s="828"/>
      <c r="O261" s="828"/>
      <c r="P261" s="828"/>
      <c r="Q261" s="828"/>
      <c r="R261" s="828"/>
      <c r="S261" s="828"/>
      <c r="T261" s="828"/>
      <c r="U261" s="828"/>
      <c r="V261" s="828"/>
      <c r="W261" s="828"/>
      <c r="X261" s="828"/>
      <c r="Y261" s="828"/>
      <c r="Z261" s="828"/>
    </row>
    <row r="262" ht="12.75" customHeight="1" spans="1:26">
      <c r="A262" s="828"/>
      <c r="B262" s="829"/>
      <c r="C262" s="828"/>
      <c r="D262" s="830"/>
      <c r="E262" s="828"/>
      <c r="F262" s="830"/>
      <c r="G262" s="828"/>
      <c r="H262" s="828"/>
      <c r="I262" s="828"/>
      <c r="J262" s="828"/>
      <c r="K262" s="828"/>
      <c r="L262" s="853"/>
      <c r="M262" s="828"/>
      <c r="N262" s="828"/>
      <c r="O262" s="828"/>
      <c r="P262" s="828"/>
      <c r="Q262" s="828"/>
      <c r="R262" s="828"/>
      <c r="S262" s="828"/>
      <c r="T262" s="828"/>
      <c r="U262" s="828"/>
      <c r="V262" s="828"/>
      <c r="W262" s="828"/>
      <c r="X262" s="828"/>
      <c r="Y262" s="828"/>
      <c r="Z262" s="828"/>
    </row>
    <row r="263" ht="12.75" customHeight="1" spans="1:26">
      <c r="A263" s="828"/>
      <c r="B263" s="829"/>
      <c r="C263" s="828"/>
      <c r="D263" s="830"/>
      <c r="E263" s="828"/>
      <c r="F263" s="830"/>
      <c r="G263" s="828"/>
      <c r="H263" s="828"/>
      <c r="I263" s="828"/>
      <c r="J263" s="828"/>
      <c r="K263" s="828"/>
      <c r="L263" s="853"/>
      <c r="M263" s="828"/>
      <c r="N263" s="828"/>
      <c r="O263" s="828"/>
      <c r="P263" s="828"/>
      <c r="Q263" s="828"/>
      <c r="R263" s="828"/>
      <c r="S263" s="828"/>
      <c r="T263" s="828"/>
      <c r="U263" s="828"/>
      <c r="V263" s="828"/>
      <c r="W263" s="828"/>
      <c r="X263" s="828"/>
      <c r="Y263" s="828"/>
      <c r="Z263" s="828"/>
    </row>
    <row r="264" ht="12.75" customHeight="1" spans="1:26">
      <c r="A264" s="828"/>
      <c r="B264" s="829"/>
      <c r="C264" s="828"/>
      <c r="D264" s="830"/>
      <c r="E264" s="828"/>
      <c r="F264" s="830"/>
      <c r="G264" s="828"/>
      <c r="H264" s="828"/>
      <c r="I264" s="828"/>
      <c r="J264" s="828"/>
      <c r="K264" s="828"/>
      <c r="L264" s="853"/>
      <c r="M264" s="828"/>
      <c r="N264" s="828"/>
      <c r="O264" s="828"/>
      <c r="P264" s="828"/>
      <c r="Q264" s="828"/>
      <c r="R264" s="828"/>
      <c r="S264" s="828"/>
      <c r="T264" s="828"/>
      <c r="U264" s="828"/>
      <c r="V264" s="828"/>
      <c r="W264" s="828"/>
      <c r="X264" s="828"/>
      <c r="Y264" s="828"/>
      <c r="Z264" s="828"/>
    </row>
    <row r="265" ht="12.75" customHeight="1" spans="1:26">
      <c r="A265" s="828"/>
      <c r="B265" s="829"/>
      <c r="C265" s="828"/>
      <c r="D265" s="830"/>
      <c r="E265" s="828"/>
      <c r="F265" s="830"/>
      <c r="G265" s="828"/>
      <c r="H265" s="828"/>
      <c r="I265" s="828"/>
      <c r="J265" s="828"/>
      <c r="K265" s="828"/>
      <c r="L265" s="853"/>
      <c r="M265" s="828"/>
      <c r="N265" s="828"/>
      <c r="O265" s="828"/>
      <c r="P265" s="828"/>
      <c r="Q265" s="828"/>
      <c r="R265" s="828"/>
      <c r="S265" s="828"/>
      <c r="T265" s="828"/>
      <c r="U265" s="828"/>
      <c r="V265" s="828"/>
      <c r="W265" s="828"/>
      <c r="X265" s="828"/>
      <c r="Y265" s="828"/>
      <c r="Z265" s="828"/>
    </row>
    <row r="266" ht="12.75" customHeight="1" spans="1:26">
      <c r="A266" s="828"/>
      <c r="B266" s="829"/>
      <c r="C266" s="828"/>
      <c r="D266" s="830"/>
      <c r="E266" s="828"/>
      <c r="F266" s="830"/>
      <c r="G266" s="828"/>
      <c r="H266" s="828"/>
      <c r="I266" s="828"/>
      <c r="J266" s="828"/>
      <c r="K266" s="828"/>
      <c r="L266" s="853"/>
      <c r="M266" s="828"/>
      <c r="N266" s="828"/>
      <c r="O266" s="828"/>
      <c r="P266" s="828"/>
      <c r="Q266" s="828"/>
      <c r="R266" s="828"/>
      <c r="S266" s="828"/>
      <c r="T266" s="828"/>
      <c r="U266" s="828"/>
      <c r="V266" s="828"/>
      <c r="W266" s="828"/>
      <c r="X266" s="828"/>
      <c r="Y266" s="828"/>
      <c r="Z266" s="828"/>
    </row>
    <row r="267" ht="12.75" customHeight="1" spans="1:26">
      <c r="A267" s="828"/>
      <c r="B267" s="829"/>
      <c r="C267" s="828"/>
      <c r="D267" s="830"/>
      <c r="E267" s="828"/>
      <c r="F267" s="830"/>
      <c r="G267" s="828"/>
      <c r="H267" s="828"/>
      <c r="I267" s="828"/>
      <c r="J267" s="828"/>
      <c r="K267" s="828"/>
      <c r="L267" s="853"/>
      <c r="M267" s="828"/>
      <c r="N267" s="828"/>
      <c r="O267" s="828"/>
      <c r="P267" s="828"/>
      <c r="Q267" s="828"/>
      <c r="R267" s="828"/>
      <c r="S267" s="828"/>
      <c r="T267" s="828"/>
      <c r="U267" s="828"/>
      <c r="V267" s="828"/>
      <c r="W267" s="828"/>
      <c r="X267" s="828"/>
      <c r="Y267" s="828"/>
      <c r="Z267" s="828"/>
    </row>
    <row r="268" ht="12.75" customHeight="1" spans="1:26">
      <c r="A268" s="828"/>
      <c r="B268" s="829"/>
      <c r="C268" s="828"/>
      <c r="D268" s="830"/>
      <c r="E268" s="828"/>
      <c r="F268" s="830"/>
      <c r="G268" s="828"/>
      <c r="H268" s="828"/>
      <c r="I268" s="828"/>
      <c r="J268" s="828"/>
      <c r="K268" s="828"/>
      <c r="L268" s="853"/>
      <c r="M268" s="828"/>
      <c r="N268" s="828"/>
      <c r="O268" s="828"/>
      <c r="P268" s="828"/>
      <c r="Q268" s="828"/>
      <c r="R268" s="828"/>
      <c r="S268" s="828"/>
      <c r="T268" s="828"/>
      <c r="U268" s="828"/>
      <c r="V268" s="828"/>
      <c r="W268" s="828"/>
      <c r="X268" s="828"/>
      <c r="Y268" s="828"/>
      <c r="Z268" s="828"/>
    </row>
    <row r="269" ht="12.75" customHeight="1" spans="1:26">
      <c r="A269" s="828"/>
      <c r="B269" s="829"/>
      <c r="C269" s="828"/>
      <c r="D269" s="830"/>
      <c r="E269" s="828"/>
      <c r="F269" s="830"/>
      <c r="G269" s="828"/>
      <c r="H269" s="828"/>
      <c r="I269" s="828"/>
      <c r="J269" s="828"/>
      <c r="K269" s="828"/>
      <c r="L269" s="853"/>
      <c r="M269" s="828"/>
      <c r="N269" s="828"/>
      <c r="O269" s="828"/>
      <c r="P269" s="828"/>
      <c r="Q269" s="828"/>
      <c r="R269" s="828"/>
      <c r="S269" s="828"/>
      <c r="T269" s="828"/>
      <c r="U269" s="828"/>
      <c r="V269" s="828"/>
      <c r="W269" s="828"/>
      <c r="X269" s="828"/>
      <c r="Y269" s="828"/>
      <c r="Z269" s="828"/>
    </row>
    <row r="270" ht="12.75" customHeight="1" spans="1:26">
      <c r="A270" s="828"/>
      <c r="B270" s="829"/>
      <c r="C270" s="828"/>
      <c r="D270" s="830"/>
      <c r="E270" s="828"/>
      <c r="F270" s="830"/>
      <c r="G270" s="828"/>
      <c r="H270" s="828"/>
      <c r="I270" s="828"/>
      <c r="J270" s="828"/>
      <c r="K270" s="828"/>
      <c r="L270" s="853"/>
      <c r="M270" s="828"/>
      <c r="N270" s="828"/>
      <c r="O270" s="828"/>
      <c r="P270" s="828"/>
      <c r="Q270" s="828"/>
      <c r="R270" s="828"/>
      <c r="S270" s="828"/>
      <c r="T270" s="828"/>
      <c r="U270" s="828"/>
      <c r="V270" s="828"/>
      <c r="W270" s="828"/>
      <c r="X270" s="828"/>
      <c r="Y270" s="828"/>
      <c r="Z270" s="828"/>
    </row>
    <row r="271" ht="12.75" customHeight="1" spans="1:26">
      <c r="A271" s="828"/>
      <c r="B271" s="829"/>
      <c r="C271" s="828"/>
      <c r="D271" s="830"/>
      <c r="E271" s="828"/>
      <c r="F271" s="830"/>
      <c r="G271" s="828"/>
      <c r="H271" s="828"/>
      <c r="I271" s="828"/>
      <c r="J271" s="828"/>
      <c r="K271" s="828"/>
      <c r="L271" s="853"/>
      <c r="M271" s="828"/>
      <c r="N271" s="828"/>
      <c r="O271" s="828"/>
      <c r="P271" s="828"/>
      <c r="Q271" s="828"/>
      <c r="R271" s="828"/>
      <c r="S271" s="828"/>
      <c r="T271" s="828"/>
      <c r="U271" s="828"/>
      <c r="V271" s="828"/>
      <c r="W271" s="828"/>
      <c r="X271" s="828"/>
      <c r="Y271" s="828"/>
      <c r="Z271" s="828"/>
    </row>
    <row r="272" ht="12.75" customHeight="1" spans="1:26">
      <c r="A272" s="828"/>
      <c r="B272" s="829"/>
      <c r="C272" s="828"/>
      <c r="D272" s="830"/>
      <c r="E272" s="828"/>
      <c r="F272" s="830"/>
      <c r="G272" s="828"/>
      <c r="H272" s="828"/>
      <c r="I272" s="828"/>
      <c r="J272" s="828"/>
      <c r="K272" s="828"/>
      <c r="L272" s="853"/>
      <c r="M272" s="828"/>
      <c r="N272" s="828"/>
      <c r="O272" s="828"/>
      <c r="P272" s="828"/>
      <c r="Q272" s="828"/>
      <c r="R272" s="828"/>
      <c r="S272" s="828"/>
      <c r="T272" s="828"/>
      <c r="U272" s="828"/>
      <c r="V272" s="828"/>
      <c r="W272" s="828"/>
      <c r="X272" s="828"/>
      <c r="Y272" s="828"/>
      <c r="Z272" s="828"/>
    </row>
    <row r="273" ht="12.75" customHeight="1" spans="1:26">
      <c r="A273" s="828"/>
      <c r="B273" s="829"/>
      <c r="C273" s="828"/>
      <c r="D273" s="830"/>
      <c r="E273" s="828"/>
      <c r="F273" s="830"/>
      <c r="G273" s="828"/>
      <c r="H273" s="828"/>
      <c r="I273" s="828"/>
      <c r="J273" s="828"/>
      <c r="K273" s="828"/>
      <c r="L273" s="853"/>
      <c r="M273" s="828"/>
      <c r="N273" s="828"/>
      <c r="O273" s="828"/>
      <c r="P273" s="828"/>
      <c r="Q273" s="828"/>
      <c r="R273" s="828"/>
      <c r="S273" s="828"/>
      <c r="T273" s="828"/>
      <c r="U273" s="828"/>
      <c r="V273" s="828"/>
      <c r="W273" s="828"/>
      <c r="X273" s="828"/>
      <c r="Y273" s="828"/>
      <c r="Z273" s="828"/>
    </row>
    <row r="274" ht="12.75" customHeight="1" spans="1:26">
      <c r="A274" s="828"/>
      <c r="B274" s="829"/>
      <c r="C274" s="828"/>
      <c r="D274" s="830"/>
      <c r="E274" s="828"/>
      <c r="F274" s="830"/>
      <c r="G274" s="828"/>
      <c r="H274" s="828"/>
      <c r="I274" s="828"/>
      <c r="J274" s="828"/>
      <c r="K274" s="828"/>
      <c r="L274" s="853"/>
      <c r="M274" s="828"/>
      <c r="N274" s="828"/>
      <c r="O274" s="828"/>
      <c r="P274" s="828"/>
      <c r="Q274" s="828"/>
      <c r="R274" s="828"/>
      <c r="S274" s="828"/>
      <c r="T274" s="828"/>
      <c r="U274" s="828"/>
      <c r="V274" s="828"/>
      <c r="W274" s="828"/>
      <c r="X274" s="828"/>
      <c r="Y274" s="828"/>
      <c r="Z274" s="828"/>
    </row>
    <row r="275" ht="12.75" customHeight="1" spans="1:26">
      <c r="A275" s="828"/>
      <c r="B275" s="829"/>
      <c r="C275" s="828"/>
      <c r="D275" s="830"/>
      <c r="E275" s="828"/>
      <c r="F275" s="830"/>
      <c r="G275" s="828"/>
      <c r="H275" s="828"/>
      <c r="I275" s="828"/>
      <c r="J275" s="828"/>
      <c r="K275" s="828"/>
      <c r="L275" s="853"/>
      <c r="M275" s="828"/>
      <c r="N275" s="828"/>
      <c r="O275" s="828"/>
      <c r="P275" s="828"/>
      <c r="Q275" s="828"/>
      <c r="R275" s="828"/>
      <c r="S275" s="828"/>
      <c r="T275" s="828"/>
      <c r="U275" s="828"/>
      <c r="V275" s="828"/>
      <c r="W275" s="828"/>
      <c r="X275" s="828"/>
      <c r="Y275" s="828"/>
      <c r="Z275" s="828"/>
    </row>
    <row r="276" ht="12.75" customHeight="1" spans="1:26">
      <c r="A276" s="828"/>
      <c r="B276" s="829"/>
      <c r="C276" s="828"/>
      <c r="D276" s="830"/>
      <c r="E276" s="828"/>
      <c r="F276" s="830"/>
      <c r="G276" s="828"/>
      <c r="H276" s="828"/>
      <c r="I276" s="828"/>
      <c r="J276" s="828"/>
      <c r="K276" s="828"/>
      <c r="L276" s="853"/>
      <c r="M276" s="828"/>
      <c r="N276" s="828"/>
      <c r="O276" s="828"/>
      <c r="P276" s="828"/>
      <c r="Q276" s="828"/>
      <c r="R276" s="828"/>
      <c r="S276" s="828"/>
      <c r="T276" s="828"/>
      <c r="U276" s="828"/>
      <c r="V276" s="828"/>
      <c r="W276" s="828"/>
      <c r="X276" s="828"/>
      <c r="Y276" s="828"/>
      <c r="Z276" s="828"/>
    </row>
    <row r="277" ht="12.75" customHeight="1" spans="1:26">
      <c r="A277" s="828"/>
      <c r="B277" s="829"/>
      <c r="C277" s="828"/>
      <c r="D277" s="830"/>
      <c r="E277" s="828"/>
      <c r="F277" s="830"/>
      <c r="G277" s="828"/>
      <c r="H277" s="828"/>
      <c r="I277" s="828"/>
      <c r="J277" s="828"/>
      <c r="K277" s="828"/>
      <c r="L277" s="853"/>
      <c r="M277" s="828"/>
      <c r="N277" s="828"/>
      <c r="O277" s="828"/>
      <c r="P277" s="828"/>
      <c r="Q277" s="828"/>
      <c r="R277" s="828"/>
      <c r="S277" s="828"/>
      <c r="T277" s="828"/>
      <c r="U277" s="828"/>
      <c r="V277" s="828"/>
      <c r="W277" s="828"/>
      <c r="X277" s="828"/>
      <c r="Y277" s="828"/>
      <c r="Z277" s="828"/>
    </row>
    <row r="278" ht="12.75" customHeight="1" spans="1:26">
      <c r="A278" s="828"/>
      <c r="B278" s="829"/>
      <c r="C278" s="828"/>
      <c r="D278" s="830"/>
      <c r="E278" s="828"/>
      <c r="F278" s="830"/>
      <c r="G278" s="828"/>
      <c r="H278" s="828"/>
      <c r="I278" s="828"/>
      <c r="J278" s="828"/>
      <c r="K278" s="828"/>
      <c r="L278" s="853"/>
      <c r="M278" s="828"/>
      <c r="N278" s="828"/>
      <c r="O278" s="828"/>
      <c r="P278" s="828"/>
      <c r="Q278" s="828"/>
      <c r="R278" s="828"/>
      <c r="S278" s="828"/>
      <c r="T278" s="828"/>
      <c r="U278" s="828"/>
      <c r="V278" s="828"/>
      <c r="W278" s="828"/>
      <c r="X278" s="828"/>
      <c r="Y278" s="828"/>
      <c r="Z278" s="828"/>
    </row>
    <row r="279" ht="12.75" customHeight="1" spans="1:26">
      <c r="A279" s="828"/>
      <c r="B279" s="829"/>
      <c r="C279" s="828"/>
      <c r="D279" s="830"/>
      <c r="E279" s="828"/>
      <c r="F279" s="830"/>
      <c r="G279" s="828"/>
      <c r="H279" s="828"/>
      <c r="I279" s="828"/>
      <c r="J279" s="828"/>
      <c r="K279" s="828"/>
      <c r="L279" s="853"/>
      <c r="M279" s="828"/>
      <c r="N279" s="828"/>
      <c r="O279" s="828"/>
      <c r="P279" s="828"/>
      <c r="Q279" s="828"/>
      <c r="R279" s="828"/>
      <c r="S279" s="828"/>
      <c r="T279" s="828"/>
      <c r="U279" s="828"/>
      <c r="V279" s="828"/>
      <c r="W279" s="828"/>
      <c r="X279" s="828"/>
      <c r="Y279" s="828"/>
      <c r="Z279" s="828"/>
    </row>
    <row r="280" ht="12.75" customHeight="1" spans="1:26">
      <c r="A280" s="828"/>
      <c r="B280" s="829"/>
      <c r="C280" s="828"/>
      <c r="D280" s="830"/>
      <c r="E280" s="828"/>
      <c r="F280" s="830"/>
      <c r="G280" s="828"/>
      <c r="H280" s="828"/>
      <c r="I280" s="828"/>
      <c r="J280" s="828"/>
      <c r="K280" s="828"/>
      <c r="L280" s="853"/>
      <c r="M280" s="828"/>
      <c r="N280" s="828"/>
      <c r="O280" s="828"/>
      <c r="P280" s="828"/>
      <c r="Q280" s="828"/>
      <c r="R280" s="828"/>
      <c r="S280" s="828"/>
      <c r="T280" s="828"/>
      <c r="U280" s="828"/>
      <c r="V280" s="828"/>
      <c r="W280" s="828"/>
      <c r="X280" s="828"/>
      <c r="Y280" s="828"/>
      <c r="Z280" s="828"/>
    </row>
    <row r="281" ht="12.75" customHeight="1" spans="1:26">
      <c r="A281" s="828"/>
      <c r="B281" s="829"/>
      <c r="C281" s="828"/>
      <c r="D281" s="830"/>
      <c r="E281" s="828"/>
      <c r="F281" s="830"/>
      <c r="G281" s="828"/>
      <c r="H281" s="828"/>
      <c r="I281" s="828"/>
      <c r="J281" s="828"/>
      <c r="K281" s="828"/>
      <c r="L281" s="853"/>
      <c r="M281" s="828"/>
      <c r="N281" s="828"/>
      <c r="O281" s="828"/>
      <c r="P281" s="828"/>
      <c r="Q281" s="828"/>
      <c r="R281" s="828"/>
      <c r="S281" s="828"/>
      <c r="T281" s="828"/>
      <c r="U281" s="828"/>
      <c r="V281" s="828"/>
      <c r="W281" s="828"/>
      <c r="X281" s="828"/>
      <c r="Y281" s="828"/>
      <c r="Z281" s="828"/>
    </row>
    <row r="282" ht="12.75" customHeight="1" spans="1:26">
      <c r="A282" s="828"/>
      <c r="B282" s="829"/>
      <c r="C282" s="828"/>
      <c r="D282" s="830"/>
      <c r="E282" s="828"/>
      <c r="F282" s="830"/>
      <c r="G282" s="828"/>
      <c r="H282" s="828"/>
      <c r="I282" s="828"/>
      <c r="J282" s="828"/>
      <c r="K282" s="828"/>
      <c r="L282" s="853"/>
      <c r="M282" s="828"/>
      <c r="N282" s="828"/>
      <c r="O282" s="828"/>
      <c r="P282" s="828"/>
      <c r="Q282" s="828"/>
      <c r="R282" s="828"/>
      <c r="S282" s="828"/>
      <c r="T282" s="828"/>
      <c r="U282" s="828"/>
      <c r="V282" s="828"/>
      <c r="W282" s="828"/>
      <c r="X282" s="828"/>
      <c r="Y282" s="828"/>
      <c r="Z282" s="828"/>
    </row>
    <row r="283" ht="12.75" customHeight="1" spans="1:26">
      <c r="A283" s="828"/>
      <c r="B283" s="829"/>
      <c r="C283" s="828"/>
      <c r="D283" s="830"/>
      <c r="E283" s="828"/>
      <c r="F283" s="830"/>
      <c r="G283" s="828"/>
      <c r="H283" s="828"/>
      <c r="I283" s="828"/>
      <c r="J283" s="828"/>
      <c r="K283" s="828"/>
      <c r="L283" s="853"/>
      <c r="M283" s="828"/>
      <c r="N283" s="828"/>
      <c r="O283" s="828"/>
      <c r="P283" s="828"/>
      <c r="Q283" s="828"/>
      <c r="R283" s="828"/>
      <c r="S283" s="828"/>
      <c r="T283" s="828"/>
      <c r="U283" s="828"/>
      <c r="V283" s="828"/>
      <c r="W283" s="828"/>
      <c r="X283" s="828"/>
      <c r="Y283" s="828"/>
      <c r="Z283" s="828"/>
    </row>
    <row r="284" ht="12.75" customHeight="1" spans="1:26">
      <c r="A284" s="828"/>
      <c r="B284" s="829"/>
      <c r="C284" s="828"/>
      <c r="D284" s="830"/>
      <c r="E284" s="828"/>
      <c r="F284" s="830"/>
      <c r="G284" s="828"/>
      <c r="H284" s="828"/>
      <c r="I284" s="828"/>
      <c r="J284" s="828"/>
      <c r="K284" s="828"/>
      <c r="L284" s="853"/>
      <c r="M284" s="828"/>
      <c r="N284" s="828"/>
      <c r="O284" s="828"/>
      <c r="P284" s="828"/>
      <c r="Q284" s="828"/>
      <c r="R284" s="828"/>
      <c r="S284" s="828"/>
      <c r="T284" s="828"/>
      <c r="U284" s="828"/>
      <c r="V284" s="828"/>
      <c r="W284" s="828"/>
      <c r="X284" s="828"/>
      <c r="Y284" s="828"/>
      <c r="Z284" s="828"/>
    </row>
    <row r="285" ht="12.75" customHeight="1" spans="1:26">
      <c r="A285" s="828"/>
      <c r="B285" s="829"/>
      <c r="C285" s="828"/>
      <c r="D285" s="830"/>
      <c r="E285" s="828"/>
      <c r="F285" s="830"/>
      <c r="G285" s="828"/>
      <c r="H285" s="828"/>
      <c r="I285" s="828"/>
      <c r="J285" s="828"/>
      <c r="K285" s="828"/>
      <c r="L285" s="853"/>
      <c r="M285" s="828"/>
      <c r="N285" s="828"/>
      <c r="O285" s="828"/>
      <c r="P285" s="828"/>
      <c r="Q285" s="828"/>
      <c r="R285" s="828"/>
      <c r="S285" s="828"/>
      <c r="T285" s="828"/>
      <c r="U285" s="828"/>
      <c r="V285" s="828"/>
      <c r="W285" s="828"/>
      <c r="X285" s="828"/>
      <c r="Y285" s="828"/>
      <c r="Z285" s="828"/>
    </row>
    <row r="286" ht="12.75" customHeight="1" spans="1:26">
      <c r="A286" s="828"/>
      <c r="B286" s="829"/>
      <c r="C286" s="828"/>
      <c r="D286" s="830"/>
      <c r="E286" s="828"/>
      <c r="F286" s="830"/>
      <c r="G286" s="828"/>
      <c r="H286" s="828"/>
      <c r="I286" s="828"/>
      <c r="J286" s="828"/>
      <c r="K286" s="828"/>
      <c r="L286" s="853"/>
      <c r="M286" s="828"/>
      <c r="N286" s="828"/>
      <c r="O286" s="828"/>
      <c r="P286" s="828"/>
      <c r="Q286" s="828"/>
      <c r="R286" s="828"/>
      <c r="S286" s="828"/>
      <c r="T286" s="828"/>
      <c r="U286" s="828"/>
      <c r="V286" s="828"/>
      <c r="W286" s="828"/>
      <c r="X286" s="828"/>
      <c r="Y286" s="828"/>
      <c r="Z286" s="828"/>
    </row>
    <row r="287" ht="12.75" customHeight="1" spans="1:26">
      <c r="A287" s="828"/>
      <c r="B287" s="829"/>
      <c r="C287" s="828"/>
      <c r="D287" s="830"/>
      <c r="E287" s="828"/>
      <c r="F287" s="830"/>
      <c r="G287" s="828"/>
      <c r="H287" s="828"/>
      <c r="I287" s="828"/>
      <c r="J287" s="828"/>
      <c r="K287" s="828"/>
      <c r="L287" s="853"/>
      <c r="M287" s="828"/>
      <c r="N287" s="828"/>
      <c r="O287" s="828"/>
      <c r="P287" s="828"/>
      <c r="Q287" s="828"/>
      <c r="R287" s="828"/>
      <c r="S287" s="828"/>
      <c r="T287" s="828"/>
      <c r="U287" s="828"/>
      <c r="V287" s="828"/>
      <c r="W287" s="828"/>
      <c r="X287" s="828"/>
      <c r="Y287" s="828"/>
      <c r="Z287" s="828"/>
    </row>
    <row r="288" ht="12.75" customHeight="1" spans="1:26">
      <c r="A288" s="828"/>
      <c r="B288" s="829"/>
      <c r="C288" s="828"/>
      <c r="D288" s="830"/>
      <c r="E288" s="828"/>
      <c r="F288" s="830"/>
      <c r="G288" s="828"/>
      <c r="H288" s="828"/>
      <c r="I288" s="828"/>
      <c r="J288" s="828"/>
      <c r="K288" s="828"/>
      <c r="L288" s="853"/>
      <c r="M288" s="828"/>
      <c r="N288" s="828"/>
      <c r="O288" s="828"/>
      <c r="P288" s="828"/>
      <c r="Q288" s="828"/>
      <c r="R288" s="828"/>
      <c r="S288" s="828"/>
      <c r="T288" s="828"/>
      <c r="U288" s="828"/>
      <c r="V288" s="828"/>
      <c r="W288" s="828"/>
      <c r="X288" s="828"/>
      <c r="Y288" s="828"/>
      <c r="Z288" s="828"/>
    </row>
    <row r="289" ht="12.75" customHeight="1" spans="1:26">
      <c r="A289" s="828"/>
      <c r="B289" s="829"/>
      <c r="C289" s="828"/>
      <c r="D289" s="830"/>
      <c r="E289" s="828"/>
      <c r="F289" s="830"/>
      <c r="G289" s="828"/>
      <c r="H289" s="828"/>
      <c r="I289" s="828"/>
      <c r="J289" s="828"/>
      <c r="K289" s="828"/>
      <c r="L289" s="853"/>
      <c r="M289" s="828"/>
      <c r="N289" s="828"/>
      <c r="O289" s="828"/>
      <c r="P289" s="828"/>
      <c r="Q289" s="828"/>
      <c r="R289" s="828"/>
      <c r="S289" s="828"/>
      <c r="T289" s="828"/>
      <c r="U289" s="828"/>
      <c r="V289" s="828"/>
      <c r="W289" s="828"/>
      <c r="X289" s="828"/>
      <c r="Y289" s="828"/>
      <c r="Z289" s="828"/>
    </row>
    <row r="290" ht="12.75" customHeight="1" spans="1:26">
      <c r="A290" s="828"/>
      <c r="B290" s="829"/>
      <c r="C290" s="828"/>
      <c r="D290" s="830"/>
      <c r="E290" s="828"/>
      <c r="F290" s="830"/>
      <c r="G290" s="828"/>
      <c r="H290" s="828"/>
      <c r="I290" s="828"/>
      <c r="J290" s="828"/>
      <c r="K290" s="828"/>
      <c r="L290" s="853"/>
      <c r="M290" s="828"/>
      <c r="N290" s="828"/>
      <c r="O290" s="828"/>
      <c r="P290" s="828"/>
      <c r="Q290" s="828"/>
      <c r="R290" s="828"/>
      <c r="S290" s="828"/>
      <c r="T290" s="828"/>
      <c r="U290" s="828"/>
      <c r="V290" s="828"/>
      <c r="W290" s="828"/>
      <c r="X290" s="828"/>
      <c r="Y290" s="828"/>
      <c r="Z290" s="828"/>
    </row>
    <row r="291" ht="12.75" customHeight="1" spans="1:26">
      <c r="A291" s="828"/>
      <c r="B291" s="829"/>
      <c r="C291" s="828"/>
      <c r="D291" s="830"/>
      <c r="E291" s="828"/>
      <c r="F291" s="830"/>
      <c r="G291" s="828"/>
      <c r="H291" s="828"/>
      <c r="I291" s="828"/>
      <c r="J291" s="828"/>
      <c r="K291" s="828"/>
      <c r="L291" s="853"/>
      <c r="M291" s="828"/>
      <c r="N291" s="828"/>
      <c r="O291" s="828"/>
      <c r="P291" s="828"/>
      <c r="Q291" s="828"/>
      <c r="R291" s="828"/>
      <c r="S291" s="828"/>
      <c r="T291" s="828"/>
      <c r="U291" s="828"/>
      <c r="V291" s="828"/>
      <c r="W291" s="828"/>
      <c r="X291" s="828"/>
      <c r="Y291" s="828"/>
      <c r="Z291" s="828"/>
    </row>
    <row r="292" ht="12.75" customHeight="1" spans="1:26">
      <c r="A292" s="828"/>
      <c r="B292" s="829"/>
      <c r="C292" s="828"/>
      <c r="D292" s="830"/>
      <c r="E292" s="828"/>
      <c r="F292" s="830"/>
      <c r="G292" s="828"/>
      <c r="H292" s="828"/>
      <c r="I292" s="828"/>
      <c r="J292" s="828"/>
      <c r="K292" s="828"/>
      <c r="L292" s="853"/>
      <c r="M292" s="828"/>
      <c r="N292" s="828"/>
      <c r="O292" s="828"/>
      <c r="P292" s="828"/>
      <c r="Q292" s="828"/>
      <c r="R292" s="828"/>
      <c r="S292" s="828"/>
      <c r="T292" s="828"/>
      <c r="U292" s="828"/>
      <c r="V292" s="828"/>
      <c r="W292" s="828"/>
      <c r="X292" s="828"/>
      <c r="Y292" s="828"/>
      <c r="Z292" s="828"/>
    </row>
    <row r="293" ht="12.75" customHeight="1" spans="1:26">
      <c r="A293" s="828"/>
      <c r="B293" s="829"/>
      <c r="C293" s="828"/>
      <c r="D293" s="830"/>
      <c r="E293" s="828"/>
      <c r="F293" s="830"/>
      <c r="G293" s="828"/>
      <c r="H293" s="828"/>
      <c r="I293" s="828"/>
      <c r="J293" s="828"/>
      <c r="K293" s="828"/>
      <c r="L293" s="853"/>
      <c r="M293" s="828"/>
      <c r="N293" s="828"/>
      <c r="O293" s="828"/>
      <c r="P293" s="828"/>
      <c r="Q293" s="828"/>
      <c r="R293" s="828"/>
      <c r="S293" s="828"/>
      <c r="T293" s="828"/>
      <c r="U293" s="828"/>
      <c r="V293" s="828"/>
      <c r="W293" s="828"/>
      <c r="X293" s="828"/>
      <c r="Y293" s="828"/>
      <c r="Z293" s="828"/>
    </row>
    <row r="294" ht="12.75" customHeight="1" spans="1:26">
      <c r="A294" s="828"/>
      <c r="B294" s="829"/>
      <c r="C294" s="828"/>
      <c r="D294" s="830"/>
      <c r="E294" s="828"/>
      <c r="F294" s="830"/>
      <c r="G294" s="828"/>
      <c r="H294" s="828"/>
      <c r="I294" s="828"/>
      <c r="J294" s="828"/>
      <c r="K294" s="828"/>
      <c r="L294" s="853"/>
      <c r="M294" s="828"/>
      <c r="N294" s="828"/>
      <c r="O294" s="828"/>
      <c r="P294" s="828"/>
      <c r="Q294" s="828"/>
      <c r="R294" s="828"/>
      <c r="S294" s="828"/>
      <c r="T294" s="828"/>
      <c r="U294" s="828"/>
      <c r="V294" s="828"/>
      <c r="W294" s="828"/>
      <c r="X294" s="828"/>
      <c r="Y294" s="828"/>
      <c r="Z294" s="828"/>
    </row>
    <row r="295" ht="12.75" customHeight="1" spans="1:26">
      <c r="A295" s="828"/>
      <c r="B295" s="829"/>
      <c r="C295" s="828"/>
      <c r="D295" s="830"/>
      <c r="E295" s="828"/>
      <c r="F295" s="830"/>
      <c r="G295" s="828"/>
      <c r="H295" s="828"/>
      <c r="I295" s="828"/>
      <c r="J295" s="828"/>
      <c r="K295" s="828"/>
      <c r="L295" s="853"/>
      <c r="M295" s="828"/>
      <c r="N295" s="828"/>
      <c r="O295" s="828"/>
      <c r="P295" s="828"/>
      <c r="Q295" s="828"/>
      <c r="R295" s="828"/>
      <c r="S295" s="828"/>
      <c r="T295" s="828"/>
      <c r="U295" s="828"/>
      <c r="V295" s="828"/>
      <c r="W295" s="828"/>
      <c r="X295" s="828"/>
      <c r="Y295" s="828"/>
      <c r="Z295" s="828"/>
    </row>
    <row r="296" ht="12.75" customHeight="1" spans="1:26">
      <c r="A296" s="828"/>
      <c r="B296" s="829"/>
      <c r="C296" s="828"/>
      <c r="D296" s="830"/>
      <c r="E296" s="828"/>
      <c r="F296" s="830"/>
      <c r="G296" s="828"/>
      <c r="H296" s="828"/>
      <c r="I296" s="828"/>
      <c r="J296" s="828"/>
      <c r="K296" s="828"/>
      <c r="L296" s="853"/>
      <c r="M296" s="828"/>
      <c r="N296" s="828"/>
      <c r="O296" s="828"/>
      <c r="P296" s="828"/>
      <c r="Q296" s="828"/>
      <c r="R296" s="828"/>
      <c r="S296" s="828"/>
      <c r="T296" s="828"/>
      <c r="U296" s="828"/>
      <c r="V296" s="828"/>
      <c r="W296" s="828"/>
      <c r="X296" s="828"/>
      <c r="Y296" s="828"/>
      <c r="Z296" s="828"/>
    </row>
    <row r="297" ht="12.75" customHeight="1" spans="1:26">
      <c r="A297" s="828"/>
      <c r="B297" s="829"/>
      <c r="C297" s="828"/>
      <c r="D297" s="830"/>
      <c r="E297" s="828"/>
      <c r="F297" s="830"/>
      <c r="G297" s="828"/>
      <c r="H297" s="828"/>
      <c r="I297" s="828"/>
      <c r="J297" s="828"/>
      <c r="K297" s="828"/>
      <c r="L297" s="853"/>
      <c r="M297" s="828"/>
      <c r="N297" s="828"/>
      <c r="O297" s="828"/>
      <c r="P297" s="828"/>
      <c r="Q297" s="828"/>
      <c r="R297" s="828"/>
      <c r="S297" s="828"/>
      <c r="T297" s="828"/>
      <c r="U297" s="828"/>
      <c r="V297" s="828"/>
      <c r="W297" s="828"/>
      <c r="X297" s="828"/>
      <c r="Y297" s="828"/>
      <c r="Z297" s="828"/>
    </row>
    <row r="298" ht="12.75" customHeight="1" spans="1:26">
      <c r="A298" s="828"/>
      <c r="B298" s="829"/>
      <c r="C298" s="828"/>
      <c r="D298" s="830"/>
      <c r="E298" s="828"/>
      <c r="F298" s="830"/>
      <c r="G298" s="828"/>
      <c r="H298" s="828"/>
      <c r="I298" s="828"/>
      <c r="J298" s="828"/>
      <c r="K298" s="828"/>
      <c r="L298" s="853"/>
      <c r="M298" s="828"/>
      <c r="N298" s="828"/>
      <c r="O298" s="828"/>
      <c r="P298" s="828"/>
      <c r="Q298" s="828"/>
      <c r="R298" s="828"/>
      <c r="S298" s="828"/>
      <c r="T298" s="828"/>
      <c r="U298" s="828"/>
      <c r="V298" s="828"/>
      <c r="W298" s="828"/>
      <c r="X298" s="828"/>
      <c r="Y298" s="828"/>
      <c r="Z298" s="828"/>
    </row>
    <row r="299" ht="12.75" customHeight="1" spans="1:26">
      <c r="A299" s="828"/>
      <c r="B299" s="829"/>
      <c r="C299" s="828"/>
      <c r="D299" s="830"/>
      <c r="E299" s="828"/>
      <c r="F299" s="830"/>
      <c r="G299" s="828"/>
      <c r="H299" s="828"/>
      <c r="I299" s="828"/>
      <c r="J299" s="828"/>
      <c r="K299" s="828"/>
      <c r="L299" s="853"/>
      <c r="M299" s="828"/>
      <c r="N299" s="828"/>
      <c r="O299" s="828"/>
      <c r="P299" s="828"/>
      <c r="Q299" s="828"/>
      <c r="R299" s="828"/>
      <c r="S299" s="828"/>
      <c r="T299" s="828"/>
      <c r="U299" s="828"/>
      <c r="V299" s="828"/>
      <c r="W299" s="828"/>
      <c r="X299" s="828"/>
      <c r="Y299" s="828"/>
      <c r="Z299" s="828"/>
    </row>
    <row r="300" ht="12.75" customHeight="1" spans="1:26">
      <c r="A300" s="828"/>
      <c r="B300" s="829"/>
      <c r="C300" s="828"/>
      <c r="D300" s="830"/>
      <c r="E300" s="828"/>
      <c r="F300" s="830"/>
      <c r="G300" s="828"/>
      <c r="H300" s="828"/>
      <c r="I300" s="828"/>
      <c r="J300" s="828"/>
      <c r="K300" s="828"/>
      <c r="L300" s="853"/>
      <c r="M300" s="828"/>
      <c r="N300" s="828"/>
      <c r="O300" s="828"/>
      <c r="P300" s="828"/>
      <c r="Q300" s="828"/>
      <c r="R300" s="828"/>
      <c r="S300" s="828"/>
      <c r="T300" s="828"/>
      <c r="U300" s="828"/>
      <c r="V300" s="828"/>
      <c r="W300" s="828"/>
      <c r="X300" s="828"/>
      <c r="Y300" s="828"/>
      <c r="Z300" s="828"/>
    </row>
    <row r="301" ht="12.75" customHeight="1" spans="1:26">
      <c r="A301" s="828"/>
      <c r="B301" s="829"/>
      <c r="C301" s="828"/>
      <c r="D301" s="830"/>
      <c r="E301" s="828"/>
      <c r="F301" s="830"/>
      <c r="G301" s="828"/>
      <c r="H301" s="828"/>
      <c r="I301" s="828"/>
      <c r="J301" s="828"/>
      <c r="K301" s="828"/>
      <c r="L301" s="853"/>
      <c r="M301" s="828"/>
      <c r="N301" s="828"/>
      <c r="O301" s="828"/>
      <c r="P301" s="828"/>
      <c r="Q301" s="828"/>
      <c r="R301" s="828"/>
      <c r="S301" s="828"/>
      <c r="T301" s="828"/>
      <c r="U301" s="828"/>
      <c r="V301" s="828"/>
      <c r="W301" s="828"/>
      <c r="X301" s="828"/>
      <c r="Y301" s="828"/>
      <c r="Z301" s="828"/>
    </row>
    <row r="302" ht="12.75" customHeight="1" spans="1:26">
      <c r="A302" s="828"/>
      <c r="B302" s="829"/>
      <c r="C302" s="828"/>
      <c r="D302" s="830"/>
      <c r="E302" s="828"/>
      <c r="F302" s="830"/>
      <c r="G302" s="828"/>
      <c r="H302" s="828"/>
      <c r="I302" s="828"/>
      <c r="J302" s="828"/>
      <c r="K302" s="828"/>
      <c r="L302" s="853"/>
      <c r="M302" s="828"/>
      <c r="N302" s="828"/>
      <c r="O302" s="828"/>
      <c r="P302" s="828"/>
      <c r="Q302" s="828"/>
      <c r="R302" s="828"/>
      <c r="S302" s="828"/>
      <c r="T302" s="828"/>
      <c r="U302" s="828"/>
      <c r="V302" s="828"/>
      <c r="W302" s="828"/>
      <c r="X302" s="828"/>
      <c r="Y302" s="828"/>
      <c r="Z302" s="828"/>
    </row>
    <row r="303" ht="12.75" customHeight="1" spans="1:26">
      <c r="A303" s="828"/>
      <c r="B303" s="829"/>
      <c r="C303" s="828"/>
      <c r="D303" s="830"/>
      <c r="E303" s="828"/>
      <c r="F303" s="830"/>
      <c r="G303" s="828"/>
      <c r="H303" s="828"/>
      <c r="I303" s="828"/>
      <c r="J303" s="828"/>
      <c r="K303" s="828"/>
      <c r="L303" s="853"/>
      <c r="M303" s="828"/>
      <c r="N303" s="828"/>
      <c r="O303" s="828"/>
      <c r="P303" s="828"/>
      <c r="Q303" s="828"/>
      <c r="R303" s="828"/>
      <c r="S303" s="828"/>
      <c r="T303" s="828"/>
      <c r="U303" s="828"/>
      <c r="V303" s="828"/>
      <c r="W303" s="828"/>
      <c r="X303" s="828"/>
      <c r="Y303" s="828"/>
      <c r="Z303" s="828"/>
    </row>
    <row r="304" ht="12.75" customHeight="1" spans="1:26">
      <c r="A304" s="828"/>
      <c r="B304" s="829"/>
      <c r="C304" s="828"/>
      <c r="D304" s="830"/>
      <c r="E304" s="828"/>
      <c r="F304" s="830"/>
      <c r="G304" s="828"/>
      <c r="H304" s="828"/>
      <c r="I304" s="828"/>
      <c r="J304" s="828"/>
      <c r="K304" s="828"/>
      <c r="L304" s="853"/>
      <c r="M304" s="828"/>
      <c r="N304" s="828"/>
      <c r="O304" s="828"/>
      <c r="P304" s="828"/>
      <c r="Q304" s="828"/>
      <c r="R304" s="828"/>
      <c r="S304" s="828"/>
      <c r="T304" s="828"/>
      <c r="U304" s="828"/>
      <c r="V304" s="828"/>
      <c r="W304" s="828"/>
      <c r="X304" s="828"/>
      <c r="Y304" s="828"/>
      <c r="Z304" s="828"/>
    </row>
    <row r="305" ht="12.75" customHeight="1" spans="1:26">
      <c r="A305" s="828"/>
      <c r="B305" s="829"/>
      <c r="C305" s="828"/>
      <c r="D305" s="830"/>
      <c r="E305" s="828"/>
      <c r="F305" s="830"/>
      <c r="G305" s="828"/>
      <c r="H305" s="828"/>
      <c r="I305" s="828"/>
      <c r="J305" s="828"/>
      <c r="K305" s="828"/>
      <c r="L305" s="853"/>
      <c r="M305" s="828"/>
      <c r="N305" s="828"/>
      <c r="O305" s="828"/>
      <c r="P305" s="828"/>
      <c r="Q305" s="828"/>
      <c r="R305" s="828"/>
      <c r="S305" s="828"/>
      <c r="T305" s="828"/>
      <c r="U305" s="828"/>
      <c r="V305" s="828"/>
      <c r="W305" s="828"/>
      <c r="X305" s="828"/>
      <c r="Y305" s="828"/>
      <c r="Z305" s="828"/>
    </row>
    <row r="306" ht="12.75" customHeight="1" spans="1:26">
      <c r="A306" s="828"/>
      <c r="B306" s="829"/>
      <c r="C306" s="828"/>
      <c r="D306" s="830"/>
      <c r="E306" s="828"/>
      <c r="F306" s="830"/>
      <c r="G306" s="828"/>
      <c r="H306" s="828"/>
      <c r="I306" s="828"/>
      <c r="J306" s="828"/>
      <c r="K306" s="828"/>
      <c r="L306" s="853"/>
      <c r="M306" s="828"/>
      <c r="N306" s="828"/>
      <c r="O306" s="828"/>
      <c r="P306" s="828"/>
      <c r="Q306" s="828"/>
      <c r="R306" s="828"/>
      <c r="S306" s="828"/>
      <c r="T306" s="828"/>
      <c r="U306" s="828"/>
      <c r="V306" s="828"/>
      <c r="W306" s="828"/>
      <c r="X306" s="828"/>
      <c r="Y306" s="828"/>
      <c r="Z306" s="828"/>
    </row>
    <row r="307" ht="12.75" customHeight="1" spans="1:26">
      <c r="A307" s="828"/>
      <c r="B307" s="829"/>
      <c r="C307" s="828"/>
      <c r="D307" s="830"/>
      <c r="E307" s="828"/>
      <c r="F307" s="830"/>
      <c r="G307" s="828"/>
      <c r="H307" s="828"/>
      <c r="I307" s="828"/>
      <c r="J307" s="828"/>
      <c r="K307" s="828"/>
      <c r="L307" s="853"/>
      <c r="M307" s="828"/>
      <c r="N307" s="828"/>
      <c r="O307" s="828"/>
      <c r="P307" s="828"/>
      <c r="Q307" s="828"/>
      <c r="R307" s="828"/>
      <c r="S307" s="828"/>
      <c r="T307" s="828"/>
      <c r="U307" s="828"/>
      <c r="V307" s="828"/>
      <c r="W307" s="828"/>
      <c r="X307" s="828"/>
      <c r="Y307" s="828"/>
      <c r="Z307" s="828"/>
    </row>
    <row r="308" ht="12.75" customHeight="1" spans="1:26">
      <c r="A308" s="828"/>
      <c r="B308" s="829"/>
      <c r="C308" s="828"/>
      <c r="D308" s="830"/>
      <c r="E308" s="828"/>
      <c r="F308" s="830"/>
      <c r="G308" s="828"/>
      <c r="H308" s="828"/>
      <c r="I308" s="828"/>
      <c r="J308" s="828"/>
      <c r="K308" s="828"/>
      <c r="L308" s="853"/>
      <c r="M308" s="828"/>
      <c r="N308" s="828"/>
      <c r="O308" s="828"/>
      <c r="P308" s="828"/>
      <c r="Q308" s="828"/>
      <c r="R308" s="828"/>
      <c r="S308" s="828"/>
      <c r="T308" s="828"/>
      <c r="U308" s="828"/>
      <c r="V308" s="828"/>
      <c r="W308" s="828"/>
      <c r="X308" s="828"/>
      <c r="Y308" s="828"/>
      <c r="Z308" s="828"/>
    </row>
    <row r="309" ht="12.75" customHeight="1" spans="1:26">
      <c r="A309" s="828"/>
      <c r="B309" s="829"/>
      <c r="C309" s="828"/>
      <c r="D309" s="830"/>
      <c r="E309" s="828"/>
      <c r="F309" s="830"/>
      <c r="G309" s="828"/>
      <c r="H309" s="828"/>
      <c r="I309" s="828"/>
      <c r="J309" s="828"/>
      <c r="K309" s="828"/>
      <c r="L309" s="853"/>
      <c r="M309" s="828"/>
      <c r="N309" s="828"/>
      <c r="O309" s="828"/>
      <c r="P309" s="828"/>
      <c r="Q309" s="828"/>
      <c r="R309" s="828"/>
      <c r="S309" s="828"/>
      <c r="T309" s="828"/>
      <c r="U309" s="828"/>
      <c r="V309" s="828"/>
      <c r="W309" s="828"/>
      <c r="X309" s="828"/>
      <c r="Y309" s="828"/>
      <c r="Z309" s="828"/>
    </row>
    <row r="310" ht="12.75" customHeight="1" spans="1:26">
      <c r="A310" s="828"/>
      <c r="B310" s="829"/>
      <c r="C310" s="828"/>
      <c r="D310" s="830"/>
      <c r="E310" s="828"/>
      <c r="F310" s="830"/>
      <c r="G310" s="828"/>
      <c r="H310" s="828"/>
      <c r="I310" s="828"/>
      <c r="J310" s="828"/>
      <c r="K310" s="828"/>
      <c r="L310" s="853"/>
      <c r="M310" s="828"/>
      <c r="N310" s="828"/>
      <c r="O310" s="828"/>
      <c r="P310" s="828"/>
      <c r="Q310" s="828"/>
      <c r="R310" s="828"/>
      <c r="S310" s="828"/>
      <c r="T310" s="828"/>
      <c r="U310" s="828"/>
      <c r="V310" s="828"/>
      <c r="W310" s="828"/>
      <c r="X310" s="828"/>
      <c r="Y310" s="828"/>
      <c r="Z310" s="828"/>
    </row>
    <row r="311" ht="12.75" customHeight="1" spans="1:26">
      <c r="A311" s="828"/>
      <c r="B311" s="829"/>
      <c r="C311" s="828"/>
      <c r="D311" s="830"/>
      <c r="E311" s="828"/>
      <c r="F311" s="830"/>
      <c r="G311" s="828"/>
      <c r="H311" s="828"/>
      <c r="I311" s="828"/>
      <c r="J311" s="828"/>
      <c r="K311" s="828"/>
      <c r="L311" s="853"/>
      <c r="M311" s="828"/>
      <c r="N311" s="828"/>
      <c r="O311" s="828"/>
      <c r="P311" s="828"/>
      <c r="Q311" s="828"/>
      <c r="R311" s="828"/>
      <c r="S311" s="828"/>
      <c r="T311" s="828"/>
      <c r="U311" s="828"/>
      <c r="V311" s="828"/>
      <c r="W311" s="828"/>
      <c r="X311" s="828"/>
      <c r="Y311" s="828"/>
      <c r="Z311" s="828"/>
    </row>
    <row r="312" ht="12.75" customHeight="1" spans="1:26">
      <c r="A312" s="828"/>
      <c r="B312" s="829"/>
      <c r="C312" s="828"/>
      <c r="D312" s="830"/>
      <c r="E312" s="828"/>
      <c r="F312" s="830"/>
      <c r="G312" s="828"/>
      <c r="H312" s="828"/>
      <c r="I312" s="828"/>
      <c r="J312" s="828"/>
      <c r="K312" s="828"/>
      <c r="L312" s="853"/>
      <c r="M312" s="828"/>
      <c r="N312" s="828"/>
      <c r="O312" s="828"/>
      <c r="P312" s="828"/>
      <c r="Q312" s="828"/>
      <c r="R312" s="828"/>
      <c r="S312" s="828"/>
      <c r="T312" s="828"/>
      <c r="U312" s="828"/>
      <c r="V312" s="828"/>
      <c r="W312" s="828"/>
      <c r="X312" s="828"/>
      <c r="Y312" s="828"/>
      <c r="Z312" s="828"/>
    </row>
    <row r="313" ht="12.75" customHeight="1" spans="1:26">
      <c r="A313" s="828"/>
      <c r="B313" s="829"/>
      <c r="C313" s="828"/>
      <c r="D313" s="830"/>
      <c r="E313" s="828"/>
      <c r="F313" s="830"/>
      <c r="G313" s="828"/>
      <c r="H313" s="828"/>
      <c r="I313" s="828"/>
      <c r="J313" s="828"/>
      <c r="K313" s="828"/>
      <c r="L313" s="853"/>
      <c r="M313" s="828"/>
      <c r="N313" s="828"/>
      <c r="O313" s="828"/>
      <c r="P313" s="828"/>
      <c r="Q313" s="828"/>
      <c r="R313" s="828"/>
      <c r="S313" s="828"/>
      <c r="T313" s="828"/>
      <c r="U313" s="828"/>
      <c r="V313" s="828"/>
      <c r="W313" s="828"/>
      <c r="X313" s="828"/>
      <c r="Y313" s="828"/>
      <c r="Z313" s="828"/>
    </row>
    <row r="314" ht="12.75" customHeight="1" spans="1:26">
      <c r="A314" s="828"/>
      <c r="B314" s="829"/>
      <c r="C314" s="828"/>
      <c r="D314" s="830"/>
      <c r="E314" s="828"/>
      <c r="F314" s="830"/>
      <c r="G314" s="828"/>
      <c r="H314" s="828"/>
      <c r="I314" s="828"/>
      <c r="J314" s="828"/>
      <c r="K314" s="828"/>
      <c r="L314" s="853"/>
      <c r="M314" s="828"/>
      <c r="N314" s="828"/>
      <c r="O314" s="828"/>
      <c r="P314" s="828"/>
      <c r="Q314" s="828"/>
      <c r="R314" s="828"/>
      <c r="S314" s="828"/>
      <c r="T314" s="828"/>
      <c r="U314" s="828"/>
      <c r="V314" s="828"/>
      <c r="W314" s="828"/>
      <c r="X314" s="828"/>
      <c r="Y314" s="828"/>
      <c r="Z314" s="828"/>
    </row>
    <row r="315" ht="12.75" customHeight="1" spans="1:26">
      <c r="A315" s="828"/>
      <c r="B315" s="829"/>
      <c r="C315" s="828"/>
      <c r="D315" s="830"/>
      <c r="E315" s="828"/>
      <c r="F315" s="830"/>
      <c r="G315" s="828"/>
      <c r="H315" s="828"/>
      <c r="I315" s="828"/>
      <c r="J315" s="828"/>
      <c r="K315" s="828"/>
      <c r="L315" s="853"/>
      <c r="M315" s="828"/>
      <c r="N315" s="828"/>
      <c r="O315" s="828"/>
      <c r="P315" s="828"/>
      <c r="Q315" s="828"/>
      <c r="R315" s="828"/>
      <c r="S315" s="828"/>
      <c r="T315" s="828"/>
      <c r="U315" s="828"/>
      <c r="V315" s="828"/>
      <c r="W315" s="828"/>
      <c r="X315" s="828"/>
      <c r="Y315" s="828"/>
      <c r="Z315" s="828"/>
    </row>
    <row r="316" ht="12.75" customHeight="1" spans="1:26">
      <c r="A316" s="828"/>
      <c r="B316" s="829"/>
      <c r="C316" s="828"/>
      <c r="D316" s="830"/>
      <c r="E316" s="828"/>
      <c r="F316" s="830"/>
      <c r="G316" s="828"/>
      <c r="H316" s="828"/>
      <c r="I316" s="828"/>
      <c r="J316" s="828"/>
      <c r="K316" s="828"/>
      <c r="L316" s="853"/>
      <c r="M316" s="828"/>
      <c r="N316" s="828"/>
      <c r="O316" s="828"/>
      <c r="P316" s="828"/>
      <c r="Q316" s="828"/>
      <c r="R316" s="828"/>
      <c r="S316" s="828"/>
      <c r="T316" s="828"/>
      <c r="U316" s="828"/>
      <c r="V316" s="828"/>
      <c r="W316" s="828"/>
      <c r="X316" s="828"/>
      <c r="Y316" s="828"/>
      <c r="Z316" s="828"/>
    </row>
    <row r="317" ht="12.75" customHeight="1" spans="1:26">
      <c r="A317" s="828"/>
      <c r="B317" s="829"/>
      <c r="C317" s="828"/>
      <c r="D317" s="830"/>
      <c r="E317" s="828"/>
      <c r="F317" s="830"/>
      <c r="G317" s="828"/>
      <c r="H317" s="828"/>
      <c r="I317" s="828"/>
      <c r="J317" s="828"/>
      <c r="K317" s="828"/>
      <c r="L317" s="853"/>
      <c r="M317" s="828"/>
      <c r="N317" s="828"/>
      <c r="O317" s="828"/>
      <c r="P317" s="828"/>
      <c r="Q317" s="828"/>
      <c r="R317" s="828"/>
      <c r="S317" s="828"/>
      <c r="T317" s="828"/>
      <c r="U317" s="828"/>
      <c r="V317" s="828"/>
      <c r="W317" s="828"/>
      <c r="X317" s="828"/>
      <c r="Y317" s="828"/>
      <c r="Z317" s="828"/>
    </row>
    <row r="318" ht="12.75" customHeight="1" spans="1:26">
      <c r="A318" s="828"/>
      <c r="B318" s="829"/>
      <c r="C318" s="828"/>
      <c r="D318" s="830"/>
      <c r="E318" s="828"/>
      <c r="F318" s="830"/>
      <c r="G318" s="828"/>
      <c r="H318" s="828"/>
      <c r="I318" s="828"/>
      <c r="J318" s="828"/>
      <c r="K318" s="828"/>
      <c r="L318" s="853"/>
      <c r="M318" s="828"/>
      <c r="N318" s="828"/>
      <c r="O318" s="828"/>
      <c r="P318" s="828"/>
      <c r="Q318" s="828"/>
      <c r="R318" s="828"/>
      <c r="S318" s="828"/>
      <c r="T318" s="828"/>
      <c r="U318" s="828"/>
      <c r="V318" s="828"/>
      <c r="W318" s="828"/>
      <c r="X318" s="828"/>
      <c r="Y318" s="828"/>
      <c r="Z318" s="828"/>
    </row>
    <row r="319" ht="12.75" customHeight="1" spans="1:26">
      <c r="A319" s="828"/>
      <c r="B319" s="829"/>
      <c r="C319" s="828"/>
      <c r="D319" s="830"/>
      <c r="E319" s="828"/>
      <c r="F319" s="830"/>
      <c r="G319" s="828"/>
      <c r="H319" s="828"/>
      <c r="I319" s="828"/>
      <c r="J319" s="828"/>
      <c r="K319" s="828"/>
      <c r="L319" s="853"/>
      <c r="M319" s="828"/>
      <c r="N319" s="828"/>
      <c r="O319" s="828"/>
      <c r="P319" s="828"/>
      <c r="Q319" s="828"/>
      <c r="R319" s="828"/>
      <c r="S319" s="828"/>
      <c r="T319" s="828"/>
      <c r="U319" s="828"/>
      <c r="V319" s="828"/>
      <c r="W319" s="828"/>
      <c r="X319" s="828"/>
      <c r="Y319" s="828"/>
      <c r="Z319" s="828"/>
    </row>
    <row r="320" ht="12.75" customHeight="1" spans="1:26">
      <c r="A320" s="828"/>
      <c r="B320" s="829"/>
      <c r="C320" s="828"/>
      <c r="D320" s="830"/>
      <c r="E320" s="828"/>
      <c r="F320" s="830"/>
      <c r="G320" s="828"/>
      <c r="H320" s="828"/>
      <c r="I320" s="828"/>
      <c r="J320" s="828"/>
      <c r="K320" s="828"/>
      <c r="L320" s="853"/>
      <c r="M320" s="828"/>
      <c r="N320" s="828"/>
      <c r="O320" s="828"/>
      <c r="P320" s="828"/>
      <c r="Q320" s="828"/>
      <c r="R320" s="828"/>
      <c r="S320" s="828"/>
      <c r="T320" s="828"/>
      <c r="U320" s="828"/>
      <c r="V320" s="828"/>
      <c r="W320" s="828"/>
      <c r="X320" s="828"/>
      <c r="Y320" s="828"/>
      <c r="Z320" s="828"/>
    </row>
    <row r="321" ht="12.75" customHeight="1" spans="1:26">
      <c r="A321" s="828"/>
      <c r="B321" s="829"/>
      <c r="C321" s="828"/>
      <c r="D321" s="830"/>
      <c r="E321" s="828"/>
      <c r="F321" s="830"/>
      <c r="G321" s="828"/>
      <c r="H321" s="828"/>
      <c r="I321" s="828"/>
      <c r="J321" s="828"/>
      <c r="K321" s="828"/>
      <c r="L321" s="853"/>
      <c r="M321" s="828"/>
      <c r="N321" s="828"/>
      <c r="O321" s="828"/>
      <c r="P321" s="828"/>
      <c r="Q321" s="828"/>
      <c r="R321" s="828"/>
      <c r="S321" s="828"/>
      <c r="T321" s="828"/>
      <c r="U321" s="828"/>
      <c r="V321" s="828"/>
      <c r="W321" s="828"/>
      <c r="X321" s="828"/>
      <c r="Y321" s="828"/>
      <c r="Z321" s="828"/>
    </row>
    <row r="322" ht="12.75" customHeight="1" spans="1:26">
      <c r="A322" s="828"/>
      <c r="B322" s="829"/>
      <c r="C322" s="828"/>
      <c r="D322" s="830"/>
      <c r="E322" s="828"/>
      <c r="F322" s="830"/>
      <c r="G322" s="828"/>
      <c r="H322" s="828"/>
      <c r="I322" s="828"/>
      <c r="J322" s="828"/>
      <c r="K322" s="828"/>
      <c r="L322" s="853"/>
      <c r="M322" s="828"/>
      <c r="N322" s="828"/>
      <c r="O322" s="828"/>
      <c r="P322" s="828"/>
      <c r="Q322" s="828"/>
      <c r="R322" s="828"/>
      <c r="S322" s="828"/>
      <c r="T322" s="828"/>
      <c r="U322" s="828"/>
      <c r="V322" s="828"/>
      <c r="W322" s="828"/>
      <c r="X322" s="828"/>
      <c r="Y322" s="828"/>
      <c r="Z322" s="828"/>
    </row>
    <row r="323" ht="12.75" customHeight="1" spans="1:26">
      <c r="A323" s="828"/>
      <c r="B323" s="829"/>
      <c r="C323" s="828"/>
      <c r="D323" s="830"/>
      <c r="E323" s="828"/>
      <c r="F323" s="830"/>
      <c r="G323" s="828"/>
      <c r="H323" s="828"/>
      <c r="I323" s="828"/>
      <c r="J323" s="828"/>
      <c r="K323" s="828"/>
      <c r="L323" s="853"/>
      <c r="M323" s="828"/>
      <c r="N323" s="828"/>
      <c r="O323" s="828"/>
      <c r="P323" s="828"/>
      <c r="Q323" s="828"/>
      <c r="R323" s="828"/>
      <c r="S323" s="828"/>
      <c r="T323" s="828"/>
      <c r="U323" s="828"/>
      <c r="V323" s="828"/>
      <c r="W323" s="828"/>
      <c r="X323" s="828"/>
      <c r="Y323" s="828"/>
      <c r="Z323" s="828"/>
    </row>
    <row r="324" ht="12.75" customHeight="1" spans="1:26">
      <c r="A324" s="828"/>
      <c r="B324" s="829"/>
      <c r="C324" s="828"/>
      <c r="D324" s="830"/>
      <c r="E324" s="828"/>
      <c r="F324" s="830"/>
      <c r="G324" s="828"/>
      <c r="H324" s="828"/>
      <c r="I324" s="828"/>
      <c r="J324" s="828"/>
      <c r="K324" s="828"/>
      <c r="L324" s="853"/>
      <c r="M324" s="828"/>
      <c r="N324" s="828"/>
      <c r="O324" s="828"/>
      <c r="P324" s="828"/>
      <c r="Q324" s="828"/>
      <c r="R324" s="828"/>
      <c r="S324" s="828"/>
      <c r="T324" s="828"/>
      <c r="U324" s="828"/>
      <c r="V324" s="828"/>
      <c r="W324" s="828"/>
      <c r="X324" s="828"/>
      <c r="Y324" s="828"/>
      <c r="Z324" s="828"/>
    </row>
    <row r="325" ht="12.75" customHeight="1" spans="1:26">
      <c r="A325" s="828"/>
      <c r="B325" s="829"/>
      <c r="C325" s="828"/>
      <c r="D325" s="830"/>
      <c r="E325" s="828"/>
      <c r="F325" s="830"/>
      <c r="G325" s="828"/>
      <c r="H325" s="828"/>
      <c r="I325" s="828"/>
      <c r="J325" s="828"/>
      <c r="K325" s="828"/>
      <c r="L325" s="853"/>
      <c r="M325" s="828"/>
      <c r="N325" s="828"/>
      <c r="O325" s="828"/>
      <c r="P325" s="828"/>
      <c r="Q325" s="828"/>
      <c r="R325" s="828"/>
      <c r="S325" s="828"/>
      <c r="T325" s="828"/>
      <c r="U325" s="828"/>
      <c r="V325" s="828"/>
      <c r="W325" s="828"/>
      <c r="X325" s="828"/>
      <c r="Y325" s="828"/>
      <c r="Z325" s="828"/>
    </row>
    <row r="326" ht="12.75" customHeight="1" spans="1:26">
      <c r="A326" s="828"/>
      <c r="B326" s="829"/>
      <c r="C326" s="828"/>
      <c r="D326" s="830"/>
      <c r="E326" s="828"/>
      <c r="F326" s="830"/>
      <c r="G326" s="828"/>
      <c r="H326" s="828"/>
      <c r="I326" s="828"/>
      <c r="J326" s="828"/>
      <c r="K326" s="828"/>
      <c r="L326" s="853"/>
      <c r="M326" s="828"/>
      <c r="N326" s="828"/>
      <c r="O326" s="828"/>
      <c r="P326" s="828"/>
      <c r="Q326" s="828"/>
      <c r="R326" s="828"/>
      <c r="S326" s="828"/>
      <c r="T326" s="828"/>
      <c r="U326" s="828"/>
      <c r="V326" s="828"/>
      <c r="W326" s="828"/>
      <c r="X326" s="828"/>
      <c r="Y326" s="828"/>
      <c r="Z326" s="828"/>
    </row>
    <row r="327" ht="12.75" customHeight="1" spans="1:26">
      <c r="A327" s="828"/>
      <c r="B327" s="829"/>
      <c r="C327" s="828"/>
      <c r="D327" s="830"/>
      <c r="E327" s="828"/>
      <c r="F327" s="830"/>
      <c r="G327" s="828"/>
      <c r="H327" s="828"/>
      <c r="I327" s="828"/>
      <c r="J327" s="828"/>
      <c r="K327" s="828"/>
      <c r="L327" s="853"/>
      <c r="M327" s="828"/>
      <c r="N327" s="828"/>
      <c r="O327" s="828"/>
      <c r="P327" s="828"/>
      <c r="Q327" s="828"/>
      <c r="R327" s="828"/>
      <c r="S327" s="828"/>
      <c r="T327" s="828"/>
      <c r="U327" s="828"/>
      <c r="V327" s="828"/>
      <c r="W327" s="828"/>
      <c r="X327" s="828"/>
      <c r="Y327" s="828"/>
      <c r="Z327" s="828"/>
    </row>
    <row r="328" ht="12.75" customHeight="1" spans="1:26">
      <c r="A328" s="828"/>
      <c r="B328" s="829"/>
      <c r="C328" s="828"/>
      <c r="D328" s="830"/>
      <c r="E328" s="828"/>
      <c r="F328" s="830"/>
      <c r="G328" s="828"/>
      <c r="H328" s="828"/>
      <c r="I328" s="828"/>
      <c r="J328" s="828"/>
      <c r="K328" s="828"/>
      <c r="L328" s="853"/>
      <c r="M328" s="828"/>
      <c r="N328" s="828"/>
      <c r="O328" s="828"/>
      <c r="P328" s="828"/>
      <c r="Q328" s="828"/>
      <c r="R328" s="828"/>
      <c r="S328" s="828"/>
      <c r="T328" s="828"/>
      <c r="U328" s="828"/>
      <c r="V328" s="828"/>
      <c r="W328" s="828"/>
      <c r="X328" s="828"/>
      <c r="Y328" s="828"/>
      <c r="Z328" s="828"/>
    </row>
    <row r="329" ht="12.75" customHeight="1" spans="1:26">
      <c r="A329" s="828"/>
      <c r="B329" s="829"/>
      <c r="C329" s="828"/>
      <c r="D329" s="830"/>
      <c r="E329" s="828"/>
      <c r="F329" s="830"/>
      <c r="G329" s="828"/>
      <c r="H329" s="828"/>
      <c r="I329" s="828"/>
      <c r="J329" s="828"/>
      <c r="K329" s="828"/>
      <c r="L329" s="853"/>
      <c r="M329" s="828"/>
      <c r="N329" s="828"/>
      <c r="O329" s="828"/>
      <c r="P329" s="828"/>
      <c r="Q329" s="828"/>
      <c r="R329" s="828"/>
      <c r="S329" s="828"/>
      <c r="T329" s="828"/>
      <c r="U329" s="828"/>
      <c r="V329" s="828"/>
      <c r="W329" s="828"/>
      <c r="X329" s="828"/>
      <c r="Y329" s="828"/>
      <c r="Z329" s="828"/>
    </row>
    <row r="330" ht="12.75" customHeight="1" spans="1:26">
      <c r="A330" s="828"/>
      <c r="B330" s="829"/>
      <c r="C330" s="828"/>
      <c r="D330" s="830"/>
      <c r="E330" s="828"/>
      <c r="F330" s="830"/>
      <c r="G330" s="828"/>
      <c r="H330" s="828"/>
      <c r="I330" s="828"/>
      <c r="J330" s="828"/>
      <c r="K330" s="828"/>
      <c r="L330" s="853"/>
      <c r="M330" s="828"/>
      <c r="N330" s="828"/>
      <c r="O330" s="828"/>
      <c r="P330" s="828"/>
      <c r="Q330" s="828"/>
      <c r="R330" s="828"/>
      <c r="S330" s="828"/>
      <c r="T330" s="828"/>
      <c r="U330" s="828"/>
      <c r="V330" s="828"/>
      <c r="W330" s="828"/>
      <c r="X330" s="828"/>
      <c r="Y330" s="828"/>
      <c r="Z330" s="828"/>
    </row>
    <row r="331" ht="12.75" customHeight="1" spans="1:26">
      <c r="A331" s="828"/>
      <c r="B331" s="829"/>
      <c r="C331" s="828"/>
      <c r="D331" s="830"/>
      <c r="E331" s="828"/>
      <c r="F331" s="830"/>
      <c r="G331" s="828"/>
      <c r="H331" s="828"/>
      <c r="I331" s="828"/>
      <c r="J331" s="828"/>
      <c r="K331" s="828"/>
      <c r="L331" s="853"/>
      <c r="M331" s="828"/>
      <c r="N331" s="828"/>
      <c r="O331" s="828"/>
      <c r="P331" s="828"/>
      <c r="Q331" s="828"/>
      <c r="R331" s="828"/>
      <c r="S331" s="828"/>
      <c r="T331" s="828"/>
      <c r="U331" s="828"/>
      <c r="V331" s="828"/>
      <c r="W331" s="828"/>
      <c r="X331" s="828"/>
      <c r="Y331" s="828"/>
      <c r="Z331" s="828"/>
    </row>
    <row r="332" ht="12.75" customHeight="1" spans="1:26">
      <c r="A332" s="828"/>
      <c r="B332" s="829"/>
      <c r="C332" s="828"/>
      <c r="D332" s="830"/>
      <c r="E332" s="828"/>
      <c r="F332" s="830"/>
      <c r="G332" s="828"/>
      <c r="H332" s="828"/>
      <c r="I332" s="828"/>
      <c r="J332" s="828"/>
      <c r="K332" s="828"/>
      <c r="L332" s="853"/>
      <c r="M332" s="828"/>
      <c r="N332" s="828"/>
      <c r="O332" s="828"/>
      <c r="P332" s="828"/>
      <c r="Q332" s="828"/>
      <c r="R332" s="828"/>
      <c r="S332" s="828"/>
      <c r="T332" s="828"/>
      <c r="U332" s="828"/>
      <c r="V332" s="828"/>
      <c r="W332" s="828"/>
      <c r="X332" s="828"/>
      <c r="Y332" s="828"/>
      <c r="Z332" s="828"/>
    </row>
    <row r="333" ht="12.75" customHeight="1" spans="1:26">
      <c r="A333" s="828"/>
      <c r="B333" s="829"/>
      <c r="C333" s="828"/>
      <c r="D333" s="830"/>
      <c r="E333" s="828"/>
      <c r="F333" s="830"/>
      <c r="G333" s="828"/>
      <c r="H333" s="828"/>
      <c r="I333" s="828"/>
      <c r="J333" s="828"/>
      <c r="K333" s="828"/>
      <c r="L333" s="853"/>
      <c r="M333" s="828"/>
      <c r="N333" s="828"/>
      <c r="O333" s="828"/>
      <c r="P333" s="828"/>
      <c r="Q333" s="828"/>
      <c r="R333" s="828"/>
      <c r="S333" s="828"/>
      <c r="T333" s="828"/>
      <c r="U333" s="828"/>
      <c r="V333" s="828"/>
      <c r="W333" s="828"/>
      <c r="X333" s="828"/>
      <c r="Y333" s="828"/>
      <c r="Z333" s="828"/>
    </row>
    <row r="334" ht="12.75" customHeight="1" spans="1:26">
      <c r="A334" s="828"/>
      <c r="B334" s="829"/>
      <c r="C334" s="828"/>
      <c r="D334" s="830"/>
      <c r="E334" s="828"/>
      <c r="F334" s="830"/>
      <c r="G334" s="828"/>
      <c r="H334" s="828"/>
      <c r="I334" s="828"/>
      <c r="J334" s="828"/>
      <c r="K334" s="828"/>
      <c r="L334" s="853"/>
      <c r="M334" s="828"/>
      <c r="N334" s="828"/>
      <c r="O334" s="828"/>
      <c r="P334" s="828"/>
      <c r="Q334" s="828"/>
      <c r="R334" s="828"/>
      <c r="S334" s="828"/>
      <c r="T334" s="828"/>
      <c r="U334" s="828"/>
      <c r="V334" s="828"/>
      <c r="W334" s="828"/>
      <c r="X334" s="828"/>
      <c r="Y334" s="828"/>
      <c r="Z334" s="828"/>
    </row>
    <row r="335" ht="12.75" customHeight="1" spans="1:26">
      <c r="A335" s="828"/>
      <c r="B335" s="829"/>
      <c r="C335" s="828"/>
      <c r="D335" s="830"/>
      <c r="E335" s="828"/>
      <c r="F335" s="830"/>
      <c r="G335" s="828"/>
      <c r="H335" s="828"/>
      <c r="I335" s="828"/>
      <c r="J335" s="828"/>
      <c r="K335" s="828"/>
      <c r="L335" s="853"/>
      <c r="M335" s="828"/>
      <c r="N335" s="828"/>
      <c r="O335" s="828"/>
      <c r="P335" s="828"/>
      <c r="Q335" s="828"/>
      <c r="R335" s="828"/>
      <c r="S335" s="828"/>
      <c r="T335" s="828"/>
      <c r="U335" s="828"/>
      <c r="V335" s="828"/>
      <c r="W335" s="828"/>
      <c r="X335" s="828"/>
      <c r="Y335" s="828"/>
      <c r="Z335" s="828"/>
    </row>
    <row r="336" ht="12.75" customHeight="1" spans="1:26">
      <c r="A336" s="828"/>
      <c r="B336" s="829"/>
      <c r="C336" s="828"/>
      <c r="D336" s="830"/>
      <c r="E336" s="828"/>
      <c r="F336" s="830"/>
      <c r="G336" s="828"/>
      <c r="H336" s="828"/>
      <c r="I336" s="828"/>
      <c r="J336" s="828"/>
      <c r="K336" s="828"/>
      <c r="L336" s="853"/>
      <c r="M336" s="828"/>
      <c r="N336" s="828"/>
      <c r="O336" s="828"/>
      <c r="P336" s="828"/>
      <c r="Q336" s="828"/>
      <c r="R336" s="828"/>
      <c r="S336" s="828"/>
      <c r="T336" s="828"/>
      <c r="U336" s="828"/>
      <c r="V336" s="828"/>
      <c r="W336" s="828"/>
      <c r="X336" s="828"/>
      <c r="Y336" s="828"/>
      <c r="Z336" s="828"/>
    </row>
    <row r="337" ht="12.75" customHeight="1" spans="1:26">
      <c r="A337" s="828"/>
      <c r="B337" s="829"/>
      <c r="C337" s="828"/>
      <c r="D337" s="830"/>
      <c r="E337" s="828"/>
      <c r="F337" s="830"/>
      <c r="G337" s="828"/>
      <c r="H337" s="828"/>
      <c r="I337" s="828"/>
      <c r="J337" s="828"/>
      <c r="K337" s="828"/>
      <c r="L337" s="853"/>
      <c r="M337" s="828"/>
      <c r="N337" s="828"/>
      <c r="O337" s="828"/>
      <c r="P337" s="828"/>
      <c r="Q337" s="828"/>
      <c r="R337" s="828"/>
      <c r="S337" s="828"/>
      <c r="T337" s="828"/>
      <c r="U337" s="828"/>
      <c r="V337" s="828"/>
      <c r="W337" s="828"/>
      <c r="X337" s="828"/>
      <c r="Y337" s="828"/>
      <c r="Z337" s="828"/>
    </row>
    <row r="338" ht="12.75" customHeight="1" spans="1:26">
      <c r="A338" s="828"/>
      <c r="B338" s="829"/>
      <c r="C338" s="828"/>
      <c r="D338" s="830"/>
      <c r="E338" s="828"/>
      <c r="F338" s="830"/>
      <c r="G338" s="828"/>
      <c r="H338" s="828"/>
      <c r="I338" s="828"/>
      <c r="J338" s="828"/>
      <c r="K338" s="828"/>
      <c r="L338" s="853"/>
      <c r="M338" s="828"/>
      <c r="N338" s="828"/>
      <c r="O338" s="828"/>
      <c r="P338" s="828"/>
      <c r="Q338" s="828"/>
      <c r="R338" s="828"/>
      <c r="S338" s="828"/>
      <c r="T338" s="828"/>
      <c r="U338" s="828"/>
      <c r="V338" s="828"/>
      <c r="W338" s="828"/>
      <c r="X338" s="828"/>
      <c r="Y338" s="828"/>
      <c r="Z338" s="828"/>
    </row>
    <row r="339" ht="12.75" customHeight="1" spans="1:26">
      <c r="A339" s="828"/>
      <c r="B339" s="829"/>
      <c r="C339" s="828"/>
      <c r="D339" s="830"/>
      <c r="E339" s="828"/>
      <c r="F339" s="830"/>
      <c r="G339" s="828"/>
      <c r="H339" s="828"/>
      <c r="I339" s="828"/>
      <c r="J339" s="828"/>
      <c r="K339" s="828"/>
      <c r="L339" s="853"/>
      <c r="M339" s="828"/>
      <c r="N339" s="828"/>
      <c r="O339" s="828"/>
      <c r="P339" s="828"/>
      <c r="Q339" s="828"/>
      <c r="R339" s="828"/>
      <c r="S339" s="828"/>
      <c r="T339" s="828"/>
      <c r="U339" s="828"/>
      <c r="V339" s="828"/>
      <c r="W339" s="828"/>
      <c r="X339" s="828"/>
      <c r="Y339" s="828"/>
      <c r="Z339" s="828"/>
    </row>
    <row r="340" ht="12.75" customHeight="1" spans="1:26">
      <c r="A340" s="828"/>
      <c r="B340" s="829"/>
      <c r="C340" s="828"/>
      <c r="D340" s="830"/>
      <c r="E340" s="828"/>
      <c r="F340" s="830"/>
      <c r="G340" s="828"/>
      <c r="H340" s="828"/>
      <c r="I340" s="828"/>
      <c r="J340" s="828"/>
      <c r="K340" s="828"/>
      <c r="L340" s="853"/>
      <c r="M340" s="828"/>
      <c r="N340" s="828"/>
      <c r="O340" s="828"/>
      <c r="P340" s="828"/>
      <c r="Q340" s="828"/>
      <c r="R340" s="828"/>
      <c r="S340" s="828"/>
      <c r="T340" s="828"/>
      <c r="U340" s="828"/>
      <c r="V340" s="828"/>
      <c r="W340" s="828"/>
      <c r="X340" s="828"/>
      <c r="Y340" s="828"/>
      <c r="Z340" s="828"/>
    </row>
    <row r="341" ht="12.75" customHeight="1" spans="1:26">
      <c r="A341" s="828"/>
      <c r="B341" s="829"/>
      <c r="C341" s="828"/>
      <c r="D341" s="830"/>
      <c r="E341" s="828"/>
      <c r="F341" s="830"/>
      <c r="G341" s="828"/>
      <c r="H341" s="828"/>
      <c r="I341" s="828"/>
      <c r="J341" s="828"/>
      <c r="K341" s="828"/>
      <c r="L341" s="853"/>
      <c r="M341" s="828"/>
      <c r="N341" s="828"/>
      <c r="O341" s="828"/>
      <c r="P341" s="828"/>
      <c r="Q341" s="828"/>
      <c r="R341" s="828"/>
      <c r="S341" s="828"/>
      <c r="T341" s="828"/>
      <c r="U341" s="828"/>
      <c r="V341" s="828"/>
      <c r="W341" s="828"/>
      <c r="X341" s="828"/>
      <c r="Y341" s="828"/>
      <c r="Z341" s="828"/>
    </row>
    <row r="342" ht="12.75" customHeight="1" spans="1:26">
      <c r="A342" s="828"/>
      <c r="B342" s="829"/>
      <c r="C342" s="828"/>
      <c r="D342" s="830"/>
      <c r="E342" s="828"/>
      <c r="F342" s="830"/>
      <c r="G342" s="828"/>
      <c r="H342" s="828"/>
      <c r="I342" s="828"/>
      <c r="J342" s="828"/>
      <c r="K342" s="828"/>
      <c r="L342" s="853"/>
      <c r="M342" s="828"/>
      <c r="N342" s="828"/>
      <c r="O342" s="828"/>
      <c r="P342" s="828"/>
      <c r="Q342" s="828"/>
      <c r="R342" s="828"/>
      <c r="S342" s="828"/>
      <c r="T342" s="828"/>
      <c r="U342" s="828"/>
      <c r="V342" s="828"/>
      <c r="W342" s="828"/>
      <c r="X342" s="828"/>
      <c r="Y342" s="828"/>
      <c r="Z342" s="828"/>
    </row>
    <row r="343" ht="12.75" customHeight="1" spans="1:26">
      <c r="A343" s="828"/>
      <c r="B343" s="829"/>
      <c r="C343" s="828"/>
      <c r="D343" s="830"/>
      <c r="E343" s="828"/>
      <c r="F343" s="830"/>
      <c r="G343" s="828"/>
      <c r="H343" s="828"/>
      <c r="I343" s="828"/>
      <c r="J343" s="828"/>
      <c r="K343" s="828"/>
      <c r="L343" s="853"/>
      <c r="M343" s="828"/>
      <c r="N343" s="828"/>
      <c r="O343" s="828"/>
      <c r="P343" s="828"/>
      <c r="Q343" s="828"/>
      <c r="R343" s="828"/>
      <c r="S343" s="828"/>
      <c r="T343" s="828"/>
      <c r="U343" s="828"/>
      <c r="V343" s="828"/>
      <c r="W343" s="828"/>
      <c r="X343" s="828"/>
      <c r="Y343" s="828"/>
      <c r="Z343" s="828"/>
    </row>
    <row r="344" ht="12.75" customHeight="1" spans="1:26">
      <c r="A344" s="828"/>
      <c r="B344" s="829"/>
      <c r="C344" s="828"/>
      <c r="D344" s="830"/>
      <c r="E344" s="828"/>
      <c r="F344" s="830"/>
      <c r="G344" s="828"/>
      <c r="H344" s="828"/>
      <c r="I344" s="828"/>
      <c r="J344" s="828"/>
      <c r="K344" s="828"/>
      <c r="L344" s="853"/>
      <c r="M344" s="828"/>
      <c r="N344" s="828"/>
      <c r="O344" s="828"/>
      <c r="P344" s="828"/>
      <c r="Q344" s="828"/>
      <c r="R344" s="828"/>
      <c r="S344" s="828"/>
      <c r="T344" s="828"/>
      <c r="U344" s="828"/>
      <c r="V344" s="828"/>
      <c r="W344" s="828"/>
      <c r="X344" s="828"/>
      <c r="Y344" s="828"/>
      <c r="Z344" s="828"/>
    </row>
    <row r="345" ht="12.75" customHeight="1" spans="1:26">
      <c r="A345" s="828"/>
      <c r="B345" s="829"/>
      <c r="C345" s="828"/>
      <c r="D345" s="830"/>
      <c r="E345" s="828"/>
      <c r="F345" s="830"/>
      <c r="G345" s="828"/>
      <c r="H345" s="828"/>
      <c r="I345" s="828"/>
      <c r="J345" s="828"/>
      <c r="K345" s="828"/>
      <c r="L345" s="853"/>
      <c r="M345" s="828"/>
      <c r="N345" s="828"/>
      <c r="O345" s="828"/>
      <c r="P345" s="828"/>
      <c r="Q345" s="828"/>
      <c r="R345" s="828"/>
      <c r="S345" s="828"/>
      <c r="T345" s="828"/>
      <c r="U345" s="828"/>
      <c r="V345" s="828"/>
      <c r="W345" s="828"/>
      <c r="X345" s="828"/>
      <c r="Y345" s="828"/>
      <c r="Z345" s="828"/>
    </row>
    <row r="346" ht="12.75" customHeight="1" spans="1:26">
      <c r="A346" s="828"/>
      <c r="B346" s="829"/>
      <c r="C346" s="828"/>
      <c r="D346" s="830"/>
      <c r="E346" s="828"/>
      <c r="F346" s="830"/>
      <c r="G346" s="828"/>
      <c r="H346" s="828"/>
      <c r="I346" s="828"/>
      <c r="J346" s="828"/>
      <c r="K346" s="828"/>
      <c r="L346" s="853"/>
      <c r="M346" s="828"/>
      <c r="N346" s="828"/>
      <c r="O346" s="828"/>
      <c r="P346" s="828"/>
      <c r="Q346" s="828"/>
      <c r="R346" s="828"/>
      <c r="S346" s="828"/>
      <c r="T346" s="828"/>
      <c r="U346" s="828"/>
      <c r="V346" s="828"/>
      <c r="W346" s="828"/>
      <c r="X346" s="828"/>
      <c r="Y346" s="828"/>
      <c r="Z346" s="828"/>
    </row>
    <row r="347" ht="12.75" customHeight="1" spans="1:26">
      <c r="A347" s="828"/>
      <c r="B347" s="829"/>
      <c r="C347" s="828"/>
      <c r="D347" s="830"/>
      <c r="E347" s="828"/>
      <c r="F347" s="830"/>
      <c r="G347" s="828"/>
      <c r="H347" s="828"/>
      <c r="I347" s="828"/>
      <c r="J347" s="828"/>
      <c r="K347" s="828"/>
      <c r="L347" s="853"/>
      <c r="M347" s="828"/>
      <c r="N347" s="828"/>
      <c r="O347" s="828"/>
      <c r="P347" s="828"/>
      <c r="Q347" s="828"/>
      <c r="R347" s="828"/>
      <c r="S347" s="828"/>
      <c r="T347" s="828"/>
      <c r="U347" s="828"/>
      <c r="V347" s="828"/>
      <c r="W347" s="828"/>
      <c r="X347" s="828"/>
      <c r="Y347" s="828"/>
      <c r="Z347" s="828"/>
    </row>
    <row r="348" ht="12.75" customHeight="1" spans="1:26">
      <c r="A348" s="828"/>
      <c r="B348" s="829"/>
      <c r="C348" s="828"/>
      <c r="D348" s="830"/>
      <c r="E348" s="828"/>
      <c r="F348" s="830"/>
      <c r="G348" s="828"/>
      <c r="H348" s="828"/>
      <c r="I348" s="828"/>
      <c r="J348" s="828"/>
      <c r="K348" s="828"/>
      <c r="L348" s="853"/>
      <c r="M348" s="828"/>
      <c r="N348" s="828"/>
      <c r="O348" s="828"/>
      <c r="P348" s="828"/>
      <c r="Q348" s="828"/>
      <c r="R348" s="828"/>
      <c r="S348" s="828"/>
      <c r="T348" s="828"/>
      <c r="U348" s="828"/>
      <c r="V348" s="828"/>
      <c r="W348" s="828"/>
      <c r="X348" s="828"/>
      <c r="Y348" s="828"/>
      <c r="Z348" s="828"/>
    </row>
    <row r="349" ht="12.75" customHeight="1" spans="1:26">
      <c r="A349" s="828"/>
      <c r="B349" s="829"/>
      <c r="C349" s="828"/>
      <c r="D349" s="830"/>
      <c r="E349" s="828"/>
      <c r="F349" s="830"/>
      <c r="G349" s="828"/>
      <c r="H349" s="828"/>
      <c r="I349" s="828"/>
      <c r="J349" s="828"/>
      <c r="K349" s="828"/>
      <c r="L349" s="853"/>
      <c r="M349" s="828"/>
      <c r="N349" s="828"/>
      <c r="O349" s="828"/>
      <c r="P349" s="828"/>
      <c r="Q349" s="828"/>
      <c r="R349" s="828"/>
      <c r="S349" s="828"/>
      <c r="T349" s="828"/>
      <c r="U349" s="828"/>
      <c r="V349" s="828"/>
      <c r="W349" s="828"/>
      <c r="X349" s="828"/>
      <c r="Y349" s="828"/>
      <c r="Z349" s="828"/>
    </row>
    <row r="350" ht="12.75" customHeight="1" spans="1:26">
      <c r="A350" s="828"/>
      <c r="B350" s="829"/>
      <c r="C350" s="828"/>
      <c r="D350" s="830"/>
      <c r="E350" s="828"/>
      <c r="F350" s="830"/>
      <c r="G350" s="828"/>
      <c r="H350" s="828"/>
      <c r="I350" s="828"/>
      <c r="J350" s="828"/>
      <c r="K350" s="828"/>
      <c r="L350" s="853"/>
      <c r="M350" s="828"/>
      <c r="N350" s="828"/>
      <c r="O350" s="828"/>
      <c r="P350" s="828"/>
      <c r="Q350" s="828"/>
      <c r="R350" s="828"/>
      <c r="S350" s="828"/>
      <c r="T350" s="828"/>
      <c r="U350" s="828"/>
      <c r="V350" s="828"/>
      <c r="W350" s="828"/>
      <c r="X350" s="828"/>
      <c r="Y350" s="828"/>
      <c r="Z350" s="828"/>
    </row>
    <row r="351" ht="12.75" customHeight="1" spans="1:26">
      <c r="A351" s="828"/>
      <c r="B351" s="829"/>
      <c r="C351" s="828"/>
      <c r="D351" s="830"/>
      <c r="E351" s="828"/>
      <c r="F351" s="830"/>
      <c r="G351" s="828"/>
      <c r="H351" s="828"/>
      <c r="I351" s="828"/>
      <c r="J351" s="828"/>
      <c r="K351" s="828"/>
      <c r="L351" s="853"/>
      <c r="M351" s="828"/>
      <c r="N351" s="828"/>
      <c r="O351" s="828"/>
      <c r="P351" s="828"/>
      <c r="Q351" s="828"/>
      <c r="R351" s="828"/>
      <c r="S351" s="828"/>
      <c r="T351" s="828"/>
      <c r="U351" s="828"/>
      <c r="V351" s="828"/>
      <c r="W351" s="828"/>
      <c r="X351" s="828"/>
      <c r="Y351" s="828"/>
      <c r="Z351" s="828"/>
    </row>
    <row r="352" ht="12.75" customHeight="1" spans="1:26">
      <c r="A352" s="828"/>
      <c r="B352" s="829"/>
      <c r="C352" s="828"/>
      <c r="D352" s="830"/>
      <c r="E352" s="828"/>
      <c r="F352" s="830"/>
      <c r="G352" s="828"/>
      <c r="H352" s="828"/>
      <c r="I352" s="828"/>
      <c r="J352" s="828"/>
      <c r="K352" s="828"/>
      <c r="L352" s="853"/>
      <c r="M352" s="828"/>
      <c r="N352" s="828"/>
      <c r="O352" s="828"/>
      <c r="P352" s="828"/>
      <c r="Q352" s="828"/>
      <c r="R352" s="828"/>
      <c r="S352" s="828"/>
      <c r="T352" s="828"/>
      <c r="U352" s="828"/>
      <c r="V352" s="828"/>
      <c r="W352" s="828"/>
      <c r="X352" s="828"/>
      <c r="Y352" s="828"/>
      <c r="Z352" s="828"/>
    </row>
    <row r="353" ht="12.75" customHeight="1" spans="1:26">
      <c r="A353" s="828"/>
      <c r="B353" s="829"/>
      <c r="C353" s="828"/>
      <c r="D353" s="830"/>
      <c r="E353" s="828"/>
      <c r="F353" s="830"/>
      <c r="G353" s="828"/>
      <c r="H353" s="828"/>
      <c r="I353" s="828"/>
      <c r="J353" s="828"/>
      <c r="K353" s="828"/>
      <c r="L353" s="853"/>
      <c r="M353" s="828"/>
      <c r="N353" s="828"/>
      <c r="O353" s="828"/>
      <c r="P353" s="828"/>
      <c r="Q353" s="828"/>
      <c r="R353" s="828"/>
      <c r="S353" s="828"/>
      <c r="T353" s="828"/>
      <c r="U353" s="828"/>
      <c r="V353" s="828"/>
      <c r="W353" s="828"/>
      <c r="X353" s="828"/>
      <c r="Y353" s="828"/>
      <c r="Z353" s="828"/>
    </row>
    <row r="354" ht="12.75" customHeight="1" spans="1:26">
      <c r="A354" s="828"/>
      <c r="B354" s="829"/>
      <c r="C354" s="828"/>
      <c r="D354" s="830"/>
      <c r="E354" s="828"/>
      <c r="F354" s="830"/>
      <c r="G354" s="828"/>
      <c r="H354" s="828"/>
      <c r="I354" s="828"/>
      <c r="J354" s="828"/>
      <c r="K354" s="828"/>
      <c r="L354" s="853"/>
      <c r="M354" s="828"/>
      <c r="N354" s="828"/>
      <c r="O354" s="828"/>
      <c r="P354" s="828"/>
      <c r="Q354" s="828"/>
      <c r="R354" s="828"/>
      <c r="S354" s="828"/>
      <c r="T354" s="828"/>
      <c r="U354" s="828"/>
      <c r="V354" s="828"/>
      <c r="W354" s="828"/>
      <c r="X354" s="828"/>
      <c r="Y354" s="828"/>
      <c r="Z354" s="828"/>
    </row>
    <row r="355" ht="12.75" customHeight="1" spans="1:26">
      <c r="A355" s="828"/>
      <c r="B355" s="829"/>
      <c r="C355" s="828"/>
      <c r="D355" s="830"/>
      <c r="E355" s="828"/>
      <c r="F355" s="830"/>
      <c r="G355" s="828"/>
      <c r="H355" s="828"/>
      <c r="I355" s="828"/>
      <c r="J355" s="828"/>
      <c r="K355" s="828"/>
      <c r="L355" s="853"/>
      <c r="M355" s="828"/>
      <c r="N355" s="828"/>
      <c r="O355" s="828"/>
      <c r="P355" s="828"/>
      <c r="Q355" s="828"/>
      <c r="R355" s="828"/>
      <c r="S355" s="828"/>
      <c r="T355" s="828"/>
      <c r="U355" s="828"/>
      <c r="V355" s="828"/>
      <c r="W355" s="828"/>
      <c r="X355" s="828"/>
      <c r="Y355" s="828"/>
      <c r="Z355" s="828"/>
    </row>
    <row r="356" ht="12.75" customHeight="1" spans="1:26">
      <c r="A356" s="828"/>
      <c r="B356" s="829"/>
      <c r="C356" s="828"/>
      <c r="D356" s="830"/>
      <c r="E356" s="828"/>
      <c r="F356" s="830"/>
      <c r="G356" s="828"/>
      <c r="H356" s="828"/>
      <c r="I356" s="828"/>
      <c r="J356" s="828"/>
      <c r="K356" s="828"/>
      <c r="L356" s="853"/>
      <c r="M356" s="828"/>
      <c r="N356" s="828"/>
      <c r="O356" s="828"/>
      <c r="P356" s="828"/>
      <c r="Q356" s="828"/>
      <c r="R356" s="828"/>
      <c r="S356" s="828"/>
      <c r="T356" s="828"/>
      <c r="U356" s="828"/>
      <c r="V356" s="828"/>
      <c r="W356" s="828"/>
      <c r="X356" s="828"/>
      <c r="Y356" s="828"/>
      <c r="Z356" s="828"/>
    </row>
    <row r="357" ht="12.75" customHeight="1" spans="1:26">
      <c r="A357" s="828"/>
      <c r="B357" s="829"/>
      <c r="C357" s="828"/>
      <c r="D357" s="830"/>
      <c r="E357" s="828"/>
      <c r="F357" s="830"/>
      <c r="G357" s="828"/>
      <c r="H357" s="828"/>
      <c r="I357" s="828"/>
      <c r="J357" s="828"/>
      <c r="K357" s="828"/>
      <c r="L357" s="853"/>
      <c r="M357" s="828"/>
      <c r="N357" s="828"/>
      <c r="O357" s="828"/>
      <c r="P357" s="828"/>
      <c r="Q357" s="828"/>
      <c r="R357" s="828"/>
      <c r="S357" s="828"/>
      <c r="T357" s="828"/>
      <c r="U357" s="828"/>
      <c r="V357" s="828"/>
      <c r="W357" s="828"/>
      <c r="X357" s="828"/>
      <c r="Y357" s="828"/>
      <c r="Z357" s="828"/>
    </row>
    <row r="358" ht="12.75" customHeight="1" spans="1:26">
      <c r="A358" s="828"/>
      <c r="B358" s="829"/>
      <c r="C358" s="828"/>
      <c r="D358" s="830"/>
      <c r="E358" s="828"/>
      <c r="F358" s="830"/>
      <c r="G358" s="828"/>
      <c r="H358" s="828"/>
      <c r="I358" s="828"/>
      <c r="J358" s="828"/>
      <c r="K358" s="828"/>
      <c r="L358" s="853"/>
      <c r="M358" s="828"/>
      <c r="N358" s="828"/>
      <c r="O358" s="828"/>
      <c r="P358" s="828"/>
      <c r="Q358" s="828"/>
      <c r="R358" s="828"/>
      <c r="S358" s="828"/>
      <c r="T358" s="828"/>
      <c r="U358" s="828"/>
      <c r="V358" s="828"/>
      <c r="W358" s="828"/>
      <c r="X358" s="828"/>
      <c r="Y358" s="828"/>
      <c r="Z358" s="828"/>
    </row>
    <row r="359" ht="12.75" customHeight="1" spans="1:26">
      <c r="A359" s="828"/>
      <c r="B359" s="829"/>
      <c r="C359" s="828"/>
      <c r="D359" s="830"/>
      <c r="E359" s="828"/>
      <c r="F359" s="830"/>
      <c r="G359" s="828"/>
      <c r="H359" s="828"/>
      <c r="I359" s="828"/>
      <c r="J359" s="828"/>
      <c r="K359" s="828"/>
      <c r="L359" s="853"/>
      <c r="M359" s="828"/>
      <c r="N359" s="828"/>
      <c r="O359" s="828"/>
      <c r="P359" s="828"/>
      <c r="Q359" s="828"/>
      <c r="R359" s="828"/>
      <c r="S359" s="828"/>
      <c r="T359" s="828"/>
      <c r="U359" s="828"/>
      <c r="V359" s="828"/>
      <c r="W359" s="828"/>
      <c r="X359" s="828"/>
      <c r="Y359" s="828"/>
      <c r="Z359" s="828"/>
    </row>
    <row r="360" ht="12.75" customHeight="1" spans="1:26">
      <c r="A360" s="828"/>
      <c r="B360" s="829"/>
      <c r="C360" s="828"/>
      <c r="D360" s="830"/>
      <c r="E360" s="828"/>
      <c r="F360" s="830"/>
      <c r="G360" s="828"/>
      <c r="H360" s="828"/>
      <c r="I360" s="828"/>
      <c r="J360" s="828"/>
      <c r="K360" s="828"/>
      <c r="L360" s="853"/>
      <c r="M360" s="828"/>
      <c r="N360" s="828"/>
      <c r="O360" s="828"/>
      <c r="P360" s="828"/>
      <c r="Q360" s="828"/>
      <c r="R360" s="828"/>
      <c r="S360" s="828"/>
      <c r="T360" s="828"/>
      <c r="U360" s="828"/>
      <c r="V360" s="828"/>
      <c r="W360" s="828"/>
      <c r="X360" s="828"/>
      <c r="Y360" s="828"/>
      <c r="Z360" s="828"/>
    </row>
    <row r="361" ht="12.75" customHeight="1" spans="1:26">
      <c r="A361" s="828"/>
      <c r="B361" s="829"/>
      <c r="C361" s="828"/>
      <c r="D361" s="830"/>
      <c r="E361" s="828"/>
      <c r="F361" s="830"/>
      <c r="G361" s="828"/>
      <c r="H361" s="828"/>
      <c r="I361" s="828"/>
      <c r="J361" s="828"/>
      <c r="K361" s="828"/>
      <c r="L361" s="853"/>
      <c r="M361" s="828"/>
      <c r="N361" s="828"/>
      <c r="O361" s="828"/>
      <c r="P361" s="828"/>
      <c r="Q361" s="828"/>
      <c r="R361" s="828"/>
      <c r="S361" s="828"/>
      <c r="T361" s="828"/>
      <c r="U361" s="828"/>
      <c r="V361" s="828"/>
      <c r="W361" s="828"/>
      <c r="X361" s="828"/>
      <c r="Y361" s="828"/>
      <c r="Z361" s="828"/>
    </row>
    <row r="362" ht="12.75" customHeight="1" spans="1:26">
      <c r="A362" s="828"/>
      <c r="B362" s="829"/>
      <c r="C362" s="828"/>
      <c r="D362" s="830"/>
      <c r="E362" s="828"/>
      <c r="F362" s="830"/>
      <c r="G362" s="828"/>
      <c r="H362" s="828"/>
      <c r="I362" s="828"/>
      <c r="J362" s="828"/>
      <c r="K362" s="828"/>
      <c r="L362" s="853"/>
      <c r="M362" s="828"/>
      <c r="N362" s="828"/>
      <c r="O362" s="828"/>
      <c r="P362" s="828"/>
      <c r="Q362" s="828"/>
      <c r="R362" s="828"/>
      <c r="S362" s="828"/>
      <c r="T362" s="828"/>
      <c r="U362" s="828"/>
      <c r="V362" s="828"/>
      <c r="W362" s="828"/>
      <c r="X362" s="828"/>
      <c r="Y362" s="828"/>
      <c r="Z362" s="828"/>
    </row>
    <row r="363" ht="12.75" customHeight="1" spans="1:26">
      <c r="A363" s="828"/>
      <c r="B363" s="829"/>
      <c r="C363" s="828"/>
      <c r="D363" s="830"/>
      <c r="E363" s="828"/>
      <c r="F363" s="830"/>
      <c r="G363" s="828"/>
      <c r="H363" s="828"/>
      <c r="I363" s="828"/>
      <c r="J363" s="828"/>
      <c r="K363" s="828"/>
      <c r="L363" s="853"/>
      <c r="M363" s="828"/>
      <c r="N363" s="828"/>
      <c r="O363" s="828"/>
      <c r="P363" s="828"/>
      <c r="Q363" s="828"/>
      <c r="R363" s="828"/>
      <c r="S363" s="828"/>
      <c r="T363" s="828"/>
      <c r="U363" s="828"/>
      <c r="V363" s="828"/>
      <c r="W363" s="828"/>
      <c r="X363" s="828"/>
      <c r="Y363" s="828"/>
      <c r="Z363" s="828"/>
    </row>
    <row r="364" ht="12.75" customHeight="1" spans="1:26">
      <c r="A364" s="828"/>
      <c r="B364" s="829"/>
      <c r="C364" s="828"/>
      <c r="D364" s="830"/>
      <c r="E364" s="828"/>
      <c r="F364" s="830"/>
      <c r="G364" s="828"/>
      <c r="H364" s="828"/>
      <c r="I364" s="828"/>
      <c r="J364" s="828"/>
      <c r="K364" s="828"/>
      <c r="L364" s="853"/>
      <c r="M364" s="828"/>
      <c r="N364" s="828"/>
      <c r="O364" s="828"/>
      <c r="P364" s="828"/>
      <c r="Q364" s="828"/>
      <c r="R364" s="828"/>
      <c r="S364" s="828"/>
      <c r="T364" s="828"/>
      <c r="U364" s="828"/>
      <c r="V364" s="828"/>
      <c r="W364" s="828"/>
      <c r="X364" s="828"/>
      <c r="Y364" s="828"/>
      <c r="Z364" s="828"/>
    </row>
    <row r="365" ht="12.75" customHeight="1" spans="1:26">
      <c r="A365" s="828"/>
      <c r="B365" s="829"/>
      <c r="C365" s="828"/>
      <c r="D365" s="830"/>
      <c r="E365" s="828"/>
      <c r="F365" s="830"/>
      <c r="G365" s="828"/>
      <c r="H365" s="828"/>
      <c r="I365" s="828"/>
      <c r="J365" s="828"/>
      <c r="K365" s="828"/>
      <c r="L365" s="853"/>
      <c r="M365" s="828"/>
      <c r="N365" s="828"/>
      <c r="O365" s="828"/>
      <c r="P365" s="828"/>
      <c r="Q365" s="828"/>
      <c r="R365" s="828"/>
      <c r="S365" s="828"/>
      <c r="T365" s="828"/>
      <c r="U365" s="828"/>
      <c r="V365" s="828"/>
      <c r="W365" s="828"/>
      <c r="X365" s="828"/>
      <c r="Y365" s="828"/>
      <c r="Z365" s="828"/>
    </row>
    <row r="366" ht="12.75" customHeight="1" spans="1:26">
      <c r="A366" s="828"/>
      <c r="B366" s="829"/>
      <c r="C366" s="828"/>
      <c r="D366" s="830"/>
      <c r="E366" s="828"/>
      <c r="F366" s="830"/>
      <c r="G366" s="828"/>
      <c r="H366" s="828"/>
      <c r="I366" s="828"/>
      <c r="J366" s="828"/>
      <c r="K366" s="828"/>
      <c r="L366" s="853"/>
      <c r="M366" s="828"/>
      <c r="N366" s="828"/>
      <c r="O366" s="828"/>
      <c r="P366" s="828"/>
      <c r="Q366" s="828"/>
      <c r="R366" s="828"/>
      <c r="S366" s="828"/>
      <c r="T366" s="828"/>
      <c r="U366" s="828"/>
      <c r="V366" s="828"/>
      <c r="W366" s="828"/>
      <c r="X366" s="828"/>
      <c r="Y366" s="828"/>
      <c r="Z366" s="828"/>
    </row>
    <row r="367" ht="12.75" customHeight="1" spans="1:26">
      <c r="A367" s="828"/>
      <c r="B367" s="829"/>
      <c r="C367" s="828"/>
      <c r="D367" s="830"/>
      <c r="E367" s="828"/>
      <c r="F367" s="830"/>
      <c r="G367" s="828"/>
      <c r="H367" s="828"/>
      <c r="I367" s="828"/>
      <c r="J367" s="828"/>
      <c r="K367" s="828"/>
      <c r="L367" s="853"/>
      <c r="M367" s="828"/>
      <c r="N367" s="828"/>
      <c r="O367" s="828"/>
      <c r="P367" s="828"/>
      <c r="Q367" s="828"/>
      <c r="R367" s="828"/>
      <c r="S367" s="828"/>
      <c r="T367" s="828"/>
      <c r="U367" s="828"/>
      <c r="V367" s="828"/>
      <c r="W367" s="828"/>
      <c r="X367" s="828"/>
      <c r="Y367" s="828"/>
      <c r="Z367" s="828"/>
    </row>
    <row r="368" ht="12.75" customHeight="1" spans="1:26">
      <c r="A368" s="828"/>
      <c r="B368" s="829"/>
      <c r="C368" s="828"/>
      <c r="D368" s="830"/>
      <c r="E368" s="828"/>
      <c r="F368" s="830"/>
      <c r="G368" s="828"/>
      <c r="H368" s="828"/>
      <c r="I368" s="828"/>
      <c r="J368" s="828"/>
      <c r="K368" s="828"/>
      <c r="L368" s="853"/>
      <c r="M368" s="828"/>
      <c r="N368" s="828"/>
      <c r="O368" s="828"/>
      <c r="P368" s="828"/>
      <c r="Q368" s="828"/>
      <c r="R368" s="828"/>
      <c r="S368" s="828"/>
      <c r="T368" s="828"/>
      <c r="U368" s="828"/>
      <c r="V368" s="828"/>
      <c r="W368" s="828"/>
      <c r="X368" s="828"/>
      <c r="Y368" s="828"/>
      <c r="Z368" s="828"/>
    </row>
    <row r="369" ht="12.75" customHeight="1" spans="1:26">
      <c r="A369" s="828"/>
      <c r="B369" s="829"/>
      <c r="C369" s="828"/>
      <c r="D369" s="830"/>
      <c r="E369" s="828"/>
      <c r="F369" s="830"/>
      <c r="G369" s="828"/>
      <c r="H369" s="828"/>
      <c r="I369" s="828"/>
      <c r="J369" s="828"/>
      <c r="K369" s="828"/>
      <c r="L369" s="853"/>
      <c r="M369" s="828"/>
      <c r="N369" s="828"/>
      <c r="O369" s="828"/>
      <c r="P369" s="828"/>
      <c r="Q369" s="828"/>
      <c r="R369" s="828"/>
      <c r="S369" s="828"/>
      <c r="T369" s="828"/>
      <c r="U369" s="828"/>
      <c r="V369" s="828"/>
      <c r="W369" s="828"/>
      <c r="X369" s="828"/>
      <c r="Y369" s="828"/>
      <c r="Z369" s="828"/>
    </row>
    <row r="370" ht="12.75" customHeight="1" spans="1:26">
      <c r="A370" s="828"/>
      <c r="B370" s="829"/>
      <c r="C370" s="828"/>
      <c r="D370" s="830"/>
      <c r="E370" s="828"/>
      <c r="F370" s="830"/>
      <c r="G370" s="828"/>
      <c r="H370" s="828"/>
      <c r="I370" s="828"/>
      <c r="J370" s="828"/>
      <c r="K370" s="828"/>
      <c r="L370" s="853"/>
      <c r="M370" s="828"/>
      <c r="N370" s="828"/>
      <c r="O370" s="828"/>
      <c r="P370" s="828"/>
      <c r="Q370" s="828"/>
      <c r="R370" s="828"/>
      <c r="S370" s="828"/>
      <c r="T370" s="828"/>
      <c r="U370" s="828"/>
      <c r="V370" s="828"/>
      <c r="W370" s="828"/>
      <c r="X370" s="828"/>
      <c r="Y370" s="828"/>
      <c r="Z370" s="828"/>
    </row>
    <row r="371" ht="12.75" customHeight="1" spans="1:26">
      <c r="A371" s="828"/>
      <c r="B371" s="829"/>
      <c r="C371" s="828"/>
      <c r="D371" s="830"/>
      <c r="E371" s="828"/>
      <c r="F371" s="830"/>
      <c r="G371" s="828"/>
      <c r="H371" s="828"/>
      <c r="I371" s="828"/>
      <c r="J371" s="828"/>
      <c r="K371" s="828"/>
      <c r="L371" s="853"/>
      <c r="M371" s="828"/>
      <c r="N371" s="828"/>
      <c r="O371" s="828"/>
      <c r="P371" s="828"/>
      <c r="Q371" s="828"/>
      <c r="R371" s="828"/>
      <c r="S371" s="828"/>
      <c r="T371" s="828"/>
      <c r="U371" s="828"/>
      <c r="V371" s="828"/>
      <c r="W371" s="828"/>
      <c r="X371" s="828"/>
      <c r="Y371" s="828"/>
      <c r="Z371" s="828"/>
    </row>
    <row r="372" ht="12.75" customHeight="1" spans="1:26">
      <c r="A372" s="828"/>
      <c r="B372" s="829"/>
      <c r="C372" s="828"/>
      <c r="D372" s="830"/>
      <c r="E372" s="828"/>
      <c r="F372" s="830"/>
      <c r="G372" s="828"/>
      <c r="H372" s="828"/>
      <c r="I372" s="828"/>
      <c r="J372" s="828"/>
      <c r="K372" s="828"/>
      <c r="L372" s="853"/>
      <c r="M372" s="828"/>
      <c r="N372" s="828"/>
      <c r="O372" s="828"/>
      <c r="P372" s="828"/>
      <c r="Q372" s="828"/>
      <c r="R372" s="828"/>
      <c r="S372" s="828"/>
      <c r="T372" s="828"/>
      <c r="U372" s="828"/>
      <c r="V372" s="828"/>
      <c r="W372" s="828"/>
      <c r="X372" s="828"/>
      <c r="Y372" s="828"/>
      <c r="Z372" s="828"/>
    </row>
    <row r="373" ht="12.75" customHeight="1" spans="1:26">
      <c r="A373" s="828"/>
      <c r="B373" s="829"/>
      <c r="C373" s="828"/>
      <c r="D373" s="830"/>
      <c r="E373" s="828"/>
      <c r="F373" s="830"/>
      <c r="G373" s="828"/>
      <c r="H373" s="828"/>
      <c r="I373" s="828"/>
      <c r="J373" s="828"/>
      <c r="K373" s="828"/>
      <c r="L373" s="853"/>
      <c r="M373" s="828"/>
      <c r="N373" s="828"/>
      <c r="O373" s="828"/>
      <c r="P373" s="828"/>
      <c r="Q373" s="828"/>
      <c r="R373" s="828"/>
      <c r="S373" s="828"/>
      <c r="T373" s="828"/>
      <c r="U373" s="828"/>
      <c r="V373" s="828"/>
      <c r="W373" s="828"/>
      <c r="X373" s="828"/>
      <c r="Y373" s="828"/>
      <c r="Z373" s="828"/>
    </row>
    <row r="374" ht="12.75" customHeight="1" spans="1:26">
      <c r="A374" s="828"/>
      <c r="B374" s="829"/>
      <c r="C374" s="828"/>
      <c r="D374" s="830"/>
      <c r="E374" s="828"/>
      <c r="F374" s="830"/>
      <c r="G374" s="828"/>
      <c r="H374" s="828"/>
      <c r="I374" s="828"/>
      <c r="J374" s="828"/>
      <c r="K374" s="828"/>
      <c r="L374" s="853"/>
      <c r="M374" s="828"/>
      <c r="N374" s="828"/>
      <c r="O374" s="828"/>
      <c r="P374" s="828"/>
      <c r="Q374" s="828"/>
      <c r="R374" s="828"/>
      <c r="S374" s="828"/>
      <c r="T374" s="828"/>
      <c r="U374" s="828"/>
      <c r="V374" s="828"/>
      <c r="W374" s="828"/>
      <c r="X374" s="828"/>
      <c r="Y374" s="828"/>
      <c r="Z374" s="828"/>
    </row>
    <row r="375" ht="12.75" customHeight="1" spans="1:26">
      <c r="A375" s="828"/>
      <c r="B375" s="829"/>
      <c r="C375" s="828"/>
      <c r="D375" s="830"/>
      <c r="E375" s="828"/>
      <c r="F375" s="830"/>
      <c r="G375" s="828"/>
      <c r="H375" s="828"/>
      <c r="I375" s="828"/>
      <c r="J375" s="828"/>
      <c r="K375" s="828"/>
      <c r="L375" s="853"/>
      <c r="M375" s="828"/>
      <c r="N375" s="828"/>
      <c r="O375" s="828"/>
      <c r="P375" s="828"/>
      <c r="Q375" s="828"/>
      <c r="R375" s="828"/>
      <c r="S375" s="828"/>
      <c r="T375" s="828"/>
      <c r="U375" s="828"/>
      <c r="V375" s="828"/>
      <c r="W375" s="828"/>
      <c r="X375" s="828"/>
      <c r="Y375" s="828"/>
      <c r="Z375" s="828"/>
    </row>
    <row r="376" ht="12.75" customHeight="1" spans="1:26">
      <c r="A376" s="828"/>
      <c r="B376" s="829"/>
      <c r="C376" s="828"/>
      <c r="D376" s="830"/>
      <c r="E376" s="828"/>
      <c r="F376" s="830"/>
      <c r="G376" s="828"/>
      <c r="H376" s="828"/>
      <c r="I376" s="828"/>
      <c r="J376" s="828"/>
      <c r="K376" s="828"/>
      <c r="L376" s="853"/>
      <c r="M376" s="828"/>
      <c r="N376" s="828"/>
      <c r="O376" s="828"/>
      <c r="P376" s="828"/>
      <c r="Q376" s="828"/>
      <c r="R376" s="828"/>
      <c r="S376" s="828"/>
      <c r="T376" s="828"/>
      <c r="U376" s="828"/>
      <c r="V376" s="828"/>
      <c r="W376" s="828"/>
      <c r="X376" s="828"/>
      <c r="Y376" s="828"/>
      <c r="Z376" s="828"/>
    </row>
    <row r="377" ht="12.75" customHeight="1" spans="1:26">
      <c r="A377" s="828"/>
      <c r="B377" s="829"/>
      <c r="C377" s="828"/>
      <c r="D377" s="830"/>
      <c r="E377" s="828"/>
      <c r="F377" s="830"/>
      <c r="G377" s="828"/>
      <c r="H377" s="828"/>
      <c r="I377" s="828"/>
      <c r="J377" s="828"/>
      <c r="K377" s="828"/>
      <c r="L377" s="853"/>
      <c r="M377" s="828"/>
      <c r="N377" s="828"/>
      <c r="O377" s="828"/>
      <c r="P377" s="828"/>
      <c r="Q377" s="828"/>
      <c r="R377" s="828"/>
      <c r="S377" s="828"/>
      <c r="T377" s="828"/>
      <c r="U377" s="828"/>
      <c r="V377" s="828"/>
      <c r="W377" s="828"/>
      <c r="X377" s="828"/>
      <c r="Y377" s="828"/>
      <c r="Z377" s="828"/>
    </row>
    <row r="378" ht="12.75" customHeight="1" spans="1:26">
      <c r="A378" s="828"/>
      <c r="B378" s="829"/>
      <c r="C378" s="828"/>
      <c r="D378" s="830"/>
      <c r="E378" s="828"/>
      <c r="F378" s="830"/>
      <c r="G378" s="828"/>
      <c r="H378" s="828"/>
      <c r="I378" s="828"/>
      <c r="J378" s="828"/>
      <c r="K378" s="828"/>
      <c r="L378" s="853"/>
      <c r="M378" s="828"/>
      <c r="N378" s="828"/>
      <c r="O378" s="828"/>
      <c r="P378" s="828"/>
      <c r="Q378" s="828"/>
      <c r="R378" s="828"/>
      <c r="S378" s="828"/>
      <c r="T378" s="828"/>
      <c r="U378" s="828"/>
      <c r="V378" s="828"/>
      <c r="W378" s="828"/>
      <c r="X378" s="828"/>
      <c r="Y378" s="828"/>
      <c r="Z378" s="828"/>
    </row>
    <row r="379" ht="12.75" customHeight="1" spans="1:26">
      <c r="A379" s="828"/>
      <c r="B379" s="829"/>
      <c r="C379" s="828"/>
      <c r="D379" s="830"/>
      <c r="E379" s="828"/>
      <c r="F379" s="830"/>
      <c r="G379" s="828"/>
      <c r="H379" s="828"/>
      <c r="I379" s="828"/>
      <c r="J379" s="828"/>
      <c r="K379" s="828"/>
      <c r="L379" s="853"/>
      <c r="M379" s="828"/>
      <c r="N379" s="828"/>
      <c r="O379" s="828"/>
      <c r="P379" s="828"/>
      <c r="Q379" s="828"/>
      <c r="R379" s="828"/>
      <c r="S379" s="828"/>
      <c r="T379" s="828"/>
      <c r="U379" s="828"/>
      <c r="V379" s="828"/>
      <c r="W379" s="828"/>
      <c r="X379" s="828"/>
      <c r="Y379" s="828"/>
      <c r="Z379" s="828"/>
    </row>
    <row r="380" ht="12.75" customHeight="1" spans="1:26">
      <c r="A380" s="828"/>
      <c r="B380" s="829"/>
      <c r="C380" s="828"/>
      <c r="D380" s="830"/>
      <c r="E380" s="828"/>
      <c r="F380" s="830"/>
      <c r="G380" s="828"/>
      <c r="H380" s="828"/>
      <c r="I380" s="828"/>
      <c r="J380" s="828"/>
      <c r="K380" s="828"/>
      <c r="L380" s="853"/>
      <c r="M380" s="828"/>
      <c r="N380" s="828"/>
      <c r="O380" s="828"/>
      <c r="P380" s="828"/>
      <c r="Q380" s="828"/>
      <c r="R380" s="828"/>
      <c r="S380" s="828"/>
      <c r="T380" s="828"/>
      <c r="U380" s="828"/>
      <c r="V380" s="828"/>
      <c r="W380" s="828"/>
      <c r="X380" s="828"/>
      <c r="Y380" s="828"/>
      <c r="Z380" s="828"/>
    </row>
    <row r="381" ht="12.75" customHeight="1" spans="1:26">
      <c r="A381" s="828"/>
      <c r="B381" s="829"/>
      <c r="C381" s="828"/>
      <c r="D381" s="830"/>
      <c r="E381" s="828"/>
      <c r="F381" s="830"/>
      <c r="G381" s="828"/>
      <c r="H381" s="828"/>
      <c r="I381" s="828"/>
      <c r="J381" s="828"/>
      <c r="K381" s="828"/>
      <c r="L381" s="853"/>
      <c r="M381" s="828"/>
      <c r="N381" s="828"/>
      <c r="O381" s="828"/>
      <c r="P381" s="828"/>
      <c r="Q381" s="828"/>
      <c r="R381" s="828"/>
      <c r="S381" s="828"/>
      <c r="T381" s="828"/>
      <c r="U381" s="828"/>
      <c r="V381" s="828"/>
      <c r="W381" s="828"/>
      <c r="X381" s="828"/>
      <c r="Y381" s="828"/>
      <c r="Z381" s="828"/>
    </row>
    <row r="382" ht="12.75" customHeight="1" spans="1:26">
      <c r="A382" s="828"/>
      <c r="B382" s="829"/>
      <c r="C382" s="828"/>
      <c r="D382" s="830"/>
      <c r="E382" s="828"/>
      <c r="F382" s="830"/>
      <c r="G382" s="828"/>
      <c r="H382" s="828"/>
      <c r="I382" s="828"/>
      <c r="J382" s="828"/>
      <c r="K382" s="828"/>
      <c r="L382" s="853"/>
      <c r="M382" s="828"/>
      <c r="N382" s="828"/>
      <c r="O382" s="828"/>
      <c r="P382" s="828"/>
      <c r="Q382" s="828"/>
      <c r="R382" s="828"/>
      <c r="S382" s="828"/>
      <c r="T382" s="828"/>
      <c r="U382" s="828"/>
      <c r="V382" s="828"/>
      <c r="W382" s="828"/>
      <c r="X382" s="828"/>
      <c r="Y382" s="828"/>
      <c r="Z382" s="828"/>
    </row>
    <row r="383" ht="12.75" customHeight="1" spans="1:26">
      <c r="A383" s="828"/>
      <c r="B383" s="829"/>
      <c r="C383" s="828"/>
      <c r="D383" s="830"/>
      <c r="E383" s="828"/>
      <c r="F383" s="830"/>
      <c r="G383" s="828"/>
      <c r="H383" s="828"/>
      <c r="I383" s="828"/>
      <c r="J383" s="828"/>
      <c r="K383" s="828"/>
      <c r="L383" s="853"/>
      <c r="M383" s="828"/>
      <c r="N383" s="828"/>
      <c r="O383" s="828"/>
      <c r="P383" s="828"/>
      <c r="Q383" s="828"/>
      <c r="R383" s="828"/>
      <c r="S383" s="828"/>
      <c r="T383" s="828"/>
      <c r="U383" s="828"/>
      <c r="V383" s="828"/>
      <c r="W383" s="828"/>
      <c r="X383" s="828"/>
      <c r="Y383" s="828"/>
      <c r="Z383" s="828"/>
    </row>
    <row r="384" ht="12.75" customHeight="1" spans="1:26">
      <c r="A384" s="828"/>
      <c r="B384" s="829"/>
      <c r="C384" s="828"/>
      <c r="D384" s="830"/>
      <c r="E384" s="828"/>
      <c r="F384" s="830"/>
      <c r="G384" s="828"/>
      <c r="H384" s="828"/>
      <c r="I384" s="828"/>
      <c r="J384" s="828"/>
      <c r="K384" s="828"/>
      <c r="L384" s="853"/>
      <c r="M384" s="828"/>
      <c r="N384" s="828"/>
      <c r="O384" s="828"/>
      <c r="P384" s="828"/>
      <c r="Q384" s="828"/>
      <c r="R384" s="828"/>
      <c r="S384" s="828"/>
      <c r="T384" s="828"/>
      <c r="U384" s="828"/>
      <c r="V384" s="828"/>
      <c r="W384" s="828"/>
      <c r="X384" s="828"/>
      <c r="Y384" s="828"/>
      <c r="Z384" s="828"/>
    </row>
    <row r="385" ht="12.75" customHeight="1" spans="1:26">
      <c r="A385" s="828"/>
      <c r="B385" s="829"/>
      <c r="C385" s="828"/>
      <c r="D385" s="830"/>
      <c r="E385" s="828"/>
      <c r="F385" s="830"/>
      <c r="G385" s="828"/>
      <c r="H385" s="828"/>
      <c r="I385" s="828"/>
      <c r="J385" s="828"/>
      <c r="K385" s="828"/>
      <c r="L385" s="853"/>
      <c r="M385" s="828"/>
      <c r="N385" s="828"/>
      <c r="O385" s="828"/>
      <c r="P385" s="828"/>
      <c r="Q385" s="828"/>
      <c r="R385" s="828"/>
      <c r="S385" s="828"/>
      <c r="T385" s="828"/>
      <c r="U385" s="828"/>
      <c r="V385" s="828"/>
      <c r="W385" s="828"/>
      <c r="X385" s="828"/>
      <c r="Y385" s="828"/>
      <c r="Z385" s="828"/>
    </row>
    <row r="386" ht="12.75" customHeight="1" spans="1:26">
      <c r="A386" s="828"/>
      <c r="B386" s="829"/>
      <c r="C386" s="828"/>
      <c r="D386" s="830"/>
      <c r="E386" s="828"/>
      <c r="F386" s="830"/>
      <c r="G386" s="828"/>
      <c r="H386" s="828"/>
      <c r="I386" s="828"/>
      <c r="J386" s="828"/>
      <c r="K386" s="828"/>
      <c r="L386" s="853"/>
      <c r="M386" s="828"/>
      <c r="N386" s="828"/>
      <c r="O386" s="828"/>
      <c r="P386" s="828"/>
      <c r="Q386" s="828"/>
      <c r="R386" s="828"/>
      <c r="S386" s="828"/>
      <c r="T386" s="828"/>
      <c r="U386" s="828"/>
      <c r="V386" s="828"/>
      <c r="W386" s="828"/>
      <c r="X386" s="828"/>
      <c r="Y386" s="828"/>
      <c r="Z386" s="828"/>
    </row>
    <row r="387" ht="12.75" customHeight="1" spans="1:26">
      <c r="A387" s="828"/>
      <c r="B387" s="829"/>
      <c r="C387" s="828"/>
      <c r="D387" s="830"/>
      <c r="E387" s="828"/>
      <c r="F387" s="830"/>
      <c r="G387" s="828"/>
      <c r="H387" s="828"/>
      <c r="I387" s="828"/>
      <c r="J387" s="828"/>
      <c r="K387" s="828"/>
      <c r="L387" s="853"/>
      <c r="M387" s="828"/>
      <c r="N387" s="828"/>
      <c r="O387" s="828"/>
      <c r="P387" s="828"/>
      <c r="Q387" s="828"/>
      <c r="R387" s="828"/>
      <c r="S387" s="828"/>
      <c r="T387" s="828"/>
      <c r="U387" s="828"/>
      <c r="V387" s="828"/>
      <c r="W387" s="828"/>
      <c r="X387" s="828"/>
      <c r="Y387" s="828"/>
      <c r="Z387" s="828"/>
    </row>
    <row r="388" ht="12.75" customHeight="1" spans="1:26">
      <c r="A388" s="828"/>
      <c r="B388" s="829"/>
      <c r="C388" s="828"/>
      <c r="D388" s="830"/>
      <c r="E388" s="828"/>
      <c r="F388" s="830"/>
      <c r="G388" s="828"/>
      <c r="H388" s="828"/>
      <c r="I388" s="828"/>
      <c r="J388" s="828"/>
      <c r="K388" s="828"/>
      <c r="L388" s="853"/>
      <c r="M388" s="828"/>
      <c r="N388" s="828"/>
      <c r="O388" s="828"/>
      <c r="P388" s="828"/>
      <c r="Q388" s="828"/>
      <c r="R388" s="828"/>
      <c r="S388" s="828"/>
      <c r="T388" s="828"/>
      <c r="U388" s="828"/>
      <c r="V388" s="828"/>
      <c r="W388" s="828"/>
      <c r="X388" s="828"/>
      <c r="Y388" s="828"/>
      <c r="Z388" s="828"/>
    </row>
    <row r="389" ht="12.75" customHeight="1" spans="1:26">
      <c r="A389" s="828"/>
      <c r="B389" s="829"/>
      <c r="C389" s="828"/>
      <c r="D389" s="830"/>
      <c r="E389" s="828"/>
      <c r="F389" s="830"/>
      <c r="G389" s="828"/>
      <c r="H389" s="828"/>
      <c r="I389" s="828"/>
      <c r="J389" s="828"/>
      <c r="K389" s="828"/>
      <c r="L389" s="853"/>
      <c r="M389" s="828"/>
      <c r="N389" s="828"/>
      <c r="O389" s="828"/>
      <c r="P389" s="828"/>
      <c r="Q389" s="828"/>
      <c r="R389" s="828"/>
      <c r="S389" s="828"/>
      <c r="T389" s="828"/>
      <c r="U389" s="828"/>
      <c r="V389" s="828"/>
      <c r="W389" s="828"/>
      <c r="X389" s="828"/>
      <c r="Y389" s="828"/>
      <c r="Z389" s="828"/>
    </row>
    <row r="390" ht="12.75" customHeight="1" spans="1:26">
      <c r="A390" s="828"/>
      <c r="B390" s="829"/>
      <c r="C390" s="828"/>
      <c r="D390" s="830"/>
      <c r="E390" s="828"/>
      <c r="F390" s="830"/>
      <c r="G390" s="828"/>
      <c r="H390" s="828"/>
      <c r="I390" s="828"/>
      <c r="J390" s="828"/>
      <c r="K390" s="828"/>
      <c r="L390" s="853"/>
      <c r="M390" s="828"/>
      <c r="N390" s="828"/>
      <c r="O390" s="828"/>
      <c r="P390" s="828"/>
      <c r="Q390" s="828"/>
      <c r="R390" s="828"/>
      <c r="S390" s="828"/>
      <c r="T390" s="828"/>
      <c r="U390" s="828"/>
      <c r="V390" s="828"/>
      <c r="W390" s="828"/>
      <c r="X390" s="828"/>
      <c r="Y390" s="828"/>
      <c r="Z390" s="828"/>
    </row>
    <row r="391" ht="12.75" customHeight="1" spans="1:26">
      <c r="A391" s="828"/>
      <c r="B391" s="829"/>
      <c r="C391" s="828"/>
      <c r="D391" s="830"/>
      <c r="E391" s="828"/>
      <c r="F391" s="830"/>
      <c r="G391" s="828"/>
      <c r="H391" s="828"/>
      <c r="I391" s="828"/>
      <c r="J391" s="828"/>
      <c r="K391" s="828"/>
      <c r="L391" s="853"/>
      <c r="M391" s="828"/>
      <c r="N391" s="828"/>
      <c r="O391" s="828"/>
      <c r="P391" s="828"/>
      <c r="Q391" s="828"/>
      <c r="R391" s="828"/>
      <c r="S391" s="828"/>
      <c r="T391" s="828"/>
      <c r="U391" s="828"/>
      <c r="V391" s="828"/>
      <c r="W391" s="828"/>
      <c r="X391" s="828"/>
      <c r="Y391" s="828"/>
      <c r="Z391" s="828"/>
    </row>
    <row r="392" ht="12.75" customHeight="1" spans="1:26">
      <c r="A392" s="828"/>
      <c r="B392" s="829"/>
      <c r="C392" s="828"/>
      <c r="D392" s="830"/>
      <c r="E392" s="828"/>
      <c r="F392" s="830"/>
      <c r="G392" s="828"/>
      <c r="H392" s="828"/>
      <c r="I392" s="828"/>
      <c r="J392" s="828"/>
      <c r="K392" s="828"/>
      <c r="L392" s="853"/>
      <c r="M392" s="828"/>
      <c r="N392" s="828"/>
      <c r="O392" s="828"/>
      <c r="P392" s="828"/>
      <c r="Q392" s="828"/>
      <c r="R392" s="828"/>
      <c r="S392" s="828"/>
      <c r="T392" s="828"/>
      <c r="U392" s="828"/>
      <c r="V392" s="828"/>
      <c r="W392" s="828"/>
      <c r="X392" s="828"/>
      <c r="Y392" s="828"/>
      <c r="Z392" s="828"/>
    </row>
    <row r="393" ht="12.75" customHeight="1" spans="1:26">
      <c r="A393" s="828"/>
      <c r="B393" s="829"/>
      <c r="C393" s="828"/>
      <c r="D393" s="830"/>
      <c r="E393" s="828"/>
      <c r="F393" s="830"/>
      <c r="G393" s="828"/>
      <c r="H393" s="828"/>
      <c r="I393" s="828"/>
      <c r="J393" s="828"/>
      <c r="K393" s="828"/>
      <c r="L393" s="853"/>
      <c r="M393" s="828"/>
      <c r="N393" s="828"/>
      <c r="O393" s="828"/>
      <c r="P393" s="828"/>
      <c r="Q393" s="828"/>
      <c r="R393" s="828"/>
      <c r="S393" s="828"/>
      <c r="T393" s="828"/>
      <c r="U393" s="828"/>
      <c r="V393" s="828"/>
      <c r="W393" s="828"/>
      <c r="X393" s="828"/>
      <c r="Y393" s="828"/>
      <c r="Z393" s="828"/>
    </row>
    <row r="394" ht="12.75" customHeight="1" spans="1:26">
      <c r="A394" s="828"/>
      <c r="B394" s="829"/>
      <c r="C394" s="828"/>
      <c r="D394" s="830"/>
      <c r="E394" s="828"/>
      <c r="F394" s="830"/>
      <c r="G394" s="828"/>
      <c r="H394" s="828"/>
      <c r="I394" s="828"/>
      <c r="J394" s="828"/>
      <c r="K394" s="828"/>
      <c r="L394" s="853"/>
      <c r="M394" s="828"/>
      <c r="N394" s="828"/>
      <c r="O394" s="828"/>
      <c r="P394" s="828"/>
      <c r="Q394" s="828"/>
      <c r="R394" s="828"/>
      <c r="S394" s="828"/>
      <c r="T394" s="828"/>
      <c r="U394" s="828"/>
      <c r="V394" s="828"/>
      <c r="W394" s="828"/>
      <c r="X394" s="828"/>
      <c r="Y394" s="828"/>
      <c r="Z394" s="828"/>
    </row>
    <row r="395" ht="12.75" customHeight="1" spans="1:26">
      <c r="A395" s="828"/>
      <c r="B395" s="829"/>
      <c r="C395" s="828"/>
      <c r="D395" s="830"/>
      <c r="E395" s="828"/>
      <c r="F395" s="830"/>
      <c r="G395" s="828"/>
      <c r="H395" s="828"/>
      <c r="I395" s="828"/>
      <c r="J395" s="828"/>
      <c r="K395" s="828"/>
      <c r="L395" s="853"/>
      <c r="M395" s="828"/>
      <c r="N395" s="828"/>
      <c r="O395" s="828"/>
      <c r="P395" s="828"/>
      <c r="Q395" s="828"/>
      <c r="R395" s="828"/>
      <c r="S395" s="828"/>
      <c r="T395" s="828"/>
      <c r="U395" s="828"/>
      <c r="V395" s="828"/>
      <c r="W395" s="828"/>
      <c r="X395" s="828"/>
      <c r="Y395" s="828"/>
      <c r="Z395" s="828"/>
    </row>
    <row r="396" ht="12.75" customHeight="1" spans="1:26">
      <c r="A396" s="828"/>
      <c r="B396" s="829"/>
      <c r="C396" s="828"/>
      <c r="D396" s="830"/>
      <c r="E396" s="828"/>
      <c r="F396" s="830"/>
      <c r="G396" s="828"/>
      <c r="H396" s="828"/>
      <c r="I396" s="828"/>
      <c r="J396" s="828"/>
      <c r="K396" s="828"/>
      <c r="L396" s="853"/>
      <c r="M396" s="828"/>
      <c r="N396" s="828"/>
      <c r="O396" s="828"/>
      <c r="P396" s="828"/>
      <c r="Q396" s="828"/>
      <c r="R396" s="828"/>
      <c r="S396" s="828"/>
      <c r="T396" s="828"/>
      <c r="U396" s="828"/>
      <c r="V396" s="828"/>
      <c r="W396" s="828"/>
      <c r="X396" s="828"/>
      <c r="Y396" s="828"/>
      <c r="Z396" s="828"/>
    </row>
    <row r="397" ht="12.75" customHeight="1" spans="1:26">
      <c r="A397" s="828"/>
      <c r="B397" s="829"/>
      <c r="C397" s="828"/>
      <c r="D397" s="830"/>
      <c r="E397" s="828"/>
      <c r="F397" s="830"/>
      <c r="G397" s="828"/>
      <c r="H397" s="828"/>
      <c r="I397" s="828"/>
      <c r="J397" s="828"/>
      <c r="K397" s="828"/>
      <c r="L397" s="853"/>
      <c r="M397" s="828"/>
      <c r="N397" s="828"/>
      <c r="O397" s="828"/>
      <c r="P397" s="828"/>
      <c r="Q397" s="828"/>
      <c r="R397" s="828"/>
      <c r="S397" s="828"/>
      <c r="T397" s="828"/>
      <c r="U397" s="828"/>
      <c r="V397" s="828"/>
      <c r="W397" s="828"/>
      <c r="X397" s="828"/>
      <c r="Y397" s="828"/>
      <c r="Z397" s="828"/>
    </row>
    <row r="398" ht="12.75" customHeight="1" spans="1:26">
      <c r="A398" s="828"/>
      <c r="B398" s="829"/>
      <c r="C398" s="828"/>
      <c r="D398" s="830"/>
      <c r="E398" s="828"/>
      <c r="F398" s="830"/>
      <c r="G398" s="828"/>
      <c r="H398" s="828"/>
      <c r="I398" s="828"/>
      <c r="J398" s="828"/>
      <c r="K398" s="828"/>
      <c r="L398" s="853"/>
      <c r="M398" s="828"/>
      <c r="N398" s="828"/>
      <c r="O398" s="828"/>
      <c r="P398" s="828"/>
      <c r="Q398" s="828"/>
      <c r="R398" s="828"/>
      <c r="S398" s="828"/>
      <c r="T398" s="828"/>
      <c r="U398" s="828"/>
      <c r="V398" s="828"/>
      <c r="W398" s="828"/>
      <c r="X398" s="828"/>
      <c r="Y398" s="828"/>
      <c r="Z398" s="828"/>
    </row>
    <row r="399" ht="12.75" customHeight="1" spans="1:26">
      <c r="A399" s="828"/>
      <c r="B399" s="829"/>
      <c r="C399" s="828"/>
      <c r="D399" s="830"/>
      <c r="E399" s="828"/>
      <c r="F399" s="830"/>
      <c r="G399" s="828"/>
      <c r="H399" s="828"/>
      <c r="I399" s="828"/>
      <c r="J399" s="828"/>
      <c r="K399" s="828"/>
      <c r="L399" s="853"/>
      <c r="M399" s="828"/>
      <c r="N399" s="828"/>
      <c r="O399" s="828"/>
      <c r="P399" s="828"/>
      <c r="Q399" s="828"/>
      <c r="R399" s="828"/>
      <c r="S399" s="828"/>
      <c r="T399" s="828"/>
      <c r="U399" s="828"/>
      <c r="V399" s="828"/>
      <c r="W399" s="828"/>
      <c r="X399" s="828"/>
      <c r="Y399" s="828"/>
      <c r="Z399" s="828"/>
    </row>
    <row r="400" ht="12.75" customHeight="1" spans="1:26">
      <c r="A400" s="828"/>
      <c r="B400" s="829"/>
      <c r="C400" s="828"/>
      <c r="D400" s="830"/>
      <c r="E400" s="828"/>
      <c r="F400" s="830"/>
      <c r="G400" s="828"/>
      <c r="H400" s="828"/>
      <c r="I400" s="828"/>
      <c r="J400" s="828"/>
      <c r="K400" s="828"/>
      <c r="L400" s="853"/>
      <c r="M400" s="828"/>
      <c r="N400" s="828"/>
      <c r="O400" s="828"/>
      <c r="P400" s="828"/>
      <c r="Q400" s="828"/>
      <c r="R400" s="828"/>
      <c r="S400" s="828"/>
      <c r="T400" s="828"/>
      <c r="U400" s="828"/>
      <c r="V400" s="828"/>
      <c r="W400" s="828"/>
      <c r="X400" s="828"/>
      <c r="Y400" s="828"/>
      <c r="Z400" s="828"/>
    </row>
    <row r="401" ht="12.75" customHeight="1" spans="1:26">
      <c r="A401" s="828"/>
      <c r="B401" s="829"/>
      <c r="C401" s="828"/>
      <c r="D401" s="830"/>
      <c r="E401" s="828"/>
      <c r="F401" s="830"/>
      <c r="G401" s="828"/>
      <c r="H401" s="828"/>
      <c r="I401" s="828"/>
      <c r="J401" s="828"/>
      <c r="K401" s="828"/>
      <c r="L401" s="853"/>
      <c r="M401" s="828"/>
      <c r="N401" s="828"/>
      <c r="O401" s="828"/>
      <c r="P401" s="828"/>
      <c r="Q401" s="828"/>
      <c r="R401" s="828"/>
      <c r="S401" s="828"/>
      <c r="T401" s="828"/>
      <c r="U401" s="828"/>
      <c r="V401" s="828"/>
      <c r="W401" s="828"/>
      <c r="X401" s="828"/>
      <c r="Y401" s="828"/>
      <c r="Z401" s="828"/>
    </row>
    <row r="402" ht="12.75" customHeight="1" spans="1:26">
      <c r="A402" s="828"/>
      <c r="B402" s="829"/>
      <c r="C402" s="828"/>
      <c r="D402" s="830"/>
      <c r="E402" s="828"/>
      <c r="F402" s="830"/>
      <c r="G402" s="828"/>
      <c r="H402" s="828"/>
      <c r="I402" s="828"/>
      <c r="J402" s="828"/>
      <c r="K402" s="828"/>
      <c r="L402" s="853"/>
      <c r="M402" s="828"/>
      <c r="N402" s="828"/>
      <c r="O402" s="828"/>
      <c r="P402" s="828"/>
      <c r="Q402" s="828"/>
      <c r="R402" s="828"/>
      <c r="S402" s="828"/>
      <c r="T402" s="828"/>
      <c r="U402" s="828"/>
      <c r="V402" s="828"/>
      <c r="W402" s="828"/>
      <c r="X402" s="828"/>
      <c r="Y402" s="828"/>
      <c r="Z402" s="828"/>
    </row>
    <row r="403" ht="12.75" customHeight="1" spans="1:26">
      <c r="A403" s="828"/>
      <c r="B403" s="829"/>
      <c r="C403" s="828"/>
      <c r="D403" s="830"/>
      <c r="E403" s="828"/>
      <c r="F403" s="830"/>
      <c r="G403" s="828"/>
      <c r="H403" s="828"/>
      <c r="I403" s="828"/>
      <c r="J403" s="828"/>
      <c r="K403" s="828"/>
      <c r="L403" s="853"/>
      <c r="M403" s="828"/>
      <c r="N403" s="828"/>
      <c r="O403" s="828"/>
      <c r="P403" s="828"/>
      <c r="Q403" s="828"/>
      <c r="R403" s="828"/>
      <c r="S403" s="828"/>
      <c r="T403" s="828"/>
      <c r="U403" s="828"/>
      <c r="V403" s="828"/>
      <c r="W403" s="828"/>
      <c r="X403" s="828"/>
      <c r="Y403" s="828"/>
      <c r="Z403" s="828"/>
    </row>
    <row r="404" ht="12.75" customHeight="1" spans="1:26">
      <c r="A404" s="828"/>
      <c r="B404" s="829"/>
      <c r="C404" s="828"/>
      <c r="D404" s="830"/>
      <c r="E404" s="828"/>
      <c r="F404" s="830"/>
      <c r="G404" s="828"/>
      <c r="H404" s="828"/>
      <c r="I404" s="828"/>
      <c r="J404" s="828"/>
      <c r="K404" s="828"/>
      <c r="L404" s="853"/>
      <c r="M404" s="828"/>
      <c r="N404" s="828"/>
      <c r="O404" s="828"/>
      <c r="P404" s="828"/>
      <c r="Q404" s="828"/>
      <c r="R404" s="828"/>
      <c r="S404" s="828"/>
      <c r="T404" s="828"/>
      <c r="U404" s="828"/>
      <c r="V404" s="828"/>
      <c r="W404" s="828"/>
      <c r="X404" s="828"/>
      <c r="Y404" s="828"/>
      <c r="Z404" s="828"/>
    </row>
    <row r="405" ht="12.75" customHeight="1" spans="1:26">
      <c r="A405" s="828"/>
      <c r="B405" s="829"/>
      <c r="C405" s="828"/>
      <c r="D405" s="830"/>
      <c r="E405" s="828"/>
      <c r="F405" s="830"/>
      <c r="G405" s="828"/>
      <c r="H405" s="828"/>
      <c r="I405" s="828"/>
      <c r="J405" s="828"/>
      <c r="K405" s="828"/>
      <c r="L405" s="853"/>
      <c r="M405" s="828"/>
      <c r="N405" s="828"/>
      <c r="O405" s="828"/>
      <c r="P405" s="828"/>
      <c r="Q405" s="828"/>
      <c r="R405" s="828"/>
      <c r="S405" s="828"/>
      <c r="T405" s="828"/>
      <c r="U405" s="828"/>
      <c r="V405" s="828"/>
      <c r="W405" s="828"/>
      <c r="X405" s="828"/>
      <c r="Y405" s="828"/>
      <c r="Z405" s="828"/>
    </row>
    <row r="406" ht="12.75" customHeight="1" spans="1:26">
      <c r="A406" s="828"/>
      <c r="B406" s="829"/>
      <c r="C406" s="828"/>
      <c r="D406" s="830"/>
      <c r="E406" s="828"/>
      <c r="F406" s="830"/>
      <c r="G406" s="828"/>
      <c r="H406" s="828"/>
      <c r="I406" s="828"/>
      <c r="J406" s="828"/>
      <c r="K406" s="828"/>
      <c r="L406" s="853"/>
      <c r="M406" s="828"/>
      <c r="N406" s="828"/>
      <c r="O406" s="828"/>
      <c r="P406" s="828"/>
      <c r="Q406" s="828"/>
      <c r="R406" s="828"/>
      <c r="S406" s="828"/>
      <c r="T406" s="828"/>
      <c r="U406" s="828"/>
      <c r="V406" s="828"/>
      <c r="W406" s="828"/>
      <c r="X406" s="828"/>
      <c r="Y406" s="828"/>
      <c r="Z406" s="828"/>
    </row>
    <row r="407" ht="12.75" customHeight="1" spans="1:26">
      <c r="A407" s="828"/>
      <c r="B407" s="829"/>
      <c r="C407" s="828"/>
      <c r="D407" s="830"/>
      <c r="E407" s="828"/>
      <c r="F407" s="830"/>
      <c r="G407" s="828"/>
      <c r="H407" s="828"/>
      <c r="I407" s="828"/>
      <c r="J407" s="828"/>
      <c r="K407" s="828"/>
      <c r="L407" s="853"/>
      <c r="M407" s="828"/>
      <c r="N407" s="828"/>
      <c r="O407" s="828"/>
      <c r="P407" s="828"/>
      <c r="Q407" s="828"/>
      <c r="R407" s="828"/>
      <c r="S407" s="828"/>
      <c r="T407" s="828"/>
      <c r="U407" s="828"/>
      <c r="V407" s="828"/>
      <c r="W407" s="828"/>
      <c r="X407" s="828"/>
      <c r="Y407" s="828"/>
      <c r="Z407" s="828"/>
    </row>
    <row r="408" ht="12.75" customHeight="1" spans="1:26">
      <c r="A408" s="828"/>
      <c r="B408" s="829"/>
      <c r="C408" s="828"/>
      <c r="D408" s="830"/>
      <c r="E408" s="828"/>
      <c r="F408" s="830"/>
      <c r="G408" s="828"/>
      <c r="H408" s="828"/>
      <c r="I408" s="828"/>
      <c r="J408" s="828"/>
      <c r="K408" s="828"/>
      <c r="L408" s="853"/>
      <c r="M408" s="828"/>
      <c r="N408" s="828"/>
      <c r="O408" s="828"/>
      <c r="P408" s="828"/>
      <c r="Q408" s="828"/>
      <c r="R408" s="828"/>
      <c r="S408" s="828"/>
      <c r="T408" s="828"/>
      <c r="U408" s="828"/>
      <c r="V408" s="828"/>
      <c r="W408" s="828"/>
      <c r="X408" s="828"/>
      <c r="Y408" s="828"/>
      <c r="Z408" s="828"/>
    </row>
    <row r="409" ht="12.75" customHeight="1" spans="1:26">
      <c r="A409" s="828"/>
      <c r="B409" s="829"/>
      <c r="C409" s="828"/>
      <c r="D409" s="830"/>
      <c r="E409" s="828"/>
      <c r="F409" s="830"/>
      <c r="G409" s="828"/>
      <c r="H409" s="828"/>
      <c r="I409" s="828"/>
      <c r="J409" s="828"/>
      <c r="K409" s="828"/>
      <c r="L409" s="853"/>
      <c r="M409" s="828"/>
      <c r="N409" s="828"/>
      <c r="O409" s="828"/>
      <c r="P409" s="828"/>
      <c r="Q409" s="828"/>
      <c r="R409" s="828"/>
      <c r="S409" s="828"/>
      <c r="T409" s="828"/>
      <c r="U409" s="828"/>
      <c r="V409" s="828"/>
      <c r="W409" s="828"/>
      <c r="X409" s="828"/>
      <c r="Y409" s="828"/>
      <c r="Z409" s="828"/>
    </row>
    <row r="410" ht="12.75" customHeight="1" spans="1:26">
      <c r="A410" s="828"/>
      <c r="B410" s="829"/>
      <c r="C410" s="828"/>
      <c r="D410" s="830"/>
      <c r="E410" s="828"/>
      <c r="F410" s="830"/>
      <c r="G410" s="828"/>
      <c r="H410" s="828"/>
      <c r="I410" s="828"/>
      <c r="J410" s="828"/>
      <c r="K410" s="828"/>
      <c r="L410" s="853"/>
      <c r="M410" s="828"/>
      <c r="N410" s="828"/>
      <c r="O410" s="828"/>
      <c r="P410" s="828"/>
      <c r="Q410" s="828"/>
      <c r="R410" s="828"/>
      <c r="S410" s="828"/>
      <c r="T410" s="828"/>
      <c r="U410" s="828"/>
      <c r="V410" s="828"/>
      <c r="W410" s="828"/>
      <c r="X410" s="828"/>
      <c r="Y410" s="828"/>
      <c r="Z410" s="828"/>
    </row>
    <row r="411" ht="12.75" customHeight="1" spans="1:26">
      <c r="A411" s="828"/>
      <c r="B411" s="829"/>
      <c r="C411" s="828"/>
      <c r="D411" s="830"/>
      <c r="E411" s="828"/>
      <c r="F411" s="830"/>
      <c r="G411" s="828"/>
      <c r="H411" s="828"/>
      <c r="I411" s="828"/>
      <c r="J411" s="828"/>
      <c r="K411" s="828"/>
      <c r="L411" s="853"/>
      <c r="M411" s="828"/>
      <c r="N411" s="828"/>
      <c r="O411" s="828"/>
      <c r="P411" s="828"/>
      <c r="Q411" s="828"/>
      <c r="R411" s="828"/>
      <c r="S411" s="828"/>
      <c r="T411" s="828"/>
      <c r="U411" s="828"/>
      <c r="V411" s="828"/>
      <c r="W411" s="828"/>
      <c r="X411" s="828"/>
      <c r="Y411" s="828"/>
      <c r="Z411" s="828"/>
    </row>
    <row r="412" ht="12.75" customHeight="1" spans="1:26">
      <c r="A412" s="828"/>
      <c r="B412" s="829"/>
      <c r="C412" s="828"/>
      <c r="D412" s="830"/>
      <c r="E412" s="828"/>
      <c r="F412" s="830"/>
      <c r="G412" s="828"/>
      <c r="H412" s="828"/>
      <c r="I412" s="828"/>
      <c r="J412" s="828"/>
      <c r="K412" s="828"/>
      <c r="L412" s="853"/>
      <c r="M412" s="828"/>
      <c r="N412" s="828"/>
      <c r="O412" s="828"/>
      <c r="P412" s="828"/>
      <c r="Q412" s="828"/>
      <c r="R412" s="828"/>
      <c r="S412" s="828"/>
      <c r="T412" s="828"/>
      <c r="U412" s="828"/>
      <c r="V412" s="828"/>
      <c r="W412" s="828"/>
      <c r="X412" s="828"/>
      <c r="Y412" s="828"/>
      <c r="Z412" s="828"/>
    </row>
    <row r="413" ht="12.75" customHeight="1" spans="1:26">
      <c r="A413" s="828"/>
      <c r="B413" s="829"/>
      <c r="C413" s="828"/>
      <c r="D413" s="830"/>
      <c r="E413" s="828"/>
      <c r="F413" s="830"/>
      <c r="G413" s="828"/>
      <c r="H413" s="828"/>
      <c r="I413" s="828"/>
      <c r="J413" s="828"/>
      <c r="K413" s="828"/>
      <c r="L413" s="853"/>
      <c r="M413" s="828"/>
      <c r="N413" s="828"/>
      <c r="O413" s="828"/>
      <c r="P413" s="828"/>
      <c r="Q413" s="828"/>
      <c r="R413" s="828"/>
      <c r="S413" s="828"/>
      <c r="T413" s="828"/>
      <c r="U413" s="828"/>
      <c r="V413" s="828"/>
      <c r="W413" s="828"/>
      <c r="X413" s="828"/>
      <c r="Y413" s="828"/>
      <c r="Z413" s="828"/>
    </row>
    <row r="414" ht="12.75" customHeight="1" spans="1:26">
      <c r="A414" s="828"/>
      <c r="B414" s="829"/>
      <c r="C414" s="828"/>
      <c r="D414" s="830"/>
      <c r="E414" s="828"/>
      <c r="F414" s="830"/>
      <c r="G414" s="828"/>
      <c r="H414" s="828"/>
      <c r="I414" s="828"/>
      <c r="J414" s="828"/>
      <c r="K414" s="828"/>
      <c r="L414" s="853"/>
      <c r="M414" s="828"/>
      <c r="N414" s="828"/>
      <c r="O414" s="828"/>
      <c r="P414" s="828"/>
      <c r="Q414" s="828"/>
      <c r="R414" s="828"/>
      <c r="S414" s="828"/>
      <c r="T414" s="828"/>
      <c r="U414" s="828"/>
      <c r="V414" s="828"/>
      <c r="W414" s="828"/>
      <c r="X414" s="828"/>
      <c r="Y414" s="828"/>
      <c r="Z414" s="828"/>
    </row>
    <row r="415" ht="12.75" customHeight="1" spans="1:26">
      <c r="A415" s="828"/>
      <c r="B415" s="829"/>
      <c r="C415" s="828"/>
      <c r="D415" s="830"/>
      <c r="E415" s="828"/>
      <c r="F415" s="830"/>
      <c r="G415" s="828"/>
      <c r="H415" s="828"/>
      <c r="I415" s="828"/>
      <c r="J415" s="828"/>
      <c r="K415" s="828"/>
      <c r="L415" s="853"/>
      <c r="M415" s="828"/>
      <c r="N415" s="828"/>
      <c r="O415" s="828"/>
      <c r="P415" s="828"/>
      <c r="Q415" s="828"/>
      <c r="R415" s="828"/>
      <c r="S415" s="828"/>
      <c r="T415" s="828"/>
      <c r="U415" s="828"/>
      <c r="V415" s="828"/>
      <c r="W415" s="828"/>
      <c r="X415" s="828"/>
      <c r="Y415" s="828"/>
      <c r="Z415" s="828"/>
    </row>
    <row r="416" ht="12.75" customHeight="1" spans="1:26">
      <c r="A416" s="828"/>
      <c r="B416" s="829"/>
      <c r="C416" s="828"/>
      <c r="D416" s="830"/>
      <c r="E416" s="828"/>
      <c r="F416" s="830"/>
      <c r="G416" s="828"/>
      <c r="H416" s="828"/>
      <c r="I416" s="828"/>
      <c r="J416" s="828"/>
      <c r="K416" s="828"/>
      <c r="L416" s="853"/>
      <c r="M416" s="828"/>
      <c r="N416" s="828"/>
      <c r="O416" s="828"/>
      <c r="P416" s="828"/>
      <c r="Q416" s="828"/>
      <c r="R416" s="828"/>
      <c r="S416" s="828"/>
      <c r="T416" s="828"/>
      <c r="U416" s="828"/>
      <c r="V416" s="828"/>
      <c r="W416" s="828"/>
      <c r="X416" s="828"/>
      <c r="Y416" s="828"/>
      <c r="Z416" s="828"/>
    </row>
    <row r="417" ht="12.75" customHeight="1" spans="1:26">
      <c r="A417" s="828"/>
      <c r="B417" s="829"/>
      <c r="C417" s="828"/>
      <c r="D417" s="830"/>
      <c r="E417" s="828"/>
      <c r="F417" s="830"/>
      <c r="G417" s="828"/>
      <c r="H417" s="828"/>
      <c r="I417" s="828"/>
      <c r="J417" s="828"/>
      <c r="K417" s="828"/>
      <c r="L417" s="853"/>
      <c r="M417" s="828"/>
      <c r="N417" s="828"/>
      <c r="O417" s="828"/>
      <c r="P417" s="828"/>
      <c r="Q417" s="828"/>
      <c r="R417" s="828"/>
      <c r="S417" s="828"/>
      <c r="T417" s="828"/>
      <c r="U417" s="828"/>
      <c r="V417" s="828"/>
      <c r="W417" s="828"/>
      <c r="X417" s="828"/>
      <c r="Y417" s="828"/>
      <c r="Z417" s="828"/>
    </row>
    <row r="418" ht="12.75" customHeight="1" spans="1:26">
      <c r="A418" s="828"/>
      <c r="B418" s="829"/>
      <c r="C418" s="828"/>
      <c r="D418" s="830"/>
      <c r="E418" s="828"/>
      <c r="F418" s="830"/>
      <c r="G418" s="828"/>
      <c r="H418" s="828"/>
      <c r="I418" s="828"/>
      <c r="J418" s="828"/>
      <c r="K418" s="828"/>
      <c r="L418" s="853"/>
      <c r="M418" s="828"/>
      <c r="N418" s="828"/>
      <c r="O418" s="828"/>
      <c r="P418" s="828"/>
      <c r="Q418" s="828"/>
      <c r="R418" s="828"/>
      <c r="S418" s="828"/>
      <c r="T418" s="828"/>
      <c r="U418" s="828"/>
      <c r="V418" s="828"/>
      <c r="W418" s="828"/>
      <c r="X418" s="828"/>
      <c r="Y418" s="828"/>
      <c r="Z418" s="828"/>
    </row>
    <row r="419" ht="12.75" customHeight="1" spans="1:26">
      <c r="A419" s="828"/>
      <c r="B419" s="829"/>
      <c r="C419" s="828"/>
      <c r="D419" s="830"/>
      <c r="E419" s="828"/>
      <c r="F419" s="830"/>
      <c r="G419" s="828"/>
      <c r="H419" s="828"/>
      <c r="I419" s="828"/>
      <c r="J419" s="828"/>
      <c r="K419" s="828"/>
      <c r="L419" s="853"/>
      <c r="M419" s="828"/>
      <c r="N419" s="828"/>
      <c r="O419" s="828"/>
      <c r="P419" s="828"/>
      <c r="Q419" s="828"/>
      <c r="R419" s="828"/>
      <c r="S419" s="828"/>
      <c r="T419" s="828"/>
      <c r="U419" s="828"/>
      <c r="V419" s="828"/>
      <c r="W419" s="828"/>
      <c r="X419" s="828"/>
      <c r="Y419" s="828"/>
      <c r="Z419" s="828"/>
    </row>
    <row r="420" ht="12.75" customHeight="1" spans="1:26">
      <c r="A420" s="828"/>
      <c r="B420" s="829"/>
      <c r="C420" s="828"/>
      <c r="D420" s="830"/>
      <c r="E420" s="828"/>
      <c r="F420" s="830"/>
      <c r="G420" s="828"/>
      <c r="H420" s="828"/>
      <c r="I420" s="828"/>
      <c r="J420" s="828"/>
      <c r="K420" s="828"/>
      <c r="L420" s="853"/>
      <c r="M420" s="828"/>
      <c r="N420" s="828"/>
      <c r="O420" s="828"/>
      <c r="P420" s="828"/>
      <c r="Q420" s="828"/>
      <c r="R420" s="828"/>
      <c r="S420" s="828"/>
      <c r="T420" s="828"/>
      <c r="U420" s="828"/>
      <c r="V420" s="828"/>
      <c r="W420" s="828"/>
      <c r="X420" s="828"/>
      <c r="Y420" s="828"/>
      <c r="Z420" s="828"/>
    </row>
    <row r="421" ht="12.75" customHeight="1" spans="1:26">
      <c r="A421" s="828"/>
      <c r="B421" s="829"/>
      <c r="C421" s="828"/>
      <c r="D421" s="830"/>
      <c r="E421" s="828"/>
      <c r="F421" s="830"/>
      <c r="G421" s="828"/>
      <c r="H421" s="828"/>
      <c r="I421" s="828"/>
      <c r="J421" s="828"/>
      <c r="K421" s="828"/>
      <c r="L421" s="853"/>
      <c r="M421" s="828"/>
      <c r="N421" s="828"/>
      <c r="O421" s="828"/>
      <c r="P421" s="828"/>
      <c r="Q421" s="828"/>
      <c r="R421" s="828"/>
      <c r="S421" s="828"/>
      <c r="T421" s="828"/>
      <c r="U421" s="828"/>
      <c r="V421" s="828"/>
      <c r="W421" s="828"/>
      <c r="X421" s="828"/>
      <c r="Y421" s="828"/>
      <c r="Z421" s="828"/>
    </row>
    <row r="422" ht="12.75" customHeight="1" spans="1:26">
      <c r="A422" s="828"/>
      <c r="B422" s="829"/>
      <c r="C422" s="828"/>
      <c r="D422" s="830"/>
      <c r="E422" s="828"/>
      <c r="F422" s="830"/>
      <c r="G422" s="828"/>
      <c r="H422" s="828"/>
      <c r="I422" s="828"/>
      <c r="J422" s="828"/>
      <c r="K422" s="828"/>
      <c r="L422" s="853"/>
      <c r="M422" s="828"/>
      <c r="N422" s="828"/>
      <c r="O422" s="828"/>
      <c r="P422" s="828"/>
      <c r="Q422" s="828"/>
      <c r="R422" s="828"/>
      <c r="S422" s="828"/>
      <c r="T422" s="828"/>
      <c r="U422" s="828"/>
      <c r="V422" s="828"/>
      <c r="W422" s="828"/>
      <c r="X422" s="828"/>
      <c r="Y422" s="828"/>
      <c r="Z422" s="828"/>
    </row>
    <row r="423" ht="12.75" customHeight="1" spans="1:26">
      <c r="A423" s="828"/>
      <c r="B423" s="829"/>
      <c r="C423" s="828"/>
      <c r="D423" s="830"/>
      <c r="E423" s="828"/>
      <c r="F423" s="830"/>
      <c r="G423" s="828"/>
      <c r="H423" s="828"/>
      <c r="I423" s="828"/>
      <c r="J423" s="828"/>
      <c r="K423" s="828"/>
      <c r="L423" s="853"/>
      <c r="M423" s="828"/>
      <c r="N423" s="828"/>
      <c r="O423" s="828"/>
      <c r="P423" s="828"/>
      <c r="Q423" s="828"/>
      <c r="R423" s="828"/>
      <c r="S423" s="828"/>
      <c r="T423" s="828"/>
      <c r="U423" s="828"/>
      <c r="V423" s="828"/>
      <c r="W423" s="828"/>
      <c r="X423" s="828"/>
      <c r="Y423" s="828"/>
      <c r="Z423" s="828"/>
    </row>
    <row r="424" ht="12.75" customHeight="1" spans="1:26">
      <c r="A424" s="828"/>
      <c r="B424" s="829"/>
      <c r="C424" s="828"/>
      <c r="D424" s="830"/>
      <c r="E424" s="828"/>
      <c r="F424" s="830"/>
      <c r="G424" s="828"/>
      <c r="H424" s="828"/>
      <c r="I424" s="828"/>
      <c r="J424" s="828"/>
      <c r="K424" s="828"/>
      <c r="L424" s="853"/>
      <c r="M424" s="828"/>
      <c r="N424" s="828"/>
      <c r="O424" s="828"/>
      <c r="P424" s="828"/>
      <c r="Q424" s="828"/>
      <c r="R424" s="828"/>
      <c r="S424" s="828"/>
      <c r="T424" s="828"/>
      <c r="U424" s="828"/>
      <c r="V424" s="828"/>
      <c r="W424" s="828"/>
      <c r="X424" s="828"/>
      <c r="Y424" s="828"/>
      <c r="Z424" s="828"/>
    </row>
    <row r="425" ht="12.75" customHeight="1" spans="1:26">
      <c r="A425" s="828"/>
      <c r="B425" s="829"/>
      <c r="C425" s="828"/>
      <c r="D425" s="830"/>
      <c r="E425" s="828"/>
      <c r="F425" s="830"/>
      <c r="G425" s="828"/>
      <c r="H425" s="828"/>
      <c r="I425" s="828"/>
      <c r="J425" s="828"/>
      <c r="K425" s="828"/>
      <c r="L425" s="853"/>
      <c r="M425" s="828"/>
      <c r="N425" s="828"/>
      <c r="O425" s="828"/>
      <c r="P425" s="828"/>
      <c r="Q425" s="828"/>
      <c r="R425" s="828"/>
      <c r="S425" s="828"/>
      <c r="T425" s="828"/>
      <c r="U425" s="828"/>
      <c r="V425" s="828"/>
      <c r="W425" s="828"/>
      <c r="X425" s="828"/>
      <c r="Y425" s="828"/>
      <c r="Z425" s="828"/>
    </row>
    <row r="426" ht="12.75" customHeight="1" spans="1:26">
      <c r="A426" s="828"/>
      <c r="B426" s="829"/>
      <c r="C426" s="828"/>
      <c r="D426" s="830"/>
      <c r="E426" s="828"/>
      <c r="F426" s="830"/>
      <c r="G426" s="828"/>
      <c r="H426" s="828"/>
      <c r="I426" s="828"/>
      <c r="J426" s="828"/>
      <c r="K426" s="828"/>
      <c r="L426" s="853"/>
      <c r="M426" s="828"/>
      <c r="N426" s="828"/>
      <c r="O426" s="828"/>
      <c r="P426" s="828"/>
      <c r="Q426" s="828"/>
      <c r="R426" s="828"/>
      <c r="S426" s="828"/>
      <c r="T426" s="828"/>
      <c r="U426" s="828"/>
      <c r="V426" s="828"/>
      <c r="W426" s="828"/>
      <c r="X426" s="828"/>
      <c r="Y426" s="828"/>
      <c r="Z426" s="828"/>
    </row>
    <row r="427" ht="12.75" customHeight="1" spans="1:26">
      <c r="A427" s="828"/>
      <c r="B427" s="829"/>
      <c r="C427" s="828"/>
      <c r="D427" s="830"/>
      <c r="E427" s="828"/>
      <c r="F427" s="830"/>
      <c r="G427" s="828"/>
      <c r="H427" s="828"/>
      <c r="I427" s="828"/>
      <c r="J427" s="828"/>
      <c r="K427" s="828"/>
      <c r="L427" s="853"/>
      <c r="M427" s="828"/>
      <c r="N427" s="828"/>
      <c r="O427" s="828"/>
      <c r="P427" s="828"/>
      <c r="Q427" s="828"/>
      <c r="R427" s="828"/>
      <c r="S427" s="828"/>
      <c r="T427" s="828"/>
      <c r="U427" s="828"/>
      <c r="V427" s="828"/>
      <c r="W427" s="828"/>
      <c r="X427" s="828"/>
      <c r="Y427" s="828"/>
      <c r="Z427" s="828"/>
    </row>
    <row r="428" ht="12.75" customHeight="1" spans="1:26">
      <c r="A428" s="828"/>
      <c r="B428" s="829"/>
      <c r="C428" s="828"/>
      <c r="D428" s="830"/>
      <c r="E428" s="828"/>
      <c r="F428" s="830"/>
      <c r="G428" s="828"/>
      <c r="H428" s="828"/>
      <c r="I428" s="828"/>
      <c r="J428" s="828"/>
      <c r="K428" s="828"/>
      <c r="L428" s="853"/>
      <c r="M428" s="828"/>
      <c r="N428" s="828"/>
      <c r="O428" s="828"/>
      <c r="P428" s="828"/>
      <c r="Q428" s="828"/>
      <c r="R428" s="828"/>
      <c r="S428" s="828"/>
      <c r="T428" s="828"/>
      <c r="U428" s="828"/>
      <c r="V428" s="828"/>
      <c r="W428" s="828"/>
      <c r="X428" s="828"/>
      <c r="Y428" s="828"/>
      <c r="Z428" s="828"/>
    </row>
    <row r="429" ht="12.75" customHeight="1" spans="1:26">
      <c r="A429" s="828"/>
      <c r="B429" s="829"/>
      <c r="C429" s="828"/>
      <c r="D429" s="830"/>
      <c r="E429" s="828"/>
      <c r="F429" s="830"/>
      <c r="G429" s="828"/>
      <c r="H429" s="828"/>
      <c r="I429" s="828"/>
      <c r="J429" s="828"/>
      <c r="K429" s="828"/>
      <c r="L429" s="853"/>
      <c r="M429" s="828"/>
      <c r="N429" s="828"/>
      <c r="O429" s="828"/>
      <c r="P429" s="828"/>
      <c r="Q429" s="828"/>
      <c r="R429" s="828"/>
      <c r="S429" s="828"/>
      <c r="T429" s="828"/>
      <c r="U429" s="828"/>
      <c r="V429" s="828"/>
      <c r="W429" s="828"/>
      <c r="X429" s="828"/>
      <c r="Y429" s="828"/>
      <c r="Z429" s="828"/>
    </row>
    <row r="430" ht="12.75" customHeight="1" spans="1:26">
      <c r="A430" s="828"/>
      <c r="B430" s="829"/>
      <c r="C430" s="828"/>
      <c r="D430" s="830"/>
      <c r="E430" s="828"/>
      <c r="F430" s="830"/>
      <c r="G430" s="828"/>
      <c r="H430" s="828"/>
      <c r="I430" s="828"/>
      <c r="J430" s="828"/>
      <c r="K430" s="828"/>
      <c r="L430" s="853"/>
      <c r="M430" s="828"/>
      <c r="N430" s="828"/>
      <c r="O430" s="828"/>
      <c r="P430" s="828"/>
      <c r="Q430" s="828"/>
      <c r="R430" s="828"/>
      <c r="S430" s="828"/>
      <c r="T430" s="828"/>
      <c r="U430" s="828"/>
      <c r="V430" s="828"/>
      <c r="W430" s="828"/>
      <c r="X430" s="828"/>
      <c r="Y430" s="828"/>
      <c r="Z430" s="828"/>
    </row>
    <row r="431" ht="12.75" customHeight="1" spans="1:26">
      <c r="A431" s="828"/>
      <c r="B431" s="829"/>
      <c r="C431" s="828"/>
      <c r="D431" s="830"/>
      <c r="E431" s="828"/>
      <c r="F431" s="830"/>
      <c r="G431" s="828"/>
      <c r="H431" s="828"/>
      <c r="I431" s="828"/>
      <c r="J431" s="828"/>
      <c r="K431" s="828"/>
      <c r="L431" s="853"/>
      <c r="M431" s="828"/>
      <c r="N431" s="828"/>
      <c r="O431" s="828"/>
      <c r="P431" s="828"/>
      <c r="Q431" s="828"/>
      <c r="R431" s="828"/>
      <c r="S431" s="828"/>
      <c r="T431" s="828"/>
      <c r="U431" s="828"/>
      <c r="V431" s="828"/>
      <c r="W431" s="828"/>
      <c r="X431" s="828"/>
      <c r="Y431" s="828"/>
      <c r="Z431" s="828"/>
    </row>
    <row r="432" ht="12.75" customHeight="1" spans="1:26">
      <c r="A432" s="828"/>
      <c r="B432" s="829"/>
      <c r="C432" s="828"/>
      <c r="D432" s="830"/>
      <c r="E432" s="828"/>
      <c r="F432" s="830"/>
      <c r="G432" s="828"/>
      <c r="H432" s="828"/>
      <c r="I432" s="828"/>
      <c r="J432" s="828"/>
      <c r="K432" s="828"/>
      <c r="L432" s="853"/>
      <c r="M432" s="828"/>
      <c r="N432" s="828"/>
      <c r="O432" s="828"/>
      <c r="P432" s="828"/>
      <c r="Q432" s="828"/>
      <c r="R432" s="828"/>
      <c r="S432" s="828"/>
      <c r="T432" s="828"/>
      <c r="U432" s="828"/>
      <c r="V432" s="828"/>
      <c r="W432" s="828"/>
      <c r="X432" s="828"/>
      <c r="Y432" s="828"/>
      <c r="Z432" s="828"/>
    </row>
    <row r="433" ht="12.75" customHeight="1" spans="1:26">
      <c r="A433" s="828"/>
      <c r="B433" s="829"/>
      <c r="C433" s="828"/>
      <c r="D433" s="830"/>
      <c r="E433" s="828"/>
      <c r="F433" s="830"/>
      <c r="G433" s="828"/>
      <c r="H433" s="828"/>
      <c r="I433" s="828"/>
      <c r="J433" s="828"/>
      <c r="K433" s="828"/>
      <c r="L433" s="853"/>
      <c r="M433" s="828"/>
      <c r="N433" s="828"/>
      <c r="O433" s="828"/>
      <c r="P433" s="828"/>
      <c r="Q433" s="828"/>
      <c r="R433" s="828"/>
      <c r="S433" s="828"/>
      <c r="T433" s="828"/>
      <c r="U433" s="828"/>
      <c r="V433" s="828"/>
      <c r="W433" s="828"/>
      <c r="X433" s="828"/>
      <c r="Y433" s="828"/>
      <c r="Z433" s="828"/>
    </row>
    <row r="434" ht="12.75" customHeight="1" spans="1:26">
      <c r="A434" s="828"/>
      <c r="B434" s="829"/>
      <c r="C434" s="828"/>
      <c r="D434" s="830"/>
      <c r="E434" s="828"/>
      <c r="F434" s="830"/>
      <c r="G434" s="828"/>
      <c r="H434" s="828"/>
      <c r="I434" s="828"/>
      <c r="J434" s="828"/>
      <c r="K434" s="828"/>
      <c r="L434" s="853"/>
      <c r="M434" s="828"/>
      <c r="N434" s="828"/>
      <c r="O434" s="828"/>
      <c r="P434" s="828"/>
      <c r="Q434" s="828"/>
      <c r="R434" s="828"/>
      <c r="S434" s="828"/>
      <c r="T434" s="828"/>
      <c r="U434" s="828"/>
      <c r="V434" s="828"/>
      <c r="W434" s="828"/>
      <c r="X434" s="828"/>
      <c r="Y434" s="828"/>
      <c r="Z434" s="828"/>
    </row>
    <row r="435" ht="12.75" customHeight="1" spans="1:26">
      <c r="A435" s="828"/>
      <c r="B435" s="829"/>
      <c r="C435" s="828"/>
      <c r="D435" s="830"/>
      <c r="E435" s="828"/>
      <c r="F435" s="830"/>
      <c r="G435" s="828"/>
      <c r="H435" s="828"/>
      <c r="I435" s="828"/>
      <c r="J435" s="828"/>
      <c r="K435" s="828"/>
      <c r="L435" s="853"/>
      <c r="M435" s="828"/>
      <c r="N435" s="828"/>
      <c r="O435" s="828"/>
      <c r="P435" s="828"/>
      <c r="Q435" s="828"/>
      <c r="R435" s="828"/>
      <c r="S435" s="828"/>
      <c r="T435" s="828"/>
      <c r="U435" s="828"/>
      <c r="V435" s="828"/>
      <c r="W435" s="828"/>
      <c r="X435" s="828"/>
      <c r="Y435" s="828"/>
      <c r="Z435" s="828"/>
    </row>
    <row r="436" ht="12.75" customHeight="1" spans="1:26">
      <c r="A436" s="828"/>
      <c r="B436" s="829"/>
      <c r="C436" s="828"/>
      <c r="D436" s="830"/>
      <c r="E436" s="828"/>
      <c r="F436" s="830"/>
      <c r="G436" s="828"/>
      <c r="H436" s="828"/>
      <c r="I436" s="828"/>
      <c r="J436" s="828"/>
      <c r="K436" s="828"/>
      <c r="L436" s="853"/>
      <c r="M436" s="828"/>
      <c r="N436" s="828"/>
      <c r="O436" s="828"/>
      <c r="P436" s="828"/>
      <c r="Q436" s="828"/>
      <c r="R436" s="828"/>
      <c r="S436" s="828"/>
      <c r="T436" s="828"/>
      <c r="U436" s="828"/>
      <c r="V436" s="828"/>
      <c r="W436" s="828"/>
      <c r="X436" s="828"/>
      <c r="Y436" s="828"/>
      <c r="Z436" s="828"/>
    </row>
    <row r="437" ht="12.75" customHeight="1" spans="1:26">
      <c r="A437" s="828"/>
      <c r="B437" s="829"/>
      <c r="C437" s="828"/>
      <c r="D437" s="830"/>
      <c r="E437" s="828"/>
      <c r="F437" s="830"/>
      <c r="G437" s="828"/>
      <c r="H437" s="828"/>
      <c r="I437" s="828"/>
      <c r="J437" s="828"/>
      <c r="K437" s="828"/>
      <c r="L437" s="853"/>
      <c r="M437" s="828"/>
      <c r="N437" s="828"/>
      <c r="O437" s="828"/>
      <c r="P437" s="828"/>
      <c r="Q437" s="828"/>
      <c r="R437" s="828"/>
      <c r="S437" s="828"/>
      <c r="T437" s="828"/>
      <c r="U437" s="828"/>
      <c r="V437" s="828"/>
      <c r="W437" s="828"/>
      <c r="X437" s="828"/>
      <c r="Y437" s="828"/>
      <c r="Z437" s="828"/>
    </row>
    <row r="438" ht="12.75" customHeight="1" spans="1:26">
      <c r="A438" s="828"/>
      <c r="B438" s="829"/>
      <c r="C438" s="828"/>
      <c r="D438" s="830"/>
      <c r="E438" s="828"/>
      <c r="F438" s="830"/>
      <c r="G438" s="828"/>
      <c r="H438" s="828"/>
      <c r="I438" s="828"/>
      <c r="J438" s="828"/>
      <c r="K438" s="828"/>
      <c r="L438" s="853"/>
      <c r="M438" s="828"/>
      <c r="N438" s="828"/>
      <c r="O438" s="828"/>
      <c r="P438" s="828"/>
      <c r="Q438" s="828"/>
      <c r="R438" s="828"/>
      <c r="S438" s="828"/>
      <c r="T438" s="828"/>
      <c r="U438" s="828"/>
      <c r="V438" s="828"/>
      <c r="W438" s="828"/>
      <c r="X438" s="828"/>
      <c r="Y438" s="828"/>
      <c r="Z438" s="828"/>
    </row>
    <row r="439" ht="12.75" customHeight="1" spans="1:26">
      <c r="A439" s="828"/>
      <c r="B439" s="829"/>
      <c r="C439" s="828"/>
      <c r="D439" s="830"/>
      <c r="E439" s="828"/>
      <c r="F439" s="830"/>
      <c r="G439" s="828"/>
      <c r="H439" s="828"/>
      <c r="I439" s="828"/>
      <c r="J439" s="828"/>
      <c r="K439" s="828"/>
      <c r="L439" s="853"/>
      <c r="M439" s="828"/>
      <c r="N439" s="828"/>
      <c r="O439" s="828"/>
      <c r="P439" s="828"/>
      <c r="Q439" s="828"/>
      <c r="R439" s="828"/>
      <c r="S439" s="828"/>
      <c r="T439" s="828"/>
      <c r="U439" s="828"/>
      <c r="V439" s="828"/>
      <c r="W439" s="828"/>
      <c r="X439" s="828"/>
      <c r="Y439" s="828"/>
      <c r="Z439" s="828"/>
    </row>
    <row r="440" ht="12.75" customHeight="1" spans="1:26">
      <c r="A440" s="828"/>
      <c r="B440" s="829"/>
      <c r="C440" s="828"/>
      <c r="D440" s="830"/>
      <c r="E440" s="828"/>
      <c r="F440" s="830"/>
      <c r="G440" s="828"/>
      <c r="H440" s="828"/>
      <c r="I440" s="828"/>
      <c r="J440" s="828"/>
      <c r="K440" s="828"/>
      <c r="L440" s="853"/>
      <c r="M440" s="828"/>
      <c r="N440" s="828"/>
      <c r="O440" s="828"/>
      <c r="P440" s="828"/>
      <c r="Q440" s="828"/>
      <c r="R440" s="828"/>
      <c r="S440" s="828"/>
      <c r="T440" s="828"/>
      <c r="U440" s="828"/>
      <c r="V440" s="828"/>
      <c r="W440" s="828"/>
      <c r="X440" s="828"/>
      <c r="Y440" s="828"/>
      <c r="Z440" s="828"/>
    </row>
    <row r="441" ht="12.75" customHeight="1" spans="1:26">
      <c r="A441" s="828"/>
      <c r="B441" s="829"/>
      <c r="C441" s="828"/>
      <c r="D441" s="830"/>
      <c r="E441" s="828"/>
      <c r="F441" s="830"/>
      <c r="G441" s="828"/>
      <c r="H441" s="828"/>
      <c r="I441" s="828"/>
      <c r="J441" s="828"/>
      <c r="K441" s="828"/>
      <c r="L441" s="853"/>
      <c r="M441" s="828"/>
      <c r="N441" s="828"/>
      <c r="O441" s="828"/>
      <c r="P441" s="828"/>
      <c r="Q441" s="828"/>
      <c r="R441" s="828"/>
      <c r="S441" s="828"/>
      <c r="T441" s="828"/>
      <c r="U441" s="828"/>
      <c r="V441" s="828"/>
      <c r="W441" s="828"/>
      <c r="X441" s="828"/>
      <c r="Y441" s="828"/>
      <c r="Z441" s="828"/>
    </row>
    <row r="442" ht="12.75" customHeight="1" spans="1:26">
      <c r="A442" s="828"/>
      <c r="B442" s="829"/>
      <c r="C442" s="828"/>
      <c r="D442" s="830"/>
      <c r="E442" s="828"/>
      <c r="F442" s="830"/>
      <c r="G442" s="828"/>
      <c r="H442" s="828"/>
      <c r="I442" s="828"/>
      <c r="J442" s="828"/>
      <c r="K442" s="828"/>
      <c r="L442" s="853"/>
      <c r="M442" s="828"/>
      <c r="N442" s="828"/>
      <c r="O442" s="828"/>
      <c r="P442" s="828"/>
      <c r="Q442" s="828"/>
      <c r="R442" s="828"/>
      <c r="S442" s="828"/>
      <c r="T442" s="828"/>
      <c r="U442" s="828"/>
      <c r="V442" s="828"/>
      <c r="W442" s="828"/>
      <c r="X442" s="828"/>
      <c r="Y442" s="828"/>
      <c r="Z442" s="828"/>
    </row>
    <row r="443" ht="12.75" customHeight="1" spans="1:26">
      <c r="A443" s="828"/>
      <c r="B443" s="829"/>
      <c r="C443" s="828"/>
      <c r="D443" s="830"/>
      <c r="E443" s="828"/>
      <c r="F443" s="830"/>
      <c r="G443" s="828"/>
      <c r="H443" s="828"/>
      <c r="I443" s="828"/>
      <c r="J443" s="828"/>
      <c r="K443" s="828"/>
      <c r="L443" s="853"/>
      <c r="M443" s="828"/>
      <c r="N443" s="828"/>
      <c r="O443" s="828"/>
      <c r="P443" s="828"/>
      <c r="Q443" s="828"/>
      <c r="R443" s="828"/>
      <c r="S443" s="828"/>
      <c r="T443" s="828"/>
      <c r="U443" s="828"/>
      <c r="V443" s="828"/>
      <c r="W443" s="828"/>
      <c r="X443" s="828"/>
      <c r="Y443" s="828"/>
      <c r="Z443" s="828"/>
    </row>
    <row r="444" ht="12.75" customHeight="1" spans="1:26">
      <c r="A444" s="828"/>
      <c r="B444" s="829"/>
      <c r="C444" s="828"/>
      <c r="D444" s="830"/>
      <c r="E444" s="828"/>
      <c r="F444" s="830"/>
      <c r="G444" s="828"/>
      <c r="H444" s="828"/>
      <c r="I444" s="828"/>
      <c r="J444" s="828"/>
      <c r="K444" s="828"/>
      <c r="L444" s="853"/>
      <c r="M444" s="828"/>
      <c r="N444" s="828"/>
      <c r="O444" s="828"/>
      <c r="P444" s="828"/>
      <c r="Q444" s="828"/>
      <c r="R444" s="828"/>
      <c r="S444" s="828"/>
      <c r="T444" s="828"/>
      <c r="U444" s="828"/>
      <c r="V444" s="828"/>
      <c r="W444" s="828"/>
      <c r="X444" s="828"/>
      <c r="Y444" s="828"/>
      <c r="Z444" s="828"/>
    </row>
    <row r="445" ht="12.75" customHeight="1" spans="1:26">
      <c r="A445" s="828"/>
      <c r="B445" s="829"/>
      <c r="C445" s="828"/>
      <c r="D445" s="830"/>
      <c r="E445" s="828"/>
      <c r="F445" s="830"/>
      <c r="G445" s="828"/>
      <c r="H445" s="828"/>
      <c r="I445" s="828"/>
      <c r="J445" s="828"/>
      <c r="K445" s="828"/>
      <c r="L445" s="853"/>
      <c r="M445" s="828"/>
      <c r="N445" s="828"/>
      <c r="O445" s="828"/>
      <c r="P445" s="828"/>
      <c r="Q445" s="828"/>
      <c r="R445" s="828"/>
      <c r="S445" s="828"/>
      <c r="T445" s="828"/>
      <c r="U445" s="828"/>
      <c r="V445" s="828"/>
      <c r="W445" s="828"/>
      <c r="X445" s="828"/>
      <c r="Y445" s="828"/>
      <c r="Z445" s="828"/>
    </row>
    <row r="446" ht="12.75" customHeight="1" spans="1:26">
      <c r="A446" s="828"/>
      <c r="B446" s="829"/>
      <c r="C446" s="828"/>
      <c r="D446" s="830"/>
      <c r="E446" s="828"/>
      <c r="F446" s="830"/>
      <c r="G446" s="828"/>
      <c r="H446" s="828"/>
      <c r="I446" s="828"/>
      <c r="J446" s="828"/>
      <c r="K446" s="828"/>
      <c r="L446" s="853"/>
      <c r="M446" s="828"/>
      <c r="N446" s="828"/>
      <c r="O446" s="828"/>
      <c r="P446" s="828"/>
      <c r="Q446" s="828"/>
      <c r="R446" s="828"/>
      <c r="S446" s="828"/>
      <c r="T446" s="828"/>
      <c r="U446" s="828"/>
      <c r="V446" s="828"/>
      <c r="W446" s="828"/>
      <c r="X446" s="828"/>
      <c r="Y446" s="828"/>
      <c r="Z446" s="828"/>
    </row>
    <row r="447" ht="12.75" customHeight="1" spans="1:26">
      <c r="A447" s="828"/>
      <c r="B447" s="829"/>
      <c r="C447" s="828"/>
      <c r="D447" s="830"/>
      <c r="E447" s="828"/>
      <c r="F447" s="830"/>
      <c r="G447" s="828"/>
      <c r="H447" s="828"/>
      <c r="I447" s="828"/>
      <c r="J447" s="828"/>
      <c r="K447" s="828"/>
      <c r="L447" s="853"/>
      <c r="M447" s="828"/>
      <c r="N447" s="828"/>
      <c r="O447" s="828"/>
      <c r="P447" s="828"/>
      <c r="Q447" s="828"/>
      <c r="R447" s="828"/>
      <c r="S447" s="828"/>
      <c r="T447" s="828"/>
      <c r="U447" s="828"/>
      <c r="V447" s="828"/>
      <c r="W447" s="828"/>
      <c r="X447" s="828"/>
      <c r="Y447" s="828"/>
      <c r="Z447" s="828"/>
    </row>
    <row r="448" ht="12.75" customHeight="1" spans="1:26">
      <c r="A448" s="828"/>
      <c r="B448" s="829"/>
      <c r="C448" s="828"/>
      <c r="D448" s="830"/>
      <c r="E448" s="828"/>
      <c r="F448" s="830"/>
      <c r="G448" s="828"/>
      <c r="H448" s="828"/>
      <c r="I448" s="828"/>
      <c r="J448" s="828"/>
      <c r="K448" s="828"/>
      <c r="L448" s="853"/>
      <c r="M448" s="828"/>
      <c r="N448" s="828"/>
      <c r="O448" s="828"/>
      <c r="P448" s="828"/>
      <c r="Q448" s="828"/>
      <c r="R448" s="828"/>
      <c r="S448" s="828"/>
      <c r="T448" s="828"/>
      <c r="U448" s="828"/>
      <c r="V448" s="828"/>
      <c r="W448" s="828"/>
      <c r="X448" s="828"/>
      <c r="Y448" s="828"/>
      <c r="Z448" s="828"/>
    </row>
    <row r="449" ht="12.75" customHeight="1" spans="1:26">
      <c r="A449" s="828"/>
      <c r="B449" s="829"/>
      <c r="C449" s="828"/>
      <c r="D449" s="830"/>
      <c r="E449" s="828"/>
      <c r="F449" s="830"/>
      <c r="G449" s="828"/>
      <c r="H449" s="828"/>
      <c r="I449" s="828"/>
      <c r="J449" s="828"/>
      <c r="K449" s="828"/>
      <c r="L449" s="853"/>
      <c r="M449" s="828"/>
      <c r="N449" s="828"/>
      <c r="O449" s="828"/>
      <c r="P449" s="828"/>
      <c r="Q449" s="828"/>
      <c r="R449" s="828"/>
      <c r="S449" s="828"/>
      <c r="T449" s="828"/>
      <c r="U449" s="828"/>
      <c r="V449" s="828"/>
      <c r="W449" s="828"/>
      <c r="X449" s="828"/>
      <c r="Y449" s="828"/>
      <c r="Z449" s="828"/>
    </row>
    <row r="450" ht="12.75" customHeight="1" spans="1:26">
      <c r="A450" s="828"/>
      <c r="B450" s="829"/>
      <c r="C450" s="828"/>
      <c r="D450" s="830"/>
      <c r="E450" s="828"/>
      <c r="F450" s="830"/>
      <c r="G450" s="828"/>
      <c r="H450" s="828"/>
      <c r="I450" s="828"/>
      <c r="J450" s="828"/>
      <c r="K450" s="828"/>
      <c r="L450" s="853"/>
      <c r="M450" s="828"/>
      <c r="N450" s="828"/>
      <c r="O450" s="828"/>
      <c r="P450" s="828"/>
      <c r="Q450" s="828"/>
      <c r="R450" s="828"/>
      <c r="S450" s="828"/>
      <c r="T450" s="828"/>
      <c r="U450" s="828"/>
      <c r="V450" s="828"/>
      <c r="W450" s="828"/>
      <c r="X450" s="828"/>
      <c r="Y450" s="828"/>
      <c r="Z450" s="828"/>
    </row>
    <row r="451" ht="12.75" customHeight="1" spans="1:26">
      <c r="A451" s="828"/>
      <c r="B451" s="829"/>
      <c r="C451" s="828"/>
      <c r="D451" s="830"/>
      <c r="E451" s="828"/>
      <c r="F451" s="830"/>
      <c r="G451" s="828"/>
      <c r="H451" s="828"/>
      <c r="I451" s="828"/>
      <c r="J451" s="828"/>
      <c r="K451" s="828"/>
      <c r="L451" s="853"/>
      <c r="M451" s="828"/>
      <c r="N451" s="828"/>
      <c r="O451" s="828"/>
      <c r="P451" s="828"/>
      <c r="Q451" s="828"/>
      <c r="R451" s="828"/>
      <c r="S451" s="828"/>
      <c r="T451" s="828"/>
      <c r="U451" s="828"/>
      <c r="V451" s="828"/>
      <c r="W451" s="828"/>
      <c r="X451" s="828"/>
      <c r="Y451" s="828"/>
      <c r="Z451" s="828"/>
    </row>
    <row r="452" ht="12.75" customHeight="1" spans="1:26">
      <c r="A452" s="828"/>
      <c r="B452" s="829"/>
      <c r="C452" s="828"/>
      <c r="D452" s="830"/>
      <c r="E452" s="828"/>
      <c r="F452" s="830"/>
      <c r="G452" s="828"/>
      <c r="H452" s="828"/>
      <c r="I452" s="828"/>
      <c r="J452" s="828"/>
      <c r="K452" s="828"/>
      <c r="L452" s="853"/>
      <c r="M452" s="828"/>
      <c r="N452" s="828"/>
      <c r="O452" s="828"/>
      <c r="P452" s="828"/>
      <c r="Q452" s="828"/>
      <c r="R452" s="828"/>
      <c r="S452" s="828"/>
      <c r="T452" s="828"/>
      <c r="U452" s="828"/>
      <c r="V452" s="828"/>
      <c r="W452" s="828"/>
      <c r="X452" s="828"/>
      <c r="Y452" s="828"/>
      <c r="Z452" s="828"/>
    </row>
    <row r="453" ht="12.75" customHeight="1" spans="1:26">
      <c r="A453" s="828"/>
      <c r="B453" s="829"/>
      <c r="C453" s="828"/>
      <c r="D453" s="830"/>
      <c r="E453" s="828"/>
      <c r="F453" s="830"/>
      <c r="G453" s="828"/>
      <c r="H453" s="828"/>
      <c r="I453" s="828"/>
      <c r="J453" s="828"/>
      <c r="K453" s="828"/>
      <c r="L453" s="853"/>
      <c r="M453" s="828"/>
      <c r="N453" s="828"/>
      <c r="O453" s="828"/>
      <c r="P453" s="828"/>
      <c r="Q453" s="828"/>
      <c r="R453" s="828"/>
      <c r="S453" s="828"/>
      <c r="T453" s="828"/>
      <c r="U453" s="828"/>
      <c r="V453" s="828"/>
      <c r="W453" s="828"/>
      <c r="X453" s="828"/>
      <c r="Y453" s="828"/>
      <c r="Z453" s="828"/>
    </row>
    <row r="454" ht="12.75" customHeight="1" spans="1:26">
      <c r="A454" s="828"/>
      <c r="B454" s="829"/>
      <c r="C454" s="828"/>
      <c r="D454" s="830"/>
      <c r="E454" s="828"/>
      <c r="F454" s="830"/>
      <c r="G454" s="828"/>
      <c r="H454" s="828"/>
      <c r="I454" s="828"/>
      <c r="J454" s="828"/>
      <c r="K454" s="828"/>
      <c r="L454" s="853"/>
      <c r="M454" s="828"/>
      <c r="N454" s="828"/>
      <c r="O454" s="828"/>
      <c r="P454" s="828"/>
      <c r="Q454" s="828"/>
      <c r="R454" s="828"/>
      <c r="S454" s="828"/>
      <c r="T454" s="828"/>
      <c r="U454" s="828"/>
      <c r="V454" s="828"/>
      <c r="W454" s="828"/>
      <c r="X454" s="828"/>
      <c r="Y454" s="828"/>
      <c r="Z454" s="828"/>
    </row>
    <row r="455" ht="12.75" customHeight="1" spans="1:26">
      <c r="A455" s="828"/>
      <c r="B455" s="829"/>
      <c r="C455" s="828"/>
      <c r="D455" s="830"/>
      <c r="E455" s="828"/>
      <c r="F455" s="830"/>
      <c r="G455" s="828"/>
      <c r="H455" s="828"/>
      <c r="I455" s="828"/>
      <c r="J455" s="828"/>
      <c r="K455" s="828"/>
      <c r="L455" s="853"/>
      <c r="M455" s="828"/>
      <c r="N455" s="828"/>
      <c r="O455" s="828"/>
      <c r="P455" s="828"/>
      <c r="Q455" s="828"/>
      <c r="R455" s="828"/>
      <c r="S455" s="828"/>
      <c r="T455" s="828"/>
      <c r="U455" s="828"/>
      <c r="V455" s="828"/>
      <c r="W455" s="828"/>
      <c r="X455" s="828"/>
      <c r="Y455" s="828"/>
      <c r="Z455" s="828"/>
    </row>
    <row r="456" ht="12.75" customHeight="1" spans="1:26">
      <c r="A456" s="828"/>
      <c r="B456" s="829"/>
      <c r="C456" s="828"/>
      <c r="D456" s="830"/>
      <c r="E456" s="828"/>
      <c r="F456" s="830"/>
      <c r="G456" s="828"/>
      <c r="H456" s="828"/>
      <c r="I456" s="828"/>
      <c r="J456" s="828"/>
      <c r="K456" s="828"/>
      <c r="L456" s="853"/>
      <c r="M456" s="828"/>
      <c r="N456" s="828"/>
      <c r="O456" s="828"/>
      <c r="P456" s="828"/>
      <c r="Q456" s="828"/>
      <c r="R456" s="828"/>
      <c r="S456" s="828"/>
      <c r="T456" s="828"/>
      <c r="U456" s="828"/>
      <c r="V456" s="828"/>
      <c r="W456" s="828"/>
      <c r="X456" s="828"/>
      <c r="Y456" s="828"/>
      <c r="Z456" s="828"/>
    </row>
    <row r="457" ht="12.75" customHeight="1" spans="1:26">
      <c r="A457" s="828"/>
      <c r="B457" s="829"/>
      <c r="C457" s="828"/>
      <c r="D457" s="830"/>
      <c r="E457" s="828"/>
      <c r="F457" s="830"/>
      <c r="G457" s="828"/>
      <c r="H457" s="828"/>
      <c r="I457" s="828"/>
      <c r="J457" s="828"/>
      <c r="K457" s="828"/>
      <c r="L457" s="853"/>
      <c r="M457" s="828"/>
      <c r="N457" s="828"/>
      <c r="O457" s="828"/>
      <c r="P457" s="828"/>
      <c r="Q457" s="828"/>
      <c r="R457" s="828"/>
      <c r="S457" s="828"/>
      <c r="T457" s="828"/>
      <c r="U457" s="828"/>
      <c r="V457" s="828"/>
      <c r="W457" s="828"/>
      <c r="X457" s="828"/>
      <c r="Y457" s="828"/>
      <c r="Z457" s="828"/>
    </row>
    <row r="458" ht="12.75" customHeight="1" spans="1:26">
      <c r="A458" s="828"/>
      <c r="B458" s="829"/>
      <c r="C458" s="828"/>
      <c r="D458" s="830"/>
      <c r="E458" s="828"/>
      <c r="F458" s="830"/>
      <c r="G458" s="828"/>
      <c r="H458" s="828"/>
      <c r="I458" s="828"/>
      <c r="J458" s="828"/>
      <c r="K458" s="828"/>
      <c r="L458" s="853"/>
      <c r="M458" s="828"/>
      <c r="N458" s="828"/>
      <c r="O458" s="828"/>
      <c r="P458" s="828"/>
      <c r="Q458" s="828"/>
      <c r="R458" s="828"/>
      <c r="S458" s="828"/>
      <c r="T458" s="828"/>
      <c r="U458" s="828"/>
      <c r="V458" s="828"/>
      <c r="W458" s="828"/>
      <c r="X458" s="828"/>
      <c r="Y458" s="828"/>
      <c r="Z458" s="828"/>
    </row>
    <row r="459" ht="12.75" customHeight="1" spans="1:26">
      <c r="A459" s="828"/>
      <c r="B459" s="829"/>
      <c r="C459" s="828"/>
      <c r="D459" s="830"/>
      <c r="E459" s="828"/>
      <c r="F459" s="830"/>
      <c r="G459" s="828"/>
      <c r="H459" s="828"/>
      <c r="I459" s="828"/>
      <c r="J459" s="828"/>
      <c r="K459" s="828"/>
      <c r="L459" s="853"/>
      <c r="M459" s="828"/>
      <c r="N459" s="828"/>
      <c r="O459" s="828"/>
      <c r="P459" s="828"/>
      <c r="Q459" s="828"/>
      <c r="R459" s="828"/>
      <c r="S459" s="828"/>
      <c r="T459" s="828"/>
      <c r="U459" s="828"/>
      <c r="V459" s="828"/>
      <c r="W459" s="828"/>
      <c r="X459" s="828"/>
      <c r="Y459" s="828"/>
      <c r="Z459" s="828"/>
    </row>
    <row r="460" ht="12.75" customHeight="1" spans="1:26">
      <c r="A460" s="828"/>
      <c r="B460" s="829"/>
      <c r="C460" s="828"/>
      <c r="D460" s="830"/>
      <c r="E460" s="828"/>
      <c r="F460" s="830"/>
      <c r="G460" s="828"/>
      <c r="H460" s="828"/>
      <c r="I460" s="828"/>
      <c r="J460" s="828"/>
      <c r="K460" s="828"/>
      <c r="L460" s="853"/>
      <c r="M460" s="828"/>
      <c r="N460" s="828"/>
      <c r="O460" s="828"/>
      <c r="P460" s="828"/>
      <c r="Q460" s="828"/>
      <c r="R460" s="828"/>
      <c r="S460" s="828"/>
      <c r="T460" s="828"/>
      <c r="U460" s="828"/>
      <c r="V460" s="828"/>
      <c r="W460" s="828"/>
      <c r="X460" s="828"/>
      <c r="Y460" s="828"/>
      <c r="Z460" s="828"/>
    </row>
    <row r="461" ht="12.75" customHeight="1" spans="1:26">
      <c r="A461" s="828"/>
      <c r="B461" s="829"/>
      <c r="C461" s="828"/>
      <c r="D461" s="830"/>
      <c r="E461" s="828"/>
      <c r="F461" s="830"/>
      <c r="G461" s="828"/>
      <c r="H461" s="828"/>
      <c r="I461" s="828"/>
      <c r="J461" s="828"/>
      <c r="K461" s="828"/>
      <c r="L461" s="853"/>
      <c r="M461" s="828"/>
      <c r="N461" s="828"/>
      <c r="O461" s="828"/>
      <c r="P461" s="828"/>
      <c r="Q461" s="828"/>
      <c r="R461" s="828"/>
      <c r="S461" s="828"/>
      <c r="T461" s="828"/>
      <c r="U461" s="828"/>
      <c r="V461" s="828"/>
      <c r="W461" s="828"/>
      <c r="X461" s="828"/>
      <c r="Y461" s="828"/>
      <c r="Z461" s="828"/>
    </row>
    <row r="462" ht="12.75" customHeight="1" spans="1:26">
      <c r="A462" s="828"/>
      <c r="B462" s="829"/>
      <c r="C462" s="828"/>
      <c r="D462" s="830"/>
      <c r="E462" s="828"/>
      <c r="F462" s="830"/>
      <c r="G462" s="828"/>
      <c r="H462" s="828"/>
      <c r="I462" s="828"/>
      <c r="J462" s="828"/>
      <c r="K462" s="828"/>
      <c r="L462" s="853"/>
      <c r="M462" s="828"/>
      <c r="N462" s="828"/>
      <c r="O462" s="828"/>
      <c r="P462" s="828"/>
      <c r="Q462" s="828"/>
      <c r="R462" s="828"/>
      <c r="S462" s="828"/>
      <c r="T462" s="828"/>
      <c r="U462" s="828"/>
      <c r="V462" s="828"/>
      <c r="W462" s="828"/>
      <c r="X462" s="828"/>
      <c r="Y462" s="828"/>
      <c r="Z462" s="828"/>
    </row>
    <row r="463" ht="12.75" customHeight="1" spans="1:26">
      <c r="A463" s="828"/>
      <c r="B463" s="829"/>
      <c r="C463" s="828"/>
      <c r="D463" s="830"/>
      <c r="E463" s="828"/>
      <c r="F463" s="830"/>
      <c r="G463" s="828"/>
      <c r="H463" s="828"/>
      <c r="I463" s="828"/>
      <c r="J463" s="828"/>
      <c r="K463" s="828"/>
      <c r="L463" s="853"/>
      <c r="M463" s="828"/>
      <c r="N463" s="828"/>
      <c r="O463" s="828"/>
      <c r="P463" s="828"/>
      <c r="Q463" s="828"/>
      <c r="R463" s="828"/>
      <c r="S463" s="828"/>
      <c r="T463" s="828"/>
      <c r="U463" s="828"/>
      <c r="V463" s="828"/>
      <c r="W463" s="828"/>
      <c r="X463" s="828"/>
      <c r="Y463" s="828"/>
      <c r="Z463" s="828"/>
    </row>
    <row r="464" ht="12.75" customHeight="1" spans="1:26">
      <c r="A464" s="828"/>
      <c r="B464" s="829"/>
      <c r="C464" s="828"/>
      <c r="D464" s="830"/>
      <c r="E464" s="828"/>
      <c r="F464" s="830"/>
      <c r="G464" s="828"/>
      <c r="H464" s="828"/>
      <c r="I464" s="828"/>
      <c r="J464" s="828"/>
      <c r="K464" s="828"/>
      <c r="L464" s="853"/>
      <c r="M464" s="828"/>
      <c r="N464" s="828"/>
      <c r="O464" s="828"/>
      <c r="P464" s="828"/>
      <c r="Q464" s="828"/>
      <c r="R464" s="828"/>
      <c r="S464" s="828"/>
      <c r="T464" s="828"/>
      <c r="U464" s="828"/>
      <c r="V464" s="828"/>
      <c r="W464" s="828"/>
      <c r="X464" s="828"/>
      <c r="Y464" s="828"/>
      <c r="Z464" s="828"/>
    </row>
    <row r="465" ht="12.75" customHeight="1" spans="1:26">
      <c r="A465" s="828"/>
      <c r="B465" s="829"/>
      <c r="C465" s="828"/>
      <c r="D465" s="830"/>
      <c r="E465" s="828"/>
      <c r="F465" s="830"/>
      <c r="G465" s="828"/>
      <c r="H465" s="828"/>
      <c r="I465" s="828"/>
      <c r="J465" s="828"/>
      <c r="K465" s="828"/>
      <c r="L465" s="853"/>
      <c r="M465" s="828"/>
      <c r="N465" s="828"/>
      <c r="O465" s="828"/>
      <c r="P465" s="828"/>
      <c r="Q465" s="828"/>
      <c r="R465" s="828"/>
      <c r="S465" s="828"/>
      <c r="T465" s="828"/>
      <c r="U465" s="828"/>
      <c r="V465" s="828"/>
      <c r="W465" s="828"/>
      <c r="X465" s="828"/>
      <c r="Y465" s="828"/>
      <c r="Z465" s="828"/>
    </row>
    <row r="466" ht="12.75" customHeight="1" spans="1:26">
      <c r="A466" s="828"/>
      <c r="B466" s="829"/>
      <c r="C466" s="828"/>
      <c r="D466" s="830"/>
      <c r="E466" s="828"/>
      <c r="F466" s="830"/>
      <c r="G466" s="828"/>
      <c r="H466" s="828"/>
      <c r="I466" s="828"/>
      <c r="J466" s="828"/>
      <c r="K466" s="828"/>
      <c r="L466" s="853"/>
      <c r="M466" s="828"/>
      <c r="N466" s="828"/>
      <c r="O466" s="828"/>
      <c r="P466" s="828"/>
      <c r="Q466" s="828"/>
      <c r="R466" s="828"/>
      <c r="S466" s="828"/>
      <c r="T466" s="828"/>
      <c r="U466" s="828"/>
      <c r="V466" s="828"/>
      <c r="W466" s="828"/>
      <c r="X466" s="828"/>
      <c r="Y466" s="828"/>
      <c r="Z466" s="828"/>
    </row>
    <row r="467" ht="12.75" customHeight="1" spans="1:26">
      <c r="A467" s="828"/>
      <c r="B467" s="829"/>
      <c r="C467" s="828"/>
      <c r="D467" s="830"/>
      <c r="E467" s="828"/>
      <c r="F467" s="830"/>
      <c r="G467" s="828"/>
      <c r="H467" s="828"/>
      <c r="I467" s="828"/>
      <c r="J467" s="828"/>
      <c r="K467" s="828"/>
      <c r="L467" s="853"/>
      <c r="M467" s="828"/>
      <c r="N467" s="828"/>
      <c r="O467" s="828"/>
      <c r="P467" s="828"/>
      <c r="Q467" s="828"/>
      <c r="R467" s="828"/>
      <c r="S467" s="828"/>
      <c r="T467" s="828"/>
      <c r="U467" s="828"/>
      <c r="V467" s="828"/>
      <c r="W467" s="828"/>
      <c r="X467" s="828"/>
      <c r="Y467" s="828"/>
      <c r="Z467" s="828"/>
    </row>
    <row r="468" ht="12.75" customHeight="1" spans="1:26">
      <c r="A468" s="828"/>
      <c r="B468" s="829"/>
      <c r="C468" s="828"/>
      <c r="D468" s="830"/>
      <c r="E468" s="828"/>
      <c r="F468" s="830"/>
      <c r="G468" s="828"/>
      <c r="H468" s="828"/>
      <c r="I468" s="828"/>
      <c r="J468" s="828"/>
      <c r="K468" s="828"/>
      <c r="L468" s="853"/>
      <c r="M468" s="828"/>
      <c r="N468" s="828"/>
      <c r="O468" s="828"/>
      <c r="P468" s="828"/>
      <c r="Q468" s="828"/>
      <c r="R468" s="828"/>
      <c r="S468" s="828"/>
      <c r="T468" s="828"/>
      <c r="U468" s="828"/>
      <c r="V468" s="828"/>
      <c r="W468" s="828"/>
      <c r="X468" s="828"/>
      <c r="Y468" s="828"/>
      <c r="Z468" s="828"/>
    </row>
    <row r="469" ht="12.75" customHeight="1" spans="1:26">
      <c r="A469" s="828"/>
      <c r="B469" s="829"/>
      <c r="C469" s="828"/>
      <c r="D469" s="830"/>
      <c r="E469" s="828"/>
      <c r="F469" s="830"/>
      <c r="G469" s="828"/>
      <c r="H469" s="828"/>
      <c r="I469" s="828"/>
      <c r="J469" s="828"/>
      <c r="K469" s="828"/>
      <c r="L469" s="853"/>
      <c r="M469" s="828"/>
      <c r="N469" s="828"/>
      <c r="O469" s="828"/>
      <c r="P469" s="828"/>
      <c r="Q469" s="828"/>
      <c r="R469" s="828"/>
      <c r="S469" s="828"/>
      <c r="T469" s="828"/>
      <c r="U469" s="828"/>
      <c r="V469" s="828"/>
      <c r="W469" s="828"/>
      <c r="X469" s="828"/>
      <c r="Y469" s="828"/>
      <c r="Z469" s="828"/>
    </row>
    <row r="470" ht="12.75" customHeight="1" spans="1:26">
      <c r="A470" s="828"/>
      <c r="B470" s="829"/>
      <c r="C470" s="828"/>
      <c r="D470" s="830"/>
      <c r="E470" s="828"/>
      <c r="F470" s="830"/>
      <c r="G470" s="828"/>
      <c r="H470" s="828"/>
      <c r="I470" s="828"/>
      <c r="J470" s="828"/>
      <c r="K470" s="828"/>
      <c r="L470" s="853"/>
      <c r="M470" s="828"/>
      <c r="N470" s="828"/>
      <c r="O470" s="828"/>
      <c r="P470" s="828"/>
      <c r="Q470" s="828"/>
      <c r="R470" s="828"/>
      <c r="S470" s="828"/>
      <c r="T470" s="828"/>
      <c r="U470" s="828"/>
      <c r="V470" s="828"/>
      <c r="W470" s="828"/>
      <c r="X470" s="828"/>
      <c r="Y470" s="828"/>
      <c r="Z470" s="828"/>
    </row>
    <row r="471" ht="12.75" customHeight="1" spans="1:26">
      <c r="A471" s="828"/>
      <c r="B471" s="829"/>
      <c r="C471" s="828"/>
      <c r="D471" s="830"/>
      <c r="E471" s="828"/>
      <c r="F471" s="830"/>
      <c r="G471" s="828"/>
      <c r="H471" s="828"/>
      <c r="I471" s="828"/>
      <c r="J471" s="828"/>
      <c r="K471" s="828"/>
      <c r="L471" s="853"/>
      <c r="M471" s="828"/>
      <c r="N471" s="828"/>
      <c r="O471" s="828"/>
      <c r="P471" s="828"/>
      <c r="Q471" s="828"/>
      <c r="R471" s="828"/>
      <c r="S471" s="828"/>
      <c r="T471" s="828"/>
      <c r="U471" s="828"/>
      <c r="V471" s="828"/>
      <c r="W471" s="828"/>
      <c r="X471" s="828"/>
      <c r="Y471" s="828"/>
      <c r="Z471" s="828"/>
    </row>
    <row r="472" ht="12.75" customHeight="1" spans="1:26">
      <c r="A472" s="828"/>
      <c r="B472" s="829"/>
      <c r="C472" s="828"/>
      <c r="D472" s="830"/>
      <c r="E472" s="828"/>
      <c r="F472" s="830"/>
      <c r="G472" s="828"/>
      <c r="H472" s="828"/>
      <c r="I472" s="828"/>
      <c r="J472" s="828"/>
      <c r="K472" s="828"/>
      <c r="L472" s="853"/>
      <c r="M472" s="828"/>
      <c r="N472" s="828"/>
      <c r="O472" s="828"/>
      <c r="P472" s="828"/>
      <c r="Q472" s="828"/>
      <c r="R472" s="828"/>
      <c r="S472" s="828"/>
      <c r="T472" s="828"/>
      <c r="U472" s="828"/>
      <c r="V472" s="828"/>
      <c r="W472" s="828"/>
      <c r="X472" s="828"/>
      <c r="Y472" s="828"/>
      <c r="Z472" s="828"/>
    </row>
    <row r="473" ht="12.75" customHeight="1" spans="1:26">
      <c r="A473" s="828"/>
      <c r="B473" s="829"/>
      <c r="C473" s="828"/>
      <c r="D473" s="830"/>
      <c r="E473" s="828"/>
      <c r="F473" s="830"/>
      <c r="G473" s="828"/>
      <c r="H473" s="828"/>
      <c r="I473" s="828"/>
      <c r="J473" s="828"/>
      <c r="K473" s="828"/>
      <c r="L473" s="853"/>
      <c r="M473" s="828"/>
      <c r="N473" s="828"/>
      <c r="O473" s="828"/>
      <c r="P473" s="828"/>
      <c r="Q473" s="828"/>
      <c r="R473" s="828"/>
      <c r="S473" s="828"/>
      <c r="T473" s="828"/>
      <c r="U473" s="828"/>
      <c r="V473" s="828"/>
      <c r="W473" s="828"/>
      <c r="X473" s="828"/>
      <c r="Y473" s="828"/>
      <c r="Z473" s="828"/>
    </row>
    <row r="474" ht="12.75" customHeight="1" spans="1:26">
      <c r="A474" s="828"/>
      <c r="B474" s="829"/>
      <c r="C474" s="828"/>
      <c r="D474" s="830"/>
      <c r="E474" s="828"/>
      <c r="F474" s="830"/>
      <c r="G474" s="828"/>
      <c r="H474" s="828"/>
      <c r="I474" s="828"/>
      <c r="J474" s="828"/>
      <c r="K474" s="828"/>
      <c r="L474" s="853"/>
      <c r="M474" s="828"/>
      <c r="N474" s="828"/>
      <c r="O474" s="828"/>
      <c r="P474" s="828"/>
      <c r="Q474" s="828"/>
      <c r="R474" s="828"/>
      <c r="S474" s="828"/>
      <c r="T474" s="828"/>
      <c r="U474" s="828"/>
      <c r="V474" s="828"/>
      <c r="W474" s="828"/>
      <c r="X474" s="828"/>
      <c r="Y474" s="828"/>
      <c r="Z474" s="828"/>
    </row>
    <row r="475" ht="12.75" customHeight="1" spans="1:26">
      <c r="A475" s="828"/>
      <c r="B475" s="829"/>
      <c r="C475" s="828"/>
      <c r="D475" s="830"/>
      <c r="E475" s="828"/>
      <c r="F475" s="830"/>
      <c r="G475" s="828"/>
      <c r="H475" s="828"/>
      <c r="I475" s="828"/>
      <c r="J475" s="828"/>
      <c r="K475" s="828"/>
      <c r="L475" s="853"/>
      <c r="M475" s="828"/>
      <c r="N475" s="828"/>
      <c r="O475" s="828"/>
      <c r="P475" s="828"/>
      <c r="Q475" s="828"/>
      <c r="R475" s="828"/>
      <c r="S475" s="828"/>
      <c r="T475" s="828"/>
      <c r="U475" s="828"/>
      <c r="V475" s="828"/>
      <c r="W475" s="828"/>
      <c r="X475" s="828"/>
      <c r="Y475" s="828"/>
      <c r="Z475" s="828"/>
    </row>
    <row r="476" ht="12.75" customHeight="1" spans="1:26">
      <c r="A476" s="828"/>
      <c r="B476" s="829"/>
      <c r="C476" s="828"/>
      <c r="D476" s="830"/>
      <c r="E476" s="828"/>
      <c r="F476" s="830"/>
      <c r="G476" s="828"/>
      <c r="H476" s="828"/>
      <c r="I476" s="828"/>
      <c r="J476" s="828"/>
      <c r="K476" s="828"/>
      <c r="L476" s="853"/>
      <c r="M476" s="828"/>
      <c r="N476" s="828"/>
      <c r="O476" s="828"/>
      <c r="P476" s="828"/>
      <c r="Q476" s="828"/>
      <c r="R476" s="828"/>
      <c r="S476" s="828"/>
      <c r="T476" s="828"/>
      <c r="U476" s="828"/>
      <c r="V476" s="828"/>
      <c r="W476" s="828"/>
      <c r="X476" s="828"/>
      <c r="Y476" s="828"/>
      <c r="Z476" s="828"/>
    </row>
    <row r="477" ht="12.75" customHeight="1" spans="1:26">
      <c r="A477" s="828"/>
      <c r="B477" s="829"/>
      <c r="C477" s="828"/>
      <c r="D477" s="830"/>
      <c r="E477" s="828"/>
      <c r="F477" s="830"/>
      <c r="G477" s="828"/>
      <c r="H477" s="828"/>
      <c r="I477" s="828"/>
      <c r="J477" s="828"/>
      <c r="K477" s="828"/>
      <c r="L477" s="853"/>
      <c r="M477" s="828"/>
      <c r="N477" s="828"/>
      <c r="O477" s="828"/>
      <c r="P477" s="828"/>
      <c r="Q477" s="828"/>
      <c r="R477" s="828"/>
      <c r="S477" s="828"/>
      <c r="T477" s="828"/>
      <c r="U477" s="828"/>
      <c r="V477" s="828"/>
      <c r="W477" s="828"/>
      <c r="X477" s="828"/>
      <c r="Y477" s="828"/>
      <c r="Z477" s="828"/>
    </row>
    <row r="478" ht="12.75" customHeight="1" spans="1:26">
      <c r="A478" s="828"/>
      <c r="B478" s="829"/>
      <c r="C478" s="828"/>
      <c r="D478" s="830"/>
      <c r="E478" s="828"/>
      <c r="F478" s="830"/>
      <c r="G478" s="828"/>
      <c r="H478" s="828"/>
      <c r="I478" s="828"/>
      <c r="J478" s="828"/>
      <c r="K478" s="828"/>
      <c r="L478" s="853"/>
      <c r="M478" s="828"/>
      <c r="N478" s="828"/>
      <c r="O478" s="828"/>
      <c r="P478" s="828"/>
      <c r="Q478" s="828"/>
      <c r="R478" s="828"/>
      <c r="S478" s="828"/>
      <c r="T478" s="828"/>
      <c r="U478" s="828"/>
      <c r="V478" s="828"/>
      <c r="W478" s="828"/>
      <c r="X478" s="828"/>
      <c r="Y478" s="828"/>
      <c r="Z478" s="828"/>
    </row>
    <row r="479" ht="12.75" customHeight="1" spans="1:26">
      <c r="A479" s="828"/>
      <c r="B479" s="829"/>
      <c r="C479" s="828"/>
      <c r="D479" s="830"/>
      <c r="E479" s="828"/>
      <c r="F479" s="830"/>
      <c r="G479" s="828"/>
      <c r="H479" s="828"/>
      <c r="I479" s="828"/>
      <c r="J479" s="828"/>
      <c r="K479" s="828"/>
      <c r="L479" s="853"/>
      <c r="M479" s="828"/>
      <c r="N479" s="828"/>
      <c r="O479" s="828"/>
      <c r="P479" s="828"/>
      <c r="Q479" s="828"/>
      <c r="R479" s="828"/>
      <c r="S479" s="828"/>
      <c r="T479" s="828"/>
      <c r="U479" s="828"/>
      <c r="V479" s="828"/>
      <c r="W479" s="828"/>
      <c r="X479" s="828"/>
      <c r="Y479" s="828"/>
      <c r="Z479" s="828"/>
    </row>
    <row r="480" ht="12.75" customHeight="1" spans="1:26">
      <c r="A480" s="828"/>
      <c r="B480" s="829"/>
      <c r="C480" s="828"/>
      <c r="D480" s="830"/>
      <c r="E480" s="828"/>
      <c r="F480" s="830"/>
      <c r="G480" s="828"/>
      <c r="H480" s="828"/>
      <c r="I480" s="828"/>
      <c r="J480" s="828"/>
      <c r="K480" s="828"/>
      <c r="L480" s="853"/>
      <c r="M480" s="828"/>
      <c r="N480" s="828"/>
      <c r="O480" s="828"/>
      <c r="P480" s="828"/>
      <c r="Q480" s="828"/>
      <c r="R480" s="828"/>
      <c r="S480" s="828"/>
      <c r="T480" s="828"/>
      <c r="U480" s="828"/>
      <c r="V480" s="828"/>
      <c r="W480" s="828"/>
      <c r="X480" s="828"/>
      <c r="Y480" s="828"/>
      <c r="Z480" s="828"/>
    </row>
    <row r="481" ht="12.75" customHeight="1" spans="1:26">
      <c r="A481" s="828"/>
      <c r="B481" s="829"/>
      <c r="C481" s="828"/>
      <c r="D481" s="830"/>
      <c r="E481" s="828"/>
      <c r="F481" s="830"/>
      <c r="G481" s="828"/>
      <c r="H481" s="828"/>
      <c r="I481" s="828"/>
      <c r="J481" s="828"/>
      <c r="K481" s="828"/>
      <c r="L481" s="853"/>
      <c r="M481" s="828"/>
      <c r="N481" s="828"/>
      <c r="O481" s="828"/>
      <c r="P481" s="828"/>
      <c r="Q481" s="828"/>
      <c r="R481" s="828"/>
      <c r="S481" s="828"/>
      <c r="T481" s="828"/>
      <c r="U481" s="828"/>
      <c r="V481" s="828"/>
      <c r="W481" s="828"/>
      <c r="X481" s="828"/>
      <c r="Y481" s="828"/>
      <c r="Z481" s="828"/>
    </row>
    <row r="482" ht="12.75" customHeight="1" spans="1:26">
      <c r="A482" s="828"/>
      <c r="B482" s="829"/>
      <c r="C482" s="828"/>
      <c r="D482" s="830"/>
      <c r="E482" s="828"/>
      <c r="F482" s="830"/>
      <c r="G482" s="828"/>
      <c r="H482" s="828"/>
      <c r="I482" s="828"/>
      <c r="J482" s="828"/>
      <c r="K482" s="828"/>
      <c r="L482" s="853"/>
      <c r="M482" s="828"/>
      <c r="N482" s="828"/>
      <c r="O482" s="828"/>
      <c r="P482" s="828"/>
      <c r="Q482" s="828"/>
      <c r="R482" s="828"/>
      <c r="S482" s="828"/>
      <c r="T482" s="828"/>
      <c r="U482" s="828"/>
      <c r="V482" s="828"/>
      <c r="W482" s="828"/>
      <c r="X482" s="828"/>
      <c r="Y482" s="828"/>
      <c r="Z482" s="828"/>
    </row>
    <row r="483" ht="12.75" customHeight="1" spans="1:26">
      <c r="A483" s="828"/>
      <c r="B483" s="829"/>
      <c r="C483" s="828"/>
      <c r="D483" s="830"/>
      <c r="E483" s="828"/>
      <c r="F483" s="830"/>
      <c r="G483" s="828"/>
      <c r="H483" s="828"/>
      <c r="I483" s="828"/>
      <c r="J483" s="828"/>
      <c r="K483" s="828"/>
      <c r="L483" s="853"/>
      <c r="M483" s="828"/>
      <c r="N483" s="828"/>
      <c r="O483" s="828"/>
      <c r="P483" s="828"/>
      <c r="Q483" s="828"/>
      <c r="R483" s="828"/>
      <c r="S483" s="828"/>
      <c r="T483" s="828"/>
      <c r="U483" s="828"/>
      <c r="V483" s="828"/>
      <c r="W483" s="828"/>
      <c r="X483" s="828"/>
      <c r="Y483" s="828"/>
      <c r="Z483" s="828"/>
    </row>
    <row r="484" ht="12.75" customHeight="1" spans="1:26">
      <c r="A484" s="828"/>
      <c r="B484" s="829"/>
      <c r="C484" s="828"/>
      <c r="D484" s="830"/>
      <c r="E484" s="828"/>
      <c r="F484" s="830"/>
      <c r="G484" s="828"/>
      <c r="H484" s="828"/>
      <c r="I484" s="828"/>
      <c r="J484" s="828"/>
      <c r="K484" s="828"/>
      <c r="L484" s="853"/>
      <c r="M484" s="828"/>
      <c r="N484" s="828"/>
      <c r="O484" s="828"/>
      <c r="P484" s="828"/>
      <c r="Q484" s="828"/>
      <c r="R484" s="828"/>
      <c r="S484" s="828"/>
      <c r="T484" s="828"/>
      <c r="U484" s="828"/>
      <c r="V484" s="828"/>
      <c r="W484" s="828"/>
      <c r="X484" s="828"/>
      <c r="Y484" s="828"/>
      <c r="Z484" s="828"/>
    </row>
    <row r="485" ht="12.75" customHeight="1" spans="1:26">
      <c r="A485" s="828"/>
      <c r="B485" s="829"/>
      <c r="C485" s="828"/>
      <c r="D485" s="830"/>
      <c r="E485" s="828"/>
      <c r="F485" s="830"/>
      <c r="G485" s="828"/>
      <c r="H485" s="828"/>
      <c r="I485" s="828"/>
      <c r="J485" s="828"/>
      <c r="K485" s="828"/>
      <c r="L485" s="853"/>
      <c r="M485" s="828"/>
      <c r="N485" s="828"/>
      <c r="O485" s="828"/>
      <c r="P485" s="828"/>
      <c r="Q485" s="828"/>
      <c r="R485" s="828"/>
      <c r="S485" s="828"/>
      <c r="T485" s="828"/>
      <c r="U485" s="828"/>
      <c r="V485" s="828"/>
      <c r="W485" s="828"/>
      <c r="X485" s="828"/>
      <c r="Y485" s="828"/>
      <c r="Z485" s="828"/>
    </row>
    <row r="486" ht="12.75" customHeight="1" spans="1:26">
      <c r="A486" s="828"/>
      <c r="B486" s="829"/>
      <c r="C486" s="828"/>
      <c r="D486" s="830"/>
      <c r="E486" s="828"/>
      <c r="F486" s="830"/>
      <c r="G486" s="828"/>
      <c r="H486" s="828"/>
      <c r="I486" s="828"/>
      <c r="J486" s="828"/>
      <c r="K486" s="828"/>
      <c r="L486" s="853"/>
      <c r="M486" s="828"/>
      <c r="N486" s="828"/>
      <c r="O486" s="828"/>
      <c r="P486" s="828"/>
      <c r="Q486" s="828"/>
      <c r="R486" s="828"/>
      <c r="S486" s="828"/>
      <c r="T486" s="828"/>
      <c r="U486" s="828"/>
      <c r="V486" s="828"/>
      <c r="W486" s="828"/>
      <c r="X486" s="828"/>
      <c r="Y486" s="828"/>
      <c r="Z486" s="828"/>
    </row>
    <row r="487" ht="12.75" customHeight="1" spans="1:26">
      <c r="A487" s="828"/>
      <c r="B487" s="829"/>
      <c r="C487" s="828"/>
      <c r="D487" s="830"/>
      <c r="E487" s="828"/>
      <c r="F487" s="830"/>
      <c r="G487" s="828"/>
      <c r="H487" s="828"/>
      <c r="I487" s="828"/>
      <c r="J487" s="828"/>
      <c r="K487" s="828"/>
      <c r="L487" s="853"/>
      <c r="M487" s="828"/>
      <c r="N487" s="828"/>
      <c r="O487" s="828"/>
      <c r="P487" s="828"/>
      <c r="Q487" s="828"/>
      <c r="R487" s="828"/>
      <c r="S487" s="828"/>
      <c r="T487" s="828"/>
      <c r="U487" s="828"/>
      <c r="V487" s="828"/>
      <c r="W487" s="828"/>
      <c r="X487" s="828"/>
      <c r="Y487" s="828"/>
      <c r="Z487" s="828"/>
    </row>
    <row r="488" ht="12.75" customHeight="1" spans="1:26">
      <c r="A488" s="828"/>
      <c r="B488" s="829"/>
      <c r="C488" s="828"/>
      <c r="D488" s="830"/>
      <c r="E488" s="828"/>
      <c r="F488" s="830"/>
      <c r="G488" s="828"/>
      <c r="H488" s="828"/>
      <c r="I488" s="828"/>
      <c r="J488" s="828"/>
      <c r="K488" s="828"/>
      <c r="L488" s="853"/>
      <c r="M488" s="828"/>
      <c r="N488" s="828"/>
      <c r="O488" s="828"/>
      <c r="P488" s="828"/>
      <c r="Q488" s="828"/>
      <c r="R488" s="828"/>
      <c r="S488" s="828"/>
      <c r="T488" s="828"/>
      <c r="U488" s="828"/>
      <c r="V488" s="828"/>
      <c r="W488" s="828"/>
      <c r="X488" s="828"/>
      <c r="Y488" s="828"/>
      <c r="Z488" s="828"/>
    </row>
    <row r="489" ht="12.75" customHeight="1" spans="1:26">
      <c r="A489" s="828"/>
      <c r="B489" s="829"/>
      <c r="C489" s="828"/>
      <c r="D489" s="830"/>
      <c r="E489" s="828"/>
      <c r="F489" s="830"/>
      <c r="G489" s="828"/>
      <c r="H489" s="828"/>
      <c r="I489" s="828"/>
      <c r="J489" s="828"/>
      <c r="K489" s="828"/>
      <c r="L489" s="853"/>
      <c r="M489" s="828"/>
      <c r="N489" s="828"/>
      <c r="O489" s="828"/>
      <c r="P489" s="828"/>
      <c r="Q489" s="828"/>
      <c r="R489" s="828"/>
      <c r="S489" s="828"/>
      <c r="T489" s="828"/>
      <c r="U489" s="828"/>
      <c r="V489" s="828"/>
      <c r="W489" s="828"/>
      <c r="X489" s="828"/>
      <c r="Y489" s="828"/>
      <c r="Z489" s="828"/>
    </row>
    <row r="490" ht="12.75" customHeight="1" spans="1:26">
      <c r="A490" s="828"/>
      <c r="B490" s="829"/>
      <c r="C490" s="828"/>
      <c r="D490" s="830"/>
      <c r="E490" s="828"/>
      <c r="F490" s="830"/>
      <c r="G490" s="828"/>
      <c r="H490" s="828"/>
      <c r="I490" s="828"/>
      <c r="J490" s="828"/>
      <c r="K490" s="828"/>
      <c r="L490" s="853"/>
      <c r="M490" s="828"/>
      <c r="N490" s="828"/>
      <c r="O490" s="828"/>
      <c r="P490" s="828"/>
      <c r="Q490" s="828"/>
      <c r="R490" s="828"/>
      <c r="S490" s="828"/>
      <c r="T490" s="828"/>
      <c r="U490" s="828"/>
      <c r="V490" s="828"/>
      <c r="W490" s="828"/>
      <c r="X490" s="828"/>
      <c r="Y490" s="828"/>
      <c r="Z490" s="828"/>
    </row>
    <row r="491" ht="12.75" customHeight="1" spans="1:26">
      <c r="A491" s="828"/>
      <c r="B491" s="829"/>
      <c r="C491" s="828"/>
      <c r="D491" s="830"/>
      <c r="E491" s="828"/>
      <c r="F491" s="830"/>
      <c r="G491" s="828"/>
      <c r="H491" s="828"/>
      <c r="I491" s="828"/>
      <c r="J491" s="828"/>
      <c r="K491" s="828"/>
      <c r="L491" s="853"/>
      <c r="M491" s="828"/>
      <c r="N491" s="828"/>
      <c r="O491" s="828"/>
      <c r="P491" s="828"/>
      <c r="Q491" s="828"/>
      <c r="R491" s="828"/>
      <c r="S491" s="828"/>
      <c r="T491" s="828"/>
      <c r="U491" s="828"/>
      <c r="V491" s="828"/>
      <c r="W491" s="828"/>
      <c r="X491" s="828"/>
      <c r="Y491" s="828"/>
      <c r="Z491" s="828"/>
    </row>
    <row r="492" ht="12.75" customHeight="1" spans="1:26">
      <c r="A492" s="828"/>
      <c r="B492" s="829"/>
      <c r="C492" s="828"/>
      <c r="D492" s="830"/>
      <c r="E492" s="828"/>
      <c r="F492" s="830"/>
      <c r="G492" s="828"/>
      <c r="H492" s="828"/>
      <c r="I492" s="828"/>
      <c r="J492" s="828"/>
      <c r="K492" s="828"/>
      <c r="L492" s="853"/>
      <c r="M492" s="828"/>
      <c r="N492" s="828"/>
      <c r="O492" s="828"/>
      <c r="P492" s="828"/>
      <c r="Q492" s="828"/>
      <c r="R492" s="828"/>
      <c r="S492" s="828"/>
      <c r="T492" s="828"/>
      <c r="U492" s="828"/>
      <c r="V492" s="828"/>
      <c r="W492" s="828"/>
      <c r="X492" s="828"/>
      <c r="Y492" s="828"/>
      <c r="Z492" s="828"/>
    </row>
    <row r="493" ht="12.75" customHeight="1" spans="1:26">
      <c r="A493" s="828"/>
      <c r="B493" s="829"/>
      <c r="C493" s="828"/>
      <c r="D493" s="830"/>
      <c r="E493" s="828"/>
      <c r="F493" s="830"/>
      <c r="G493" s="828"/>
      <c r="H493" s="828"/>
      <c r="I493" s="828"/>
      <c r="J493" s="828"/>
      <c r="K493" s="828"/>
      <c r="L493" s="853"/>
      <c r="M493" s="828"/>
      <c r="N493" s="828"/>
      <c r="O493" s="828"/>
      <c r="P493" s="828"/>
      <c r="Q493" s="828"/>
      <c r="R493" s="828"/>
      <c r="S493" s="828"/>
      <c r="T493" s="828"/>
      <c r="U493" s="828"/>
      <c r="V493" s="828"/>
      <c r="W493" s="828"/>
      <c r="X493" s="828"/>
      <c r="Y493" s="828"/>
      <c r="Z493" s="828"/>
    </row>
    <row r="494" ht="12.75" customHeight="1" spans="1:26">
      <c r="A494" s="828"/>
      <c r="B494" s="829"/>
      <c r="C494" s="828"/>
      <c r="D494" s="830"/>
      <c r="E494" s="828"/>
      <c r="F494" s="830"/>
      <c r="G494" s="828"/>
      <c r="H494" s="828"/>
      <c r="I494" s="828"/>
      <c r="J494" s="828"/>
      <c r="K494" s="828"/>
      <c r="L494" s="853"/>
      <c r="M494" s="828"/>
      <c r="N494" s="828"/>
      <c r="O494" s="828"/>
      <c r="P494" s="828"/>
      <c r="Q494" s="828"/>
      <c r="R494" s="828"/>
      <c r="S494" s="828"/>
      <c r="T494" s="828"/>
      <c r="U494" s="828"/>
      <c r="V494" s="828"/>
      <c r="W494" s="828"/>
      <c r="X494" s="828"/>
      <c r="Y494" s="828"/>
      <c r="Z494" s="828"/>
    </row>
    <row r="495" ht="12.75" customHeight="1" spans="1:26">
      <c r="A495" s="828"/>
      <c r="B495" s="829"/>
      <c r="C495" s="828"/>
      <c r="D495" s="830"/>
      <c r="E495" s="828"/>
      <c r="F495" s="830"/>
      <c r="G495" s="828"/>
      <c r="H495" s="828"/>
      <c r="I495" s="828"/>
      <c r="J495" s="828"/>
      <c r="K495" s="828"/>
      <c r="L495" s="853"/>
      <c r="M495" s="828"/>
      <c r="N495" s="828"/>
      <c r="O495" s="828"/>
      <c r="P495" s="828"/>
      <c r="Q495" s="828"/>
      <c r="R495" s="828"/>
      <c r="S495" s="828"/>
      <c r="T495" s="828"/>
      <c r="U495" s="828"/>
      <c r="V495" s="828"/>
      <c r="W495" s="828"/>
      <c r="X495" s="828"/>
      <c r="Y495" s="828"/>
      <c r="Z495" s="828"/>
    </row>
    <row r="496" ht="12.75" customHeight="1" spans="1:26">
      <c r="A496" s="828"/>
      <c r="B496" s="829"/>
      <c r="C496" s="828"/>
      <c r="D496" s="830"/>
      <c r="E496" s="828"/>
      <c r="F496" s="830"/>
      <c r="G496" s="828"/>
      <c r="H496" s="828"/>
      <c r="I496" s="828"/>
      <c r="J496" s="828"/>
      <c r="K496" s="828"/>
      <c r="L496" s="853"/>
      <c r="M496" s="828"/>
      <c r="N496" s="828"/>
      <c r="O496" s="828"/>
      <c r="P496" s="828"/>
      <c r="Q496" s="828"/>
      <c r="R496" s="828"/>
      <c r="S496" s="828"/>
      <c r="T496" s="828"/>
      <c r="U496" s="828"/>
      <c r="V496" s="828"/>
      <c r="W496" s="828"/>
      <c r="X496" s="828"/>
      <c r="Y496" s="828"/>
      <c r="Z496" s="828"/>
    </row>
    <row r="497" ht="12.75" customHeight="1" spans="1:26">
      <c r="A497" s="828"/>
      <c r="B497" s="829"/>
      <c r="C497" s="828"/>
      <c r="D497" s="830"/>
      <c r="E497" s="828"/>
      <c r="F497" s="830"/>
      <c r="G497" s="828"/>
      <c r="H497" s="828"/>
      <c r="I497" s="828"/>
      <c r="J497" s="828"/>
      <c r="K497" s="828"/>
      <c r="L497" s="853"/>
      <c r="M497" s="828"/>
      <c r="N497" s="828"/>
      <c r="O497" s="828"/>
      <c r="P497" s="828"/>
      <c r="Q497" s="828"/>
      <c r="R497" s="828"/>
      <c r="S497" s="828"/>
      <c r="T497" s="828"/>
      <c r="U497" s="828"/>
      <c r="V497" s="828"/>
      <c r="W497" s="828"/>
      <c r="X497" s="828"/>
      <c r="Y497" s="828"/>
      <c r="Z497" s="828"/>
    </row>
    <row r="498" ht="12.75" customHeight="1" spans="1:26">
      <c r="A498" s="828"/>
      <c r="B498" s="829"/>
      <c r="C498" s="828"/>
      <c r="D498" s="830"/>
      <c r="E498" s="828"/>
      <c r="F498" s="830"/>
      <c r="G498" s="828"/>
      <c r="H498" s="828"/>
      <c r="I498" s="828"/>
      <c r="J498" s="828"/>
      <c r="K498" s="828"/>
      <c r="L498" s="853"/>
      <c r="M498" s="828"/>
      <c r="N498" s="828"/>
      <c r="O498" s="828"/>
      <c r="P498" s="828"/>
      <c r="Q498" s="828"/>
      <c r="R498" s="828"/>
      <c r="S498" s="828"/>
      <c r="T498" s="828"/>
      <c r="U498" s="828"/>
      <c r="V498" s="828"/>
      <c r="W498" s="828"/>
      <c r="X498" s="828"/>
      <c r="Y498" s="828"/>
      <c r="Z498" s="828"/>
    </row>
    <row r="499" ht="12.75" customHeight="1" spans="1:26">
      <c r="A499" s="828"/>
      <c r="B499" s="829"/>
      <c r="C499" s="828"/>
      <c r="D499" s="830"/>
      <c r="E499" s="828"/>
      <c r="F499" s="830"/>
      <c r="G499" s="828"/>
      <c r="H499" s="828"/>
      <c r="I499" s="828"/>
      <c r="J499" s="828"/>
      <c r="K499" s="828"/>
      <c r="L499" s="853"/>
      <c r="M499" s="828"/>
      <c r="N499" s="828"/>
      <c r="O499" s="828"/>
      <c r="P499" s="828"/>
      <c r="Q499" s="828"/>
      <c r="R499" s="828"/>
      <c r="S499" s="828"/>
      <c r="T499" s="828"/>
      <c r="U499" s="828"/>
      <c r="V499" s="828"/>
      <c r="W499" s="828"/>
      <c r="X499" s="828"/>
      <c r="Y499" s="828"/>
      <c r="Z499" s="828"/>
    </row>
    <row r="500" ht="12.75" customHeight="1" spans="1:26">
      <c r="A500" s="828"/>
      <c r="B500" s="829"/>
      <c r="C500" s="828"/>
      <c r="D500" s="830"/>
      <c r="E500" s="828"/>
      <c r="F500" s="830"/>
      <c r="G500" s="828"/>
      <c r="H500" s="828"/>
      <c r="I500" s="828"/>
      <c r="J500" s="828"/>
      <c r="K500" s="828"/>
      <c r="L500" s="853"/>
      <c r="M500" s="828"/>
      <c r="N500" s="828"/>
      <c r="O500" s="828"/>
      <c r="P500" s="828"/>
      <c r="Q500" s="828"/>
      <c r="R500" s="828"/>
      <c r="S500" s="828"/>
      <c r="T500" s="828"/>
      <c r="U500" s="828"/>
      <c r="V500" s="828"/>
      <c r="W500" s="828"/>
      <c r="X500" s="828"/>
      <c r="Y500" s="828"/>
      <c r="Z500" s="828"/>
    </row>
    <row r="501" ht="12.75" customHeight="1" spans="1:26">
      <c r="A501" s="828"/>
      <c r="B501" s="829"/>
      <c r="C501" s="828"/>
      <c r="D501" s="830"/>
      <c r="E501" s="828"/>
      <c r="F501" s="830"/>
      <c r="G501" s="828"/>
      <c r="H501" s="828"/>
      <c r="I501" s="828"/>
      <c r="J501" s="828"/>
      <c r="K501" s="828"/>
      <c r="L501" s="853"/>
      <c r="M501" s="828"/>
      <c r="N501" s="828"/>
      <c r="O501" s="828"/>
      <c r="P501" s="828"/>
      <c r="Q501" s="828"/>
      <c r="R501" s="828"/>
      <c r="S501" s="828"/>
      <c r="T501" s="828"/>
      <c r="U501" s="828"/>
      <c r="V501" s="828"/>
      <c r="W501" s="828"/>
      <c r="X501" s="828"/>
      <c r="Y501" s="828"/>
      <c r="Z501" s="828"/>
    </row>
    <row r="502" ht="12.75" customHeight="1" spans="1:26">
      <c r="A502" s="828"/>
      <c r="B502" s="829"/>
      <c r="C502" s="828"/>
      <c r="D502" s="830"/>
      <c r="E502" s="828"/>
      <c r="F502" s="830"/>
      <c r="G502" s="828"/>
      <c r="H502" s="828"/>
      <c r="I502" s="828"/>
      <c r="J502" s="828"/>
      <c r="K502" s="828"/>
      <c r="L502" s="853"/>
      <c r="M502" s="828"/>
      <c r="N502" s="828"/>
      <c r="O502" s="828"/>
      <c r="P502" s="828"/>
      <c r="Q502" s="828"/>
      <c r="R502" s="828"/>
      <c r="S502" s="828"/>
      <c r="T502" s="828"/>
      <c r="U502" s="828"/>
      <c r="V502" s="828"/>
      <c r="W502" s="828"/>
      <c r="X502" s="828"/>
      <c r="Y502" s="828"/>
      <c r="Z502" s="828"/>
    </row>
    <row r="503" ht="12.75" customHeight="1" spans="1:26">
      <c r="A503" s="828"/>
      <c r="B503" s="829"/>
      <c r="C503" s="828"/>
      <c r="D503" s="830"/>
      <c r="E503" s="828"/>
      <c r="F503" s="830"/>
      <c r="G503" s="828"/>
      <c r="H503" s="828"/>
      <c r="I503" s="828"/>
      <c r="J503" s="828"/>
      <c r="K503" s="828"/>
      <c r="L503" s="853"/>
      <c r="M503" s="828"/>
      <c r="N503" s="828"/>
      <c r="O503" s="828"/>
      <c r="P503" s="828"/>
      <c r="Q503" s="828"/>
      <c r="R503" s="828"/>
      <c r="S503" s="828"/>
      <c r="T503" s="828"/>
      <c r="U503" s="828"/>
      <c r="V503" s="828"/>
      <c r="W503" s="828"/>
      <c r="X503" s="828"/>
      <c r="Y503" s="828"/>
      <c r="Z503" s="828"/>
    </row>
    <row r="504" ht="12.75" customHeight="1" spans="1:26">
      <c r="A504" s="828"/>
      <c r="B504" s="829"/>
      <c r="C504" s="828"/>
      <c r="D504" s="830"/>
      <c r="E504" s="828"/>
      <c r="F504" s="830"/>
      <c r="G504" s="828"/>
      <c r="H504" s="828"/>
      <c r="I504" s="828"/>
      <c r="J504" s="828"/>
      <c r="K504" s="828"/>
      <c r="L504" s="853"/>
      <c r="M504" s="828"/>
      <c r="N504" s="828"/>
      <c r="O504" s="828"/>
      <c r="P504" s="828"/>
      <c r="Q504" s="828"/>
      <c r="R504" s="828"/>
      <c r="S504" s="828"/>
      <c r="T504" s="828"/>
      <c r="U504" s="828"/>
      <c r="V504" s="828"/>
      <c r="W504" s="828"/>
      <c r="X504" s="828"/>
      <c r="Y504" s="828"/>
      <c r="Z504" s="828"/>
    </row>
    <row r="505" ht="12.75" customHeight="1" spans="1:26">
      <c r="A505" s="828"/>
      <c r="B505" s="829"/>
      <c r="C505" s="828"/>
      <c r="D505" s="830"/>
      <c r="E505" s="828"/>
      <c r="F505" s="830"/>
      <c r="G505" s="828"/>
      <c r="H505" s="828"/>
      <c r="I505" s="828"/>
      <c r="J505" s="828"/>
      <c r="K505" s="828"/>
      <c r="L505" s="853"/>
      <c r="M505" s="828"/>
      <c r="N505" s="828"/>
      <c r="O505" s="828"/>
      <c r="P505" s="828"/>
      <c r="Q505" s="828"/>
      <c r="R505" s="828"/>
      <c r="S505" s="828"/>
      <c r="T505" s="828"/>
      <c r="U505" s="828"/>
      <c r="V505" s="828"/>
      <c r="W505" s="828"/>
      <c r="X505" s="828"/>
      <c r="Y505" s="828"/>
      <c r="Z505" s="828"/>
    </row>
    <row r="506" ht="12.75" customHeight="1" spans="1:26">
      <c r="A506" s="828"/>
      <c r="B506" s="829"/>
      <c r="C506" s="828"/>
      <c r="D506" s="830"/>
      <c r="E506" s="828"/>
      <c r="F506" s="830"/>
      <c r="G506" s="828"/>
      <c r="H506" s="828"/>
      <c r="I506" s="828"/>
      <c r="J506" s="828"/>
      <c r="K506" s="828"/>
      <c r="L506" s="853"/>
      <c r="M506" s="828"/>
      <c r="N506" s="828"/>
      <c r="O506" s="828"/>
      <c r="P506" s="828"/>
      <c r="Q506" s="828"/>
      <c r="R506" s="828"/>
      <c r="S506" s="828"/>
      <c r="T506" s="828"/>
      <c r="U506" s="828"/>
      <c r="V506" s="828"/>
      <c r="W506" s="828"/>
      <c r="X506" s="828"/>
      <c r="Y506" s="828"/>
      <c r="Z506" s="828"/>
    </row>
    <row r="507" ht="12.75" customHeight="1" spans="1:26">
      <c r="A507" s="828"/>
      <c r="B507" s="829"/>
      <c r="C507" s="828"/>
      <c r="D507" s="830"/>
      <c r="E507" s="828"/>
      <c r="F507" s="830"/>
      <c r="G507" s="828"/>
      <c r="H507" s="828"/>
      <c r="I507" s="828"/>
      <c r="J507" s="828"/>
      <c r="K507" s="828"/>
      <c r="L507" s="853"/>
      <c r="M507" s="828"/>
      <c r="N507" s="828"/>
      <c r="O507" s="828"/>
      <c r="P507" s="828"/>
      <c r="Q507" s="828"/>
      <c r="R507" s="828"/>
      <c r="S507" s="828"/>
      <c r="T507" s="828"/>
      <c r="U507" s="828"/>
      <c r="V507" s="828"/>
      <c r="W507" s="828"/>
      <c r="X507" s="828"/>
      <c r="Y507" s="828"/>
      <c r="Z507" s="828"/>
    </row>
    <row r="508" ht="12.75" customHeight="1" spans="1:26">
      <c r="A508" s="828"/>
      <c r="B508" s="829"/>
      <c r="C508" s="828"/>
      <c r="D508" s="830"/>
      <c r="E508" s="828"/>
      <c r="F508" s="830"/>
      <c r="G508" s="828"/>
      <c r="H508" s="828"/>
      <c r="I508" s="828"/>
      <c r="J508" s="828"/>
      <c r="K508" s="828"/>
      <c r="L508" s="853"/>
      <c r="M508" s="828"/>
      <c r="N508" s="828"/>
      <c r="O508" s="828"/>
      <c r="P508" s="828"/>
      <c r="Q508" s="828"/>
      <c r="R508" s="828"/>
      <c r="S508" s="828"/>
      <c r="T508" s="828"/>
      <c r="U508" s="828"/>
      <c r="V508" s="828"/>
      <c r="W508" s="828"/>
      <c r="X508" s="828"/>
      <c r="Y508" s="828"/>
      <c r="Z508" s="828"/>
    </row>
    <row r="509" ht="12.75" customHeight="1" spans="1:26">
      <c r="A509" s="828"/>
      <c r="B509" s="829"/>
      <c r="C509" s="828"/>
      <c r="D509" s="830"/>
      <c r="E509" s="828"/>
      <c r="F509" s="830"/>
      <c r="G509" s="828"/>
      <c r="H509" s="828"/>
      <c r="I509" s="828"/>
      <c r="J509" s="828"/>
      <c r="K509" s="828"/>
      <c r="L509" s="853"/>
      <c r="M509" s="828"/>
      <c r="N509" s="828"/>
      <c r="O509" s="828"/>
      <c r="P509" s="828"/>
      <c r="Q509" s="828"/>
      <c r="R509" s="828"/>
      <c r="S509" s="828"/>
      <c r="T509" s="828"/>
      <c r="U509" s="828"/>
      <c r="V509" s="828"/>
      <c r="W509" s="828"/>
      <c r="X509" s="828"/>
      <c r="Y509" s="828"/>
      <c r="Z509" s="828"/>
    </row>
    <row r="510" ht="12.75" customHeight="1" spans="1:26">
      <c r="A510" s="828"/>
      <c r="B510" s="829"/>
      <c r="C510" s="828"/>
      <c r="D510" s="830"/>
      <c r="E510" s="828"/>
      <c r="F510" s="830"/>
      <c r="G510" s="828"/>
      <c r="H510" s="828"/>
      <c r="I510" s="828"/>
      <c r="J510" s="828"/>
      <c r="K510" s="828"/>
      <c r="L510" s="853"/>
      <c r="M510" s="828"/>
      <c r="N510" s="828"/>
      <c r="O510" s="828"/>
      <c r="P510" s="828"/>
      <c r="Q510" s="828"/>
      <c r="R510" s="828"/>
      <c r="S510" s="828"/>
      <c r="T510" s="828"/>
      <c r="U510" s="828"/>
      <c r="V510" s="828"/>
      <c r="W510" s="828"/>
      <c r="X510" s="828"/>
      <c r="Y510" s="828"/>
      <c r="Z510" s="828"/>
    </row>
    <row r="511" ht="12.75" customHeight="1" spans="1:26">
      <c r="A511" s="828"/>
      <c r="B511" s="829"/>
      <c r="C511" s="828"/>
      <c r="D511" s="830"/>
      <c r="E511" s="828"/>
      <c r="F511" s="830"/>
      <c r="G511" s="828"/>
      <c r="H511" s="828"/>
      <c r="I511" s="828"/>
      <c r="J511" s="828"/>
      <c r="K511" s="828"/>
      <c r="L511" s="853"/>
      <c r="M511" s="828"/>
      <c r="N511" s="828"/>
      <c r="O511" s="828"/>
      <c r="P511" s="828"/>
      <c r="Q511" s="828"/>
      <c r="R511" s="828"/>
      <c r="S511" s="828"/>
      <c r="T511" s="828"/>
      <c r="U511" s="828"/>
      <c r="V511" s="828"/>
      <c r="W511" s="828"/>
      <c r="X511" s="828"/>
      <c r="Y511" s="828"/>
      <c r="Z511" s="828"/>
    </row>
    <row r="512" ht="12.75" customHeight="1" spans="1:26">
      <c r="A512" s="828"/>
      <c r="B512" s="829"/>
      <c r="C512" s="828"/>
      <c r="D512" s="830"/>
      <c r="E512" s="828"/>
      <c r="F512" s="830"/>
      <c r="G512" s="828"/>
      <c r="H512" s="828"/>
      <c r="I512" s="828"/>
      <c r="J512" s="828"/>
      <c r="K512" s="828"/>
      <c r="L512" s="853"/>
      <c r="M512" s="828"/>
      <c r="N512" s="828"/>
      <c r="O512" s="828"/>
      <c r="P512" s="828"/>
      <c r="Q512" s="828"/>
      <c r="R512" s="828"/>
      <c r="S512" s="828"/>
      <c r="T512" s="828"/>
      <c r="U512" s="828"/>
      <c r="V512" s="828"/>
      <c r="W512" s="828"/>
      <c r="X512" s="828"/>
      <c r="Y512" s="828"/>
      <c r="Z512" s="828"/>
    </row>
    <row r="513" ht="12.75" customHeight="1" spans="1:26">
      <c r="A513" s="828"/>
      <c r="B513" s="829"/>
      <c r="C513" s="828"/>
      <c r="D513" s="830"/>
      <c r="E513" s="828"/>
      <c r="F513" s="830"/>
      <c r="G513" s="828"/>
      <c r="H513" s="828"/>
      <c r="I513" s="828"/>
      <c r="J513" s="828"/>
      <c r="K513" s="828"/>
      <c r="L513" s="853"/>
      <c r="M513" s="828"/>
      <c r="N513" s="828"/>
      <c r="O513" s="828"/>
      <c r="P513" s="828"/>
      <c r="Q513" s="828"/>
      <c r="R513" s="828"/>
      <c r="S513" s="828"/>
      <c r="T513" s="828"/>
      <c r="U513" s="828"/>
      <c r="V513" s="828"/>
      <c r="W513" s="828"/>
      <c r="X513" s="828"/>
      <c r="Y513" s="828"/>
      <c r="Z513" s="828"/>
    </row>
    <row r="514" ht="12.75" customHeight="1" spans="1:26">
      <c r="A514" s="828"/>
      <c r="B514" s="829"/>
      <c r="C514" s="828"/>
      <c r="D514" s="830"/>
      <c r="E514" s="828"/>
      <c r="F514" s="830"/>
      <c r="G514" s="828"/>
      <c r="H514" s="828"/>
      <c r="I514" s="828"/>
      <c r="J514" s="828"/>
      <c r="K514" s="828"/>
      <c r="L514" s="853"/>
      <c r="M514" s="828"/>
      <c r="N514" s="828"/>
      <c r="O514" s="828"/>
      <c r="P514" s="828"/>
      <c r="Q514" s="828"/>
      <c r="R514" s="828"/>
      <c r="S514" s="828"/>
      <c r="T514" s="828"/>
      <c r="U514" s="828"/>
      <c r="V514" s="828"/>
      <c r="W514" s="828"/>
      <c r="X514" s="828"/>
      <c r="Y514" s="828"/>
      <c r="Z514" s="828"/>
    </row>
    <row r="515" ht="12.75" customHeight="1" spans="1:26">
      <c r="A515" s="828"/>
      <c r="B515" s="829"/>
      <c r="C515" s="828"/>
      <c r="D515" s="830"/>
      <c r="E515" s="828"/>
      <c r="F515" s="830"/>
      <c r="G515" s="828"/>
      <c r="H515" s="828"/>
      <c r="I515" s="828"/>
      <c r="J515" s="828"/>
      <c r="K515" s="828"/>
      <c r="L515" s="853"/>
      <c r="M515" s="828"/>
      <c r="N515" s="828"/>
      <c r="O515" s="828"/>
      <c r="P515" s="828"/>
      <c r="Q515" s="828"/>
      <c r="R515" s="828"/>
      <c r="S515" s="828"/>
      <c r="T515" s="828"/>
      <c r="U515" s="828"/>
      <c r="V515" s="828"/>
      <c r="W515" s="828"/>
      <c r="X515" s="828"/>
      <c r="Y515" s="828"/>
      <c r="Z515" s="828"/>
    </row>
    <row r="516" ht="12.75" customHeight="1" spans="1:26">
      <c r="A516" s="828"/>
      <c r="B516" s="829"/>
      <c r="C516" s="828"/>
      <c r="D516" s="830"/>
      <c r="E516" s="828"/>
      <c r="F516" s="830"/>
      <c r="G516" s="828"/>
      <c r="H516" s="828"/>
      <c r="I516" s="828"/>
      <c r="J516" s="828"/>
      <c r="K516" s="828"/>
      <c r="L516" s="853"/>
      <c r="M516" s="828"/>
      <c r="N516" s="828"/>
      <c r="O516" s="828"/>
      <c r="P516" s="828"/>
      <c r="Q516" s="828"/>
      <c r="R516" s="828"/>
      <c r="S516" s="828"/>
      <c r="T516" s="828"/>
      <c r="U516" s="828"/>
      <c r="V516" s="828"/>
      <c r="W516" s="828"/>
      <c r="X516" s="828"/>
      <c r="Y516" s="828"/>
      <c r="Z516" s="828"/>
    </row>
    <row r="517" ht="12.75" customHeight="1" spans="1:26">
      <c r="A517" s="828"/>
      <c r="B517" s="829"/>
      <c r="C517" s="828"/>
      <c r="D517" s="830"/>
      <c r="E517" s="828"/>
      <c r="F517" s="830"/>
      <c r="G517" s="828"/>
      <c r="H517" s="828"/>
      <c r="I517" s="828"/>
      <c r="J517" s="828"/>
      <c r="K517" s="828"/>
      <c r="L517" s="853"/>
      <c r="M517" s="828"/>
      <c r="N517" s="828"/>
      <c r="O517" s="828"/>
      <c r="P517" s="828"/>
      <c r="Q517" s="828"/>
      <c r="R517" s="828"/>
      <c r="S517" s="828"/>
      <c r="T517" s="828"/>
      <c r="U517" s="828"/>
      <c r="V517" s="828"/>
      <c r="W517" s="828"/>
      <c r="X517" s="828"/>
      <c r="Y517" s="828"/>
      <c r="Z517" s="828"/>
    </row>
    <row r="518" ht="12.75" customHeight="1" spans="1:26">
      <c r="A518" s="828"/>
      <c r="B518" s="829"/>
      <c r="C518" s="828"/>
      <c r="D518" s="830"/>
      <c r="E518" s="828"/>
      <c r="F518" s="830"/>
      <c r="G518" s="828"/>
      <c r="H518" s="828"/>
      <c r="I518" s="828"/>
      <c r="J518" s="828"/>
      <c r="K518" s="828"/>
      <c r="L518" s="853"/>
      <c r="M518" s="828"/>
      <c r="N518" s="828"/>
      <c r="O518" s="828"/>
      <c r="P518" s="828"/>
      <c r="Q518" s="828"/>
      <c r="R518" s="828"/>
      <c r="S518" s="828"/>
      <c r="T518" s="828"/>
      <c r="U518" s="828"/>
      <c r="V518" s="828"/>
      <c r="W518" s="828"/>
      <c r="X518" s="828"/>
      <c r="Y518" s="828"/>
      <c r="Z518" s="828"/>
    </row>
    <row r="519" ht="12.75" customHeight="1" spans="1:26">
      <c r="A519" s="828"/>
      <c r="B519" s="829"/>
      <c r="C519" s="828"/>
      <c r="D519" s="830"/>
      <c r="E519" s="828"/>
      <c r="F519" s="830"/>
      <c r="G519" s="828"/>
      <c r="H519" s="828"/>
      <c r="I519" s="828"/>
      <c r="J519" s="828"/>
      <c r="K519" s="828"/>
      <c r="L519" s="853"/>
      <c r="M519" s="828"/>
      <c r="N519" s="828"/>
      <c r="O519" s="828"/>
      <c r="P519" s="828"/>
      <c r="Q519" s="828"/>
      <c r="R519" s="828"/>
      <c r="S519" s="828"/>
      <c r="T519" s="828"/>
      <c r="U519" s="828"/>
      <c r="V519" s="828"/>
      <c r="W519" s="828"/>
      <c r="X519" s="828"/>
      <c r="Y519" s="828"/>
      <c r="Z519" s="828"/>
    </row>
    <row r="520" ht="12.75" customHeight="1" spans="1:26">
      <c r="A520" s="828"/>
      <c r="B520" s="829"/>
      <c r="C520" s="828"/>
      <c r="D520" s="830"/>
      <c r="E520" s="828"/>
      <c r="F520" s="830"/>
      <c r="G520" s="828"/>
      <c r="H520" s="828"/>
      <c r="I520" s="828"/>
      <c r="J520" s="828"/>
      <c r="K520" s="828"/>
      <c r="L520" s="853"/>
      <c r="M520" s="828"/>
      <c r="N520" s="828"/>
      <c r="O520" s="828"/>
      <c r="P520" s="828"/>
      <c r="Q520" s="828"/>
      <c r="R520" s="828"/>
      <c r="S520" s="828"/>
      <c r="T520" s="828"/>
      <c r="U520" s="828"/>
      <c r="V520" s="828"/>
      <c r="W520" s="828"/>
      <c r="X520" s="828"/>
      <c r="Y520" s="828"/>
      <c r="Z520" s="828"/>
    </row>
    <row r="521" ht="12.75" customHeight="1" spans="1:26">
      <c r="A521" s="828"/>
      <c r="B521" s="829"/>
      <c r="C521" s="828"/>
      <c r="D521" s="830"/>
      <c r="E521" s="828"/>
      <c r="F521" s="830"/>
      <c r="G521" s="828"/>
      <c r="H521" s="828"/>
      <c r="I521" s="828"/>
      <c r="J521" s="828"/>
      <c r="K521" s="828"/>
      <c r="L521" s="853"/>
      <c r="M521" s="828"/>
      <c r="N521" s="828"/>
      <c r="O521" s="828"/>
      <c r="P521" s="828"/>
      <c r="Q521" s="828"/>
      <c r="R521" s="828"/>
      <c r="S521" s="828"/>
      <c r="T521" s="828"/>
      <c r="U521" s="828"/>
      <c r="V521" s="828"/>
      <c r="W521" s="828"/>
      <c r="X521" s="828"/>
      <c r="Y521" s="828"/>
      <c r="Z521" s="828"/>
    </row>
    <row r="522" ht="12.75" customHeight="1" spans="1:26">
      <c r="A522" s="828"/>
      <c r="B522" s="829"/>
      <c r="C522" s="828"/>
      <c r="D522" s="830"/>
      <c r="E522" s="828"/>
      <c r="F522" s="830"/>
      <c r="G522" s="828"/>
      <c r="H522" s="828"/>
      <c r="I522" s="828"/>
      <c r="J522" s="828"/>
      <c r="K522" s="828"/>
      <c r="L522" s="853"/>
      <c r="M522" s="828"/>
      <c r="N522" s="828"/>
      <c r="O522" s="828"/>
      <c r="P522" s="828"/>
      <c r="Q522" s="828"/>
      <c r="R522" s="828"/>
      <c r="S522" s="828"/>
      <c r="T522" s="828"/>
      <c r="U522" s="828"/>
      <c r="V522" s="828"/>
      <c r="W522" s="828"/>
      <c r="X522" s="828"/>
      <c r="Y522" s="828"/>
      <c r="Z522" s="828"/>
    </row>
    <row r="523" ht="12.75" customHeight="1" spans="1:26">
      <c r="A523" s="828"/>
      <c r="B523" s="829"/>
      <c r="C523" s="828"/>
      <c r="D523" s="830"/>
      <c r="E523" s="828"/>
      <c r="F523" s="830"/>
      <c r="G523" s="828"/>
      <c r="H523" s="828"/>
      <c r="I523" s="828"/>
      <c r="J523" s="828"/>
      <c r="K523" s="828"/>
      <c r="L523" s="853"/>
      <c r="M523" s="828"/>
      <c r="N523" s="828"/>
      <c r="O523" s="828"/>
      <c r="P523" s="828"/>
      <c r="Q523" s="828"/>
      <c r="R523" s="828"/>
      <c r="S523" s="828"/>
      <c r="T523" s="828"/>
      <c r="U523" s="828"/>
      <c r="V523" s="828"/>
      <c r="W523" s="828"/>
      <c r="X523" s="828"/>
      <c r="Y523" s="828"/>
      <c r="Z523" s="828"/>
    </row>
    <row r="524" ht="12.75" customHeight="1" spans="1:26">
      <c r="A524" s="828"/>
      <c r="B524" s="829"/>
      <c r="C524" s="828"/>
      <c r="D524" s="830"/>
      <c r="E524" s="828"/>
      <c r="F524" s="830"/>
      <c r="G524" s="828"/>
      <c r="H524" s="828"/>
      <c r="I524" s="828"/>
      <c r="J524" s="828"/>
      <c r="K524" s="828"/>
      <c r="L524" s="853"/>
      <c r="M524" s="828"/>
      <c r="N524" s="828"/>
      <c r="O524" s="828"/>
      <c r="P524" s="828"/>
      <c r="Q524" s="828"/>
      <c r="R524" s="828"/>
      <c r="S524" s="828"/>
      <c r="T524" s="828"/>
      <c r="U524" s="828"/>
      <c r="V524" s="828"/>
      <c r="W524" s="828"/>
      <c r="X524" s="828"/>
      <c r="Y524" s="828"/>
      <c r="Z524" s="828"/>
    </row>
    <row r="525" ht="12.75" customHeight="1" spans="1:26">
      <c r="A525" s="828"/>
      <c r="B525" s="829"/>
      <c r="C525" s="828"/>
      <c r="D525" s="830"/>
      <c r="E525" s="828"/>
      <c r="F525" s="830"/>
      <c r="G525" s="828"/>
      <c r="H525" s="828"/>
      <c r="I525" s="828"/>
      <c r="J525" s="828"/>
      <c r="K525" s="828"/>
      <c r="L525" s="853"/>
      <c r="M525" s="828"/>
      <c r="N525" s="828"/>
      <c r="O525" s="828"/>
      <c r="P525" s="828"/>
      <c r="Q525" s="828"/>
      <c r="R525" s="828"/>
      <c r="S525" s="828"/>
      <c r="T525" s="828"/>
      <c r="U525" s="828"/>
      <c r="V525" s="828"/>
      <c r="W525" s="828"/>
      <c r="X525" s="828"/>
      <c r="Y525" s="828"/>
      <c r="Z525" s="828"/>
    </row>
    <row r="526" ht="12.75" customHeight="1" spans="1:26">
      <c r="A526" s="828"/>
      <c r="B526" s="829"/>
      <c r="C526" s="828"/>
      <c r="D526" s="830"/>
      <c r="E526" s="828"/>
      <c r="F526" s="830"/>
      <c r="G526" s="828"/>
      <c r="H526" s="828"/>
      <c r="I526" s="828"/>
      <c r="J526" s="828"/>
      <c r="K526" s="828"/>
      <c r="L526" s="853"/>
      <c r="M526" s="828"/>
      <c r="N526" s="828"/>
      <c r="O526" s="828"/>
      <c r="P526" s="828"/>
      <c r="Q526" s="828"/>
      <c r="R526" s="828"/>
      <c r="S526" s="828"/>
      <c r="T526" s="828"/>
      <c r="U526" s="828"/>
      <c r="V526" s="828"/>
      <c r="W526" s="828"/>
      <c r="X526" s="828"/>
      <c r="Y526" s="828"/>
      <c r="Z526" s="828"/>
    </row>
    <row r="527" ht="12.75" customHeight="1" spans="1:26">
      <c r="A527" s="828"/>
      <c r="B527" s="829"/>
      <c r="C527" s="828"/>
      <c r="D527" s="830"/>
      <c r="E527" s="828"/>
      <c r="F527" s="830"/>
      <c r="G527" s="828"/>
      <c r="H527" s="828"/>
      <c r="I527" s="828"/>
      <c r="J527" s="828"/>
      <c r="K527" s="828"/>
      <c r="L527" s="853"/>
      <c r="M527" s="828"/>
      <c r="N527" s="828"/>
      <c r="O527" s="828"/>
      <c r="P527" s="828"/>
      <c r="Q527" s="828"/>
      <c r="R527" s="828"/>
      <c r="S527" s="828"/>
      <c r="T527" s="828"/>
      <c r="U527" s="828"/>
      <c r="V527" s="828"/>
      <c r="W527" s="828"/>
      <c r="X527" s="828"/>
      <c r="Y527" s="828"/>
      <c r="Z527" s="828"/>
    </row>
    <row r="528" ht="12.75" customHeight="1" spans="1:26">
      <c r="A528" s="828"/>
      <c r="B528" s="829"/>
      <c r="C528" s="828"/>
      <c r="D528" s="830"/>
      <c r="E528" s="828"/>
      <c r="F528" s="830"/>
      <c r="G528" s="828"/>
      <c r="H528" s="828"/>
      <c r="I528" s="828"/>
      <c r="J528" s="828"/>
      <c r="K528" s="828"/>
      <c r="L528" s="853"/>
      <c r="M528" s="828"/>
      <c r="N528" s="828"/>
      <c r="O528" s="828"/>
      <c r="P528" s="828"/>
      <c r="Q528" s="828"/>
      <c r="R528" s="828"/>
      <c r="S528" s="828"/>
      <c r="T528" s="828"/>
      <c r="U528" s="828"/>
      <c r="V528" s="828"/>
      <c r="W528" s="828"/>
      <c r="X528" s="828"/>
      <c r="Y528" s="828"/>
      <c r="Z528" s="828"/>
    </row>
    <row r="529" ht="12.75" customHeight="1" spans="1:26">
      <c r="A529" s="828"/>
      <c r="B529" s="829"/>
      <c r="C529" s="828"/>
      <c r="D529" s="830"/>
      <c r="E529" s="828"/>
      <c r="F529" s="830"/>
      <c r="G529" s="828"/>
      <c r="H529" s="828"/>
      <c r="I529" s="828"/>
      <c r="J529" s="828"/>
      <c r="K529" s="828"/>
      <c r="L529" s="853"/>
      <c r="M529" s="828"/>
      <c r="N529" s="828"/>
      <c r="O529" s="828"/>
      <c r="P529" s="828"/>
      <c r="Q529" s="828"/>
      <c r="R529" s="828"/>
      <c r="S529" s="828"/>
      <c r="T529" s="828"/>
      <c r="U529" s="828"/>
      <c r="V529" s="828"/>
      <c r="W529" s="828"/>
      <c r="X529" s="828"/>
      <c r="Y529" s="828"/>
      <c r="Z529" s="828"/>
    </row>
    <row r="530" ht="12.75" customHeight="1" spans="1:26">
      <c r="A530" s="828"/>
      <c r="B530" s="829"/>
      <c r="C530" s="828"/>
      <c r="D530" s="830"/>
      <c r="E530" s="828"/>
      <c r="F530" s="830"/>
      <c r="G530" s="828"/>
      <c r="H530" s="828"/>
      <c r="I530" s="828"/>
      <c r="J530" s="828"/>
      <c r="K530" s="828"/>
      <c r="L530" s="853"/>
      <c r="M530" s="828"/>
      <c r="N530" s="828"/>
      <c r="O530" s="828"/>
      <c r="P530" s="828"/>
      <c r="Q530" s="828"/>
      <c r="R530" s="828"/>
      <c r="S530" s="828"/>
      <c r="T530" s="828"/>
      <c r="U530" s="828"/>
      <c r="V530" s="828"/>
      <c r="W530" s="828"/>
      <c r="X530" s="828"/>
      <c r="Y530" s="828"/>
      <c r="Z530" s="828"/>
    </row>
    <row r="531" ht="12.75" customHeight="1" spans="1:26">
      <c r="A531" s="828"/>
      <c r="B531" s="829"/>
      <c r="C531" s="828"/>
      <c r="D531" s="830"/>
      <c r="E531" s="828"/>
      <c r="F531" s="830"/>
      <c r="G531" s="828"/>
      <c r="H531" s="828"/>
      <c r="I531" s="828"/>
      <c r="J531" s="828"/>
      <c r="K531" s="828"/>
      <c r="L531" s="853"/>
      <c r="M531" s="828"/>
      <c r="N531" s="828"/>
      <c r="O531" s="828"/>
      <c r="P531" s="828"/>
      <c r="Q531" s="828"/>
      <c r="R531" s="828"/>
      <c r="S531" s="828"/>
      <c r="T531" s="828"/>
      <c r="U531" s="828"/>
      <c r="V531" s="828"/>
      <c r="W531" s="828"/>
      <c r="X531" s="828"/>
      <c r="Y531" s="828"/>
      <c r="Z531" s="828"/>
    </row>
    <row r="532" ht="12.75" customHeight="1" spans="1:26">
      <c r="A532" s="828"/>
      <c r="B532" s="829"/>
      <c r="C532" s="828"/>
      <c r="D532" s="830"/>
      <c r="E532" s="828"/>
      <c r="F532" s="830"/>
      <c r="G532" s="828"/>
      <c r="H532" s="828"/>
      <c r="I532" s="828"/>
      <c r="J532" s="828"/>
      <c r="K532" s="828"/>
      <c r="L532" s="853"/>
      <c r="M532" s="828"/>
      <c r="N532" s="828"/>
      <c r="O532" s="828"/>
      <c r="P532" s="828"/>
      <c r="Q532" s="828"/>
      <c r="R532" s="828"/>
      <c r="S532" s="828"/>
      <c r="T532" s="828"/>
      <c r="U532" s="828"/>
      <c r="V532" s="828"/>
      <c r="W532" s="828"/>
      <c r="X532" s="828"/>
      <c r="Y532" s="828"/>
      <c r="Z532" s="828"/>
    </row>
    <row r="533" ht="12.75" customHeight="1" spans="1:26">
      <c r="A533" s="828"/>
      <c r="B533" s="829"/>
      <c r="C533" s="828"/>
      <c r="D533" s="830"/>
      <c r="E533" s="828"/>
      <c r="F533" s="830"/>
      <c r="G533" s="828"/>
      <c r="H533" s="828"/>
      <c r="I533" s="828"/>
      <c r="J533" s="828"/>
      <c r="K533" s="828"/>
      <c r="L533" s="853"/>
      <c r="M533" s="828"/>
      <c r="N533" s="828"/>
      <c r="O533" s="828"/>
      <c r="P533" s="828"/>
      <c r="Q533" s="828"/>
      <c r="R533" s="828"/>
      <c r="S533" s="828"/>
      <c r="T533" s="828"/>
      <c r="U533" s="828"/>
      <c r="V533" s="828"/>
      <c r="W533" s="828"/>
      <c r="X533" s="828"/>
      <c r="Y533" s="828"/>
      <c r="Z533" s="828"/>
    </row>
    <row r="534" ht="12.75" customHeight="1" spans="1:26">
      <c r="A534" s="828"/>
      <c r="B534" s="829"/>
      <c r="C534" s="828"/>
      <c r="D534" s="830"/>
      <c r="E534" s="828"/>
      <c r="F534" s="830"/>
      <c r="G534" s="828"/>
      <c r="H534" s="828"/>
      <c r="I534" s="828"/>
      <c r="J534" s="828"/>
      <c r="K534" s="828"/>
      <c r="L534" s="853"/>
      <c r="M534" s="828"/>
      <c r="N534" s="828"/>
      <c r="O534" s="828"/>
      <c r="P534" s="828"/>
      <c r="Q534" s="828"/>
      <c r="R534" s="828"/>
      <c r="S534" s="828"/>
      <c r="T534" s="828"/>
      <c r="U534" s="828"/>
      <c r="V534" s="828"/>
      <c r="W534" s="828"/>
      <c r="X534" s="828"/>
      <c r="Y534" s="828"/>
      <c r="Z534" s="828"/>
    </row>
    <row r="535" ht="12.75" customHeight="1" spans="1:26">
      <c r="A535" s="828"/>
      <c r="B535" s="829"/>
      <c r="C535" s="828"/>
      <c r="D535" s="830"/>
      <c r="E535" s="828"/>
      <c r="F535" s="830"/>
      <c r="G535" s="828"/>
      <c r="H535" s="828"/>
      <c r="I535" s="828"/>
      <c r="J535" s="828"/>
      <c r="K535" s="828"/>
      <c r="L535" s="853"/>
      <c r="M535" s="828"/>
      <c r="N535" s="828"/>
      <c r="O535" s="828"/>
      <c r="P535" s="828"/>
      <c r="Q535" s="828"/>
      <c r="R535" s="828"/>
      <c r="S535" s="828"/>
      <c r="T535" s="828"/>
      <c r="U535" s="828"/>
      <c r="V535" s="828"/>
      <c r="W535" s="828"/>
      <c r="X535" s="828"/>
      <c r="Y535" s="828"/>
      <c r="Z535" s="828"/>
    </row>
    <row r="536" ht="12.75" customHeight="1" spans="1:26">
      <c r="A536" s="828"/>
      <c r="B536" s="829"/>
      <c r="C536" s="828"/>
      <c r="D536" s="830"/>
      <c r="E536" s="828"/>
      <c r="F536" s="830"/>
      <c r="G536" s="828"/>
      <c r="H536" s="828"/>
      <c r="I536" s="828"/>
      <c r="J536" s="828"/>
      <c r="K536" s="828"/>
      <c r="L536" s="853"/>
      <c r="M536" s="828"/>
      <c r="N536" s="828"/>
      <c r="O536" s="828"/>
      <c r="P536" s="828"/>
      <c r="Q536" s="828"/>
      <c r="R536" s="828"/>
      <c r="S536" s="828"/>
      <c r="T536" s="828"/>
      <c r="U536" s="828"/>
      <c r="V536" s="828"/>
      <c r="W536" s="828"/>
      <c r="X536" s="828"/>
      <c r="Y536" s="828"/>
      <c r="Z536" s="828"/>
    </row>
    <row r="537" ht="12.75" customHeight="1" spans="1:26">
      <c r="A537" s="828"/>
      <c r="B537" s="829"/>
      <c r="C537" s="828"/>
      <c r="D537" s="830"/>
      <c r="E537" s="828"/>
      <c r="F537" s="830"/>
      <c r="G537" s="828"/>
      <c r="H537" s="828"/>
      <c r="I537" s="828"/>
      <c r="J537" s="828"/>
      <c r="K537" s="828"/>
      <c r="L537" s="853"/>
      <c r="M537" s="828"/>
      <c r="N537" s="828"/>
      <c r="O537" s="828"/>
      <c r="P537" s="828"/>
      <c r="Q537" s="828"/>
      <c r="R537" s="828"/>
      <c r="S537" s="828"/>
      <c r="T537" s="828"/>
      <c r="U537" s="828"/>
      <c r="V537" s="828"/>
      <c r="W537" s="828"/>
      <c r="X537" s="828"/>
      <c r="Y537" s="828"/>
      <c r="Z537" s="828"/>
    </row>
    <row r="538" ht="12.75" customHeight="1" spans="1:26">
      <c r="A538" s="828"/>
      <c r="B538" s="829"/>
      <c r="C538" s="828"/>
      <c r="D538" s="830"/>
      <c r="E538" s="828"/>
      <c r="F538" s="830"/>
      <c r="G538" s="828"/>
      <c r="H538" s="828"/>
      <c r="I538" s="828"/>
      <c r="J538" s="828"/>
      <c r="K538" s="828"/>
      <c r="L538" s="853"/>
      <c r="M538" s="828"/>
      <c r="N538" s="828"/>
      <c r="O538" s="828"/>
      <c r="P538" s="828"/>
      <c r="Q538" s="828"/>
      <c r="R538" s="828"/>
      <c r="S538" s="828"/>
      <c r="T538" s="828"/>
      <c r="U538" s="828"/>
      <c r="V538" s="828"/>
      <c r="W538" s="828"/>
      <c r="X538" s="828"/>
      <c r="Y538" s="828"/>
      <c r="Z538" s="828"/>
    </row>
    <row r="539" ht="12.75" customHeight="1" spans="1:26">
      <c r="A539" s="828"/>
      <c r="B539" s="829"/>
      <c r="C539" s="828"/>
      <c r="D539" s="830"/>
      <c r="E539" s="828"/>
      <c r="F539" s="830"/>
      <c r="G539" s="828"/>
      <c r="H539" s="828"/>
      <c r="I539" s="828"/>
      <c r="J539" s="828"/>
      <c r="K539" s="828"/>
      <c r="L539" s="853"/>
      <c r="M539" s="828"/>
      <c r="N539" s="828"/>
      <c r="O539" s="828"/>
      <c r="P539" s="828"/>
      <c r="Q539" s="828"/>
      <c r="R539" s="828"/>
      <c r="S539" s="828"/>
      <c r="T539" s="828"/>
      <c r="U539" s="828"/>
      <c r="V539" s="828"/>
      <c r="W539" s="828"/>
      <c r="X539" s="828"/>
      <c r="Y539" s="828"/>
      <c r="Z539" s="828"/>
    </row>
    <row r="540" ht="12.75" customHeight="1" spans="1:26">
      <c r="A540" s="828"/>
      <c r="B540" s="829"/>
      <c r="C540" s="828"/>
      <c r="D540" s="830"/>
      <c r="E540" s="828"/>
      <c r="F540" s="830"/>
      <c r="G540" s="828"/>
      <c r="H540" s="828"/>
      <c r="I540" s="828"/>
      <c r="J540" s="828"/>
      <c r="K540" s="828"/>
      <c r="L540" s="853"/>
      <c r="M540" s="828"/>
      <c r="N540" s="828"/>
      <c r="O540" s="828"/>
      <c r="P540" s="828"/>
      <c r="Q540" s="828"/>
      <c r="R540" s="828"/>
      <c r="S540" s="828"/>
      <c r="T540" s="828"/>
      <c r="U540" s="828"/>
      <c r="V540" s="828"/>
      <c r="W540" s="828"/>
      <c r="X540" s="828"/>
      <c r="Y540" s="828"/>
      <c r="Z540" s="828"/>
    </row>
    <row r="541" ht="12.75" customHeight="1" spans="1:26">
      <c r="A541" s="828"/>
      <c r="B541" s="829"/>
      <c r="C541" s="828"/>
      <c r="D541" s="830"/>
      <c r="E541" s="828"/>
      <c r="F541" s="830"/>
      <c r="G541" s="828"/>
      <c r="H541" s="828"/>
      <c r="I541" s="828"/>
      <c r="J541" s="828"/>
      <c r="K541" s="828"/>
      <c r="L541" s="853"/>
      <c r="M541" s="828"/>
      <c r="N541" s="828"/>
      <c r="O541" s="828"/>
      <c r="P541" s="828"/>
      <c r="Q541" s="828"/>
      <c r="R541" s="828"/>
      <c r="S541" s="828"/>
      <c r="T541" s="828"/>
      <c r="U541" s="828"/>
      <c r="V541" s="828"/>
      <c r="W541" s="828"/>
      <c r="X541" s="828"/>
      <c r="Y541" s="828"/>
      <c r="Z541" s="828"/>
    </row>
    <row r="542" ht="12.75" customHeight="1" spans="1:26">
      <c r="A542" s="828"/>
      <c r="B542" s="829"/>
      <c r="C542" s="828"/>
      <c r="D542" s="830"/>
      <c r="E542" s="828"/>
      <c r="F542" s="830"/>
      <c r="G542" s="828"/>
      <c r="H542" s="828"/>
      <c r="I542" s="828"/>
      <c r="J542" s="828"/>
      <c r="K542" s="828"/>
      <c r="L542" s="853"/>
      <c r="M542" s="828"/>
      <c r="N542" s="828"/>
      <c r="O542" s="828"/>
      <c r="P542" s="828"/>
      <c r="Q542" s="828"/>
      <c r="R542" s="828"/>
      <c r="S542" s="828"/>
      <c r="T542" s="828"/>
      <c r="U542" s="828"/>
      <c r="V542" s="828"/>
      <c r="W542" s="828"/>
      <c r="X542" s="828"/>
      <c r="Y542" s="828"/>
      <c r="Z542" s="828"/>
    </row>
    <row r="543" ht="12.75" customHeight="1" spans="1:26">
      <c r="A543" s="828"/>
      <c r="B543" s="829"/>
      <c r="C543" s="828"/>
      <c r="D543" s="830"/>
      <c r="E543" s="828"/>
      <c r="F543" s="830"/>
      <c r="G543" s="828"/>
      <c r="H543" s="828"/>
      <c r="I543" s="828"/>
      <c r="J543" s="828"/>
      <c r="K543" s="828"/>
      <c r="L543" s="853"/>
      <c r="M543" s="828"/>
      <c r="N543" s="828"/>
      <c r="O543" s="828"/>
      <c r="P543" s="828"/>
      <c r="Q543" s="828"/>
      <c r="R543" s="828"/>
      <c r="S543" s="828"/>
      <c r="T543" s="828"/>
      <c r="U543" s="828"/>
      <c r="V543" s="828"/>
      <c r="W543" s="828"/>
      <c r="X543" s="828"/>
      <c r="Y543" s="828"/>
      <c r="Z543" s="828"/>
    </row>
    <row r="544" ht="12.75" customHeight="1" spans="1:26">
      <c r="A544" s="828"/>
      <c r="B544" s="829"/>
      <c r="C544" s="828"/>
      <c r="D544" s="830"/>
      <c r="E544" s="828"/>
      <c r="F544" s="830"/>
      <c r="G544" s="828"/>
      <c r="H544" s="828"/>
      <c r="I544" s="828"/>
      <c r="J544" s="828"/>
      <c r="K544" s="828"/>
      <c r="L544" s="853"/>
      <c r="M544" s="828"/>
      <c r="N544" s="828"/>
      <c r="O544" s="828"/>
      <c r="P544" s="828"/>
      <c r="Q544" s="828"/>
      <c r="R544" s="828"/>
      <c r="S544" s="828"/>
      <c r="T544" s="828"/>
      <c r="U544" s="828"/>
      <c r="V544" s="828"/>
      <c r="W544" s="828"/>
      <c r="X544" s="828"/>
      <c r="Y544" s="828"/>
      <c r="Z544" s="828"/>
    </row>
    <row r="545" ht="12.75" customHeight="1" spans="1:26">
      <c r="A545" s="828"/>
      <c r="B545" s="829"/>
      <c r="C545" s="828"/>
      <c r="D545" s="830"/>
      <c r="E545" s="828"/>
      <c r="F545" s="830"/>
      <c r="G545" s="828"/>
      <c r="H545" s="828"/>
      <c r="I545" s="828"/>
      <c r="J545" s="828"/>
      <c r="K545" s="828"/>
      <c r="L545" s="853"/>
      <c r="M545" s="828"/>
      <c r="N545" s="828"/>
      <c r="O545" s="828"/>
      <c r="P545" s="828"/>
      <c r="Q545" s="828"/>
      <c r="R545" s="828"/>
      <c r="S545" s="828"/>
      <c r="T545" s="828"/>
      <c r="U545" s="828"/>
      <c r="V545" s="828"/>
      <c r="W545" s="828"/>
      <c r="X545" s="828"/>
      <c r="Y545" s="828"/>
      <c r="Z545" s="828"/>
    </row>
    <row r="546" ht="12.75" customHeight="1" spans="1:26">
      <c r="A546" s="828"/>
      <c r="B546" s="829"/>
      <c r="C546" s="828"/>
      <c r="D546" s="830"/>
      <c r="E546" s="828"/>
      <c r="F546" s="830"/>
      <c r="G546" s="828"/>
      <c r="H546" s="828"/>
      <c r="I546" s="828"/>
      <c r="J546" s="828"/>
      <c r="K546" s="828"/>
      <c r="L546" s="853"/>
      <c r="M546" s="828"/>
      <c r="N546" s="828"/>
      <c r="O546" s="828"/>
      <c r="P546" s="828"/>
      <c r="Q546" s="828"/>
      <c r="R546" s="828"/>
      <c r="S546" s="828"/>
      <c r="T546" s="828"/>
      <c r="U546" s="828"/>
      <c r="V546" s="828"/>
      <c r="W546" s="828"/>
      <c r="X546" s="828"/>
      <c r="Y546" s="828"/>
      <c r="Z546" s="828"/>
    </row>
    <row r="547" ht="12.75" customHeight="1" spans="1:26">
      <c r="A547" s="828"/>
      <c r="B547" s="829"/>
      <c r="C547" s="828"/>
      <c r="D547" s="830"/>
      <c r="E547" s="828"/>
      <c r="F547" s="830"/>
      <c r="G547" s="828"/>
      <c r="H547" s="828"/>
      <c r="I547" s="828"/>
      <c r="J547" s="828"/>
      <c r="K547" s="828"/>
      <c r="L547" s="853"/>
      <c r="M547" s="828"/>
      <c r="N547" s="828"/>
      <c r="O547" s="828"/>
      <c r="P547" s="828"/>
      <c r="Q547" s="828"/>
      <c r="R547" s="828"/>
      <c r="S547" s="828"/>
      <c r="T547" s="828"/>
      <c r="U547" s="828"/>
      <c r="V547" s="828"/>
      <c r="W547" s="828"/>
      <c r="X547" s="828"/>
      <c r="Y547" s="828"/>
      <c r="Z547" s="828"/>
    </row>
    <row r="548" ht="12.75" customHeight="1" spans="1:26">
      <c r="A548" s="828"/>
      <c r="B548" s="829"/>
      <c r="C548" s="828"/>
      <c r="D548" s="830"/>
      <c r="E548" s="828"/>
      <c r="F548" s="830"/>
      <c r="G548" s="828"/>
      <c r="H548" s="828"/>
      <c r="I548" s="828"/>
      <c r="J548" s="828"/>
      <c r="K548" s="828"/>
      <c r="L548" s="853"/>
      <c r="M548" s="828"/>
      <c r="N548" s="828"/>
      <c r="O548" s="828"/>
      <c r="P548" s="828"/>
      <c r="Q548" s="828"/>
      <c r="R548" s="828"/>
      <c r="S548" s="828"/>
      <c r="T548" s="828"/>
      <c r="U548" s="828"/>
      <c r="V548" s="828"/>
      <c r="W548" s="828"/>
      <c r="X548" s="828"/>
      <c r="Y548" s="828"/>
      <c r="Z548" s="828"/>
    </row>
    <row r="549" ht="12.75" customHeight="1" spans="1:26">
      <c r="A549" s="828"/>
      <c r="B549" s="829"/>
      <c r="C549" s="828"/>
      <c r="D549" s="830"/>
      <c r="E549" s="828"/>
      <c r="F549" s="830"/>
      <c r="G549" s="828"/>
      <c r="H549" s="828"/>
      <c r="I549" s="828"/>
      <c r="J549" s="828"/>
      <c r="K549" s="828"/>
      <c r="L549" s="853"/>
      <c r="M549" s="828"/>
      <c r="N549" s="828"/>
      <c r="O549" s="828"/>
      <c r="P549" s="828"/>
      <c r="Q549" s="828"/>
      <c r="R549" s="828"/>
      <c r="S549" s="828"/>
      <c r="T549" s="828"/>
      <c r="U549" s="828"/>
      <c r="V549" s="828"/>
      <c r="W549" s="828"/>
      <c r="X549" s="828"/>
      <c r="Y549" s="828"/>
      <c r="Z549" s="828"/>
    </row>
    <row r="550" ht="12.75" customHeight="1" spans="1:26">
      <c r="A550" s="828"/>
      <c r="B550" s="829"/>
      <c r="C550" s="828"/>
      <c r="D550" s="830"/>
      <c r="E550" s="828"/>
      <c r="F550" s="830"/>
      <c r="G550" s="828"/>
      <c r="H550" s="828"/>
      <c r="I550" s="828"/>
      <c r="J550" s="828"/>
      <c r="K550" s="828"/>
      <c r="L550" s="853"/>
      <c r="M550" s="828"/>
      <c r="N550" s="828"/>
      <c r="O550" s="828"/>
      <c r="P550" s="828"/>
      <c r="Q550" s="828"/>
      <c r="R550" s="828"/>
      <c r="S550" s="828"/>
      <c r="T550" s="828"/>
      <c r="U550" s="828"/>
      <c r="V550" s="828"/>
      <c r="W550" s="828"/>
      <c r="X550" s="828"/>
      <c r="Y550" s="828"/>
      <c r="Z550" s="828"/>
    </row>
    <row r="551" ht="12.75" customHeight="1" spans="1:26">
      <c r="A551" s="828"/>
      <c r="B551" s="829"/>
      <c r="C551" s="828"/>
      <c r="D551" s="830"/>
      <c r="E551" s="828"/>
      <c r="F551" s="830"/>
      <c r="G551" s="828"/>
      <c r="H551" s="828"/>
      <c r="I551" s="828"/>
      <c r="J551" s="828"/>
      <c r="K551" s="828"/>
      <c r="L551" s="853"/>
      <c r="M551" s="828"/>
      <c r="N551" s="828"/>
      <c r="O551" s="828"/>
      <c r="P551" s="828"/>
      <c r="Q551" s="828"/>
      <c r="R551" s="828"/>
      <c r="S551" s="828"/>
      <c r="T551" s="828"/>
      <c r="U551" s="828"/>
      <c r="V551" s="828"/>
      <c r="W551" s="828"/>
      <c r="X551" s="828"/>
      <c r="Y551" s="828"/>
      <c r="Z551" s="828"/>
    </row>
    <row r="552" ht="12.75" customHeight="1" spans="1:26">
      <c r="A552" s="828"/>
      <c r="B552" s="829"/>
      <c r="C552" s="828"/>
      <c r="D552" s="830"/>
      <c r="E552" s="828"/>
      <c r="F552" s="830"/>
      <c r="G552" s="828"/>
      <c r="H552" s="828"/>
      <c r="I552" s="828"/>
      <c r="J552" s="828"/>
      <c r="K552" s="828"/>
      <c r="L552" s="853"/>
      <c r="M552" s="828"/>
      <c r="N552" s="828"/>
      <c r="O552" s="828"/>
      <c r="P552" s="828"/>
      <c r="Q552" s="828"/>
      <c r="R552" s="828"/>
      <c r="S552" s="828"/>
      <c r="T552" s="828"/>
      <c r="U552" s="828"/>
      <c r="V552" s="828"/>
      <c r="W552" s="828"/>
      <c r="X552" s="828"/>
      <c r="Y552" s="828"/>
      <c r="Z552" s="828"/>
    </row>
    <row r="553" ht="12.75" customHeight="1" spans="1:26">
      <c r="A553" s="828"/>
      <c r="B553" s="829"/>
      <c r="C553" s="828"/>
      <c r="D553" s="830"/>
      <c r="E553" s="828"/>
      <c r="F553" s="830"/>
      <c r="G553" s="828"/>
      <c r="H553" s="828"/>
      <c r="I553" s="828"/>
      <c r="J553" s="828"/>
      <c r="K553" s="828"/>
      <c r="L553" s="853"/>
      <c r="M553" s="828"/>
      <c r="N553" s="828"/>
      <c r="O553" s="828"/>
      <c r="P553" s="828"/>
      <c r="Q553" s="828"/>
      <c r="R553" s="828"/>
      <c r="S553" s="828"/>
      <c r="T553" s="828"/>
      <c r="U553" s="828"/>
      <c r="V553" s="828"/>
      <c r="W553" s="828"/>
      <c r="X553" s="828"/>
      <c r="Y553" s="828"/>
      <c r="Z553" s="828"/>
    </row>
    <row r="554" ht="12.75" customHeight="1" spans="1:26">
      <c r="A554" s="828"/>
      <c r="B554" s="829"/>
      <c r="C554" s="828"/>
      <c r="D554" s="830"/>
      <c r="E554" s="828"/>
      <c r="F554" s="830"/>
      <c r="G554" s="828"/>
      <c r="H554" s="828"/>
      <c r="I554" s="828"/>
      <c r="J554" s="828"/>
      <c r="K554" s="828"/>
      <c r="L554" s="853"/>
      <c r="M554" s="828"/>
      <c r="N554" s="828"/>
      <c r="O554" s="828"/>
      <c r="P554" s="828"/>
      <c r="Q554" s="828"/>
      <c r="R554" s="828"/>
      <c r="S554" s="828"/>
      <c r="T554" s="828"/>
      <c r="U554" s="828"/>
      <c r="V554" s="828"/>
      <c r="W554" s="828"/>
      <c r="X554" s="828"/>
      <c r="Y554" s="828"/>
      <c r="Z554" s="828"/>
    </row>
    <row r="555" ht="12.75" customHeight="1" spans="1:26">
      <c r="A555" s="828"/>
      <c r="B555" s="829"/>
      <c r="C555" s="828"/>
      <c r="D555" s="830"/>
      <c r="E555" s="828"/>
      <c r="F555" s="830"/>
      <c r="G555" s="828"/>
      <c r="H555" s="828"/>
      <c r="I555" s="828"/>
      <c r="J555" s="828"/>
      <c r="K555" s="828"/>
      <c r="L555" s="853"/>
      <c r="M555" s="828"/>
      <c r="N555" s="828"/>
      <c r="O555" s="828"/>
      <c r="P555" s="828"/>
      <c r="Q555" s="828"/>
      <c r="R555" s="828"/>
      <c r="S555" s="828"/>
      <c r="T555" s="828"/>
      <c r="U555" s="828"/>
      <c r="V555" s="828"/>
      <c r="W555" s="828"/>
      <c r="X555" s="828"/>
      <c r="Y555" s="828"/>
      <c r="Z555" s="828"/>
    </row>
    <row r="556" ht="12.75" customHeight="1" spans="1:26">
      <c r="A556" s="828"/>
      <c r="B556" s="829"/>
      <c r="C556" s="828"/>
      <c r="D556" s="830"/>
      <c r="E556" s="828"/>
      <c r="F556" s="830"/>
      <c r="G556" s="828"/>
      <c r="H556" s="828"/>
      <c r="I556" s="828"/>
      <c r="J556" s="828"/>
      <c r="K556" s="828"/>
      <c r="L556" s="853"/>
      <c r="M556" s="828"/>
      <c r="N556" s="828"/>
      <c r="O556" s="828"/>
      <c r="P556" s="828"/>
      <c r="Q556" s="828"/>
      <c r="R556" s="828"/>
      <c r="S556" s="828"/>
      <c r="T556" s="828"/>
      <c r="U556" s="828"/>
      <c r="V556" s="828"/>
      <c r="W556" s="828"/>
      <c r="X556" s="828"/>
      <c r="Y556" s="828"/>
      <c r="Z556" s="828"/>
    </row>
    <row r="557" ht="12.75" customHeight="1" spans="1:26">
      <c r="A557" s="828"/>
      <c r="B557" s="829"/>
      <c r="C557" s="828"/>
      <c r="D557" s="830"/>
      <c r="E557" s="828"/>
      <c r="F557" s="830"/>
      <c r="G557" s="828"/>
      <c r="H557" s="828"/>
      <c r="I557" s="828"/>
      <c r="J557" s="828"/>
      <c r="K557" s="828"/>
      <c r="L557" s="853"/>
      <c r="M557" s="828"/>
      <c r="N557" s="828"/>
      <c r="O557" s="828"/>
      <c r="P557" s="828"/>
      <c r="Q557" s="828"/>
      <c r="R557" s="828"/>
      <c r="S557" s="828"/>
      <c r="T557" s="828"/>
      <c r="U557" s="828"/>
      <c r="V557" s="828"/>
      <c r="W557" s="828"/>
      <c r="X557" s="828"/>
      <c r="Y557" s="828"/>
      <c r="Z557" s="828"/>
    </row>
    <row r="558" ht="12.75" customHeight="1" spans="1:26">
      <c r="A558" s="828"/>
      <c r="B558" s="829"/>
      <c r="C558" s="828"/>
      <c r="D558" s="830"/>
      <c r="E558" s="828"/>
      <c r="F558" s="830"/>
      <c r="G558" s="828"/>
      <c r="H558" s="828"/>
      <c r="I558" s="828"/>
      <c r="J558" s="828"/>
      <c r="K558" s="828"/>
      <c r="L558" s="853"/>
      <c r="M558" s="828"/>
      <c r="N558" s="828"/>
      <c r="O558" s="828"/>
      <c r="P558" s="828"/>
      <c r="Q558" s="828"/>
      <c r="R558" s="828"/>
      <c r="S558" s="828"/>
      <c r="T558" s="828"/>
      <c r="U558" s="828"/>
      <c r="V558" s="828"/>
      <c r="W558" s="828"/>
      <c r="X558" s="828"/>
      <c r="Y558" s="828"/>
      <c r="Z558" s="828"/>
    </row>
    <row r="559" ht="12.75" customHeight="1" spans="1:26">
      <c r="A559" s="828"/>
      <c r="B559" s="829"/>
      <c r="C559" s="828"/>
      <c r="D559" s="830"/>
      <c r="E559" s="828"/>
      <c r="F559" s="830"/>
      <c r="G559" s="828"/>
      <c r="H559" s="828"/>
      <c r="I559" s="828"/>
      <c r="J559" s="828"/>
      <c r="K559" s="828"/>
      <c r="L559" s="853"/>
      <c r="M559" s="828"/>
      <c r="N559" s="828"/>
      <c r="O559" s="828"/>
      <c r="P559" s="828"/>
      <c r="Q559" s="828"/>
      <c r="R559" s="828"/>
      <c r="S559" s="828"/>
      <c r="T559" s="828"/>
      <c r="U559" s="828"/>
      <c r="V559" s="828"/>
      <c r="W559" s="828"/>
      <c r="X559" s="828"/>
      <c r="Y559" s="828"/>
      <c r="Z559" s="828"/>
    </row>
    <row r="560" ht="12.75" customHeight="1" spans="1:26">
      <c r="A560" s="828"/>
      <c r="B560" s="829"/>
      <c r="C560" s="828"/>
      <c r="D560" s="830"/>
      <c r="E560" s="828"/>
      <c r="F560" s="830"/>
      <c r="G560" s="828"/>
      <c r="H560" s="828"/>
      <c r="I560" s="828"/>
      <c r="J560" s="828"/>
      <c r="K560" s="828"/>
      <c r="L560" s="853"/>
      <c r="M560" s="828"/>
      <c r="N560" s="828"/>
      <c r="O560" s="828"/>
      <c r="P560" s="828"/>
      <c r="Q560" s="828"/>
      <c r="R560" s="828"/>
      <c r="S560" s="828"/>
      <c r="T560" s="828"/>
      <c r="U560" s="828"/>
      <c r="V560" s="828"/>
      <c r="W560" s="828"/>
      <c r="X560" s="828"/>
      <c r="Y560" s="828"/>
      <c r="Z560" s="828"/>
    </row>
    <row r="561" ht="12.75" customHeight="1" spans="1:26">
      <c r="A561" s="828"/>
      <c r="B561" s="829"/>
      <c r="C561" s="828"/>
      <c r="D561" s="830"/>
      <c r="E561" s="828"/>
      <c r="F561" s="830"/>
      <c r="G561" s="828"/>
      <c r="H561" s="828"/>
      <c r="I561" s="828"/>
      <c r="J561" s="828"/>
      <c r="K561" s="828"/>
      <c r="L561" s="853"/>
      <c r="M561" s="828"/>
      <c r="N561" s="828"/>
      <c r="O561" s="828"/>
      <c r="P561" s="828"/>
      <c r="Q561" s="828"/>
      <c r="R561" s="828"/>
      <c r="S561" s="828"/>
      <c r="T561" s="828"/>
      <c r="U561" s="828"/>
      <c r="V561" s="828"/>
      <c r="W561" s="828"/>
      <c r="X561" s="828"/>
      <c r="Y561" s="828"/>
      <c r="Z561" s="828"/>
    </row>
    <row r="562" ht="12.75" customHeight="1" spans="1:26">
      <c r="A562" s="828"/>
      <c r="B562" s="829"/>
      <c r="C562" s="828"/>
      <c r="D562" s="830"/>
      <c r="E562" s="828"/>
      <c r="F562" s="830"/>
      <c r="G562" s="828"/>
      <c r="H562" s="828"/>
      <c r="I562" s="828"/>
      <c r="J562" s="828"/>
      <c r="K562" s="828"/>
      <c r="L562" s="853"/>
      <c r="M562" s="828"/>
      <c r="N562" s="828"/>
      <c r="O562" s="828"/>
      <c r="P562" s="828"/>
      <c r="Q562" s="828"/>
      <c r="R562" s="828"/>
      <c r="S562" s="828"/>
      <c r="T562" s="828"/>
      <c r="U562" s="828"/>
      <c r="V562" s="828"/>
      <c r="W562" s="828"/>
      <c r="X562" s="828"/>
      <c r="Y562" s="828"/>
      <c r="Z562" s="828"/>
    </row>
    <row r="563" ht="12.75" customHeight="1" spans="1:26">
      <c r="A563" s="828"/>
      <c r="B563" s="829"/>
      <c r="C563" s="828"/>
      <c r="D563" s="830"/>
      <c r="E563" s="828"/>
      <c r="F563" s="830"/>
      <c r="G563" s="828"/>
      <c r="H563" s="828"/>
      <c r="I563" s="828"/>
      <c r="J563" s="828"/>
      <c r="K563" s="828"/>
      <c r="L563" s="853"/>
      <c r="M563" s="828"/>
      <c r="N563" s="828"/>
      <c r="O563" s="828"/>
      <c r="P563" s="828"/>
      <c r="Q563" s="828"/>
      <c r="R563" s="828"/>
      <c r="S563" s="828"/>
      <c r="T563" s="828"/>
      <c r="U563" s="828"/>
      <c r="V563" s="828"/>
      <c r="W563" s="828"/>
      <c r="X563" s="828"/>
      <c r="Y563" s="828"/>
      <c r="Z563" s="828"/>
    </row>
    <row r="564" ht="12.75" customHeight="1" spans="1:26">
      <c r="A564" s="828"/>
      <c r="B564" s="829"/>
      <c r="C564" s="828"/>
      <c r="D564" s="830"/>
      <c r="E564" s="828"/>
      <c r="F564" s="830"/>
      <c r="G564" s="828"/>
      <c r="H564" s="828"/>
      <c r="I564" s="828"/>
      <c r="J564" s="828"/>
      <c r="K564" s="828"/>
      <c r="L564" s="853"/>
      <c r="M564" s="828"/>
      <c r="N564" s="828"/>
      <c r="O564" s="828"/>
      <c r="P564" s="828"/>
      <c r="Q564" s="828"/>
      <c r="R564" s="828"/>
      <c r="S564" s="828"/>
      <c r="T564" s="828"/>
      <c r="U564" s="828"/>
      <c r="V564" s="828"/>
      <c r="W564" s="828"/>
      <c r="X564" s="828"/>
      <c r="Y564" s="828"/>
      <c r="Z564" s="828"/>
    </row>
    <row r="565" ht="12.75" customHeight="1" spans="1:26">
      <c r="A565" s="828"/>
      <c r="B565" s="829"/>
      <c r="C565" s="828"/>
      <c r="D565" s="830"/>
      <c r="E565" s="828"/>
      <c r="F565" s="830"/>
      <c r="G565" s="828"/>
      <c r="H565" s="828"/>
      <c r="I565" s="828"/>
      <c r="J565" s="828"/>
      <c r="K565" s="828"/>
      <c r="L565" s="853"/>
      <c r="M565" s="828"/>
      <c r="N565" s="828"/>
      <c r="O565" s="828"/>
      <c r="P565" s="828"/>
      <c r="Q565" s="828"/>
      <c r="R565" s="828"/>
      <c r="S565" s="828"/>
      <c r="T565" s="828"/>
      <c r="U565" s="828"/>
      <c r="V565" s="828"/>
      <c r="W565" s="828"/>
      <c r="X565" s="828"/>
      <c r="Y565" s="828"/>
      <c r="Z565" s="828"/>
    </row>
    <row r="566" ht="12.75" customHeight="1" spans="1:26">
      <c r="A566" s="828"/>
      <c r="B566" s="829"/>
      <c r="C566" s="828"/>
      <c r="D566" s="830"/>
      <c r="E566" s="828"/>
      <c r="F566" s="830"/>
      <c r="G566" s="828"/>
      <c r="H566" s="828"/>
      <c r="I566" s="828"/>
      <c r="J566" s="828"/>
      <c r="K566" s="828"/>
      <c r="L566" s="853"/>
      <c r="M566" s="828"/>
      <c r="N566" s="828"/>
      <c r="O566" s="828"/>
      <c r="P566" s="828"/>
      <c r="Q566" s="828"/>
      <c r="R566" s="828"/>
      <c r="S566" s="828"/>
      <c r="T566" s="828"/>
      <c r="U566" s="828"/>
      <c r="V566" s="828"/>
      <c r="W566" s="828"/>
      <c r="X566" s="828"/>
      <c r="Y566" s="828"/>
      <c r="Z566" s="828"/>
    </row>
    <row r="567" ht="12.75" customHeight="1" spans="1:26">
      <c r="A567" s="828"/>
      <c r="B567" s="829"/>
      <c r="C567" s="828"/>
      <c r="D567" s="830"/>
      <c r="E567" s="828"/>
      <c r="F567" s="830"/>
      <c r="G567" s="828"/>
      <c r="H567" s="828"/>
      <c r="I567" s="828"/>
      <c r="J567" s="828"/>
      <c r="K567" s="828"/>
      <c r="L567" s="853"/>
      <c r="M567" s="828"/>
      <c r="N567" s="828"/>
      <c r="O567" s="828"/>
      <c r="P567" s="828"/>
      <c r="Q567" s="828"/>
      <c r="R567" s="828"/>
      <c r="S567" s="828"/>
      <c r="T567" s="828"/>
      <c r="U567" s="828"/>
      <c r="V567" s="828"/>
      <c r="W567" s="828"/>
      <c r="X567" s="828"/>
      <c r="Y567" s="828"/>
      <c r="Z567" s="828"/>
    </row>
    <row r="568" ht="12.75" customHeight="1" spans="1:26">
      <c r="A568" s="828"/>
      <c r="B568" s="829"/>
      <c r="C568" s="828"/>
      <c r="D568" s="830"/>
      <c r="E568" s="828"/>
      <c r="F568" s="830"/>
      <c r="G568" s="828"/>
      <c r="H568" s="828"/>
      <c r="I568" s="828"/>
      <c r="J568" s="828"/>
      <c r="K568" s="828"/>
      <c r="L568" s="853"/>
      <c r="M568" s="828"/>
      <c r="N568" s="828"/>
      <c r="O568" s="828"/>
      <c r="P568" s="828"/>
      <c r="Q568" s="828"/>
      <c r="R568" s="828"/>
      <c r="S568" s="828"/>
      <c r="T568" s="828"/>
      <c r="U568" s="828"/>
      <c r="V568" s="828"/>
      <c r="W568" s="828"/>
      <c r="X568" s="828"/>
      <c r="Y568" s="828"/>
      <c r="Z568" s="828"/>
    </row>
    <row r="569" ht="12.75" customHeight="1" spans="1:26">
      <c r="A569" s="828"/>
      <c r="B569" s="829"/>
      <c r="C569" s="828"/>
      <c r="D569" s="830"/>
      <c r="E569" s="828"/>
      <c r="F569" s="830"/>
      <c r="G569" s="828"/>
      <c r="H569" s="828"/>
      <c r="I569" s="828"/>
      <c r="J569" s="828"/>
      <c r="K569" s="828"/>
      <c r="L569" s="853"/>
      <c r="M569" s="828"/>
      <c r="N569" s="828"/>
      <c r="O569" s="828"/>
      <c r="P569" s="828"/>
      <c r="Q569" s="828"/>
      <c r="R569" s="828"/>
      <c r="S569" s="828"/>
      <c r="T569" s="828"/>
      <c r="U569" s="828"/>
      <c r="V569" s="828"/>
      <c r="W569" s="828"/>
      <c r="X569" s="828"/>
      <c r="Y569" s="828"/>
      <c r="Z569" s="828"/>
    </row>
    <row r="570" ht="12.75" customHeight="1" spans="1:26">
      <c r="A570" s="828"/>
      <c r="B570" s="829"/>
      <c r="C570" s="828"/>
      <c r="D570" s="830"/>
      <c r="E570" s="828"/>
      <c r="F570" s="830"/>
      <c r="G570" s="828"/>
      <c r="H570" s="828"/>
      <c r="I570" s="828"/>
      <c r="J570" s="828"/>
      <c r="K570" s="828"/>
      <c r="L570" s="853"/>
      <c r="M570" s="828"/>
      <c r="N570" s="828"/>
      <c r="O570" s="828"/>
      <c r="P570" s="828"/>
      <c r="Q570" s="828"/>
      <c r="R570" s="828"/>
      <c r="S570" s="828"/>
      <c r="T570" s="828"/>
      <c r="U570" s="828"/>
      <c r="V570" s="828"/>
      <c r="W570" s="828"/>
      <c r="X570" s="828"/>
      <c r="Y570" s="828"/>
      <c r="Z570" s="828"/>
    </row>
    <row r="571" ht="12.75" customHeight="1" spans="1:26">
      <c r="A571" s="828"/>
      <c r="B571" s="829"/>
      <c r="C571" s="828"/>
      <c r="D571" s="830"/>
      <c r="E571" s="828"/>
      <c r="F571" s="830"/>
      <c r="G571" s="828"/>
      <c r="H571" s="828"/>
      <c r="I571" s="828"/>
      <c r="J571" s="828"/>
      <c r="K571" s="828"/>
      <c r="L571" s="853"/>
      <c r="M571" s="828"/>
      <c r="N571" s="828"/>
      <c r="O571" s="828"/>
      <c r="P571" s="828"/>
      <c r="Q571" s="828"/>
      <c r="R571" s="828"/>
      <c r="S571" s="828"/>
      <c r="T571" s="828"/>
      <c r="U571" s="828"/>
      <c r="V571" s="828"/>
      <c r="W571" s="828"/>
      <c r="X571" s="828"/>
      <c r="Y571" s="828"/>
      <c r="Z571" s="828"/>
    </row>
    <row r="572" ht="12.75" customHeight="1" spans="1:26">
      <c r="A572" s="828"/>
      <c r="B572" s="829"/>
      <c r="C572" s="828"/>
      <c r="D572" s="830"/>
      <c r="E572" s="828"/>
      <c r="F572" s="830"/>
      <c r="G572" s="828"/>
      <c r="H572" s="828"/>
      <c r="I572" s="828"/>
      <c r="J572" s="828"/>
      <c r="K572" s="828"/>
      <c r="L572" s="853"/>
      <c r="M572" s="828"/>
      <c r="N572" s="828"/>
      <c r="O572" s="828"/>
      <c r="P572" s="828"/>
      <c r="Q572" s="828"/>
      <c r="R572" s="828"/>
      <c r="S572" s="828"/>
      <c r="T572" s="828"/>
      <c r="U572" s="828"/>
      <c r="V572" s="828"/>
      <c r="W572" s="828"/>
      <c r="X572" s="828"/>
      <c r="Y572" s="828"/>
      <c r="Z572" s="828"/>
    </row>
    <row r="573" ht="12.75" customHeight="1" spans="1:26">
      <c r="A573" s="828"/>
      <c r="B573" s="829"/>
      <c r="C573" s="828"/>
      <c r="D573" s="830"/>
      <c r="E573" s="828"/>
      <c r="F573" s="830"/>
      <c r="G573" s="828"/>
      <c r="H573" s="828"/>
      <c r="I573" s="828"/>
      <c r="J573" s="828"/>
      <c r="K573" s="828"/>
      <c r="L573" s="853"/>
      <c r="M573" s="828"/>
      <c r="N573" s="828"/>
      <c r="O573" s="828"/>
      <c r="P573" s="828"/>
      <c r="Q573" s="828"/>
      <c r="R573" s="828"/>
      <c r="S573" s="828"/>
      <c r="T573" s="828"/>
      <c r="U573" s="828"/>
      <c r="V573" s="828"/>
      <c r="W573" s="828"/>
      <c r="X573" s="828"/>
      <c r="Y573" s="828"/>
      <c r="Z573" s="828"/>
    </row>
    <row r="574" ht="12.75" customHeight="1" spans="1:26">
      <c r="A574" s="828"/>
      <c r="B574" s="829"/>
      <c r="C574" s="828"/>
      <c r="D574" s="830"/>
      <c r="E574" s="828"/>
      <c r="F574" s="830"/>
      <c r="G574" s="828"/>
      <c r="H574" s="828"/>
      <c r="I574" s="828"/>
      <c r="J574" s="828"/>
      <c r="K574" s="828"/>
      <c r="L574" s="853"/>
      <c r="M574" s="828"/>
      <c r="N574" s="828"/>
      <c r="O574" s="828"/>
      <c r="P574" s="828"/>
      <c r="Q574" s="828"/>
      <c r="R574" s="828"/>
      <c r="S574" s="828"/>
      <c r="T574" s="828"/>
      <c r="U574" s="828"/>
      <c r="V574" s="828"/>
      <c r="W574" s="828"/>
      <c r="X574" s="828"/>
      <c r="Y574" s="828"/>
      <c r="Z574" s="828"/>
    </row>
    <row r="575" ht="12.75" customHeight="1" spans="1:26">
      <c r="A575" s="828"/>
      <c r="B575" s="829"/>
      <c r="C575" s="828"/>
      <c r="D575" s="830"/>
      <c r="E575" s="828"/>
      <c r="F575" s="830"/>
      <c r="G575" s="828"/>
      <c r="H575" s="828"/>
      <c r="I575" s="828"/>
      <c r="J575" s="828"/>
      <c r="K575" s="828"/>
      <c r="L575" s="853"/>
      <c r="M575" s="828"/>
      <c r="N575" s="828"/>
      <c r="O575" s="828"/>
      <c r="P575" s="828"/>
      <c r="Q575" s="828"/>
      <c r="R575" s="828"/>
      <c r="S575" s="828"/>
      <c r="T575" s="828"/>
      <c r="U575" s="828"/>
      <c r="V575" s="828"/>
      <c r="W575" s="828"/>
      <c r="X575" s="828"/>
      <c r="Y575" s="828"/>
      <c r="Z575" s="828"/>
    </row>
    <row r="576" ht="12.75" customHeight="1" spans="1:26">
      <c r="A576" s="828"/>
      <c r="B576" s="829"/>
      <c r="C576" s="828"/>
      <c r="D576" s="830"/>
      <c r="E576" s="828"/>
      <c r="F576" s="830"/>
      <c r="G576" s="828"/>
      <c r="H576" s="828"/>
      <c r="I576" s="828"/>
      <c r="J576" s="828"/>
      <c r="K576" s="828"/>
      <c r="L576" s="853"/>
      <c r="M576" s="828"/>
      <c r="N576" s="828"/>
      <c r="O576" s="828"/>
      <c r="P576" s="828"/>
      <c r="Q576" s="828"/>
      <c r="R576" s="828"/>
      <c r="S576" s="828"/>
      <c r="T576" s="828"/>
      <c r="U576" s="828"/>
      <c r="V576" s="828"/>
      <c r="W576" s="828"/>
      <c r="X576" s="828"/>
      <c r="Y576" s="828"/>
      <c r="Z576" s="828"/>
    </row>
    <row r="577" ht="12.75" customHeight="1" spans="1:26">
      <c r="A577" s="828"/>
      <c r="B577" s="829"/>
      <c r="C577" s="828"/>
      <c r="D577" s="830"/>
      <c r="E577" s="828"/>
      <c r="F577" s="830"/>
      <c r="G577" s="828"/>
      <c r="H577" s="828"/>
      <c r="I577" s="828"/>
      <c r="J577" s="828"/>
      <c r="K577" s="828"/>
      <c r="L577" s="853"/>
      <c r="M577" s="828"/>
      <c r="N577" s="828"/>
      <c r="O577" s="828"/>
      <c r="P577" s="828"/>
      <c r="Q577" s="828"/>
      <c r="R577" s="828"/>
      <c r="S577" s="828"/>
      <c r="T577" s="828"/>
      <c r="U577" s="828"/>
      <c r="V577" s="828"/>
      <c r="W577" s="828"/>
      <c r="X577" s="828"/>
      <c r="Y577" s="828"/>
      <c r="Z577" s="828"/>
    </row>
    <row r="578" ht="12.75" customHeight="1" spans="1:26">
      <c r="A578" s="828"/>
      <c r="B578" s="829"/>
      <c r="C578" s="828"/>
      <c r="D578" s="830"/>
      <c r="E578" s="828"/>
      <c r="F578" s="830"/>
      <c r="G578" s="828"/>
      <c r="H578" s="828"/>
      <c r="I578" s="828"/>
      <c r="J578" s="828"/>
      <c r="K578" s="828"/>
      <c r="L578" s="853"/>
      <c r="M578" s="828"/>
      <c r="N578" s="828"/>
      <c r="O578" s="828"/>
      <c r="P578" s="828"/>
      <c r="Q578" s="828"/>
      <c r="R578" s="828"/>
      <c r="S578" s="828"/>
      <c r="T578" s="828"/>
      <c r="U578" s="828"/>
      <c r="V578" s="828"/>
      <c r="W578" s="828"/>
      <c r="X578" s="828"/>
      <c r="Y578" s="828"/>
      <c r="Z578" s="828"/>
    </row>
    <row r="579" ht="12.75" customHeight="1" spans="1:26">
      <c r="A579" s="828"/>
      <c r="B579" s="829"/>
      <c r="C579" s="828"/>
      <c r="D579" s="830"/>
      <c r="E579" s="828"/>
      <c r="F579" s="830"/>
      <c r="G579" s="828"/>
      <c r="H579" s="828"/>
      <c r="I579" s="828"/>
      <c r="J579" s="828"/>
      <c r="K579" s="828"/>
      <c r="L579" s="853"/>
      <c r="M579" s="828"/>
      <c r="N579" s="828"/>
      <c r="O579" s="828"/>
      <c r="P579" s="828"/>
      <c r="Q579" s="828"/>
      <c r="R579" s="828"/>
      <c r="S579" s="828"/>
      <c r="T579" s="828"/>
      <c r="U579" s="828"/>
      <c r="V579" s="828"/>
      <c r="W579" s="828"/>
      <c r="X579" s="828"/>
      <c r="Y579" s="828"/>
      <c r="Z579" s="828"/>
    </row>
    <row r="580" ht="12.75" customHeight="1" spans="1:26">
      <c r="A580" s="828"/>
      <c r="B580" s="829"/>
      <c r="C580" s="828"/>
      <c r="D580" s="830"/>
      <c r="E580" s="828"/>
      <c r="F580" s="830"/>
      <c r="G580" s="828"/>
      <c r="H580" s="828"/>
      <c r="I580" s="828"/>
      <c r="J580" s="828"/>
      <c r="K580" s="828"/>
      <c r="L580" s="853"/>
      <c r="M580" s="828"/>
      <c r="N580" s="828"/>
      <c r="O580" s="828"/>
      <c r="P580" s="828"/>
      <c r="Q580" s="828"/>
      <c r="R580" s="828"/>
      <c r="S580" s="828"/>
      <c r="T580" s="828"/>
      <c r="U580" s="828"/>
      <c r="V580" s="828"/>
      <c r="W580" s="828"/>
      <c r="X580" s="828"/>
      <c r="Y580" s="828"/>
      <c r="Z580" s="828"/>
    </row>
    <row r="581" ht="12.75" customHeight="1" spans="1:26">
      <c r="A581" s="828"/>
      <c r="B581" s="829"/>
      <c r="C581" s="828"/>
      <c r="D581" s="830"/>
      <c r="E581" s="828"/>
      <c r="F581" s="830"/>
      <c r="G581" s="828"/>
      <c r="H581" s="828"/>
      <c r="I581" s="828"/>
      <c r="J581" s="828"/>
      <c r="K581" s="828"/>
      <c r="L581" s="853"/>
      <c r="M581" s="828"/>
      <c r="N581" s="828"/>
      <c r="O581" s="828"/>
      <c r="P581" s="828"/>
      <c r="Q581" s="828"/>
      <c r="R581" s="828"/>
      <c r="S581" s="828"/>
      <c r="T581" s="828"/>
      <c r="U581" s="828"/>
      <c r="V581" s="828"/>
      <c r="W581" s="828"/>
      <c r="X581" s="828"/>
      <c r="Y581" s="828"/>
      <c r="Z581" s="828"/>
    </row>
    <row r="582" ht="12.75" customHeight="1" spans="1:26">
      <c r="A582" s="828"/>
      <c r="B582" s="829"/>
      <c r="C582" s="828"/>
      <c r="D582" s="830"/>
      <c r="E582" s="828"/>
      <c r="F582" s="830"/>
      <c r="G582" s="828"/>
      <c r="H582" s="828"/>
      <c r="I582" s="828"/>
      <c r="J582" s="828"/>
      <c r="K582" s="828"/>
      <c r="L582" s="853"/>
      <c r="M582" s="828"/>
      <c r="N582" s="828"/>
      <c r="O582" s="828"/>
      <c r="P582" s="828"/>
      <c r="Q582" s="828"/>
      <c r="R582" s="828"/>
      <c r="S582" s="828"/>
      <c r="T582" s="828"/>
      <c r="U582" s="828"/>
      <c r="V582" s="828"/>
      <c r="W582" s="828"/>
      <c r="X582" s="828"/>
      <c r="Y582" s="828"/>
      <c r="Z582" s="828"/>
    </row>
    <row r="583" ht="12.75" customHeight="1" spans="1:26">
      <c r="A583" s="828"/>
      <c r="B583" s="829"/>
      <c r="C583" s="828"/>
      <c r="D583" s="830"/>
      <c r="E583" s="828"/>
      <c r="F583" s="830"/>
      <c r="G583" s="828"/>
      <c r="H583" s="828"/>
      <c r="I583" s="828"/>
      <c r="J583" s="828"/>
      <c r="K583" s="828"/>
      <c r="L583" s="853"/>
      <c r="M583" s="828"/>
      <c r="N583" s="828"/>
      <c r="O583" s="828"/>
      <c r="P583" s="828"/>
      <c r="Q583" s="828"/>
      <c r="R583" s="828"/>
      <c r="S583" s="828"/>
      <c r="T583" s="828"/>
      <c r="U583" s="828"/>
      <c r="V583" s="828"/>
      <c r="W583" s="828"/>
      <c r="X583" s="828"/>
      <c r="Y583" s="828"/>
      <c r="Z583" s="828"/>
    </row>
    <row r="584" ht="12.75" customHeight="1" spans="1:26">
      <c r="A584" s="828"/>
      <c r="B584" s="829"/>
      <c r="C584" s="828"/>
      <c r="D584" s="830"/>
      <c r="E584" s="828"/>
      <c r="F584" s="830"/>
      <c r="G584" s="828"/>
      <c r="H584" s="828"/>
      <c r="I584" s="828"/>
      <c r="J584" s="828"/>
      <c r="K584" s="828"/>
      <c r="L584" s="853"/>
      <c r="M584" s="828"/>
      <c r="N584" s="828"/>
      <c r="O584" s="828"/>
      <c r="P584" s="828"/>
      <c r="Q584" s="828"/>
      <c r="R584" s="828"/>
      <c r="S584" s="828"/>
      <c r="T584" s="828"/>
      <c r="U584" s="828"/>
      <c r="V584" s="828"/>
      <c r="W584" s="828"/>
      <c r="X584" s="828"/>
      <c r="Y584" s="828"/>
      <c r="Z584" s="828"/>
    </row>
    <row r="585" ht="12.75" customHeight="1" spans="1:26">
      <c r="A585" s="828"/>
      <c r="B585" s="829"/>
      <c r="C585" s="828"/>
      <c r="D585" s="830"/>
      <c r="E585" s="828"/>
      <c r="F585" s="830"/>
      <c r="G585" s="828"/>
      <c r="H585" s="828"/>
      <c r="I585" s="828"/>
      <c r="J585" s="828"/>
      <c r="K585" s="828"/>
      <c r="L585" s="853"/>
      <c r="M585" s="828"/>
      <c r="N585" s="828"/>
      <c r="O585" s="828"/>
      <c r="P585" s="828"/>
      <c r="Q585" s="828"/>
      <c r="R585" s="828"/>
      <c r="S585" s="828"/>
      <c r="T585" s="828"/>
      <c r="U585" s="828"/>
      <c r="V585" s="828"/>
      <c r="W585" s="828"/>
      <c r="X585" s="828"/>
      <c r="Y585" s="828"/>
      <c r="Z585" s="828"/>
    </row>
    <row r="586" ht="12.75" customHeight="1" spans="1:26">
      <c r="A586" s="828"/>
      <c r="B586" s="829"/>
      <c r="C586" s="828"/>
      <c r="D586" s="830"/>
      <c r="E586" s="828"/>
      <c r="F586" s="830"/>
      <c r="G586" s="828"/>
      <c r="H586" s="828"/>
      <c r="I586" s="828"/>
      <c r="J586" s="828"/>
      <c r="K586" s="828"/>
      <c r="L586" s="853"/>
      <c r="M586" s="828"/>
      <c r="N586" s="828"/>
      <c r="O586" s="828"/>
      <c r="P586" s="828"/>
      <c r="Q586" s="828"/>
      <c r="R586" s="828"/>
      <c r="S586" s="828"/>
      <c r="T586" s="828"/>
      <c r="U586" s="828"/>
      <c r="V586" s="828"/>
      <c r="W586" s="828"/>
      <c r="X586" s="828"/>
      <c r="Y586" s="828"/>
      <c r="Z586" s="828"/>
    </row>
    <row r="587" ht="12.75" customHeight="1" spans="1:26">
      <c r="A587" s="828"/>
      <c r="B587" s="829"/>
      <c r="C587" s="828"/>
      <c r="D587" s="830"/>
      <c r="E587" s="828"/>
      <c r="F587" s="830"/>
      <c r="G587" s="828"/>
      <c r="H587" s="828"/>
      <c r="I587" s="828"/>
      <c r="J587" s="828"/>
      <c r="K587" s="828"/>
      <c r="L587" s="853"/>
      <c r="M587" s="828"/>
      <c r="N587" s="828"/>
      <c r="O587" s="828"/>
      <c r="P587" s="828"/>
      <c r="Q587" s="828"/>
      <c r="R587" s="828"/>
      <c r="S587" s="828"/>
      <c r="T587" s="828"/>
      <c r="U587" s="828"/>
      <c r="V587" s="828"/>
      <c r="W587" s="828"/>
      <c r="X587" s="828"/>
      <c r="Y587" s="828"/>
      <c r="Z587" s="828"/>
    </row>
    <row r="588" ht="12.75" customHeight="1" spans="1:26">
      <c r="A588" s="828"/>
      <c r="B588" s="829"/>
      <c r="C588" s="828"/>
      <c r="D588" s="830"/>
      <c r="E588" s="828"/>
      <c r="F588" s="830"/>
      <c r="G588" s="828"/>
      <c r="H588" s="828"/>
      <c r="I588" s="828"/>
      <c r="J588" s="828"/>
      <c r="K588" s="828"/>
      <c r="L588" s="853"/>
      <c r="M588" s="828"/>
      <c r="N588" s="828"/>
      <c r="O588" s="828"/>
      <c r="P588" s="828"/>
      <c r="Q588" s="828"/>
      <c r="R588" s="828"/>
      <c r="S588" s="828"/>
      <c r="T588" s="828"/>
      <c r="U588" s="828"/>
      <c r="V588" s="828"/>
      <c r="W588" s="828"/>
      <c r="X588" s="828"/>
      <c r="Y588" s="828"/>
      <c r="Z588" s="828"/>
    </row>
    <row r="589" ht="12.75" customHeight="1" spans="1:26">
      <c r="A589" s="828"/>
      <c r="B589" s="829"/>
      <c r="C589" s="828"/>
      <c r="D589" s="830"/>
      <c r="E589" s="828"/>
      <c r="F589" s="830"/>
      <c r="G589" s="828"/>
      <c r="H589" s="828"/>
      <c r="I589" s="828"/>
      <c r="J589" s="828"/>
      <c r="K589" s="828"/>
      <c r="L589" s="853"/>
      <c r="M589" s="828"/>
      <c r="N589" s="828"/>
      <c r="O589" s="828"/>
      <c r="P589" s="828"/>
      <c r="Q589" s="828"/>
      <c r="R589" s="828"/>
      <c r="S589" s="828"/>
      <c r="T589" s="828"/>
      <c r="U589" s="828"/>
      <c r="V589" s="828"/>
      <c r="W589" s="828"/>
      <c r="X589" s="828"/>
      <c r="Y589" s="828"/>
      <c r="Z589" s="828"/>
    </row>
    <row r="590" ht="12.75" customHeight="1" spans="1:26">
      <c r="A590" s="828"/>
      <c r="B590" s="829"/>
      <c r="C590" s="828"/>
      <c r="D590" s="830"/>
      <c r="E590" s="828"/>
      <c r="F590" s="830"/>
      <c r="G590" s="828"/>
      <c r="H590" s="828"/>
      <c r="I590" s="828"/>
      <c r="J590" s="828"/>
      <c r="K590" s="828"/>
      <c r="L590" s="853"/>
      <c r="M590" s="828"/>
      <c r="N590" s="828"/>
      <c r="O590" s="828"/>
      <c r="P590" s="828"/>
      <c r="Q590" s="828"/>
      <c r="R590" s="828"/>
      <c r="S590" s="828"/>
      <c r="T590" s="828"/>
      <c r="U590" s="828"/>
      <c r="V590" s="828"/>
      <c r="W590" s="828"/>
      <c r="X590" s="828"/>
      <c r="Y590" s="828"/>
      <c r="Z590" s="828"/>
    </row>
    <row r="591" ht="12.75" customHeight="1" spans="1:26">
      <c r="A591" s="828"/>
      <c r="B591" s="829"/>
      <c r="C591" s="828"/>
      <c r="D591" s="830"/>
      <c r="E591" s="828"/>
      <c r="F591" s="830"/>
      <c r="G591" s="828"/>
      <c r="H591" s="828"/>
      <c r="I591" s="828"/>
      <c r="J591" s="828"/>
      <c r="K591" s="828"/>
      <c r="L591" s="853"/>
      <c r="M591" s="828"/>
      <c r="N591" s="828"/>
      <c r="O591" s="828"/>
      <c r="P591" s="828"/>
      <c r="Q591" s="828"/>
      <c r="R591" s="828"/>
      <c r="S591" s="828"/>
      <c r="T591" s="828"/>
      <c r="U591" s="828"/>
      <c r="V591" s="828"/>
      <c r="W591" s="828"/>
      <c r="X591" s="828"/>
      <c r="Y591" s="828"/>
      <c r="Z591" s="828"/>
    </row>
    <row r="592" ht="12.75" customHeight="1" spans="1:26">
      <c r="A592" s="828"/>
      <c r="B592" s="829"/>
      <c r="C592" s="828"/>
      <c r="D592" s="830"/>
      <c r="E592" s="828"/>
      <c r="F592" s="830"/>
      <c r="G592" s="828"/>
      <c r="H592" s="828"/>
      <c r="I592" s="828"/>
      <c r="J592" s="828"/>
      <c r="K592" s="828"/>
      <c r="L592" s="853"/>
      <c r="M592" s="828"/>
      <c r="N592" s="828"/>
      <c r="O592" s="828"/>
      <c r="P592" s="828"/>
      <c r="Q592" s="828"/>
      <c r="R592" s="828"/>
      <c r="S592" s="828"/>
      <c r="T592" s="828"/>
      <c r="U592" s="828"/>
      <c r="V592" s="828"/>
      <c r="W592" s="828"/>
      <c r="X592" s="828"/>
      <c r="Y592" s="828"/>
      <c r="Z592" s="828"/>
    </row>
    <row r="593" ht="12.75" customHeight="1" spans="1:26">
      <c r="A593" s="828"/>
      <c r="B593" s="829"/>
      <c r="C593" s="828"/>
      <c r="D593" s="830"/>
      <c r="E593" s="828"/>
      <c r="F593" s="830"/>
      <c r="G593" s="828"/>
      <c r="H593" s="828"/>
      <c r="I593" s="828"/>
      <c r="J593" s="828"/>
      <c r="K593" s="828"/>
      <c r="L593" s="853"/>
      <c r="M593" s="828"/>
      <c r="N593" s="828"/>
      <c r="O593" s="828"/>
      <c r="P593" s="828"/>
      <c r="Q593" s="828"/>
      <c r="R593" s="828"/>
      <c r="S593" s="828"/>
      <c r="T593" s="828"/>
      <c r="U593" s="828"/>
      <c r="V593" s="828"/>
      <c r="W593" s="828"/>
      <c r="X593" s="828"/>
      <c r="Y593" s="828"/>
      <c r="Z593" s="828"/>
    </row>
    <row r="594" ht="12.75" customHeight="1" spans="1:26">
      <c r="A594" s="828"/>
      <c r="B594" s="829"/>
      <c r="C594" s="828"/>
      <c r="D594" s="830"/>
      <c r="E594" s="828"/>
      <c r="F594" s="830"/>
      <c r="G594" s="828"/>
      <c r="H594" s="828"/>
      <c r="I594" s="828"/>
      <c r="J594" s="828"/>
      <c r="K594" s="828"/>
      <c r="L594" s="853"/>
      <c r="M594" s="828"/>
      <c r="N594" s="828"/>
      <c r="O594" s="828"/>
      <c r="P594" s="828"/>
      <c r="Q594" s="828"/>
      <c r="R594" s="828"/>
      <c r="S594" s="828"/>
      <c r="T594" s="828"/>
      <c r="U594" s="828"/>
      <c r="V594" s="828"/>
      <c r="W594" s="828"/>
      <c r="X594" s="828"/>
      <c r="Y594" s="828"/>
      <c r="Z594" s="828"/>
    </row>
    <row r="595" ht="12.75" customHeight="1" spans="1:26">
      <c r="A595" s="828"/>
      <c r="B595" s="829"/>
      <c r="C595" s="828"/>
      <c r="D595" s="830"/>
      <c r="E595" s="828"/>
      <c r="F595" s="830"/>
      <c r="G595" s="828"/>
      <c r="H595" s="828"/>
      <c r="I595" s="828"/>
      <c r="J595" s="828"/>
      <c r="K595" s="828"/>
      <c r="L595" s="853"/>
      <c r="M595" s="828"/>
      <c r="N595" s="828"/>
      <c r="O595" s="828"/>
      <c r="P595" s="828"/>
      <c r="Q595" s="828"/>
      <c r="R595" s="828"/>
      <c r="S595" s="828"/>
      <c r="T595" s="828"/>
      <c r="U595" s="828"/>
      <c r="V595" s="828"/>
      <c r="W595" s="828"/>
      <c r="X595" s="828"/>
      <c r="Y595" s="828"/>
      <c r="Z595" s="828"/>
    </row>
    <row r="596" ht="12.75" customHeight="1" spans="1:26">
      <c r="A596" s="828"/>
      <c r="B596" s="829"/>
      <c r="C596" s="828"/>
      <c r="D596" s="830"/>
      <c r="E596" s="828"/>
      <c r="F596" s="830"/>
      <c r="G596" s="828"/>
      <c r="H596" s="828"/>
      <c r="I596" s="828"/>
      <c r="J596" s="828"/>
      <c r="K596" s="828"/>
      <c r="L596" s="853"/>
      <c r="M596" s="828"/>
      <c r="N596" s="828"/>
      <c r="O596" s="828"/>
      <c r="P596" s="828"/>
      <c r="Q596" s="828"/>
      <c r="R596" s="828"/>
      <c r="S596" s="828"/>
      <c r="T596" s="828"/>
      <c r="U596" s="828"/>
      <c r="V596" s="828"/>
      <c r="W596" s="828"/>
      <c r="X596" s="828"/>
      <c r="Y596" s="828"/>
      <c r="Z596" s="828"/>
    </row>
    <row r="597" ht="12.75" customHeight="1" spans="1:26">
      <c r="A597" s="828"/>
      <c r="B597" s="829"/>
      <c r="C597" s="828"/>
      <c r="D597" s="830"/>
      <c r="E597" s="828"/>
      <c r="F597" s="830"/>
      <c r="G597" s="828"/>
      <c r="H597" s="828"/>
      <c r="I597" s="828"/>
      <c r="J597" s="828"/>
      <c r="K597" s="828"/>
      <c r="L597" s="853"/>
      <c r="M597" s="828"/>
      <c r="N597" s="828"/>
      <c r="O597" s="828"/>
      <c r="P597" s="828"/>
      <c r="Q597" s="828"/>
      <c r="R597" s="828"/>
      <c r="S597" s="828"/>
      <c r="T597" s="828"/>
      <c r="U597" s="828"/>
      <c r="V597" s="828"/>
      <c r="W597" s="828"/>
      <c r="X597" s="828"/>
      <c r="Y597" s="828"/>
      <c r="Z597" s="828"/>
    </row>
    <row r="598" ht="12.75" customHeight="1" spans="1:26">
      <c r="A598" s="828"/>
      <c r="B598" s="829"/>
      <c r="C598" s="828"/>
      <c r="D598" s="830"/>
      <c r="E598" s="828"/>
      <c r="F598" s="830"/>
      <c r="G598" s="828"/>
      <c r="H598" s="828"/>
      <c r="I598" s="828"/>
      <c r="J598" s="828"/>
      <c r="K598" s="828"/>
      <c r="L598" s="853"/>
      <c r="M598" s="828"/>
      <c r="N598" s="828"/>
      <c r="O598" s="828"/>
      <c r="P598" s="828"/>
      <c r="Q598" s="828"/>
      <c r="R598" s="828"/>
      <c r="S598" s="828"/>
      <c r="T598" s="828"/>
      <c r="U598" s="828"/>
      <c r="V598" s="828"/>
      <c r="W598" s="828"/>
      <c r="X598" s="828"/>
      <c r="Y598" s="828"/>
      <c r="Z598" s="828"/>
    </row>
    <row r="599" ht="12.75" customHeight="1" spans="1:26">
      <c r="A599" s="828"/>
      <c r="B599" s="829"/>
      <c r="C599" s="828"/>
      <c r="D599" s="830"/>
      <c r="E599" s="828"/>
      <c r="F599" s="830"/>
      <c r="G599" s="828"/>
      <c r="H599" s="828"/>
      <c r="I599" s="828"/>
      <c r="J599" s="828"/>
      <c r="K599" s="828"/>
      <c r="L599" s="853"/>
      <c r="M599" s="828"/>
      <c r="N599" s="828"/>
      <c r="O599" s="828"/>
      <c r="P599" s="828"/>
      <c r="Q599" s="828"/>
      <c r="R599" s="828"/>
      <c r="S599" s="828"/>
      <c r="T599" s="828"/>
      <c r="U599" s="828"/>
      <c r="V599" s="828"/>
      <c r="W599" s="828"/>
      <c r="X599" s="828"/>
      <c r="Y599" s="828"/>
      <c r="Z599" s="828"/>
    </row>
    <row r="600" ht="12.75" customHeight="1" spans="1:26">
      <c r="A600" s="828"/>
      <c r="B600" s="829"/>
      <c r="C600" s="828"/>
      <c r="D600" s="830"/>
      <c r="E600" s="828"/>
      <c r="F600" s="830"/>
      <c r="G600" s="828"/>
      <c r="H600" s="828"/>
      <c r="I600" s="828"/>
      <c r="J600" s="828"/>
      <c r="K600" s="828"/>
      <c r="L600" s="853"/>
      <c r="M600" s="828"/>
      <c r="N600" s="828"/>
      <c r="O600" s="828"/>
      <c r="P600" s="828"/>
      <c r="Q600" s="828"/>
      <c r="R600" s="828"/>
      <c r="S600" s="828"/>
      <c r="T600" s="828"/>
      <c r="U600" s="828"/>
      <c r="V600" s="828"/>
      <c r="W600" s="828"/>
      <c r="X600" s="828"/>
      <c r="Y600" s="828"/>
      <c r="Z600" s="828"/>
    </row>
    <row r="601" ht="12.75" customHeight="1" spans="1:26">
      <c r="A601" s="828"/>
      <c r="B601" s="829"/>
      <c r="C601" s="828"/>
      <c r="D601" s="830"/>
      <c r="E601" s="828"/>
      <c r="F601" s="830"/>
      <c r="G601" s="828"/>
      <c r="H601" s="828"/>
      <c r="I601" s="828"/>
      <c r="J601" s="828"/>
      <c r="K601" s="828"/>
      <c r="L601" s="853"/>
      <c r="M601" s="828"/>
      <c r="N601" s="828"/>
      <c r="O601" s="828"/>
      <c r="P601" s="828"/>
      <c r="Q601" s="828"/>
      <c r="R601" s="828"/>
      <c r="S601" s="828"/>
      <c r="T601" s="828"/>
      <c r="U601" s="828"/>
      <c r="V601" s="828"/>
      <c r="W601" s="828"/>
      <c r="X601" s="828"/>
      <c r="Y601" s="828"/>
      <c r="Z601" s="828"/>
    </row>
    <row r="602" ht="12.75" customHeight="1" spans="1:26">
      <c r="A602" s="828"/>
      <c r="B602" s="829"/>
      <c r="C602" s="828"/>
      <c r="D602" s="830"/>
      <c r="E602" s="828"/>
      <c r="F602" s="830"/>
      <c r="G602" s="828"/>
      <c r="H602" s="828"/>
      <c r="I602" s="828"/>
      <c r="J602" s="828"/>
      <c r="K602" s="828"/>
      <c r="L602" s="853"/>
      <c r="M602" s="828"/>
      <c r="N602" s="828"/>
      <c r="O602" s="828"/>
      <c r="P602" s="828"/>
      <c r="Q602" s="828"/>
      <c r="R602" s="828"/>
      <c r="S602" s="828"/>
      <c r="T602" s="828"/>
      <c r="U602" s="828"/>
      <c r="V602" s="828"/>
      <c r="W602" s="828"/>
      <c r="X602" s="828"/>
      <c r="Y602" s="828"/>
      <c r="Z602" s="828"/>
    </row>
    <row r="603" ht="12.75" customHeight="1" spans="1:26">
      <c r="A603" s="828"/>
      <c r="B603" s="829"/>
      <c r="C603" s="828"/>
      <c r="D603" s="830"/>
      <c r="E603" s="828"/>
      <c r="F603" s="830"/>
      <c r="G603" s="828"/>
      <c r="H603" s="828"/>
      <c r="I603" s="828"/>
      <c r="J603" s="828"/>
      <c r="K603" s="828"/>
      <c r="L603" s="853"/>
      <c r="M603" s="828"/>
      <c r="N603" s="828"/>
      <c r="O603" s="828"/>
      <c r="P603" s="828"/>
      <c r="Q603" s="828"/>
      <c r="R603" s="828"/>
      <c r="S603" s="828"/>
      <c r="T603" s="828"/>
      <c r="U603" s="828"/>
      <c r="V603" s="828"/>
      <c r="W603" s="828"/>
      <c r="X603" s="828"/>
      <c r="Y603" s="828"/>
      <c r="Z603" s="828"/>
    </row>
    <row r="604" ht="12.75" customHeight="1" spans="1:26">
      <c r="A604" s="828"/>
      <c r="B604" s="829"/>
      <c r="C604" s="828"/>
      <c r="D604" s="830"/>
      <c r="E604" s="828"/>
      <c r="F604" s="830"/>
      <c r="G604" s="828"/>
      <c r="H604" s="828"/>
      <c r="I604" s="828"/>
      <c r="J604" s="828"/>
      <c r="K604" s="828"/>
      <c r="L604" s="853"/>
      <c r="M604" s="828"/>
      <c r="N604" s="828"/>
      <c r="O604" s="828"/>
      <c r="P604" s="828"/>
      <c r="Q604" s="828"/>
      <c r="R604" s="828"/>
      <c r="S604" s="828"/>
      <c r="T604" s="828"/>
      <c r="U604" s="828"/>
      <c r="V604" s="828"/>
      <c r="W604" s="828"/>
      <c r="X604" s="828"/>
      <c r="Y604" s="828"/>
      <c r="Z604" s="828"/>
    </row>
    <row r="605" ht="12.75" customHeight="1" spans="1:26">
      <c r="A605" s="828"/>
      <c r="B605" s="829"/>
      <c r="C605" s="828"/>
      <c r="D605" s="830"/>
      <c r="E605" s="828"/>
      <c r="F605" s="830"/>
      <c r="G605" s="828"/>
      <c r="H605" s="828"/>
      <c r="I605" s="828"/>
      <c r="J605" s="828"/>
      <c r="K605" s="828"/>
      <c r="L605" s="853"/>
      <c r="M605" s="828"/>
      <c r="N605" s="828"/>
      <c r="O605" s="828"/>
      <c r="P605" s="828"/>
      <c r="Q605" s="828"/>
      <c r="R605" s="828"/>
      <c r="S605" s="828"/>
      <c r="T605" s="828"/>
      <c r="U605" s="828"/>
      <c r="V605" s="828"/>
      <c r="W605" s="828"/>
      <c r="X605" s="828"/>
      <c r="Y605" s="828"/>
      <c r="Z605" s="828"/>
    </row>
    <row r="606" ht="12.75" customHeight="1" spans="1:26">
      <c r="A606" s="828"/>
      <c r="B606" s="829"/>
      <c r="C606" s="828"/>
      <c r="D606" s="830"/>
      <c r="E606" s="828"/>
      <c r="F606" s="830"/>
      <c r="G606" s="828"/>
      <c r="H606" s="828"/>
      <c r="I606" s="828"/>
      <c r="J606" s="828"/>
      <c r="K606" s="828"/>
      <c r="L606" s="853"/>
      <c r="M606" s="828"/>
      <c r="N606" s="828"/>
      <c r="O606" s="828"/>
      <c r="P606" s="828"/>
      <c r="Q606" s="828"/>
      <c r="R606" s="828"/>
      <c r="S606" s="828"/>
      <c r="T606" s="828"/>
      <c r="U606" s="828"/>
      <c r="V606" s="828"/>
      <c r="W606" s="828"/>
      <c r="X606" s="828"/>
      <c r="Y606" s="828"/>
      <c r="Z606" s="828"/>
    </row>
    <row r="607" ht="12.75" customHeight="1" spans="1:26">
      <c r="A607" s="828"/>
      <c r="B607" s="829"/>
      <c r="C607" s="828"/>
      <c r="D607" s="830"/>
      <c r="E607" s="828"/>
      <c r="F607" s="830"/>
      <c r="G607" s="828"/>
      <c r="H607" s="828"/>
      <c r="I607" s="828"/>
      <c r="J607" s="828"/>
      <c r="K607" s="828"/>
      <c r="L607" s="853"/>
      <c r="M607" s="828"/>
      <c r="N607" s="828"/>
      <c r="O607" s="828"/>
      <c r="P607" s="828"/>
      <c r="Q607" s="828"/>
      <c r="R607" s="828"/>
      <c r="S607" s="828"/>
      <c r="T607" s="828"/>
      <c r="U607" s="828"/>
      <c r="V607" s="828"/>
      <c r="W607" s="828"/>
      <c r="X607" s="828"/>
      <c r="Y607" s="828"/>
      <c r="Z607" s="828"/>
    </row>
    <row r="608" ht="12.75" customHeight="1" spans="1:26">
      <c r="A608" s="828"/>
      <c r="B608" s="829"/>
      <c r="C608" s="828"/>
      <c r="D608" s="830"/>
      <c r="E608" s="828"/>
      <c r="F608" s="830"/>
      <c r="G608" s="828"/>
      <c r="H608" s="828"/>
      <c r="I608" s="828"/>
      <c r="J608" s="828"/>
      <c r="K608" s="828"/>
      <c r="L608" s="853"/>
      <c r="M608" s="828"/>
      <c r="N608" s="828"/>
      <c r="O608" s="828"/>
      <c r="P608" s="828"/>
      <c r="Q608" s="828"/>
      <c r="R608" s="828"/>
      <c r="S608" s="828"/>
      <c r="T608" s="828"/>
      <c r="U608" s="828"/>
      <c r="V608" s="828"/>
      <c r="W608" s="828"/>
      <c r="X608" s="828"/>
      <c r="Y608" s="828"/>
      <c r="Z608" s="828"/>
    </row>
    <row r="609" ht="12.75" customHeight="1" spans="1:26">
      <c r="A609" s="828"/>
      <c r="B609" s="829"/>
      <c r="C609" s="828"/>
      <c r="D609" s="830"/>
      <c r="E609" s="828"/>
      <c r="F609" s="830"/>
      <c r="G609" s="828"/>
      <c r="H609" s="828"/>
      <c r="I609" s="828"/>
      <c r="J609" s="828"/>
      <c r="K609" s="828"/>
      <c r="L609" s="853"/>
      <c r="M609" s="828"/>
      <c r="N609" s="828"/>
      <c r="O609" s="828"/>
      <c r="P609" s="828"/>
      <c r="Q609" s="828"/>
      <c r="R609" s="828"/>
      <c r="S609" s="828"/>
      <c r="T609" s="828"/>
      <c r="U609" s="828"/>
      <c r="V609" s="828"/>
      <c r="W609" s="828"/>
      <c r="X609" s="828"/>
      <c r="Y609" s="828"/>
      <c r="Z609" s="828"/>
    </row>
    <row r="610" ht="12.75" customHeight="1" spans="1:26">
      <c r="A610" s="828"/>
      <c r="B610" s="829"/>
      <c r="C610" s="828"/>
      <c r="D610" s="830"/>
      <c r="E610" s="828"/>
      <c r="F610" s="830"/>
      <c r="G610" s="828"/>
      <c r="H610" s="828"/>
      <c r="I610" s="828"/>
      <c r="J610" s="828"/>
      <c r="K610" s="828"/>
      <c r="L610" s="853"/>
      <c r="M610" s="828"/>
      <c r="N610" s="828"/>
      <c r="O610" s="828"/>
      <c r="P610" s="828"/>
      <c r="Q610" s="828"/>
      <c r="R610" s="828"/>
      <c r="S610" s="828"/>
      <c r="T610" s="828"/>
      <c r="U610" s="828"/>
      <c r="V610" s="828"/>
      <c r="W610" s="828"/>
      <c r="X610" s="828"/>
      <c r="Y610" s="828"/>
      <c r="Z610" s="828"/>
    </row>
    <row r="611" ht="12.75" customHeight="1" spans="1:26">
      <c r="A611" s="828"/>
      <c r="B611" s="829"/>
      <c r="C611" s="828"/>
      <c r="D611" s="830"/>
      <c r="E611" s="828"/>
      <c r="F611" s="830"/>
      <c r="G611" s="828"/>
      <c r="H611" s="828"/>
      <c r="I611" s="828"/>
      <c r="J611" s="828"/>
      <c r="K611" s="828"/>
      <c r="L611" s="853"/>
      <c r="M611" s="828"/>
      <c r="N611" s="828"/>
      <c r="O611" s="828"/>
      <c r="P611" s="828"/>
      <c r="Q611" s="828"/>
      <c r="R611" s="828"/>
      <c r="S611" s="828"/>
      <c r="T611" s="828"/>
      <c r="U611" s="828"/>
      <c r="V611" s="828"/>
      <c r="W611" s="828"/>
      <c r="X611" s="828"/>
      <c r="Y611" s="828"/>
      <c r="Z611" s="828"/>
    </row>
    <row r="612" ht="12.75" customHeight="1" spans="1:26">
      <c r="A612" s="828"/>
      <c r="B612" s="829"/>
      <c r="C612" s="828"/>
      <c r="D612" s="830"/>
      <c r="E612" s="828"/>
      <c r="F612" s="830"/>
      <c r="G612" s="828"/>
      <c r="H612" s="828"/>
      <c r="I612" s="828"/>
      <c r="J612" s="828"/>
      <c r="K612" s="828"/>
      <c r="L612" s="853"/>
      <c r="M612" s="828"/>
      <c r="N612" s="828"/>
      <c r="O612" s="828"/>
      <c r="P612" s="828"/>
      <c r="Q612" s="828"/>
      <c r="R612" s="828"/>
      <c r="S612" s="828"/>
      <c r="T612" s="828"/>
      <c r="U612" s="828"/>
      <c r="V612" s="828"/>
      <c r="W612" s="828"/>
      <c r="X612" s="828"/>
      <c r="Y612" s="828"/>
      <c r="Z612" s="828"/>
    </row>
    <row r="613" ht="12.75" customHeight="1" spans="1:26">
      <c r="A613" s="828"/>
      <c r="B613" s="829"/>
      <c r="C613" s="828"/>
      <c r="D613" s="830"/>
      <c r="E613" s="828"/>
      <c r="F613" s="830"/>
      <c r="G613" s="828"/>
      <c r="H613" s="828"/>
      <c r="I613" s="828"/>
      <c r="J613" s="828"/>
      <c r="K613" s="828"/>
      <c r="L613" s="853"/>
      <c r="M613" s="828"/>
      <c r="N613" s="828"/>
      <c r="O613" s="828"/>
      <c r="P613" s="828"/>
      <c r="Q613" s="828"/>
      <c r="R613" s="828"/>
      <c r="S613" s="828"/>
      <c r="T613" s="828"/>
      <c r="U613" s="828"/>
      <c r="V613" s="828"/>
      <c r="W613" s="828"/>
      <c r="X613" s="828"/>
      <c r="Y613" s="828"/>
      <c r="Z613" s="828"/>
    </row>
    <row r="614" ht="12.75" customHeight="1" spans="1:26">
      <c r="A614" s="828"/>
      <c r="B614" s="829"/>
      <c r="C614" s="828"/>
      <c r="D614" s="830"/>
      <c r="E614" s="828"/>
      <c r="F614" s="830"/>
      <c r="G614" s="828"/>
      <c r="H614" s="828"/>
      <c r="I614" s="828"/>
      <c r="J614" s="828"/>
      <c r="K614" s="828"/>
      <c r="L614" s="853"/>
      <c r="M614" s="828"/>
      <c r="N614" s="828"/>
      <c r="O614" s="828"/>
      <c r="P614" s="828"/>
      <c r="Q614" s="828"/>
      <c r="R614" s="828"/>
      <c r="S614" s="828"/>
      <c r="T614" s="828"/>
      <c r="U614" s="828"/>
      <c r="V614" s="828"/>
      <c r="W614" s="828"/>
      <c r="X614" s="828"/>
      <c r="Y614" s="828"/>
      <c r="Z614" s="828"/>
    </row>
    <row r="615" ht="12.75" customHeight="1" spans="1:26">
      <c r="A615" s="828"/>
      <c r="B615" s="829"/>
      <c r="C615" s="828"/>
      <c r="D615" s="830"/>
      <c r="E615" s="828"/>
      <c r="F615" s="830"/>
      <c r="G615" s="828"/>
      <c r="H615" s="828"/>
      <c r="I615" s="828"/>
      <c r="J615" s="828"/>
      <c r="K615" s="828"/>
      <c r="L615" s="853"/>
      <c r="M615" s="828"/>
      <c r="N615" s="828"/>
      <c r="O615" s="828"/>
      <c r="P615" s="828"/>
      <c r="Q615" s="828"/>
      <c r="R615" s="828"/>
      <c r="S615" s="828"/>
      <c r="T615" s="828"/>
      <c r="U615" s="828"/>
      <c r="V615" s="828"/>
      <c r="W615" s="828"/>
      <c r="X615" s="828"/>
      <c r="Y615" s="828"/>
      <c r="Z615" s="828"/>
    </row>
    <row r="616" ht="12.75" customHeight="1" spans="1:26">
      <c r="A616" s="828"/>
      <c r="B616" s="829"/>
      <c r="C616" s="828"/>
      <c r="D616" s="830"/>
      <c r="E616" s="828"/>
      <c r="F616" s="830"/>
      <c r="G616" s="828"/>
      <c r="H616" s="828"/>
      <c r="I616" s="828"/>
      <c r="J616" s="828"/>
      <c r="K616" s="828"/>
      <c r="L616" s="853"/>
      <c r="M616" s="828"/>
      <c r="N616" s="828"/>
      <c r="O616" s="828"/>
      <c r="P616" s="828"/>
      <c r="Q616" s="828"/>
      <c r="R616" s="828"/>
      <c r="S616" s="828"/>
      <c r="T616" s="828"/>
      <c r="U616" s="828"/>
      <c r="V616" s="828"/>
      <c r="W616" s="828"/>
      <c r="X616" s="828"/>
      <c r="Y616" s="828"/>
      <c r="Z616" s="828"/>
    </row>
    <row r="617" ht="12.75" customHeight="1" spans="1:26">
      <c r="A617" s="828"/>
      <c r="B617" s="829"/>
      <c r="C617" s="828"/>
      <c r="D617" s="830"/>
      <c r="E617" s="828"/>
      <c r="F617" s="830"/>
      <c r="G617" s="828"/>
      <c r="H617" s="828"/>
      <c r="I617" s="828"/>
      <c r="J617" s="828"/>
      <c r="K617" s="828"/>
      <c r="L617" s="853"/>
      <c r="M617" s="828"/>
      <c r="N617" s="828"/>
      <c r="O617" s="828"/>
      <c r="P617" s="828"/>
      <c r="Q617" s="828"/>
      <c r="R617" s="828"/>
      <c r="S617" s="828"/>
      <c r="T617" s="828"/>
      <c r="U617" s="828"/>
      <c r="V617" s="828"/>
      <c r="W617" s="828"/>
      <c r="X617" s="828"/>
      <c r="Y617" s="828"/>
      <c r="Z617" s="828"/>
    </row>
    <row r="618" ht="12.75" customHeight="1" spans="1:26">
      <c r="A618" s="828"/>
      <c r="B618" s="829"/>
      <c r="C618" s="828"/>
      <c r="D618" s="830"/>
      <c r="E618" s="828"/>
      <c r="F618" s="830"/>
      <c r="G618" s="828"/>
      <c r="H618" s="828"/>
      <c r="I618" s="828"/>
      <c r="J618" s="828"/>
      <c r="K618" s="828"/>
      <c r="L618" s="853"/>
      <c r="M618" s="828"/>
      <c r="N618" s="828"/>
      <c r="O618" s="828"/>
      <c r="P618" s="828"/>
      <c r="Q618" s="828"/>
      <c r="R618" s="828"/>
      <c r="S618" s="828"/>
      <c r="T618" s="828"/>
      <c r="U618" s="828"/>
      <c r="V618" s="828"/>
      <c r="W618" s="828"/>
      <c r="X618" s="828"/>
      <c r="Y618" s="828"/>
      <c r="Z618" s="828"/>
    </row>
    <row r="619" ht="12.75" customHeight="1" spans="1:26">
      <c r="A619" s="828"/>
      <c r="B619" s="829"/>
      <c r="C619" s="828"/>
      <c r="D619" s="830"/>
      <c r="E619" s="828"/>
      <c r="F619" s="830"/>
      <c r="G619" s="828"/>
      <c r="H619" s="828"/>
      <c r="I619" s="828"/>
      <c r="J619" s="828"/>
      <c r="K619" s="828"/>
      <c r="L619" s="853"/>
      <c r="M619" s="828"/>
      <c r="N619" s="828"/>
      <c r="O619" s="828"/>
      <c r="P619" s="828"/>
      <c r="Q619" s="828"/>
      <c r="R619" s="828"/>
      <c r="S619" s="828"/>
      <c r="T619" s="828"/>
      <c r="U619" s="828"/>
      <c r="V619" s="828"/>
      <c r="W619" s="828"/>
      <c r="X619" s="828"/>
      <c r="Y619" s="828"/>
      <c r="Z619" s="828"/>
    </row>
    <row r="620" ht="12.75" customHeight="1" spans="1:26">
      <c r="A620" s="828"/>
      <c r="B620" s="829"/>
      <c r="C620" s="828"/>
      <c r="D620" s="830"/>
      <c r="E620" s="828"/>
      <c r="F620" s="830"/>
      <c r="G620" s="828"/>
      <c r="H620" s="828"/>
      <c r="I620" s="828"/>
      <c r="J620" s="828"/>
      <c r="K620" s="828"/>
      <c r="L620" s="853"/>
      <c r="M620" s="828"/>
      <c r="N620" s="828"/>
      <c r="O620" s="828"/>
      <c r="P620" s="828"/>
      <c r="Q620" s="828"/>
      <c r="R620" s="828"/>
      <c r="S620" s="828"/>
      <c r="T620" s="828"/>
      <c r="U620" s="828"/>
      <c r="V620" s="828"/>
      <c r="W620" s="828"/>
      <c r="X620" s="828"/>
      <c r="Y620" s="828"/>
      <c r="Z620" s="828"/>
    </row>
    <row r="621" ht="12.75" customHeight="1" spans="1:26">
      <c r="A621" s="828"/>
      <c r="B621" s="829"/>
      <c r="C621" s="828"/>
      <c r="D621" s="830"/>
      <c r="E621" s="828"/>
      <c r="F621" s="830"/>
      <c r="G621" s="828"/>
      <c r="H621" s="828"/>
      <c r="I621" s="828"/>
      <c r="J621" s="828"/>
      <c r="K621" s="828"/>
      <c r="L621" s="853"/>
      <c r="M621" s="828"/>
      <c r="N621" s="828"/>
      <c r="O621" s="828"/>
      <c r="P621" s="828"/>
      <c r="Q621" s="828"/>
      <c r="R621" s="828"/>
      <c r="S621" s="828"/>
      <c r="T621" s="828"/>
      <c r="U621" s="828"/>
      <c r="V621" s="828"/>
      <c r="W621" s="828"/>
      <c r="X621" s="828"/>
      <c r="Y621" s="828"/>
      <c r="Z621" s="828"/>
    </row>
    <row r="622" ht="12.75" customHeight="1" spans="1:26">
      <c r="A622" s="828"/>
      <c r="B622" s="829"/>
      <c r="C622" s="828"/>
      <c r="D622" s="830"/>
      <c r="E622" s="828"/>
      <c r="F622" s="830"/>
      <c r="G622" s="828"/>
      <c r="H622" s="828"/>
      <c r="I622" s="828"/>
      <c r="J622" s="828"/>
      <c r="K622" s="828"/>
      <c r="L622" s="853"/>
      <c r="M622" s="828"/>
      <c r="N622" s="828"/>
      <c r="O622" s="828"/>
      <c r="P622" s="828"/>
      <c r="Q622" s="828"/>
      <c r="R622" s="828"/>
      <c r="S622" s="828"/>
      <c r="T622" s="828"/>
      <c r="U622" s="828"/>
      <c r="V622" s="828"/>
      <c r="W622" s="828"/>
      <c r="X622" s="828"/>
      <c r="Y622" s="828"/>
      <c r="Z622" s="828"/>
    </row>
    <row r="623" ht="12.75" customHeight="1" spans="1:26">
      <c r="A623" s="828"/>
      <c r="B623" s="829"/>
      <c r="C623" s="828"/>
      <c r="D623" s="830"/>
      <c r="E623" s="828"/>
      <c r="F623" s="830"/>
      <c r="G623" s="828"/>
      <c r="H623" s="828"/>
      <c r="I623" s="828"/>
      <c r="J623" s="828"/>
      <c r="K623" s="828"/>
      <c r="L623" s="853"/>
      <c r="M623" s="828"/>
      <c r="N623" s="828"/>
      <c r="O623" s="828"/>
      <c r="P623" s="828"/>
      <c r="Q623" s="828"/>
      <c r="R623" s="828"/>
      <c r="S623" s="828"/>
      <c r="T623" s="828"/>
      <c r="U623" s="828"/>
      <c r="V623" s="828"/>
      <c r="W623" s="828"/>
      <c r="X623" s="828"/>
      <c r="Y623" s="828"/>
      <c r="Z623" s="828"/>
    </row>
    <row r="624" ht="12.75" customHeight="1" spans="1:26">
      <c r="A624" s="828"/>
      <c r="B624" s="829"/>
      <c r="C624" s="828"/>
      <c r="D624" s="830"/>
      <c r="E624" s="828"/>
      <c r="F624" s="830"/>
      <c r="G624" s="828"/>
      <c r="H624" s="828"/>
      <c r="I624" s="828"/>
      <c r="J624" s="828"/>
      <c r="K624" s="828"/>
      <c r="L624" s="853"/>
      <c r="M624" s="828"/>
      <c r="N624" s="828"/>
      <c r="O624" s="828"/>
      <c r="P624" s="828"/>
      <c r="Q624" s="828"/>
      <c r="R624" s="828"/>
      <c r="S624" s="828"/>
      <c r="T624" s="828"/>
      <c r="U624" s="828"/>
      <c r="V624" s="828"/>
      <c r="W624" s="828"/>
      <c r="X624" s="828"/>
      <c r="Y624" s="828"/>
      <c r="Z624" s="828"/>
    </row>
    <row r="625" ht="12.75" customHeight="1" spans="1:26">
      <c r="A625" s="828"/>
      <c r="B625" s="829"/>
      <c r="C625" s="828"/>
      <c r="D625" s="830"/>
      <c r="E625" s="828"/>
      <c r="F625" s="830"/>
      <c r="G625" s="828"/>
      <c r="H625" s="828"/>
      <c r="I625" s="828"/>
      <c r="J625" s="828"/>
      <c r="K625" s="828"/>
      <c r="L625" s="853"/>
      <c r="M625" s="828"/>
      <c r="N625" s="828"/>
      <c r="O625" s="828"/>
      <c r="P625" s="828"/>
      <c r="Q625" s="828"/>
      <c r="R625" s="828"/>
      <c r="S625" s="828"/>
      <c r="T625" s="828"/>
      <c r="U625" s="828"/>
      <c r="V625" s="828"/>
      <c r="W625" s="828"/>
      <c r="X625" s="828"/>
      <c r="Y625" s="828"/>
      <c r="Z625" s="828"/>
    </row>
    <row r="626" ht="12.75" customHeight="1" spans="1:26">
      <c r="A626" s="828"/>
      <c r="B626" s="829"/>
      <c r="C626" s="828"/>
      <c r="D626" s="830"/>
      <c r="E626" s="828"/>
      <c r="F626" s="830"/>
      <c r="G626" s="828"/>
      <c r="H626" s="828"/>
      <c r="I626" s="828"/>
      <c r="J626" s="828"/>
      <c r="K626" s="828"/>
      <c r="L626" s="853"/>
      <c r="M626" s="828"/>
      <c r="N626" s="828"/>
      <c r="O626" s="828"/>
      <c r="P626" s="828"/>
      <c r="Q626" s="828"/>
      <c r="R626" s="828"/>
      <c r="S626" s="828"/>
      <c r="T626" s="828"/>
      <c r="U626" s="828"/>
      <c r="V626" s="828"/>
      <c r="W626" s="828"/>
      <c r="X626" s="828"/>
      <c r="Y626" s="828"/>
      <c r="Z626" s="828"/>
    </row>
    <row r="627" ht="12.75" customHeight="1" spans="1:26">
      <c r="A627" s="828"/>
      <c r="B627" s="829"/>
      <c r="C627" s="828"/>
      <c r="D627" s="830"/>
      <c r="E627" s="828"/>
      <c r="F627" s="830"/>
      <c r="G627" s="828"/>
      <c r="H627" s="828"/>
      <c r="I627" s="828"/>
      <c r="J627" s="828"/>
      <c r="K627" s="828"/>
      <c r="L627" s="853"/>
      <c r="M627" s="828"/>
      <c r="N627" s="828"/>
      <c r="O627" s="828"/>
      <c r="P627" s="828"/>
      <c r="Q627" s="828"/>
      <c r="R627" s="828"/>
      <c r="S627" s="828"/>
      <c r="T627" s="828"/>
      <c r="U627" s="828"/>
      <c r="V627" s="828"/>
      <c r="W627" s="828"/>
      <c r="X627" s="828"/>
      <c r="Y627" s="828"/>
      <c r="Z627" s="828"/>
    </row>
    <row r="628" ht="12.75" customHeight="1" spans="1:26">
      <c r="A628" s="828"/>
      <c r="B628" s="829"/>
      <c r="C628" s="828"/>
      <c r="D628" s="830"/>
      <c r="E628" s="828"/>
      <c r="F628" s="830"/>
      <c r="G628" s="828"/>
      <c r="H628" s="828"/>
      <c r="I628" s="828"/>
      <c r="J628" s="828"/>
      <c r="K628" s="828"/>
      <c r="L628" s="853"/>
      <c r="M628" s="828"/>
      <c r="N628" s="828"/>
      <c r="O628" s="828"/>
      <c r="P628" s="828"/>
      <c r="Q628" s="828"/>
      <c r="R628" s="828"/>
      <c r="S628" s="828"/>
      <c r="T628" s="828"/>
      <c r="U628" s="828"/>
      <c r="V628" s="828"/>
      <c r="W628" s="828"/>
      <c r="X628" s="828"/>
      <c r="Y628" s="828"/>
      <c r="Z628" s="828"/>
    </row>
    <row r="629" ht="12.75" customHeight="1" spans="1:26">
      <c r="A629" s="828"/>
      <c r="B629" s="829"/>
      <c r="C629" s="828"/>
      <c r="D629" s="830"/>
      <c r="E629" s="828"/>
      <c r="F629" s="830"/>
      <c r="G629" s="828"/>
      <c r="H629" s="828"/>
      <c r="I629" s="828"/>
      <c r="J629" s="828"/>
      <c r="K629" s="828"/>
      <c r="L629" s="853"/>
      <c r="M629" s="828"/>
      <c r="N629" s="828"/>
      <c r="O629" s="828"/>
      <c r="P629" s="828"/>
      <c r="Q629" s="828"/>
      <c r="R629" s="828"/>
      <c r="S629" s="828"/>
      <c r="T629" s="828"/>
      <c r="U629" s="828"/>
      <c r="V629" s="828"/>
      <c r="W629" s="828"/>
      <c r="X629" s="828"/>
      <c r="Y629" s="828"/>
      <c r="Z629" s="828"/>
    </row>
    <row r="630" ht="12.75" customHeight="1" spans="1:26">
      <c r="A630" s="828"/>
      <c r="B630" s="829"/>
      <c r="C630" s="828"/>
      <c r="D630" s="830"/>
      <c r="E630" s="828"/>
      <c r="F630" s="830"/>
      <c r="G630" s="828"/>
      <c r="H630" s="828"/>
      <c r="I630" s="828"/>
      <c r="J630" s="828"/>
      <c r="K630" s="828"/>
      <c r="L630" s="853"/>
      <c r="M630" s="828"/>
      <c r="N630" s="828"/>
      <c r="O630" s="828"/>
      <c r="P630" s="828"/>
      <c r="Q630" s="828"/>
      <c r="R630" s="828"/>
      <c r="S630" s="828"/>
      <c r="T630" s="828"/>
      <c r="U630" s="828"/>
      <c r="V630" s="828"/>
      <c r="W630" s="828"/>
      <c r="X630" s="828"/>
      <c r="Y630" s="828"/>
      <c r="Z630" s="828"/>
    </row>
    <row r="631" ht="12.75" customHeight="1" spans="1:26">
      <c r="A631" s="828"/>
      <c r="B631" s="829"/>
      <c r="C631" s="828"/>
      <c r="D631" s="830"/>
      <c r="E631" s="828"/>
      <c r="F631" s="830"/>
      <c r="G631" s="828"/>
      <c r="H631" s="828"/>
      <c r="I631" s="828"/>
      <c r="J631" s="828"/>
      <c r="K631" s="828"/>
      <c r="L631" s="853"/>
      <c r="M631" s="828"/>
      <c r="N631" s="828"/>
      <c r="O631" s="828"/>
      <c r="P631" s="828"/>
      <c r="Q631" s="828"/>
      <c r="R631" s="828"/>
      <c r="S631" s="828"/>
      <c r="T631" s="828"/>
      <c r="U631" s="828"/>
      <c r="V631" s="828"/>
      <c r="W631" s="828"/>
      <c r="X631" s="828"/>
      <c r="Y631" s="828"/>
      <c r="Z631" s="828"/>
    </row>
    <row r="632" ht="12.75" customHeight="1" spans="1:26">
      <c r="A632" s="828"/>
      <c r="B632" s="829"/>
      <c r="C632" s="828"/>
      <c r="D632" s="830"/>
      <c r="E632" s="828"/>
      <c r="F632" s="830"/>
      <c r="G632" s="828"/>
      <c r="H632" s="828"/>
      <c r="I632" s="828"/>
      <c r="J632" s="828"/>
      <c r="K632" s="828"/>
      <c r="L632" s="853"/>
      <c r="M632" s="828"/>
      <c r="N632" s="828"/>
      <c r="O632" s="828"/>
      <c r="P632" s="828"/>
      <c r="Q632" s="828"/>
      <c r="R632" s="828"/>
      <c r="S632" s="828"/>
      <c r="T632" s="828"/>
      <c r="U632" s="828"/>
      <c r="V632" s="828"/>
      <c r="W632" s="828"/>
      <c r="X632" s="828"/>
      <c r="Y632" s="828"/>
      <c r="Z632" s="828"/>
    </row>
    <row r="633" ht="12.75" customHeight="1" spans="1:26">
      <c r="A633" s="828"/>
      <c r="B633" s="829"/>
      <c r="C633" s="828"/>
      <c r="D633" s="830"/>
      <c r="E633" s="828"/>
      <c r="F633" s="830"/>
      <c r="G633" s="828"/>
      <c r="H633" s="828"/>
      <c r="I633" s="828"/>
      <c r="J633" s="828"/>
      <c r="K633" s="828"/>
      <c r="L633" s="853"/>
      <c r="M633" s="828"/>
      <c r="N633" s="828"/>
      <c r="O633" s="828"/>
      <c r="P633" s="828"/>
      <c r="Q633" s="828"/>
      <c r="R633" s="828"/>
      <c r="S633" s="828"/>
      <c r="T633" s="828"/>
      <c r="U633" s="828"/>
      <c r="V633" s="828"/>
      <c r="W633" s="828"/>
      <c r="X633" s="828"/>
      <c r="Y633" s="828"/>
      <c r="Z633" s="828"/>
    </row>
    <row r="634" ht="12.75" customHeight="1" spans="1:26">
      <c r="A634" s="828"/>
      <c r="B634" s="829"/>
      <c r="C634" s="828"/>
      <c r="D634" s="830"/>
      <c r="E634" s="828"/>
      <c r="F634" s="830"/>
      <c r="G634" s="828"/>
      <c r="H634" s="828"/>
      <c r="I634" s="828"/>
      <c r="J634" s="828"/>
      <c r="K634" s="828"/>
      <c r="L634" s="853"/>
      <c r="M634" s="828"/>
      <c r="N634" s="828"/>
      <c r="O634" s="828"/>
      <c r="P634" s="828"/>
      <c r="Q634" s="828"/>
      <c r="R634" s="828"/>
      <c r="S634" s="828"/>
      <c r="T634" s="828"/>
      <c r="U634" s="828"/>
      <c r="V634" s="828"/>
      <c r="W634" s="828"/>
      <c r="X634" s="828"/>
      <c r="Y634" s="828"/>
      <c r="Z634" s="828"/>
    </row>
    <row r="635" ht="12.75" customHeight="1" spans="1:26">
      <c r="A635" s="828"/>
      <c r="B635" s="829"/>
      <c r="C635" s="828"/>
      <c r="D635" s="830"/>
      <c r="E635" s="828"/>
      <c r="F635" s="830"/>
      <c r="G635" s="828"/>
      <c r="H635" s="828"/>
      <c r="I635" s="828"/>
      <c r="J635" s="828"/>
      <c r="K635" s="828"/>
      <c r="L635" s="853"/>
      <c r="M635" s="828"/>
      <c r="N635" s="828"/>
      <c r="O635" s="828"/>
      <c r="P635" s="828"/>
      <c r="Q635" s="828"/>
      <c r="R635" s="828"/>
      <c r="S635" s="828"/>
      <c r="T635" s="828"/>
      <c r="U635" s="828"/>
      <c r="V635" s="828"/>
      <c r="W635" s="828"/>
      <c r="X635" s="828"/>
      <c r="Y635" s="828"/>
      <c r="Z635" s="828"/>
    </row>
    <row r="636" ht="12.75" customHeight="1" spans="1:26">
      <c r="A636" s="828"/>
      <c r="B636" s="829"/>
      <c r="C636" s="828"/>
      <c r="D636" s="830"/>
      <c r="E636" s="828"/>
      <c r="F636" s="830"/>
      <c r="G636" s="828"/>
      <c r="H636" s="828"/>
      <c r="I636" s="828"/>
      <c r="J636" s="828"/>
      <c r="K636" s="828"/>
      <c r="L636" s="853"/>
      <c r="M636" s="828"/>
      <c r="N636" s="828"/>
      <c r="O636" s="828"/>
      <c r="P636" s="828"/>
      <c r="Q636" s="828"/>
      <c r="R636" s="828"/>
      <c r="S636" s="828"/>
      <c r="T636" s="828"/>
      <c r="U636" s="828"/>
      <c r="V636" s="828"/>
      <c r="W636" s="828"/>
      <c r="X636" s="828"/>
      <c r="Y636" s="828"/>
      <c r="Z636" s="828"/>
    </row>
    <row r="637" ht="12.75" customHeight="1" spans="1:26">
      <c r="A637" s="828"/>
      <c r="B637" s="829"/>
      <c r="C637" s="828"/>
      <c r="D637" s="830"/>
      <c r="E637" s="828"/>
      <c r="F637" s="830"/>
      <c r="G637" s="828"/>
      <c r="H637" s="828"/>
      <c r="I637" s="828"/>
      <c r="J637" s="828"/>
      <c r="K637" s="828"/>
      <c r="L637" s="853"/>
      <c r="M637" s="828"/>
      <c r="N637" s="828"/>
      <c r="O637" s="828"/>
      <c r="P637" s="828"/>
      <c r="Q637" s="828"/>
      <c r="R637" s="828"/>
      <c r="S637" s="828"/>
      <c r="T637" s="828"/>
      <c r="U637" s="828"/>
      <c r="V637" s="828"/>
      <c r="W637" s="828"/>
      <c r="X637" s="828"/>
      <c r="Y637" s="828"/>
      <c r="Z637" s="828"/>
    </row>
    <row r="638" ht="12.75" customHeight="1" spans="1:26">
      <c r="A638" s="828"/>
      <c r="B638" s="829"/>
      <c r="C638" s="828"/>
      <c r="D638" s="830"/>
      <c r="E638" s="828"/>
      <c r="F638" s="830"/>
      <c r="G638" s="828"/>
      <c r="H638" s="828"/>
      <c r="I638" s="828"/>
      <c r="J638" s="828"/>
      <c r="K638" s="828"/>
      <c r="L638" s="853"/>
      <c r="M638" s="828"/>
      <c r="N638" s="828"/>
      <c r="O638" s="828"/>
      <c r="P638" s="828"/>
      <c r="Q638" s="828"/>
      <c r="R638" s="828"/>
      <c r="S638" s="828"/>
      <c r="T638" s="828"/>
      <c r="U638" s="828"/>
      <c r="V638" s="828"/>
      <c r="W638" s="828"/>
      <c r="X638" s="828"/>
      <c r="Y638" s="828"/>
      <c r="Z638" s="828"/>
    </row>
    <row r="639" ht="12.75" customHeight="1" spans="1:26">
      <c r="A639" s="828"/>
      <c r="B639" s="829"/>
      <c r="C639" s="828"/>
      <c r="D639" s="830"/>
      <c r="E639" s="828"/>
      <c r="F639" s="830"/>
      <c r="G639" s="828"/>
      <c r="H639" s="828"/>
      <c r="I639" s="828"/>
      <c r="J639" s="828"/>
      <c r="K639" s="828"/>
      <c r="L639" s="853"/>
      <c r="M639" s="828"/>
      <c r="N639" s="828"/>
      <c r="O639" s="828"/>
      <c r="P639" s="828"/>
      <c r="Q639" s="828"/>
      <c r="R639" s="828"/>
      <c r="S639" s="828"/>
      <c r="T639" s="828"/>
      <c r="U639" s="828"/>
      <c r="V639" s="828"/>
      <c r="W639" s="828"/>
      <c r="X639" s="828"/>
      <c r="Y639" s="828"/>
      <c r="Z639" s="828"/>
    </row>
    <row r="640" ht="12.75" customHeight="1" spans="1:26">
      <c r="A640" s="828"/>
      <c r="B640" s="829"/>
      <c r="C640" s="828"/>
      <c r="D640" s="830"/>
      <c r="E640" s="828"/>
      <c r="F640" s="830"/>
      <c r="G640" s="828"/>
      <c r="H640" s="828"/>
      <c r="I640" s="828"/>
      <c r="J640" s="828"/>
      <c r="K640" s="828"/>
      <c r="L640" s="853"/>
      <c r="M640" s="828"/>
      <c r="N640" s="828"/>
      <c r="O640" s="828"/>
      <c r="P640" s="828"/>
      <c r="Q640" s="828"/>
      <c r="R640" s="828"/>
      <c r="S640" s="828"/>
      <c r="T640" s="828"/>
      <c r="U640" s="828"/>
      <c r="V640" s="828"/>
      <c r="W640" s="828"/>
      <c r="X640" s="828"/>
      <c r="Y640" s="828"/>
      <c r="Z640" s="828"/>
    </row>
    <row r="641" ht="12.75" customHeight="1" spans="1:26">
      <c r="A641" s="828"/>
      <c r="B641" s="829"/>
      <c r="C641" s="828"/>
      <c r="D641" s="830"/>
      <c r="E641" s="828"/>
      <c r="F641" s="830"/>
      <c r="G641" s="828"/>
      <c r="H641" s="828"/>
      <c r="I641" s="828"/>
      <c r="J641" s="828"/>
      <c r="K641" s="828"/>
      <c r="L641" s="853"/>
      <c r="M641" s="828"/>
      <c r="N641" s="828"/>
      <c r="O641" s="828"/>
      <c r="P641" s="828"/>
      <c r="Q641" s="828"/>
      <c r="R641" s="828"/>
      <c r="S641" s="828"/>
      <c r="T641" s="828"/>
      <c r="U641" s="828"/>
      <c r="V641" s="828"/>
      <c r="W641" s="828"/>
      <c r="X641" s="828"/>
      <c r="Y641" s="828"/>
      <c r="Z641" s="828"/>
    </row>
    <row r="642" ht="12.75" customHeight="1" spans="1:26">
      <c r="A642" s="828"/>
      <c r="B642" s="829"/>
      <c r="C642" s="828"/>
      <c r="D642" s="830"/>
      <c r="E642" s="828"/>
      <c r="F642" s="830"/>
      <c r="G642" s="828"/>
      <c r="H642" s="828"/>
      <c r="I642" s="828"/>
      <c r="J642" s="828"/>
      <c r="K642" s="828"/>
      <c r="L642" s="853"/>
      <c r="M642" s="828"/>
      <c r="N642" s="828"/>
      <c r="O642" s="828"/>
      <c r="P642" s="828"/>
      <c r="Q642" s="828"/>
      <c r="R642" s="828"/>
      <c r="S642" s="828"/>
      <c r="T642" s="828"/>
      <c r="U642" s="828"/>
      <c r="V642" s="828"/>
      <c r="W642" s="828"/>
      <c r="X642" s="828"/>
      <c r="Y642" s="828"/>
      <c r="Z642" s="828"/>
    </row>
    <row r="643" ht="12.75" customHeight="1" spans="1:26">
      <c r="A643" s="828"/>
      <c r="B643" s="829"/>
      <c r="C643" s="828"/>
      <c r="D643" s="830"/>
      <c r="E643" s="828"/>
      <c r="F643" s="830"/>
      <c r="G643" s="828"/>
      <c r="H643" s="828"/>
      <c r="I643" s="828"/>
      <c r="J643" s="828"/>
      <c r="K643" s="828"/>
      <c r="L643" s="853"/>
      <c r="M643" s="828"/>
      <c r="N643" s="828"/>
      <c r="O643" s="828"/>
      <c r="P643" s="828"/>
      <c r="Q643" s="828"/>
      <c r="R643" s="828"/>
      <c r="S643" s="828"/>
      <c r="T643" s="828"/>
      <c r="U643" s="828"/>
      <c r="V643" s="828"/>
      <c r="W643" s="828"/>
      <c r="X643" s="828"/>
      <c r="Y643" s="828"/>
      <c r="Z643" s="828"/>
    </row>
    <row r="644" ht="12.75" customHeight="1" spans="1:26">
      <c r="A644" s="828"/>
      <c r="B644" s="829"/>
      <c r="C644" s="828"/>
      <c r="D644" s="830"/>
      <c r="E644" s="828"/>
      <c r="F644" s="830"/>
      <c r="G644" s="828"/>
      <c r="H644" s="828"/>
      <c r="I644" s="828"/>
      <c r="J644" s="828"/>
      <c r="K644" s="828"/>
      <c r="L644" s="853"/>
      <c r="M644" s="828"/>
      <c r="N644" s="828"/>
      <c r="O644" s="828"/>
      <c r="P644" s="828"/>
      <c r="Q644" s="828"/>
      <c r="R644" s="828"/>
      <c r="S644" s="828"/>
      <c r="T644" s="828"/>
      <c r="U644" s="828"/>
      <c r="V644" s="828"/>
      <c r="W644" s="828"/>
      <c r="X644" s="828"/>
      <c r="Y644" s="828"/>
      <c r="Z644" s="828"/>
    </row>
    <row r="645" ht="12.75" customHeight="1" spans="1:26">
      <c r="A645" s="828"/>
      <c r="B645" s="829"/>
      <c r="C645" s="828"/>
      <c r="D645" s="830"/>
      <c r="E645" s="828"/>
      <c r="F645" s="830"/>
      <c r="G645" s="828"/>
      <c r="H645" s="828"/>
      <c r="I645" s="828"/>
      <c r="J645" s="828"/>
      <c r="K645" s="828"/>
      <c r="L645" s="853"/>
      <c r="M645" s="828"/>
      <c r="N645" s="828"/>
      <c r="O645" s="828"/>
      <c r="P645" s="828"/>
      <c r="Q645" s="828"/>
      <c r="R645" s="828"/>
      <c r="S645" s="828"/>
      <c r="T645" s="828"/>
      <c r="U645" s="828"/>
      <c r="V645" s="828"/>
      <c r="W645" s="828"/>
      <c r="X645" s="828"/>
      <c r="Y645" s="828"/>
      <c r="Z645" s="828"/>
    </row>
    <row r="646" ht="12.75" customHeight="1" spans="1:26">
      <c r="A646" s="828"/>
      <c r="B646" s="829"/>
      <c r="C646" s="828"/>
      <c r="D646" s="830"/>
      <c r="E646" s="828"/>
      <c r="F646" s="830"/>
      <c r="G646" s="828"/>
      <c r="H646" s="828"/>
      <c r="I646" s="828"/>
      <c r="J646" s="828"/>
      <c r="K646" s="828"/>
      <c r="L646" s="853"/>
      <c r="M646" s="828"/>
      <c r="N646" s="828"/>
      <c r="O646" s="828"/>
      <c r="P646" s="828"/>
      <c r="Q646" s="828"/>
      <c r="R646" s="828"/>
      <c r="S646" s="828"/>
      <c r="T646" s="828"/>
      <c r="U646" s="828"/>
      <c r="V646" s="828"/>
      <c r="W646" s="828"/>
      <c r="X646" s="828"/>
      <c r="Y646" s="828"/>
      <c r="Z646" s="828"/>
    </row>
    <row r="647" ht="12.75" customHeight="1" spans="1:26">
      <c r="A647" s="828"/>
      <c r="B647" s="829"/>
      <c r="C647" s="828"/>
      <c r="D647" s="830"/>
      <c r="E647" s="828"/>
      <c r="F647" s="830"/>
      <c r="G647" s="828"/>
      <c r="H647" s="828"/>
      <c r="I647" s="828"/>
      <c r="J647" s="828"/>
      <c r="K647" s="828"/>
      <c r="L647" s="853"/>
      <c r="M647" s="828"/>
      <c r="N647" s="828"/>
      <c r="O647" s="828"/>
      <c r="P647" s="828"/>
      <c r="Q647" s="828"/>
      <c r="R647" s="828"/>
      <c r="S647" s="828"/>
      <c r="T647" s="828"/>
      <c r="U647" s="828"/>
      <c r="V647" s="828"/>
      <c r="W647" s="828"/>
      <c r="X647" s="828"/>
      <c r="Y647" s="828"/>
      <c r="Z647" s="828"/>
    </row>
    <row r="648" ht="12.75" customHeight="1" spans="1:26">
      <c r="A648" s="828"/>
      <c r="B648" s="829"/>
      <c r="C648" s="828"/>
      <c r="D648" s="830"/>
      <c r="E648" s="828"/>
      <c r="F648" s="830"/>
      <c r="G648" s="828"/>
      <c r="H648" s="828"/>
      <c r="I648" s="828"/>
      <c r="J648" s="828"/>
      <c r="K648" s="828"/>
      <c r="L648" s="853"/>
      <c r="M648" s="828"/>
      <c r="N648" s="828"/>
      <c r="O648" s="828"/>
      <c r="P648" s="828"/>
      <c r="Q648" s="828"/>
      <c r="R648" s="828"/>
      <c r="S648" s="828"/>
      <c r="T648" s="828"/>
      <c r="U648" s="828"/>
      <c r="V648" s="828"/>
      <c r="W648" s="828"/>
      <c r="X648" s="828"/>
      <c r="Y648" s="828"/>
      <c r="Z648" s="828"/>
    </row>
    <row r="649" ht="12.75" customHeight="1" spans="1:26">
      <c r="A649" s="828"/>
      <c r="B649" s="829"/>
      <c r="C649" s="828"/>
      <c r="D649" s="830"/>
      <c r="E649" s="828"/>
      <c r="F649" s="830"/>
      <c r="G649" s="828"/>
      <c r="H649" s="828"/>
      <c r="I649" s="828"/>
      <c r="J649" s="828"/>
      <c r="K649" s="828"/>
      <c r="L649" s="853"/>
      <c r="M649" s="828"/>
      <c r="N649" s="828"/>
      <c r="O649" s="828"/>
      <c r="P649" s="828"/>
      <c r="Q649" s="828"/>
      <c r="R649" s="828"/>
      <c r="S649" s="828"/>
      <c r="T649" s="828"/>
      <c r="U649" s="828"/>
      <c r="V649" s="828"/>
      <c r="W649" s="828"/>
      <c r="X649" s="828"/>
      <c r="Y649" s="828"/>
      <c r="Z649" s="828"/>
    </row>
    <row r="650" ht="12.75" customHeight="1" spans="1:26">
      <c r="A650" s="828"/>
      <c r="B650" s="829"/>
      <c r="C650" s="828"/>
      <c r="D650" s="830"/>
      <c r="E650" s="828"/>
      <c r="F650" s="830"/>
      <c r="G650" s="828"/>
      <c r="H650" s="828"/>
      <c r="I650" s="828"/>
      <c r="J650" s="828"/>
      <c r="K650" s="828"/>
      <c r="L650" s="853"/>
      <c r="M650" s="828"/>
      <c r="N650" s="828"/>
      <c r="O650" s="828"/>
      <c r="P650" s="828"/>
      <c r="Q650" s="828"/>
      <c r="R650" s="828"/>
      <c r="S650" s="828"/>
      <c r="T650" s="828"/>
      <c r="U650" s="828"/>
      <c r="V650" s="828"/>
      <c r="W650" s="828"/>
      <c r="X650" s="828"/>
      <c r="Y650" s="828"/>
      <c r="Z650" s="828"/>
    </row>
    <row r="651" ht="12.75" customHeight="1" spans="1:26">
      <c r="A651" s="828"/>
      <c r="B651" s="829"/>
      <c r="C651" s="828"/>
      <c r="D651" s="830"/>
      <c r="E651" s="828"/>
      <c r="F651" s="830"/>
      <c r="G651" s="828"/>
      <c r="H651" s="828"/>
      <c r="I651" s="828"/>
      <c r="J651" s="828"/>
      <c r="K651" s="828"/>
      <c r="L651" s="853"/>
      <c r="M651" s="828"/>
      <c r="N651" s="828"/>
      <c r="O651" s="828"/>
      <c r="P651" s="828"/>
      <c r="Q651" s="828"/>
      <c r="R651" s="828"/>
      <c r="S651" s="828"/>
      <c r="T651" s="828"/>
      <c r="U651" s="828"/>
      <c r="V651" s="828"/>
      <c r="W651" s="828"/>
      <c r="X651" s="828"/>
      <c r="Y651" s="828"/>
      <c r="Z651" s="828"/>
    </row>
    <row r="652" ht="12.75" customHeight="1" spans="1:26">
      <c r="A652" s="828"/>
      <c r="B652" s="829"/>
      <c r="C652" s="828"/>
      <c r="D652" s="830"/>
      <c r="E652" s="828"/>
      <c r="F652" s="830"/>
      <c r="G652" s="828"/>
      <c r="H652" s="828"/>
      <c r="I652" s="828"/>
      <c r="J652" s="828"/>
      <c r="K652" s="828"/>
      <c r="L652" s="853"/>
      <c r="M652" s="828"/>
      <c r="N652" s="828"/>
      <c r="O652" s="828"/>
      <c r="P652" s="828"/>
      <c r="Q652" s="828"/>
      <c r="R652" s="828"/>
      <c r="S652" s="828"/>
      <c r="T652" s="828"/>
      <c r="U652" s="828"/>
      <c r="V652" s="828"/>
      <c r="W652" s="828"/>
      <c r="X652" s="828"/>
      <c r="Y652" s="828"/>
      <c r="Z652" s="828"/>
    </row>
    <row r="653" ht="12.75" customHeight="1" spans="1:26">
      <c r="A653" s="828"/>
      <c r="B653" s="829"/>
      <c r="C653" s="828"/>
      <c r="D653" s="830"/>
      <c r="E653" s="828"/>
      <c r="F653" s="830"/>
      <c r="G653" s="828"/>
      <c r="H653" s="828"/>
      <c r="I653" s="828"/>
      <c r="J653" s="828"/>
      <c r="K653" s="828"/>
      <c r="L653" s="853"/>
      <c r="M653" s="828"/>
      <c r="N653" s="828"/>
      <c r="O653" s="828"/>
      <c r="P653" s="828"/>
      <c r="Q653" s="828"/>
      <c r="R653" s="828"/>
      <c r="S653" s="828"/>
      <c r="T653" s="828"/>
      <c r="U653" s="828"/>
      <c r="V653" s="828"/>
      <c r="W653" s="828"/>
      <c r="X653" s="828"/>
      <c r="Y653" s="828"/>
      <c r="Z653" s="828"/>
    </row>
    <row r="654" ht="12.75" customHeight="1" spans="1:26">
      <c r="A654" s="828"/>
      <c r="B654" s="829"/>
      <c r="C654" s="828"/>
      <c r="D654" s="830"/>
      <c r="E654" s="828"/>
      <c r="F654" s="830"/>
      <c r="G654" s="828"/>
      <c r="H654" s="828"/>
      <c r="I654" s="828"/>
      <c r="J654" s="828"/>
      <c r="K654" s="828"/>
      <c r="L654" s="853"/>
      <c r="M654" s="828"/>
      <c r="N654" s="828"/>
      <c r="O654" s="828"/>
      <c r="P654" s="828"/>
      <c r="Q654" s="828"/>
      <c r="R654" s="828"/>
      <c r="S654" s="828"/>
      <c r="T654" s="828"/>
      <c r="U654" s="828"/>
      <c r="V654" s="828"/>
      <c r="W654" s="828"/>
      <c r="X654" s="828"/>
      <c r="Y654" s="828"/>
      <c r="Z654" s="828"/>
    </row>
    <row r="655" ht="12.75" customHeight="1" spans="1:26">
      <c r="A655" s="828"/>
      <c r="B655" s="829"/>
      <c r="C655" s="828"/>
      <c r="D655" s="830"/>
      <c r="E655" s="828"/>
      <c r="F655" s="830"/>
      <c r="G655" s="828"/>
      <c r="H655" s="828"/>
      <c r="I655" s="828"/>
      <c r="J655" s="828"/>
      <c r="K655" s="828"/>
      <c r="L655" s="853"/>
      <c r="M655" s="828"/>
      <c r="N655" s="828"/>
      <c r="O655" s="828"/>
      <c r="P655" s="828"/>
      <c r="Q655" s="828"/>
      <c r="R655" s="828"/>
      <c r="S655" s="828"/>
      <c r="T655" s="828"/>
      <c r="U655" s="828"/>
      <c r="V655" s="828"/>
      <c r="W655" s="828"/>
      <c r="X655" s="828"/>
      <c r="Y655" s="828"/>
      <c r="Z655" s="828"/>
    </row>
    <row r="656" ht="12.75" customHeight="1" spans="1:26">
      <c r="A656" s="828"/>
      <c r="B656" s="829"/>
      <c r="C656" s="828"/>
      <c r="D656" s="830"/>
      <c r="E656" s="828"/>
      <c r="F656" s="830"/>
      <c r="G656" s="828"/>
      <c r="H656" s="828"/>
      <c r="I656" s="828"/>
      <c r="J656" s="828"/>
      <c r="K656" s="828"/>
      <c r="L656" s="853"/>
      <c r="M656" s="828"/>
      <c r="N656" s="828"/>
      <c r="O656" s="828"/>
      <c r="P656" s="828"/>
      <c r="Q656" s="828"/>
      <c r="R656" s="828"/>
      <c r="S656" s="828"/>
      <c r="T656" s="828"/>
      <c r="U656" s="828"/>
      <c r="V656" s="828"/>
      <c r="W656" s="828"/>
      <c r="X656" s="828"/>
      <c r="Y656" s="828"/>
      <c r="Z656" s="828"/>
    </row>
    <row r="657" ht="12.75" customHeight="1" spans="1:26">
      <c r="A657" s="828"/>
      <c r="B657" s="829"/>
      <c r="C657" s="828"/>
      <c r="D657" s="830"/>
      <c r="E657" s="828"/>
      <c r="F657" s="830"/>
      <c r="G657" s="828"/>
      <c r="H657" s="828"/>
      <c r="I657" s="828"/>
      <c r="J657" s="828"/>
      <c r="K657" s="828"/>
      <c r="L657" s="853"/>
      <c r="M657" s="828"/>
      <c r="N657" s="828"/>
      <c r="O657" s="828"/>
      <c r="P657" s="828"/>
      <c r="Q657" s="828"/>
      <c r="R657" s="828"/>
      <c r="S657" s="828"/>
      <c r="T657" s="828"/>
      <c r="U657" s="828"/>
      <c r="V657" s="828"/>
      <c r="W657" s="828"/>
      <c r="X657" s="828"/>
      <c r="Y657" s="828"/>
      <c r="Z657" s="828"/>
    </row>
    <row r="658" ht="12.75" customHeight="1" spans="1:26">
      <c r="A658" s="828"/>
      <c r="B658" s="829"/>
      <c r="C658" s="828"/>
      <c r="D658" s="830"/>
      <c r="E658" s="828"/>
      <c r="F658" s="830"/>
      <c r="G658" s="828"/>
      <c r="H658" s="828"/>
      <c r="I658" s="828"/>
      <c r="J658" s="828"/>
      <c r="K658" s="828"/>
      <c r="L658" s="853"/>
      <c r="M658" s="828"/>
      <c r="N658" s="828"/>
      <c r="O658" s="828"/>
      <c r="P658" s="828"/>
      <c r="Q658" s="828"/>
      <c r="R658" s="828"/>
      <c r="S658" s="828"/>
      <c r="T658" s="828"/>
      <c r="U658" s="828"/>
      <c r="V658" s="828"/>
      <c r="W658" s="828"/>
      <c r="X658" s="828"/>
      <c r="Y658" s="828"/>
      <c r="Z658" s="828"/>
    </row>
    <row r="659" ht="12.75" customHeight="1" spans="1:26">
      <c r="A659" s="828"/>
      <c r="B659" s="829"/>
      <c r="C659" s="828"/>
      <c r="D659" s="830"/>
      <c r="E659" s="828"/>
      <c r="F659" s="830"/>
      <c r="G659" s="828"/>
      <c r="H659" s="828"/>
      <c r="I659" s="828"/>
      <c r="J659" s="828"/>
      <c r="K659" s="828"/>
      <c r="L659" s="853"/>
      <c r="M659" s="828"/>
      <c r="N659" s="828"/>
      <c r="O659" s="828"/>
      <c r="P659" s="828"/>
      <c r="Q659" s="828"/>
      <c r="R659" s="828"/>
      <c r="S659" s="828"/>
      <c r="T659" s="828"/>
      <c r="U659" s="828"/>
      <c r="V659" s="828"/>
      <c r="W659" s="828"/>
      <c r="X659" s="828"/>
      <c r="Y659" s="828"/>
      <c r="Z659" s="828"/>
    </row>
    <row r="660" ht="12.75" customHeight="1" spans="1:26">
      <c r="A660" s="828"/>
      <c r="B660" s="829"/>
      <c r="C660" s="828"/>
      <c r="D660" s="830"/>
      <c r="E660" s="828"/>
      <c r="F660" s="830"/>
      <c r="G660" s="828"/>
      <c r="H660" s="828"/>
      <c r="I660" s="828"/>
      <c r="J660" s="828"/>
      <c r="K660" s="828"/>
      <c r="L660" s="853"/>
      <c r="M660" s="828"/>
      <c r="N660" s="828"/>
      <c r="O660" s="828"/>
      <c r="P660" s="828"/>
      <c r="Q660" s="828"/>
      <c r="R660" s="828"/>
      <c r="S660" s="828"/>
      <c r="T660" s="828"/>
      <c r="U660" s="828"/>
      <c r="V660" s="828"/>
      <c r="W660" s="828"/>
      <c r="X660" s="828"/>
      <c r="Y660" s="828"/>
      <c r="Z660" s="828"/>
    </row>
    <row r="661" ht="12.75" customHeight="1" spans="1:26">
      <c r="A661" s="828"/>
      <c r="B661" s="829"/>
      <c r="C661" s="828"/>
      <c r="D661" s="830"/>
      <c r="E661" s="828"/>
      <c r="F661" s="830"/>
      <c r="G661" s="828"/>
      <c r="H661" s="828"/>
      <c r="I661" s="828"/>
      <c r="J661" s="828"/>
      <c r="K661" s="828"/>
      <c r="L661" s="853"/>
      <c r="M661" s="828"/>
      <c r="N661" s="828"/>
      <c r="O661" s="828"/>
      <c r="P661" s="828"/>
      <c r="Q661" s="828"/>
      <c r="R661" s="828"/>
      <c r="S661" s="828"/>
      <c r="T661" s="828"/>
      <c r="U661" s="828"/>
      <c r="V661" s="828"/>
      <c r="W661" s="828"/>
      <c r="X661" s="828"/>
      <c r="Y661" s="828"/>
      <c r="Z661" s="828"/>
    </row>
    <row r="662" ht="12.75" customHeight="1" spans="1:26">
      <c r="A662" s="828"/>
      <c r="B662" s="829"/>
      <c r="C662" s="828"/>
      <c r="D662" s="830"/>
      <c r="E662" s="828"/>
      <c r="F662" s="830"/>
      <c r="G662" s="828"/>
      <c r="H662" s="828"/>
      <c r="I662" s="828"/>
      <c r="J662" s="828"/>
      <c r="K662" s="828"/>
      <c r="L662" s="853"/>
      <c r="M662" s="828"/>
      <c r="N662" s="828"/>
      <c r="O662" s="828"/>
      <c r="P662" s="828"/>
      <c r="Q662" s="828"/>
      <c r="R662" s="828"/>
      <c r="S662" s="828"/>
      <c r="T662" s="828"/>
      <c r="U662" s="828"/>
      <c r="V662" s="828"/>
      <c r="W662" s="828"/>
      <c r="X662" s="828"/>
      <c r="Y662" s="828"/>
      <c r="Z662" s="828"/>
    </row>
    <row r="663" ht="12.75" customHeight="1" spans="1:26">
      <c r="A663" s="828"/>
      <c r="B663" s="829"/>
      <c r="C663" s="828"/>
      <c r="D663" s="830"/>
      <c r="E663" s="828"/>
      <c r="F663" s="830"/>
      <c r="G663" s="828"/>
      <c r="H663" s="828"/>
      <c r="I663" s="828"/>
      <c r="J663" s="828"/>
      <c r="K663" s="828"/>
      <c r="L663" s="853"/>
      <c r="M663" s="828"/>
      <c r="N663" s="828"/>
      <c r="O663" s="828"/>
      <c r="P663" s="828"/>
      <c r="Q663" s="828"/>
      <c r="R663" s="828"/>
      <c r="S663" s="828"/>
      <c r="T663" s="828"/>
      <c r="U663" s="828"/>
      <c r="V663" s="828"/>
      <c r="W663" s="828"/>
      <c r="X663" s="828"/>
      <c r="Y663" s="828"/>
      <c r="Z663" s="828"/>
    </row>
    <row r="664" ht="12.75" customHeight="1" spans="1:26">
      <c r="A664" s="828"/>
      <c r="B664" s="829"/>
      <c r="C664" s="828"/>
      <c r="D664" s="830"/>
      <c r="E664" s="828"/>
      <c r="F664" s="830"/>
      <c r="G664" s="828"/>
      <c r="H664" s="828"/>
      <c r="I664" s="828"/>
      <c r="J664" s="828"/>
      <c r="K664" s="828"/>
      <c r="L664" s="853"/>
      <c r="M664" s="828"/>
      <c r="N664" s="828"/>
      <c r="O664" s="828"/>
      <c r="P664" s="828"/>
      <c r="Q664" s="828"/>
      <c r="R664" s="828"/>
      <c r="S664" s="828"/>
      <c r="T664" s="828"/>
      <c r="U664" s="828"/>
      <c r="V664" s="828"/>
      <c r="W664" s="828"/>
      <c r="X664" s="828"/>
      <c r="Y664" s="828"/>
      <c r="Z664" s="828"/>
    </row>
    <row r="665" ht="12.75" customHeight="1" spans="1:26">
      <c r="A665" s="828"/>
      <c r="B665" s="829"/>
      <c r="C665" s="828"/>
      <c r="D665" s="830"/>
      <c r="E665" s="828"/>
      <c r="F665" s="830"/>
      <c r="G665" s="828"/>
      <c r="H665" s="828"/>
      <c r="I665" s="828"/>
      <c r="J665" s="828"/>
      <c r="K665" s="828"/>
      <c r="L665" s="853"/>
      <c r="M665" s="828"/>
      <c r="N665" s="828"/>
      <c r="O665" s="828"/>
      <c r="P665" s="828"/>
      <c r="Q665" s="828"/>
      <c r="R665" s="828"/>
      <c r="S665" s="828"/>
      <c r="T665" s="828"/>
      <c r="U665" s="828"/>
      <c r="V665" s="828"/>
      <c r="W665" s="828"/>
      <c r="X665" s="828"/>
      <c r="Y665" s="828"/>
      <c r="Z665" s="828"/>
    </row>
    <row r="666" ht="12.75" customHeight="1" spans="1:26">
      <c r="A666" s="828"/>
      <c r="B666" s="829"/>
      <c r="C666" s="828"/>
      <c r="D666" s="830"/>
      <c r="E666" s="828"/>
      <c r="F666" s="830"/>
      <c r="G666" s="828"/>
      <c r="H666" s="828"/>
      <c r="I666" s="828"/>
      <c r="J666" s="828"/>
      <c r="K666" s="828"/>
      <c r="L666" s="853"/>
      <c r="M666" s="828"/>
      <c r="N666" s="828"/>
      <c r="O666" s="828"/>
      <c r="P666" s="828"/>
      <c r="Q666" s="828"/>
      <c r="R666" s="828"/>
      <c r="S666" s="828"/>
      <c r="T666" s="828"/>
      <c r="U666" s="828"/>
      <c r="V666" s="828"/>
      <c r="W666" s="828"/>
      <c r="X666" s="828"/>
      <c r="Y666" s="828"/>
      <c r="Z666" s="828"/>
    </row>
    <row r="667" ht="12.75" customHeight="1" spans="1:26">
      <c r="A667" s="828"/>
      <c r="B667" s="829"/>
      <c r="C667" s="828"/>
      <c r="D667" s="830"/>
      <c r="E667" s="828"/>
      <c r="F667" s="830"/>
      <c r="G667" s="828"/>
      <c r="H667" s="828"/>
      <c r="I667" s="828"/>
      <c r="J667" s="828"/>
      <c r="K667" s="828"/>
      <c r="L667" s="853"/>
      <c r="M667" s="828"/>
      <c r="N667" s="828"/>
      <c r="O667" s="828"/>
      <c r="P667" s="828"/>
      <c r="Q667" s="828"/>
      <c r="R667" s="828"/>
      <c r="S667" s="828"/>
      <c r="T667" s="828"/>
      <c r="U667" s="828"/>
      <c r="V667" s="828"/>
      <c r="W667" s="828"/>
      <c r="X667" s="828"/>
      <c r="Y667" s="828"/>
      <c r="Z667" s="828"/>
    </row>
    <row r="668" ht="12.75" customHeight="1" spans="1:26">
      <c r="A668" s="828"/>
      <c r="B668" s="829"/>
      <c r="C668" s="828"/>
      <c r="D668" s="830"/>
      <c r="E668" s="828"/>
      <c r="F668" s="830"/>
      <c r="G668" s="828"/>
      <c r="H668" s="828"/>
      <c r="I668" s="828"/>
      <c r="J668" s="828"/>
      <c r="K668" s="828"/>
      <c r="L668" s="853"/>
      <c r="M668" s="828"/>
      <c r="N668" s="828"/>
      <c r="O668" s="828"/>
      <c r="P668" s="828"/>
      <c r="Q668" s="828"/>
      <c r="R668" s="828"/>
      <c r="S668" s="828"/>
      <c r="T668" s="828"/>
      <c r="U668" s="828"/>
      <c r="V668" s="828"/>
      <c r="W668" s="828"/>
      <c r="X668" s="828"/>
      <c r="Y668" s="828"/>
      <c r="Z668" s="828"/>
    </row>
    <row r="669" ht="12.75" customHeight="1" spans="1:26">
      <c r="A669" s="828"/>
      <c r="B669" s="829"/>
      <c r="C669" s="828"/>
      <c r="D669" s="830"/>
      <c r="E669" s="828"/>
      <c r="F669" s="830"/>
      <c r="G669" s="828"/>
      <c r="H669" s="828"/>
      <c r="I669" s="828"/>
      <c r="J669" s="828"/>
      <c r="K669" s="828"/>
      <c r="L669" s="853"/>
      <c r="M669" s="828"/>
      <c r="N669" s="828"/>
      <c r="O669" s="828"/>
      <c r="P669" s="828"/>
      <c r="Q669" s="828"/>
      <c r="R669" s="828"/>
      <c r="S669" s="828"/>
      <c r="T669" s="828"/>
      <c r="U669" s="828"/>
      <c r="V669" s="828"/>
      <c r="W669" s="828"/>
      <c r="X669" s="828"/>
      <c r="Y669" s="828"/>
      <c r="Z669" s="828"/>
    </row>
    <row r="670" ht="12.75" customHeight="1" spans="1:26">
      <c r="A670" s="828"/>
      <c r="B670" s="829"/>
      <c r="C670" s="828"/>
      <c r="D670" s="830"/>
      <c r="E670" s="828"/>
      <c r="F670" s="830"/>
      <c r="G670" s="828"/>
      <c r="H670" s="828"/>
      <c r="I670" s="828"/>
      <c r="J670" s="828"/>
      <c r="K670" s="828"/>
      <c r="L670" s="853"/>
      <c r="M670" s="828"/>
      <c r="N670" s="828"/>
      <c r="O670" s="828"/>
      <c r="P670" s="828"/>
      <c r="Q670" s="828"/>
      <c r="R670" s="828"/>
      <c r="S670" s="828"/>
      <c r="T670" s="828"/>
      <c r="U670" s="828"/>
      <c r="V670" s="828"/>
      <c r="W670" s="828"/>
      <c r="X670" s="828"/>
      <c r="Y670" s="828"/>
      <c r="Z670" s="828"/>
    </row>
    <row r="671" ht="12.75" customHeight="1" spans="1:26">
      <c r="A671" s="828"/>
      <c r="B671" s="829"/>
      <c r="C671" s="828"/>
      <c r="D671" s="830"/>
      <c r="E671" s="828"/>
      <c r="F671" s="830"/>
      <c r="G671" s="828"/>
      <c r="H671" s="828"/>
      <c r="I671" s="828"/>
      <c r="J671" s="828"/>
      <c r="K671" s="828"/>
      <c r="L671" s="853"/>
      <c r="M671" s="828"/>
      <c r="N671" s="828"/>
      <c r="O671" s="828"/>
      <c r="P671" s="828"/>
      <c r="Q671" s="828"/>
      <c r="R671" s="828"/>
      <c r="S671" s="828"/>
      <c r="T671" s="828"/>
      <c r="U671" s="828"/>
      <c r="V671" s="828"/>
      <c r="W671" s="828"/>
      <c r="X671" s="828"/>
      <c r="Y671" s="828"/>
      <c r="Z671" s="828"/>
    </row>
    <row r="672" ht="12.75" customHeight="1" spans="1:26">
      <c r="A672" s="828"/>
      <c r="B672" s="829"/>
      <c r="C672" s="828"/>
      <c r="D672" s="830"/>
      <c r="E672" s="828"/>
      <c r="F672" s="830"/>
      <c r="G672" s="828"/>
      <c r="H672" s="828"/>
      <c r="I672" s="828"/>
      <c r="J672" s="828"/>
      <c r="K672" s="828"/>
      <c r="L672" s="853"/>
      <c r="M672" s="828"/>
      <c r="N672" s="828"/>
      <c r="O672" s="828"/>
      <c r="P672" s="828"/>
      <c r="Q672" s="828"/>
      <c r="R672" s="828"/>
      <c r="S672" s="828"/>
      <c r="T672" s="828"/>
      <c r="U672" s="828"/>
      <c r="V672" s="828"/>
      <c r="W672" s="828"/>
      <c r="X672" s="828"/>
      <c r="Y672" s="828"/>
      <c r="Z672" s="828"/>
    </row>
    <row r="673" ht="12.75" customHeight="1" spans="1:26">
      <c r="A673" s="828"/>
      <c r="B673" s="829"/>
      <c r="C673" s="828"/>
      <c r="D673" s="830"/>
      <c r="E673" s="828"/>
      <c r="F673" s="830"/>
      <c r="G673" s="828"/>
      <c r="H673" s="828"/>
      <c r="I673" s="828"/>
      <c r="J673" s="828"/>
      <c r="K673" s="828"/>
      <c r="L673" s="853"/>
      <c r="M673" s="828"/>
      <c r="N673" s="828"/>
      <c r="O673" s="828"/>
      <c r="P673" s="828"/>
      <c r="Q673" s="828"/>
      <c r="R673" s="828"/>
      <c r="S673" s="828"/>
      <c r="T673" s="828"/>
      <c r="U673" s="828"/>
      <c r="V673" s="828"/>
      <c r="W673" s="828"/>
      <c r="X673" s="828"/>
      <c r="Y673" s="828"/>
      <c r="Z673" s="828"/>
    </row>
    <row r="674" ht="12.75" customHeight="1" spans="1:26">
      <c r="A674" s="828"/>
      <c r="B674" s="829"/>
      <c r="C674" s="828"/>
      <c r="D674" s="830"/>
      <c r="E674" s="828"/>
      <c r="F674" s="830"/>
      <c r="G674" s="828"/>
      <c r="H674" s="828"/>
      <c r="I674" s="828"/>
      <c r="J674" s="828"/>
      <c r="K674" s="828"/>
      <c r="L674" s="853"/>
      <c r="M674" s="828"/>
      <c r="N674" s="828"/>
      <c r="O674" s="828"/>
      <c r="P674" s="828"/>
      <c r="Q674" s="828"/>
      <c r="R674" s="828"/>
      <c r="S674" s="828"/>
      <c r="T674" s="828"/>
      <c r="U674" s="828"/>
      <c r="V674" s="828"/>
      <c r="W674" s="828"/>
      <c r="X674" s="828"/>
      <c r="Y674" s="828"/>
      <c r="Z674" s="828"/>
    </row>
    <row r="675" ht="12.75" customHeight="1" spans="1:26">
      <c r="A675" s="828"/>
      <c r="B675" s="829"/>
      <c r="C675" s="828"/>
      <c r="D675" s="830"/>
      <c r="E675" s="828"/>
      <c r="F675" s="830"/>
      <c r="G675" s="828"/>
      <c r="H675" s="828"/>
      <c r="I675" s="828"/>
      <c r="J675" s="828"/>
      <c r="K675" s="828"/>
      <c r="L675" s="853"/>
      <c r="M675" s="828"/>
      <c r="N675" s="828"/>
      <c r="O675" s="828"/>
      <c r="P675" s="828"/>
      <c r="Q675" s="828"/>
      <c r="R675" s="828"/>
      <c r="S675" s="828"/>
      <c r="T675" s="828"/>
      <c r="U675" s="828"/>
      <c r="V675" s="828"/>
      <c r="W675" s="828"/>
      <c r="X675" s="828"/>
      <c r="Y675" s="828"/>
      <c r="Z675" s="828"/>
    </row>
    <row r="676" ht="12.75" customHeight="1" spans="1:26">
      <c r="A676" s="828"/>
      <c r="B676" s="829"/>
      <c r="C676" s="828"/>
      <c r="D676" s="830"/>
      <c r="E676" s="828"/>
      <c r="F676" s="830"/>
      <c r="G676" s="828"/>
      <c r="H676" s="828"/>
      <c r="I676" s="828"/>
      <c r="J676" s="828"/>
      <c r="K676" s="828"/>
      <c r="L676" s="853"/>
      <c r="M676" s="828"/>
      <c r="N676" s="828"/>
      <c r="O676" s="828"/>
      <c r="P676" s="828"/>
      <c r="Q676" s="828"/>
      <c r="R676" s="828"/>
      <c r="S676" s="828"/>
      <c r="T676" s="828"/>
      <c r="U676" s="828"/>
      <c r="V676" s="828"/>
      <c r="W676" s="828"/>
      <c r="X676" s="828"/>
      <c r="Y676" s="828"/>
      <c r="Z676" s="828"/>
    </row>
    <row r="677" ht="12.75" customHeight="1" spans="1:26">
      <c r="A677" s="828"/>
      <c r="B677" s="829"/>
      <c r="C677" s="828"/>
      <c r="D677" s="830"/>
      <c r="E677" s="828"/>
      <c r="F677" s="830"/>
      <c r="G677" s="828"/>
      <c r="H677" s="828"/>
      <c r="I677" s="828"/>
      <c r="J677" s="828"/>
      <c r="K677" s="828"/>
      <c r="L677" s="853"/>
      <c r="M677" s="828"/>
      <c r="N677" s="828"/>
      <c r="O677" s="828"/>
      <c r="P677" s="828"/>
      <c r="Q677" s="828"/>
      <c r="R677" s="828"/>
      <c r="S677" s="828"/>
      <c r="T677" s="828"/>
      <c r="U677" s="828"/>
      <c r="V677" s="828"/>
      <c r="W677" s="828"/>
      <c r="X677" s="828"/>
      <c r="Y677" s="828"/>
      <c r="Z677" s="828"/>
    </row>
    <row r="678" ht="12.75" customHeight="1" spans="1:26">
      <c r="A678" s="828"/>
      <c r="B678" s="829"/>
      <c r="C678" s="828"/>
      <c r="D678" s="830"/>
      <c r="E678" s="828"/>
      <c r="F678" s="830"/>
      <c r="G678" s="828"/>
      <c r="H678" s="828"/>
      <c r="I678" s="828"/>
      <c r="J678" s="828"/>
      <c r="K678" s="828"/>
      <c r="L678" s="853"/>
      <c r="M678" s="828"/>
      <c r="N678" s="828"/>
      <c r="O678" s="828"/>
      <c r="P678" s="828"/>
      <c r="Q678" s="828"/>
      <c r="R678" s="828"/>
      <c r="S678" s="828"/>
      <c r="T678" s="828"/>
      <c r="U678" s="828"/>
      <c r="V678" s="828"/>
      <c r="W678" s="828"/>
      <c r="X678" s="828"/>
      <c r="Y678" s="828"/>
      <c r="Z678" s="828"/>
    </row>
    <row r="679" ht="12.75" customHeight="1" spans="1:26">
      <c r="A679" s="828"/>
      <c r="B679" s="829"/>
      <c r="C679" s="828"/>
      <c r="D679" s="830"/>
      <c r="E679" s="828"/>
      <c r="F679" s="830"/>
      <c r="G679" s="828"/>
      <c r="H679" s="828"/>
      <c r="I679" s="828"/>
      <c r="J679" s="828"/>
      <c r="K679" s="828"/>
      <c r="L679" s="853"/>
      <c r="M679" s="828"/>
      <c r="N679" s="828"/>
      <c r="O679" s="828"/>
      <c r="P679" s="828"/>
      <c r="Q679" s="828"/>
      <c r="R679" s="828"/>
      <c r="S679" s="828"/>
      <c r="T679" s="828"/>
      <c r="U679" s="828"/>
      <c r="V679" s="828"/>
      <c r="W679" s="828"/>
      <c r="X679" s="828"/>
      <c r="Y679" s="828"/>
      <c r="Z679" s="828"/>
    </row>
    <row r="680" ht="12.75" customHeight="1" spans="1:26">
      <c r="A680" s="828"/>
      <c r="B680" s="829"/>
      <c r="C680" s="828"/>
      <c r="D680" s="830"/>
      <c r="E680" s="828"/>
      <c r="F680" s="830"/>
      <c r="G680" s="828"/>
      <c r="H680" s="828"/>
      <c r="I680" s="828"/>
      <c r="J680" s="828"/>
      <c r="K680" s="828"/>
      <c r="L680" s="853"/>
      <c r="M680" s="828"/>
      <c r="N680" s="828"/>
      <c r="O680" s="828"/>
      <c r="P680" s="828"/>
      <c r="Q680" s="828"/>
      <c r="R680" s="828"/>
      <c r="S680" s="828"/>
      <c r="T680" s="828"/>
      <c r="U680" s="828"/>
      <c r="V680" s="828"/>
      <c r="W680" s="828"/>
      <c r="X680" s="828"/>
      <c r="Y680" s="828"/>
      <c r="Z680" s="828"/>
    </row>
    <row r="681" ht="12.75" customHeight="1" spans="1:26">
      <c r="A681" s="828"/>
      <c r="B681" s="829"/>
      <c r="C681" s="828"/>
      <c r="D681" s="830"/>
      <c r="E681" s="828"/>
      <c r="F681" s="830"/>
      <c r="G681" s="828"/>
      <c r="H681" s="828"/>
      <c r="I681" s="828"/>
      <c r="J681" s="828"/>
      <c r="K681" s="828"/>
      <c r="L681" s="853"/>
      <c r="M681" s="828"/>
      <c r="N681" s="828"/>
      <c r="O681" s="828"/>
      <c r="P681" s="828"/>
      <c r="Q681" s="828"/>
      <c r="R681" s="828"/>
      <c r="S681" s="828"/>
      <c r="T681" s="828"/>
      <c r="U681" s="828"/>
      <c r="V681" s="828"/>
      <c r="W681" s="828"/>
      <c r="X681" s="828"/>
      <c r="Y681" s="828"/>
      <c r="Z681" s="828"/>
    </row>
    <row r="682" ht="12.75" customHeight="1" spans="1:26">
      <c r="A682" s="828"/>
      <c r="B682" s="829"/>
      <c r="C682" s="828"/>
      <c r="D682" s="830"/>
      <c r="E682" s="828"/>
      <c r="F682" s="830"/>
      <c r="G682" s="828"/>
      <c r="H682" s="828"/>
      <c r="I682" s="828"/>
      <c r="J682" s="828"/>
      <c r="K682" s="828"/>
      <c r="L682" s="853"/>
      <c r="M682" s="828"/>
      <c r="N682" s="828"/>
      <c r="O682" s="828"/>
      <c r="P682" s="828"/>
      <c r="Q682" s="828"/>
      <c r="R682" s="828"/>
      <c r="S682" s="828"/>
      <c r="T682" s="828"/>
      <c r="U682" s="828"/>
      <c r="V682" s="828"/>
      <c r="W682" s="828"/>
      <c r="X682" s="828"/>
      <c r="Y682" s="828"/>
      <c r="Z682" s="828"/>
    </row>
    <row r="683" ht="12.75" customHeight="1" spans="1:26">
      <c r="A683" s="828"/>
      <c r="B683" s="829"/>
      <c r="C683" s="828"/>
      <c r="D683" s="830"/>
      <c r="E683" s="828"/>
      <c r="F683" s="830"/>
      <c r="G683" s="828"/>
      <c r="H683" s="828"/>
      <c r="I683" s="828"/>
      <c r="J683" s="828"/>
      <c r="K683" s="828"/>
      <c r="L683" s="853"/>
      <c r="M683" s="828"/>
      <c r="N683" s="828"/>
      <c r="O683" s="828"/>
      <c r="P683" s="828"/>
      <c r="Q683" s="828"/>
      <c r="R683" s="828"/>
      <c r="S683" s="828"/>
      <c r="T683" s="828"/>
      <c r="U683" s="828"/>
      <c r="V683" s="828"/>
      <c r="W683" s="828"/>
      <c r="X683" s="828"/>
      <c r="Y683" s="828"/>
      <c r="Z683" s="828"/>
    </row>
    <row r="684" ht="12.75" customHeight="1" spans="1:26">
      <c r="A684" s="828"/>
      <c r="B684" s="829"/>
      <c r="C684" s="828"/>
      <c r="D684" s="830"/>
      <c r="E684" s="828"/>
      <c r="F684" s="830"/>
      <c r="G684" s="828"/>
      <c r="H684" s="828"/>
      <c r="I684" s="828"/>
      <c r="J684" s="828"/>
      <c r="K684" s="828"/>
      <c r="L684" s="853"/>
      <c r="M684" s="828"/>
      <c r="N684" s="828"/>
      <c r="O684" s="828"/>
      <c r="P684" s="828"/>
      <c r="Q684" s="828"/>
      <c r="R684" s="828"/>
      <c r="S684" s="828"/>
      <c r="T684" s="828"/>
      <c r="U684" s="828"/>
      <c r="V684" s="828"/>
      <c r="W684" s="828"/>
      <c r="X684" s="828"/>
      <c r="Y684" s="828"/>
      <c r="Z684" s="828"/>
    </row>
    <row r="685" ht="12.75" customHeight="1" spans="1:26">
      <c r="A685" s="828"/>
      <c r="B685" s="829"/>
      <c r="C685" s="828"/>
      <c r="D685" s="830"/>
      <c r="E685" s="828"/>
      <c r="F685" s="830"/>
      <c r="G685" s="828"/>
      <c r="H685" s="828"/>
      <c r="I685" s="828"/>
      <c r="J685" s="828"/>
      <c r="K685" s="828"/>
      <c r="L685" s="853"/>
      <c r="M685" s="828"/>
      <c r="N685" s="828"/>
      <c r="O685" s="828"/>
      <c r="P685" s="828"/>
      <c r="Q685" s="828"/>
      <c r="R685" s="828"/>
      <c r="S685" s="828"/>
      <c r="T685" s="828"/>
      <c r="U685" s="828"/>
      <c r="V685" s="828"/>
      <c r="W685" s="828"/>
      <c r="X685" s="828"/>
      <c r="Y685" s="828"/>
      <c r="Z685" s="828"/>
    </row>
    <row r="686" ht="12.75" customHeight="1" spans="1:26">
      <c r="A686" s="828"/>
      <c r="B686" s="829"/>
      <c r="C686" s="828"/>
      <c r="D686" s="830"/>
      <c r="E686" s="828"/>
      <c r="F686" s="830"/>
      <c r="G686" s="828"/>
      <c r="H686" s="828"/>
      <c r="I686" s="828"/>
      <c r="J686" s="828"/>
      <c r="K686" s="828"/>
      <c r="L686" s="853"/>
      <c r="M686" s="828"/>
      <c r="N686" s="828"/>
      <c r="O686" s="828"/>
      <c r="P686" s="828"/>
      <c r="Q686" s="828"/>
      <c r="R686" s="828"/>
      <c r="S686" s="828"/>
      <c r="T686" s="828"/>
      <c r="U686" s="828"/>
      <c r="V686" s="828"/>
      <c r="W686" s="828"/>
      <c r="X686" s="828"/>
      <c r="Y686" s="828"/>
      <c r="Z686" s="828"/>
    </row>
    <row r="687" ht="12.75" customHeight="1" spans="1:26">
      <c r="A687" s="828"/>
      <c r="B687" s="829"/>
      <c r="C687" s="828"/>
      <c r="D687" s="830"/>
      <c r="E687" s="828"/>
      <c r="F687" s="830"/>
      <c r="G687" s="828"/>
      <c r="H687" s="828"/>
      <c r="I687" s="828"/>
      <c r="J687" s="828"/>
      <c r="K687" s="828"/>
      <c r="L687" s="853"/>
      <c r="M687" s="828"/>
      <c r="N687" s="828"/>
      <c r="O687" s="828"/>
      <c r="P687" s="828"/>
      <c r="Q687" s="828"/>
      <c r="R687" s="828"/>
      <c r="S687" s="828"/>
      <c r="T687" s="828"/>
      <c r="U687" s="828"/>
      <c r="V687" s="828"/>
      <c r="W687" s="828"/>
      <c r="X687" s="828"/>
      <c r="Y687" s="828"/>
      <c r="Z687" s="828"/>
    </row>
    <row r="688" ht="12.75" customHeight="1" spans="1:26">
      <c r="A688" s="828"/>
      <c r="B688" s="829"/>
      <c r="C688" s="828"/>
      <c r="D688" s="830"/>
      <c r="E688" s="828"/>
      <c r="F688" s="830"/>
      <c r="G688" s="828"/>
      <c r="H688" s="828"/>
      <c r="I688" s="828"/>
      <c r="J688" s="828"/>
      <c r="K688" s="828"/>
      <c r="L688" s="853"/>
      <c r="M688" s="828"/>
      <c r="N688" s="828"/>
      <c r="O688" s="828"/>
      <c r="P688" s="828"/>
      <c r="Q688" s="828"/>
      <c r="R688" s="828"/>
      <c r="S688" s="828"/>
      <c r="T688" s="828"/>
      <c r="U688" s="828"/>
      <c r="V688" s="828"/>
      <c r="W688" s="828"/>
      <c r="X688" s="828"/>
      <c r="Y688" s="828"/>
      <c r="Z688" s="828"/>
    </row>
    <row r="689" ht="12.75" customHeight="1" spans="1:26">
      <c r="A689" s="828"/>
      <c r="B689" s="829"/>
      <c r="C689" s="828"/>
      <c r="D689" s="830"/>
      <c r="E689" s="828"/>
      <c r="F689" s="830"/>
      <c r="G689" s="828"/>
      <c r="H689" s="828"/>
      <c r="I689" s="828"/>
      <c r="J689" s="828"/>
      <c r="K689" s="828"/>
      <c r="L689" s="853"/>
      <c r="M689" s="828"/>
      <c r="N689" s="828"/>
      <c r="O689" s="828"/>
      <c r="P689" s="828"/>
      <c r="Q689" s="828"/>
      <c r="R689" s="828"/>
      <c r="S689" s="828"/>
      <c r="T689" s="828"/>
      <c r="U689" s="828"/>
      <c r="V689" s="828"/>
      <c r="W689" s="828"/>
      <c r="X689" s="828"/>
      <c r="Y689" s="828"/>
      <c r="Z689" s="828"/>
    </row>
    <row r="690" ht="12.75" customHeight="1" spans="1:26">
      <c r="A690" s="828"/>
      <c r="B690" s="829"/>
      <c r="C690" s="828"/>
      <c r="D690" s="830"/>
      <c r="E690" s="828"/>
      <c r="F690" s="830"/>
      <c r="G690" s="828"/>
      <c r="H690" s="828"/>
      <c r="I690" s="828"/>
      <c r="J690" s="828"/>
      <c r="K690" s="828"/>
      <c r="L690" s="853"/>
      <c r="M690" s="828"/>
      <c r="N690" s="828"/>
      <c r="O690" s="828"/>
      <c r="P690" s="828"/>
      <c r="Q690" s="828"/>
      <c r="R690" s="828"/>
      <c r="S690" s="828"/>
      <c r="T690" s="828"/>
      <c r="U690" s="828"/>
      <c r="V690" s="828"/>
      <c r="W690" s="828"/>
      <c r="X690" s="828"/>
      <c r="Y690" s="828"/>
      <c r="Z690" s="828"/>
    </row>
    <row r="691" ht="12.75" customHeight="1" spans="1:26">
      <c r="A691" s="828"/>
      <c r="B691" s="829"/>
      <c r="C691" s="828"/>
      <c r="D691" s="830"/>
      <c r="E691" s="828"/>
      <c r="F691" s="830"/>
      <c r="G691" s="828"/>
      <c r="H691" s="828"/>
      <c r="I691" s="828"/>
      <c r="J691" s="828"/>
      <c r="K691" s="828"/>
      <c r="L691" s="853"/>
      <c r="M691" s="828"/>
      <c r="N691" s="828"/>
      <c r="O691" s="828"/>
      <c r="P691" s="828"/>
      <c r="Q691" s="828"/>
      <c r="R691" s="828"/>
      <c r="S691" s="828"/>
      <c r="T691" s="828"/>
      <c r="U691" s="828"/>
      <c r="V691" s="828"/>
      <c r="W691" s="828"/>
      <c r="X691" s="828"/>
      <c r="Y691" s="828"/>
      <c r="Z691" s="828"/>
    </row>
    <row r="692" ht="12.75" customHeight="1" spans="1:26">
      <c r="A692" s="828"/>
      <c r="B692" s="829"/>
      <c r="C692" s="828"/>
      <c r="D692" s="830"/>
      <c r="E692" s="828"/>
      <c r="F692" s="830"/>
      <c r="G692" s="828"/>
      <c r="H692" s="828"/>
      <c r="I692" s="828"/>
      <c r="J692" s="828"/>
      <c r="K692" s="828"/>
      <c r="L692" s="853"/>
      <c r="M692" s="828"/>
      <c r="N692" s="828"/>
      <c r="O692" s="828"/>
      <c r="P692" s="828"/>
      <c r="Q692" s="828"/>
      <c r="R692" s="828"/>
      <c r="S692" s="828"/>
      <c r="T692" s="828"/>
      <c r="U692" s="828"/>
      <c r="V692" s="828"/>
      <c r="W692" s="828"/>
      <c r="X692" s="828"/>
      <c r="Y692" s="828"/>
      <c r="Z692" s="828"/>
    </row>
    <row r="693" ht="12.75" customHeight="1" spans="1:26">
      <c r="A693" s="828"/>
      <c r="B693" s="829"/>
      <c r="C693" s="828"/>
      <c r="D693" s="830"/>
      <c r="E693" s="828"/>
      <c r="F693" s="830"/>
      <c r="G693" s="828"/>
      <c r="H693" s="828"/>
      <c r="I693" s="828"/>
      <c r="J693" s="828"/>
      <c r="K693" s="828"/>
      <c r="L693" s="853"/>
      <c r="M693" s="828"/>
      <c r="N693" s="828"/>
      <c r="O693" s="828"/>
      <c r="P693" s="828"/>
      <c r="Q693" s="828"/>
      <c r="R693" s="828"/>
      <c r="S693" s="828"/>
      <c r="T693" s="828"/>
      <c r="U693" s="828"/>
      <c r="V693" s="828"/>
      <c r="W693" s="828"/>
      <c r="X693" s="828"/>
      <c r="Y693" s="828"/>
      <c r="Z693" s="828"/>
    </row>
    <row r="694" ht="12.75" customHeight="1" spans="1:26">
      <c r="A694" s="828"/>
      <c r="B694" s="829"/>
      <c r="C694" s="828"/>
      <c r="D694" s="830"/>
      <c r="E694" s="828"/>
      <c r="F694" s="830"/>
      <c r="G694" s="828"/>
      <c r="H694" s="828"/>
      <c r="I694" s="828"/>
      <c r="J694" s="828"/>
      <c r="K694" s="828"/>
      <c r="L694" s="853"/>
      <c r="M694" s="828"/>
      <c r="N694" s="828"/>
      <c r="O694" s="828"/>
      <c r="P694" s="828"/>
      <c r="Q694" s="828"/>
      <c r="R694" s="828"/>
      <c r="S694" s="828"/>
      <c r="T694" s="828"/>
      <c r="U694" s="828"/>
      <c r="V694" s="828"/>
      <c r="W694" s="828"/>
      <c r="X694" s="828"/>
      <c r="Y694" s="828"/>
      <c r="Z694" s="828"/>
    </row>
    <row r="695" ht="12.75" customHeight="1" spans="1:26">
      <c r="A695" s="828"/>
      <c r="B695" s="829"/>
      <c r="C695" s="828"/>
      <c r="D695" s="830"/>
      <c r="E695" s="828"/>
      <c r="F695" s="830"/>
      <c r="G695" s="828"/>
      <c r="H695" s="828"/>
      <c r="I695" s="828"/>
      <c r="J695" s="828"/>
      <c r="K695" s="828"/>
      <c r="L695" s="853"/>
      <c r="M695" s="828"/>
      <c r="N695" s="828"/>
      <c r="O695" s="828"/>
      <c r="P695" s="828"/>
      <c r="Q695" s="828"/>
      <c r="R695" s="828"/>
      <c r="S695" s="828"/>
      <c r="T695" s="828"/>
      <c r="U695" s="828"/>
      <c r="V695" s="828"/>
      <c r="W695" s="828"/>
      <c r="X695" s="828"/>
      <c r="Y695" s="828"/>
      <c r="Z695" s="828"/>
    </row>
    <row r="696" ht="12.75" customHeight="1" spans="1:26">
      <c r="A696" s="828"/>
      <c r="B696" s="829"/>
      <c r="C696" s="828"/>
      <c r="D696" s="830"/>
      <c r="E696" s="828"/>
      <c r="F696" s="830"/>
      <c r="G696" s="828"/>
      <c r="H696" s="828"/>
      <c r="I696" s="828"/>
      <c r="J696" s="828"/>
      <c r="K696" s="828"/>
      <c r="L696" s="853"/>
      <c r="M696" s="828"/>
      <c r="N696" s="828"/>
      <c r="O696" s="828"/>
      <c r="P696" s="828"/>
      <c r="Q696" s="828"/>
      <c r="R696" s="828"/>
      <c r="S696" s="828"/>
      <c r="T696" s="828"/>
      <c r="U696" s="828"/>
      <c r="V696" s="828"/>
      <c r="W696" s="828"/>
      <c r="X696" s="828"/>
      <c r="Y696" s="828"/>
      <c r="Z696" s="828"/>
    </row>
    <row r="697" ht="12.75" customHeight="1" spans="1:26">
      <c r="A697" s="828"/>
      <c r="B697" s="829"/>
      <c r="C697" s="828"/>
      <c r="D697" s="830"/>
      <c r="E697" s="828"/>
      <c r="F697" s="830"/>
      <c r="G697" s="828"/>
      <c r="H697" s="828"/>
      <c r="I697" s="828"/>
      <c r="J697" s="828"/>
      <c r="K697" s="828"/>
      <c r="L697" s="853"/>
      <c r="M697" s="828"/>
      <c r="N697" s="828"/>
      <c r="O697" s="828"/>
      <c r="P697" s="828"/>
      <c r="Q697" s="828"/>
      <c r="R697" s="828"/>
      <c r="S697" s="828"/>
      <c r="T697" s="828"/>
      <c r="U697" s="828"/>
      <c r="V697" s="828"/>
      <c r="W697" s="828"/>
      <c r="X697" s="828"/>
      <c r="Y697" s="828"/>
      <c r="Z697" s="828"/>
    </row>
    <row r="698" ht="12.75" customHeight="1" spans="1:26">
      <c r="A698" s="828"/>
      <c r="B698" s="829"/>
      <c r="C698" s="828"/>
      <c r="D698" s="830"/>
      <c r="E698" s="828"/>
      <c r="F698" s="830"/>
      <c r="G698" s="828"/>
      <c r="H698" s="828"/>
      <c r="I698" s="828"/>
      <c r="J698" s="828"/>
      <c r="K698" s="828"/>
      <c r="L698" s="853"/>
      <c r="M698" s="828"/>
      <c r="N698" s="828"/>
      <c r="O698" s="828"/>
      <c r="P698" s="828"/>
      <c r="Q698" s="828"/>
      <c r="R698" s="828"/>
      <c r="S698" s="828"/>
      <c r="T698" s="828"/>
      <c r="U698" s="828"/>
      <c r="V698" s="828"/>
      <c r="W698" s="828"/>
      <c r="X698" s="828"/>
      <c r="Y698" s="828"/>
      <c r="Z698" s="828"/>
    </row>
    <row r="699" ht="12.75" customHeight="1" spans="1:26">
      <c r="A699" s="828"/>
      <c r="B699" s="829"/>
      <c r="C699" s="828"/>
      <c r="D699" s="830"/>
      <c r="E699" s="828"/>
      <c r="F699" s="830"/>
      <c r="G699" s="828"/>
      <c r="H699" s="828"/>
      <c r="I699" s="828"/>
      <c r="J699" s="828"/>
      <c r="K699" s="828"/>
      <c r="L699" s="853"/>
      <c r="M699" s="828"/>
      <c r="N699" s="828"/>
      <c r="O699" s="828"/>
      <c r="P699" s="828"/>
      <c r="Q699" s="828"/>
      <c r="R699" s="828"/>
      <c r="S699" s="828"/>
      <c r="T699" s="828"/>
      <c r="U699" s="828"/>
      <c r="V699" s="828"/>
      <c r="W699" s="828"/>
      <c r="X699" s="828"/>
      <c r="Y699" s="828"/>
      <c r="Z699" s="828"/>
    </row>
    <row r="700" ht="12.75" customHeight="1" spans="1:26">
      <c r="A700" s="828"/>
      <c r="B700" s="829"/>
      <c r="C700" s="828"/>
      <c r="D700" s="830"/>
      <c r="E700" s="828"/>
      <c r="F700" s="830"/>
      <c r="G700" s="828"/>
      <c r="H700" s="828"/>
      <c r="I700" s="828"/>
      <c r="J700" s="828"/>
      <c r="K700" s="828"/>
      <c r="L700" s="853"/>
      <c r="M700" s="828"/>
      <c r="N700" s="828"/>
      <c r="O700" s="828"/>
      <c r="P700" s="828"/>
      <c r="Q700" s="828"/>
      <c r="R700" s="828"/>
      <c r="S700" s="828"/>
      <c r="T700" s="828"/>
      <c r="U700" s="828"/>
      <c r="V700" s="828"/>
      <c r="W700" s="828"/>
      <c r="X700" s="828"/>
      <c r="Y700" s="828"/>
      <c r="Z700" s="828"/>
    </row>
    <row r="701" ht="12.75" customHeight="1" spans="1:26">
      <c r="A701" s="828"/>
      <c r="B701" s="829"/>
      <c r="C701" s="828"/>
      <c r="D701" s="830"/>
      <c r="E701" s="828"/>
      <c r="F701" s="830"/>
      <c r="G701" s="828"/>
      <c r="H701" s="828"/>
      <c r="I701" s="828"/>
      <c r="J701" s="828"/>
      <c r="K701" s="828"/>
      <c r="L701" s="853"/>
      <c r="M701" s="828"/>
      <c r="N701" s="828"/>
      <c r="O701" s="828"/>
      <c r="P701" s="828"/>
      <c r="Q701" s="828"/>
      <c r="R701" s="828"/>
      <c r="S701" s="828"/>
      <c r="T701" s="828"/>
      <c r="U701" s="828"/>
      <c r="V701" s="828"/>
      <c r="W701" s="828"/>
      <c r="X701" s="828"/>
      <c r="Y701" s="828"/>
      <c r="Z701" s="828"/>
    </row>
    <row r="702" ht="12.75" customHeight="1" spans="1:26">
      <c r="A702" s="828"/>
      <c r="B702" s="829"/>
      <c r="C702" s="828"/>
      <c r="D702" s="830"/>
      <c r="E702" s="828"/>
      <c r="F702" s="830"/>
      <c r="G702" s="828"/>
      <c r="H702" s="828"/>
      <c r="I702" s="828"/>
      <c r="J702" s="828"/>
      <c r="K702" s="828"/>
      <c r="L702" s="853"/>
      <c r="M702" s="828"/>
      <c r="N702" s="828"/>
      <c r="O702" s="828"/>
      <c r="P702" s="828"/>
      <c r="Q702" s="828"/>
      <c r="R702" s="828"/>
      <c r="S702" s="828"/>
      <c r="T702" s="828"/>
      <c r="U702" s="828"/>
      <c r="V702" s="828"/>
      <c r="W702" s="828"/>
      <c r="X702" s="828"/>
      <c r="Y702" s="828"/>
      <c r="Z702" s="828"/>
    </row>
    <row r="703" ht="12.75" customHeight="1" spans="1:26">
      <c r="A703" s="828"/>
      <c r="B703" s="829"/>
      <c r="C703" s="828"/>
      <c r="D703" s="830"/>
      <c r="E703" s="828"/>
      <c r="F703" s="830"/>
      <c r="G703" s="828"/>
      <c r="H703" s="828"/>
      <c r="I703" s="828"/>
      <c r="J703" s="828"/>
      <c r="K703" s="828"/>
      <c r="L703" s="853"/>
      <c r="M703" s="828"/>
      <c r="N703" s="828"/>
      <c r="O703" s="828"/>
      <c r="P703" s="828"/>
      <c r="Q703" s="828"/>
      <c r="R703" s="828"/>
      <c r="S703" s="828"/>
      <c r="T703" s="828"/>
      <c r="U703" s="828"/>
      <c r="V703" s="828"/>
      <c r="W703" s="828"/>
      <c r="X703" s="828"/>
      <c r="Y703" s="828"/>
      <c r="Z703" s="828"/>
    </row>
    <row r="704" ht="12.75" customHeight="1" spans="1:26">
      <c r="A704" s="828"/>
      <c r="B704" s="829"/>
      <c r="C704" s="828"/>
      <c r="D704" s="830"/>
      <c r="E704" s="828"/>
      <c r="F704" s="830"/>
      <c r="G704" s="828"/>
      <c r="H704" s="828"/>
      <c r="I704" s="828"/>
      <c r="J704" s="828"/>
      <c r="K704" s="828"/>
      <c r="L704" s="853"/>
      <c r="M704" s="828"/>
      <c r="N704" s="828"/>
      <c r="O704" s="828"/>
      <c r="P704" s="828"/>
      <c r="Q704" s="828"/>
      <c r="R704" s="828"/>
      <c r="S704" s="828"/>
      <c r="T704" s="828"/>
      <c r="U704" s="828"/>
      <c r="V704" s="828"/>
      <c r="W704" s="828"/>
      <c r="X704" s="828"/>
      <c r="Y704" s="828"/>
      <c r="Z704" s="828"/>
    </row>
    <row r="705" ht="12.75" customHeight="1" spans="1:26">
      <c r="A705" s="828"/>
      <c r="B705" s="829"/>
      <c r="C705" s="828"/>
      <c r="D705" s="830"/>
      <c r="E705" s="828"/>
      <c r="F705" s="830"/>
      <c r="G705" s="828"/>
      <c r="H705" s="828"/>
      <c r="I705" s="828"/>
      <c r="J705" s="828"/>
      <c r="K705" s="828"/>
      <c r="L705" s="853"/>
      <c r="M705" s="828"/>
      <c r="N705" s="828"/>
      <c r="O705" s="828"/>
      <c r="P705" s="828"/>
      <c r="Q705" s="828"/>
      <c r="R705" s="828"/>
      <c r="S705" s="828"/>
      <c r="T705" s="828"/>
      <c r="U705" s="828"/>
      <c r="V705" s="828"/>
      <c r="W705" s="828"/>
      <c r="X705" s="828"/>
      <c r="Y705" s="828"/>
      <c r="Z705" s="828"/>
    </row>
    <row r="706" ht="12.75" customHeight="1" spans="1:26">
      <c r="A706" s="828"/>
      <c r="B706" s="829"/>
      <c r="C706" s="828"/>
      <c r="D706" s="830"/>
      <c r="E706" s="828"/>
      <c r="F706" s="830"/>
      <c r="G706" s="828"/>
      <c r="H706" s="828"/>
      <c r="I706" s="828"/>
      <c r="J706" s="828"/>
      <c r="K706" s="828"/>
      <c r="L706" s="853"/>
      <c r="M706" s="828"/>
      <c r="N706" s="828"/>
      <c r="O706" s="828"/>
      <c r="P706" s="828"/>
      <c r="Q706" s="828"/>
      <c r="R706" s="828"/>
      <c r="S706" s="828"/>
      <c r="T706" s="828"/>
      <c r="U706" s="828"/>
      <c r="V706" s="828"/>
      <c r="W706" s="828"/>
      <c r="X706" s="828"/>
      <c r="Y706" s="828"/>
      <c r="Z706" s="828"/>
    </row>
    <row r="707" ht="12.75" customHeight="1" spans="1:26">
      <c r="A707" s="828"/>
      <c r="B707" s="829"/>
      <c r="C707" s="828"/>
      <c r="D707" s="830"/>
      <c r="E707" s="828"/>
      <c r="F707" s="830"/>
      <c r="G707" s="828"/>
      <c r="H707" s="828"/>
      <c r="I707" s="828"/>
      <c r="J707" s="828"/>
      <c r="K707" s="828"/>
      <c r="L707" s="853"/>
      <c r="M707" s="828"/>
      <c r="N707" s="828"/>
      <c r="O707" s="828"/>
      <c r="P707" s="828"/>
      <c r="Q707" s="828"/>
      <c r="R707" s="828"/>
      <c r="S707" s="828"/>
      <c r="T707" s="828"/>
      <c r="U707" s="828"/>
      <c r="V707" s="828"/>
      <c r="W707" s="828"/>
      <c r="X707" s="828"/>
      <c r="Y707" s="828"/>
      <c r="Z707" s="828"/>
    </row>
    <row r="708" ht="12.75" customHeight="1" spans="1:26">
      <c r="A708" s="828"/>
      <c r="B708" s="829"/>
      <c r="C708" s="828"/>
      <c r="D708" s="830"/>
      <c r="E708" s="828"/>
      <c r="F708" s="830"/>
      <c r="G708" s="828"/>
      <c r="H708" s="828"/>
      <c r="I708" s="828"/>
      <c r="J708" s="828"/>
      <c r="K708" s="828"/>
      <c r="L708" s="853"/>
      <c r="M708" s="828"/>
      <c r="N708" s="828"/>
      <c r="O708" s="828"/>
      <c r="P708" s="828"/>
      <c r="Q708" s="828"/>
      <c r="R708" s="828"/>
      <c r="S708" s="828"/>
      <c r="T708" s="828"/>
      <c r="U708" s="828"/>
      <c r="V708" s="828"/>
      <c r="W708" s="828"/>
      <c r="X708" s="828"/>
      <c r="Y708" s="828"/>
      <c r="Z708" s="828"/>
    </row>
    <row r="709" ht="12.75" customHeight="1" spans="1:26">
      <c r="A709" s="828"/>
      <c r="B709" s="829"/>
      <c r="C709" s="828"/>
      <c r="D709" s="830"/>
      <c r="E709" s="828"/>
      <c r="F709" s="830"/>
      <c r="G709" s="828"/>
      <c r="H709" s="828"/>
      <c r="I709" s="828"/>
      <c r="J709" s="828"/>
      <c r="K709" s="828"/>
      <c r="L709" s="853"/>
      <c r="M709" s="828"/>
      <c r="N709" s="828"/>
      <c r="O709" s="828"/>
      <c r="P709" s="828"/>
      <c r="Q709" s="828"/>
      <c r="R709" s="828"/>
      <c r="S709" s="828"/>
      <c r="T709" s="828"/>
      <c r="U709" s="828"/>
      <c r="V709" s="828"/>
      <c r="W709" s="828"/>
      <c r="X709" s="828"/>
      <c r="Y709" s="828"/>
      <c r="Z709" s="828"/>
    </row>
    <row r="710" ht="12.75" customHeight="1" spans="1:26">
      <c r="A710" s="828"/>
      <c r="B710" s="829"/>
      <c r="C710" s="828"/>
      <c r="D710" s="830"/>
      <c r="E710" s="828"/>
      <c r="F710" s="830"/>
      <c r="G710" s="828"/>
      <c r="H710" s="828"/>
      <c r="I710" s="828"/>
      <c r="J710" s="828"/>
      <c r="K710" s="828"/>
      <c r="L710" s="853"/>
      <c r="M710" s="828"/>
      <c r="N710" s="828"/>
      <c r="O710" s="828"/>
      <c r="P710" s="828"/>
      <c r="Q710" s="828"/>
      <c r="R710" s="828"/>
      <c r="S710" s="828"/>
      <c r="T710" s="828"/>
      <c r="U710" s="828"/>
      <c r="V710" s="828"/>
      <c r="W710" s="828"/>
      <c r="X710" s="828"/>
      <c r="Y710" s="828"/>
      <c r="Z710" s="828"/>
    </row>
    <row r="711" ht="12.75" customHeight="1" spans="1:26">
      <c r="A711" s="828"/>
      <c r="B711" s="829"/>
      <c r="C711" s="828"/>
      <c r="D711" s="830"/>
      <c r="E711" s="828"/>
      <c r="F711" s="830"/>
      <c r="G711" s="828"/>
      <c r="H711" s="828"/>
      <c r="I711" s="828"/>
      <c r="J711" s="828"/>
      <c r="K711" s="828"/>
      <c r="L711" s="853"/>
      <c r="M711" s="828"/>
      <c r="N711" s="828"/>
      <c r="O711" s="828"/>
      <c r="P711" s="828"/>
      <c r="Q711" s="828"/>
      <c r="R711" s="828"/>
      <c r="S711" s="828"/>
      <c r="T711" s="828"/>
      <c r="U711" s="828"/>
      <c r="V711" s="828"/>
      <c r="W711" s="828"/>
      <c r="X711" s="828"/>
      <c r="Y711" s="828"/>
      <c r="Z711" s="828"/>
    </row>
    <row r="712" ht="12.75" customHeight="1" spans="1:26">
      <c r="A712" s="828"/>
      <c r="B712" s="829"/>
      <c r="C712" s="828"/>
      <c r="D712" s="830"/>
      <c r="E712" s="828"/>
      <c r="F712" s="830"/>
      <c r="G712" s="828"/>
      <c r="H712" s="828"/>
      <c r="I712" s="828"/>
      <c r="J712" s="828"/>
      <c r="K712" s="828"/>
      <c r="L712" s="853"/>
      <c r="M712" s="828"/>
      <c r="N712" s="828"/>
      <c r="O712" s="828"/>
      <c r="P712" s="828"/>
      <c r="Q712" s="828"/>
      <c r="R712" s="828"/>
      <c r="S712" s="828"/>
      <c r="T712" s="828"/>
      <c r="U712" s="828"/>
      <c r="V712" s="828"/>
      <c r="W712" s="828"/>
      <c r="X712" s="828"/>
      <c r="Y712" s="828"/>
      <c r="Z712" s="828"/>
    </row>
    <row r="713" ht="12.75" customHeight="1" spans="1:26">
      <c r="A713" s="828"/>
      <c r="B713" s="829"/>
      <c r="C713" s="828"/>
      <c r="D713" s="830"/>
      <c r="E713" s="828"/>
      <c r="F713" s="830"/>
      <c r="G713" s="828"/>
      <c r="H713" s="828"/>
      <c r="I713" s="828"/>
      <c r="J713" s="828"/>
      <c r="K713" s="828"/>
      <c r="L713" s="853"/>
      <c r="M713" s="828"/>
      <c r="N713" s="828"/>
      <c r="O713" s="828"/>
      <c r="P713" s="828"/>
      <c r="Q713" s="828"/>
      <c r="R713" s="828"/>
      <c r="S713" s="828"/>
      <c r="T713" s="828"/>
      <c r="U713" s="828"/>
      <c r="V713" s="828"/>
      <c r="W713" s="828"/>
      <c r="X713" s="828"/>
      <c r="Y713" s="828"/>
      <c r="Z713" s="828"/>
    </row>
    <row r="714" ht="12.75" customHeight="1" spans="1:26">
      <c r="A714" s="828"/>
      <c r="B714" s="829"/>
      <c r="C714" s="828"/>
      <c r="D714" s="830"/>
      <c r="E714" s="828"/>
      <c r="F714" s="830"/>
      <c r="G714" s="828"/>
      <c r="H714" s="828"/>
      <c r="I714" s="828"/>
      <c r="J714" s="828"/>
      <c r="K714" s="828"/>
      <c r="L714" s="853"/>
      <c r="M714" s="828"/>
      <c r="N714" s="828"/>
      <c r="O714" s="828"/>
      <c r="P714" s="828"/>
      <c r="Q714" s="828"/>
      <c r="R714" s="828"/>
      <c r="S714" s="828"/>
      <c r="T714" s="828"/>
      <c r="U714" s="828"/>
      <c r="V714" s="828"/>
      <c r="W714" s="828"/>
      <c r="X714" s="828"/>
      <c r="Y714" s="828"/>
      <c r="Z714" s="828"/>
    </row>
    <row r="715" ht="12.75" customHeight="1" spans="1:26">
      <c r="A715" s="828"/>
      <c r="B715" s="829"/>
      <c r="C715" s="828"/>
      <c r="D715" s="830"/>
      <c r="E715" s="828"/>
      <c r="F715" s="830"/>
      <c r="G715" s="828"/>
      <c r="H715" s="828"/>
      <c r="I715" s="828"/>
      <c r="J715" s="828"/>
      <c r="K715" s="828"/>
      <c r="L715" s="853"/>
      <c r="M715" s="828"/>
      <c r="N715" s="828"/>
      <c r="O715" s="828"/>
      <c r="P715" s="828"/>
      <c r="Q715" s="828"/>
      <c r="R715" s="828"/>
      <c r="S715" s="828"/>
      <c r="T715" s="828"/>
      <c r="U715" s="828"/>
      <c r="V715" s="828"/>
      <c r="W715" s="828"/>
      <c r="X715" s="828"/>
      <c r="Y715" s="828"/>
      <c r="Z715" s="828"/>
    </row>
    <row r="716" ht="12.75" customHeight="1" spans="1:26">
      <c r="A716" s="828"/>
      <c r="B716" s="829"/>
      <c r="C716" s="828"/>
      <c r="D716" s="830"/>
      <c r="E716" s="828"/>
      <c r="F716" s="830"/>
      <c r="G716" s="828"/>
      <c r="H716" s="828"/>
      <c r="I716" s="828"/>
      <c r="J716" s="828"/>
      <c r="K716" s="828"/>
      <c r="L716" s="853"/>
      <c r="M716" s="828"/>
      <c r="N716" s="828"/>
      <c r="O716" s="828"/>
      <c r="P716" s="828"/>
      <c r="Q716" s="828"/>
      <c r="R716" s="828"/>
      <c r="S716" s="828"/>
      <c r="T716" s="828"/>
      <c r="U716" s="828"/>
      <c r="V716" s="828"/>
      <c r="W716" s="828"/>
      <c r="X716" s="828"/>
      <c r="Y716" s="828"/>
      <c r="Z716" s="828"/>
    </row>
    <row r="717" ht="12.75" customHeight="1" spans="1:26">
      <c r="A717" s="828"/>
      <c r="B717" s="829"/>
      <c r="C717" s="828"/>
      <c r="D717" s="830"/>
      <c r="E717" s="828"/>
      <c r="F717" s="830"/>
      <c r="G717" s="828"/>
      <c r="H717" s="828"/>
      <c r="I717" s="828"/>
      <c r="J717" s="828"/>
      <c r="K717" s="828"/>
      <c r="L717" s="853"/>
      <c r="M717" s="828"/>
      <c r="N717" s="828"/>
      <c r="O717" s="828"/>
      <c r="P717" s="828"/>
      <c r="Q717" s="828"/>
      <c r="R717" s="828"/>
      <c r="S717" s="828"/>
      <c r="T717" s="828"/>
      <c r="U717" s="828"/>
      <c r="V717" s="828"/>
      <c r="W717" s="828"/>
      <c r="X717" s="828"/>
      <c r="Y717" s="828"/>
      <c r="Z717" s="828"/>
    </row>
    <row r="718" ht="12.75" customHeight="1" spans="1:26">
      <c r="A718" s="828"/>
      <c r="B718" s="829"/>
      <c r="C718" s="828"/>
      <c r="D718" s="830"/>
      <c r="E718" s="828"/>
      <c r="F718" s="830"/>
      <c r="G718" s="828"/>
      <c r="H718" s="828"/>
      <c r="I718" s="828"/>
      <c r="J718" s="828"/>
      <c r="K718" s="828"/>
      <c r="L718" s="853"/>
      <c r="M718" s="828"/>
      <c r="N718" s="828"/>
      <c r="O718" s="828"/>
      <c r="P718" s="828"/>
      <c r="Q718" s="828"/>
      <c r="R718" s="828"/>
      <c r="S718" s="828"/>
      <c r="T718" s="828"/>
      <c r="U718" s="828"/>
      <c r="V718" s="828"/>
      <c r="W718" s="828"/>
      <c r="X718" s="828"/>
      <c r="Y718" s="828"/>
      <c r="Z718" s="828"/>
    </row>
    <row r="719" ht="12.75" customHeight="1" spans="1:26">
      <c r="A719" s="828"/>
      <c r="B719" s="829"/>
      <c r="C719" s="828"/>
      <c r="D719" s="830"/>
      <c r="E719" s="828"/>
      <c r="F719" s="830"/>
      <c r="G719" s="828"/>
      <c r="H719" s="828"/>
      <c r="I719" s="828"/>
      <c r="J719" s="828"/>
      <c r="K719" s="828"/>
      <c r="L719" s="853"/>
      <c r="M719" s="828"/>
      <c r="N719" s="828"/>
      <c r="O719" s="828"/>
      <c r="P719" s="828"/>
      <c r="Q719" s="828"/>
      <c r="R719" s="828"/>
      <c r="S719" s="828"/>
      <c r="T719" s="828"/>
      <c r="U719" s="828"/>
      <c r="V719" s="828"/>
      <c r="W719" s="828"/>
      <c r="X719" s="828"/>
      <c r="Y719" s="828"/>
      <c r="Z719" s="828"/>
    </row>
    <row r="720" ht="12.75" customHeight="1" spans="1:26">
      <c r="A720" s="828"/>
      <c r="B720" s="829"/>
      <c r="C720" s="828"/>
      <c r="D720" s="830"/>
      <c r="E720" s="828"/>
      <c r="F720" s="830"/>
      <c r="G720" s="828"/>
      <c r="H720" s="828"/>
      <c r="I720" s="828"/>
      <c r="J720" s="828"/>
      <c r="K720" s="828"/>
      <c r="L720" s="853"/>
      <c r="M720" s="828"/>
      <c r="N720" s="828"/>
      <c r="O720" s="828"/>
      <c r="P720" s="828"/>
      <c r="Q720" s="828"/>
      <c r="R720" s="828"/>
      <c r="S720" s="828"/>
      <c r="T720" s="828"/>
      <c r="U720" s="828"/>
      <c r="V720" s="828"/>
      <c r="W720" s="828"/>
      <c r="X720" s="828"/>
      <c r="Y720" s="828"/>
      <c r="Z720" s="828"/>
    </row>
    <row r="721" ht="12.75" customHeight="1" spans="1:26">
      <c r="A721" s="828"/>
      <c r="B721" s="829"/>
      <c r="C721" s="828"/>
      <c r="D721" s="830"/>
      <c r="E721" s="828"/>
      <c r="F721" s="830"/>
      <c r="G721" s="828"/>
      <c r="H721" s="828"/>
      <c r="I721" s="828"/>
      <c r="J721" s="828"/>
      <c r="K721" s="828"/>
      <c r="L721" s="853"/>
      <c r="M721" s="828"/>
      <c r="N721" s="828"/>
      <c r="O721" s="828"/>
      <c r="P721" s="828"/>
      <c r="Q721" s="828"/>
      <c r="R721" s="828"/>
      <c r="S721" s="828"/>
      <c r="T721" s="828"/>
      <c r="U721" s="828"/>
      <c r="V721" s="828"/>
      <c r="W721" s="828"/>
      <c r="X721" s="828"/>
      <c r="Y721" s="828"/>
      <c r="Z721" s="828"/>
    </row>
    <row r="722" ht="12.75" customHeight="1" spans="1:26">
      <c r="A722" s="828"/>
      <c r="B722" s="829"/>
      <c r="C722" s="828"/>
      <c r="D722" s="830"/>
      <c r="E722" s="828"/>
      <c r="F722" s="830"/>
      <c r="G722" s="828"/>
      <c r="H722" s="828"/>
      <c r="I722" s="828"/>
      <c r="J722" s="828"/>
      <c r="K722" s="828"/>
      <c r="L722" s="853"/>
      <c r="M722" s="828"/>
      <c r="N722" s="828"/>
      <c r="O722" s="828"/>
      <c r="P722" s="828"/>
      <c r="Q722" s="828"/>
      <c r="R722" s="828"/>
      <c r="S722" s="828"/>
      <c r="T722" s="828"/>
      <c r="U722" s="828"/>
      <c r="V722" s="828"/>
      <c r="W722" s="828"/>
      <c r="X722" s="828"/>
      <c r="Y722" s="828"/>
      <c r="Z722" s="828"/>
    </row>
    <row r="723" ht="12.75" customHeight="1" spans="1:26">
      <c r="A723" s="828"/>
      <c r="B723" s="829"/>
      <c r="C723" s="828"/>
      <c r="D723" s="830"/>
      <c r="E723" s="828"/>
      <c r="F723" s="830"/>
      <c r="G723" s="828"/>
      <c r="H723" s="828"/>
      <c r="I723" s="828"/>
      <c r="J723" s="828"/>
      <c r="K723" s="828"/>
      <c r="L723" s="853"/>
      <c r="M723" s="828"/>
      <c r="N723" s="828"/>
      <c r="O723" s="828"/>
      <c r="P723" s="828"/>
      <c r="Q723" s="828"/>
      <c r="R723" s="828"/>
      <c r="S723" s="828"/>
      <c r="T723" s="828"/>
      <c r="U723" s="828"/>
      <c r="V723" s="828"/>
      <c r="W723" s="828"/>
      <c r="X723" s="828"/>
      <c r="Y723" s="828"/>
      <c r="Z723" s="828"/>
    </row>
    <row r="724" ht="12.75" customHeight="1" spans="1:26">
      <c r="A724" s="828"/>
      <c r="B724" s="829"/>
      <c r="C724" s="828"/>
      <c r="D724" s="830"/>
      <c r="E724" s="828"/>
      <c r="F724" s="830"/>
      <c r="G724" s="828"/>
      <c r="H724" s="828"/>
      <c r="I724" s="828"/>
      <c r="J724" s="828"/>
      <c r="K724" s="828"/>
      <c r="L724" s="853"/>
      <c r="M724" s="828"/>
      <c r="N724" s="828"/>
      <c r="O724" s="828"/>
      <c r="P724" s="828"/>
      <c r="Q724" s="828"/>
      <c r="R724" s="828"/>
      <c r="S724" s="828"/>
      <c r="T724" s="828"/>
      <c r="U724" s="828"/>
      <c r="V724" s="828"/>
      <c r="W724" s="828"/>
      <c r="X724" s="828"/>
      <c r="Y724" s="828"/>
      <c r="Z724" s="828"/>
    </row>
    <row r="725" ht="12.75" customHeight="1" spans="1:26">
      <c r="A725" s="828"/>
      <c r="B725" s="829"/>
      <c r="C725" s="828"/>
      <c r="D725" s="830"/>
      <c r="E725" s="828"/>
      <c r="F725" s="830"/>
      <c r="G725" s="828"/>
      <c r="H725" s="828"/>
      <c r="I725" s="828"/>
      <c r="J725" s="828"/>
      <c r="K725" s="828"/>
      <c r="L725" s="853"/>
      <c r="M725" s="828"/>
      <c r="N725" s="828"/>
      <c r="O725" s="828"/>
      <c r="P725" s="828"/>
      <c r="Q725" s="828"/>
      <c r="R725" s="828"/>
      <c r="S725" s="828"/>
      <c r="T725" s="828"/>
      <c r="U725" s="828"/>
      <c r="V725" s="828"/>
      <c r="W725" s="828"/>
      <c r="X725" s="828"/>
      <c r="Y725" s="828"/>
      <c r="Z725" s="828"/>
    </row>
    <row r="726" ht="12.75" customHeight="1" spans="1:26">
      <c r="A726" s="828"/>
      <c r="B726" s="829"/>
      <c r="C726" s="828"/>
      <c r="D726" s="830"/>
      <c r="E726" s="828"/>
      <c r="F726" s="830"/>
      <c r="G726" s="828"/>
      <c r="H726" s="828"/>
      <c r="I726" s="828"/>
      <c r="J726" s="828"/>
      <c r="K726" s="828"/>
      <c r="L726" s="853"/>
      <c r="M726" s="828"/>
      <c r="N726" s="828"/>
      <c r="O726" s="828"/>
      <c r="P726" s="828"/>
      <c r="Q726" s="828"/>
      <c r="R726" s="828"/>
      <c r="S726" s="828"/>
      <c r="T726" s="828"/>
      <c r="U726" s="828"/>
      <c r="V726" s="828"/>
      <c r="W726" s="828"/>
      <c r="X726" s="828"/>
      <c r="Y726" s="828"/>
      <c r="Z726" s="828"/>
    </row>
    <row r="727" ht="12.75" customHeight="1" spans="1:26">
      <c r="A727" s="828"/>
      <c r="B727" s="829"/>
      <c r="C727" s="828"/>
      <c r="D727" s="830"/>
      <c r="E727" s="828"/>
      <c r="F727" s="830"/>
      <c r="G727" s="828"/>
      <c r="H727" s="828"/>
      <c r="I727" s="828"/>
      <c r="J727" s="828"/>
      <c r="K727" s="828"/>
      <c r="L727" s="853"/>
      <c r="M727" s="828"/>
      <c r="N727" s="828"/>
      <c r="O727" s="828"/>
      <c r="P727" s="828"/>
      <c r="Q727" s="828"/>
      <c r="R727" s="828"/>
      <c r="S727" s="828"/>
      <c r="T727" s="828"/>
      <c r="U727" s="828"/>
      <c r="V727" s="828"/>
      <c r="W727" s="828"/>
      <c r="X727" s="828"/>
      <c r="Y727" s="828"/>
      <c r="Z727" s="828"/>
    </row>
    <row r="728" ht="12.75" customHeight="1" spans="1:26">
      <c r="A728" s="828"/>
      <c r="B728" s="829"/>
      <c r="C728" s="828"/>
      <c r="D728" s="830"/>
      <c r="E728" s="828"/>
      <c r="F728" s="830"/>
      <c r="G728" s="828"/>
      <c r="H728" s="828"/>
      <c r="I728" s="828"/>
      <c r="J728" s="828"/>
      <c r="K728" s="828"/>
      <c r="L728" s="853"/>
      <c r="M728" s="828"/>
      <c r="N728" s="828"/>
      <c r="O728" s="828"/>
      <c r="P728" s="828"/>
      <c r="Q728" s="828"/>
      <c r="R728" s="828"/>
      <c r="S728" s="828"/>
      <c r="T728" s="828"/>
      <c r="U728" s="828"/>
      <c r="V728" s="828"/>
      <c r="W728" s="828"/>
      <c r="X728" s="828"/>
      <c r="Y728" s="828"/>
      <c r="Z728" s="828"/>
    </row>
    <row r="729" ht="12.75" customHeight="1" spans="1:26">
      <c r="A729" s="828"/>
      <c r="B729" s="829"/>
      <c r="C729" s="828"/>
      <c r="D729" s="830"/>
      <c r="E729" s="828"/>
      <c r="F729" s="830"/>
      <c r="G729" s="828"/>
      <c r="H729" s="828"/>
      <c r="I729" s="828"/>
      <c r="J729" s="828"/>
      <c r="K729" s="828"/>
      <c r="L729" s="853"/>
      <c r="M729" s="828"/>
      <c r="N729" s="828"/>
      <c r="O729" s="828"/>
      <c r="P729" s="828"/>
      <c r="Q729" s="828"/>
      <c r="R729" s="828"/>
      <c r="S729" s="828"/>
      <c r="T729" s="828"/>
      <c r="U729" s="828"/>
      <c r="V729" s="828"/>
      <c r="W729" s="828"/>
      <c r="X729" s="828"/>
      <c r="Y729" s="828"/>
      <c r="Z729" s="828"/>
    </row>
    <row r="730" ht="12.75" customHeight="1" spans="1:26">
      <c r="A730" s="828"/>
      <c r="B730" s="829"/>
      <c r="C730" s="828"/>
      <c r="D730" s="830"/>
      <c r="E730" s="828"/>
      <c r="F730" s="830"/>
      <c r="G730" s="828"/>
      <c r="H730" s="828"/>
      <c r="I730" s="828"/>
      <c r="J730" s="828"/>
      <c r="K730" s="828"/>
      <c r="L730" s="853"/>
      <c r="M730" s="828"/>
      <c r="N730" s="828"/>
      <c r="O730" s="828"/>
      <c r="P730" s="828"/>
      <c r="Q730" s="828"/>
      <c r="R730" s="828"/>
      <c r="S730" s="828"/>
      <c r="T730" s="828"/>
      <c r="U730" s="828"/>
      <c r="V730" s="828"/>
      <c r="W730" s="828"/>
      <c r="X730" s="828"/>
      <c r="Y730" s="828"/>
      <c r="Z730" s="828"/>
    </row>
    <row r="731" ht="12.75" customHeight="1" spans="1:26">
      <c r="A731" s="828"/>
      <c r="B731" s="829"/>
      <c r="C731" s="828"/>
      <c r="D731" s="830"/>
      <c r="E731" s="828"/>
      <c r="F731" s="830"/>
      <c r="G731" s="828"/>
      <c r="H731" s="828"/>
      <c r="I731" s="828"/>
      <c r="J731" s="828"/>
      <c r="K731" s="828"/>
      <c r="L731" s="853"/>
      <c r="M731" s="828"/>
      <c r="N731" s="828"/>
      <c r="O731" s="828"/>
      <c r="P731" s="828"/>
      <c r="Q731" s="828"/>
      <c r="R731" s="828"/>
      <c r="S731" s="828"/>
      <c r="T731" s="828"/>
      <c r="U731" s="828"/>
      <c r="V731" s="828"/>
      <c r="W731" s="828"/>
      <c r="X731" s="828"/>
      <c r="Y731" s="828"/>
      <c r="Z731" s="828"/>
    </row>
    <row r="732" ht="12.75" customHeight="1" spans="1:26">
      <c r="A732" s="828"/>
      <c r="B732" s="829"/>
      <c r="C732" s="828"/>
      <c r="D732" s="830"/>
      <c r="E732" s="828"/>
      <c r="F732" s="830"/>
      <c r="G732" s="828"/>
      <c r="H732" s="828"/>
      <c r="I732" s="828"/>
      <c r="J732" s="828"/>
      <c r="K732" s="828"/>
      <c r="L732" s="853"/>
      <c r="M732" s="828"/>
      <c r="N732" s="828"/>
      <c r="O732" s="828"/>
      <c r="P732" s="828"/>
      <c r="Q732" s="828"/>
      <c r="R732" s="828"/>
      <c r="S732" s="828"/>
      <c r="T732" s="828"/>
      <c r="U732" s="828"/>
      <c r="V732" s="828"/>
      <c r="W732" s="828"/>
      <c r="X732" s="828"/>
      <c r="Y732" s="828"/>
      <c r="Z732" s="828"/>
    </row>
    <row r="733" ht="12.75" customHeight="1" spans="1:26">
      <c r="A733" s="828"/>
      <c r="B733" s="829"/>
      <c r="C733" s="828"/>
      <c r="D733" s="830"/>
      <c r="E733" s="828"/>
      <c r="F733" s="830"/>
      <c r="G733" s="828"/>
      <c r="H733" s="828"/>
      <c r="I733" s="828"/>
      <c r="J733" s="828"/>
      <c r="K733" s="828"/>
      <c r="L733" s="853"/>
      <c r="M733" s="828"/>
      <c r="N733" s="828"/>
      <c r="O733" s="828"/>
      <c r="P733" s="828"/>
      <c r="Q733" s="828"/>
      <c r="R733" s="828"/>
      <c r="S733" s="828"/>
      <c r="T733" s="828"/>
      <c r="U733" s="828"/>
      <c r="V733" s="828"/>
      <c r="W733" s="828"/>
      <c r="X733" s="828"/>
      <c r="Y733" s="828"/>
      <c r="Z733" s="828"/>
    </row>
    <row r="734" ht="12.75" customHeight="1" spans="1:26">
      <c r="A734" s="828"/>
      <c r="B734" s="829"/>
      <c r="C734" s="828"/>
      <c r="D734" s="830"/>
      <c r="E734" s="828"/>
      <c r="F734" s="830"/>
      <c r="G734" s="828"/>
      <c r="H734" s="828"/>
      <c r="I734" s="828"/>
      <c r="J734" s="828"/>
      <c r="K734" s="828"/>
      <c r="L734" s="853"/>
      <c r="M734" s="828"/>
      <c r="N734" s="828"/>
      <c r="O734" s="828"/>
      <c r="P734" s="828"/>
      <c r="Q734" s="828"/>
      <c r="R734" s="828"/>
      <c r="S734" s="828"/>
      <c r="T734" s="828"/>
      <c r="U734" s="828"/>
      <c r="V734" s="828"/>
      <c r="W734" s="828"/>
      <c r="X734" s="828"/>
      <c r="Y734" s="828"/>
      <c r="Z734" s="828"/>
    </row>
    <row r="735" ht="12.75" customHeight="1" spans="1:26">
      <c r="A735" s="828"/>
      <c r="B735" s="829"/>
      <c r="C735" s="828"/>
      <c r="D735" s="830"/>
      <c r="E735" s="828"/>
      <c r="F735" s="830"/>
      <c r="G735" s="828"/>
      <c r="H735" s="828"/>
      <c r="I735" s="828"/>
      <c r="J735" s="828"/>
      <c r="K735" s="828"/>
      <c r="L735" s="853"/>
      <c r="M735" s="828"/>
      <c r="N735" s="828"/>
      <c r="O735" s="828"/>
      <c r="P735" s="828"/>
      <c r="Q735" s="828"/>
      <c r="R735" s="828"/>
      <c r="S735" s="828"/>
      <c r="T735" s="828"/>
      <c r="U735" s="828"/>
      <c r="V735" s="828"/>
      <c r="W735" s="828"/>
      <c r="X735" s="828"/>
      <c r="Y735" s="828"/>
      <c r="Z735" s="828"/>
    </row>
    <row r="736" ht="12.75" customHeight="1" spans="1:26">
      <c r="A736" s="828"/>
      <c r="B736" s="829"/>
      <c r="C736" s="828"/>
      <c r="D736" s="830"/>
      <c r="E736" s="828"/>
      <c r="F736" s="830"/>
      <c r="G736" s="828"/>
      <c r="H736" s="828"/>
      <c r="I736" s="828"/>
      <c r="J736" s="828"/>
      <c r="K736" s="828"/>
      <c r="L736" s="853"/>
      <c r="M736" s="828"/>
      <c r="N736" s="828"/>
      <c r="O736" s="828"/>
      <c r="P736" s="828"/>
      <c r="Q736" s="828"/>
      <c r="R736" s="828"/>
      <c r="S736" s="828"/>
      <c r="T736" s="828"/>
      <c r="U736" s="828"/>
      <c r="V736" s="828"/>
      <c r="W736" s="828"/>
      <c r="X736" s="828"/>
      <c r="Y736" s="828"/>
      <c r="Z736" s="828"/>
    </row>
    <row r="737" ht="12.75" customHeight="1" spans="1:26">
      <c r="A737" s="828"/>
      <c r="B737" s="829"/>
      <c r="C737" s="828"/>
      <c r="D737" s="830"/>
      <c r="E737" s="828"/>
      <c r="F737" s="830"/>
      <c r="G737" s="828"/>
      <c r="H737" s="828"/>
      <c r="I737" s="828"/>
      <c r="J737" s="828"/>
      <c r="K737" s="828"/>
      <c r="L737" s="853"/>
      <c r="M737" s="828"/>
      <c r="N737" s="828"/>
      <c r="O737" s="828"/>
      <c r="P737" s="828"/>
      <c r="Q737" s="828"/>
      <c r="R737" s="828"/>
      <c r="S737" s="828"/>
      <c r="T737" s="828"/>
      <c r="U737" s="828"/>
      <c r="V737" s="828"/>
      <c r="W737" s="828"/>
      <c r="X737" s="828"/>
      <c r="Y737" s="828"/>
      <c r="Z737" s="828"/>
    </row>
    <row r="738" ht="12.75" customHeight="1" spans="1:26">
      <c r="A738" s="828"/>
      <c r="B738" s="829"/>
      <c r="C738" s="828"/>
      <c r="D738" s="830"/>
      <c r="E738" s="828"/>
      <c r="F738" s="830"/>
      <c r="G738" s="828"/>
      <c r="H738" s="828"/>
      <c r="I738" s="828"/>
      <c r="J738" s="828"/>
      <c r="K738" s="828"/>
      <c r="L738" s="853"/>
      <c r="M738" s="828"/>
      <c r="N738" s="828"/>
      <c r="O738" s="828"/>
      <c r="P738" s="828"/>
      <c r="Q738" s="828"/>
      <c r="R738" s="828"/>
      <c r="S738" s="828"/>
      <c r="T738" s="828"/>
      <c r="U738" s="828"/>
      <c r="V738" s="828"/>
      <c r="W738" s="828"/>
      <c r="X738" s="828"/>
      <c r="Y738" s="828"/>
      <c r="Z738" s="828"/>
    </row>
    <row r="739" ht="12.75" customHeight="1" spans="1:26">
      <c r="A739" s="828"/>
      <c r="B739" s="829"/>
      <c r="C739" s="828"/>
      <c r="D739" s="830"/>
      <c r="E739" s="828"/>
      <c r="F739" s="830"/>
      <c r="G739" s="828"/>
      <c r="H739" s="828"/>
      <c r="I739" s="828"/>
      <c r="J739" s="828"/>
      <c r="K739" s="828"/>
      <c r="L739" s="853"/>
      <c r="M739" s="828"/>
      <c r="N739" s="828"/>
      <c r="O739" s="828"/>
      <c r="P739" s="828"/>
      <c r="Q739" s="828"/>
      <c r="R739" s="828"/>
      <c r="S739" s="828"/>
      <c r="T739" s="828"/>
      <c r="U739" s="828"/>
      <c r="V739" s="828"/>
      <c r="W739" s="828"/>
      <c r="X739" s="828"/>
      <c r="Y739" s="828"/>
      <c r="Z739" s="828"/>
    </row>
    <row r="740" ht="12.75" customHeight="1" spans="1:26">
      <c r="A740" s="828"/>
      <c r="B740" s="829"/>
      <c r="C740" s="828"/>
      <c r="D740" s="830"/>
      <c r="E740" s="828"/>
      <c r="F740" s="830"/>
      <c r="G740" s="828"/>
      <c r="H740" s="828"/>
      <c r="I740" s="828"/>
      <c r="J740" s="828"/>
      <c r="K740" s="828"/>
      <c r="L740" s="853"/>
      <c r="M740" s="828"/>
      <c r="N740" s="828"/>
      <c r="O740" s="828"/>
      <c r="P740" s="828"/>
      <c r="Q740" s="828"/>
      <c r="R740" s="828"/>
      <c r="S740" s="828"/>
      <c r="T740" s="828"/>
      <c r="U740" s="828"/>
      <c r="V740" s="828"/>
      <c r="W740" s="828"/>
      <c r="X740" s="828"/>
      <c r="Y740" s="828"/>
      <c r="Z740" s="828"/>
    </row>
    <row r="741" ht="12.75" customHeight="1" spans="1:26">
      <c r="A741" s="828"/>
      <c r="B741" s="829"/>
      <c r="C741" s="828"/>
      <c r="D741" s="830"/>
      <c r="E741" s="828"/>
      <c r="F741" s="830"/>
      <c r="G741" s="828"/>
      <c r="H741" s="828"/>
      <c r="I741" s="828"/>
      <c r="J741" s="828"/>
      <c r="K741" s="828"/>
      <c r="L741" s="853"/>
      <c r="M741" s="828"/>
      <c r="N741" s="828"/>
      <c r="O741" s="828"/>
      <c r="P741" s="828"/>
      <c r="Q741" s="828"/>
      <c r="R741" s="828"/>
      <c r="S741" s="828"/>
      <c r="T741" s="828"/>
      <c r="U741" s="828"/>
      <c r="V741" s="828"/>
      <c r="W741" s="828"/>
      <c r="X741" s="828"/>
      <c r="Y741" s="828"/>
      <c r="Z741" s="828"/>
    </row>
    <row r="742" ht="12.75" customHeight="1" spans="1:26">
      <c r="A742" s="828"/>
      <c r="B742" s="829"/>
      <c r="C742" s="828"/>
      <c r="D742" s="830"/>
      <c r="E742" s="828"/>
      <c r="F742" s="830"/>
      <c r="G742" s="828"/>
      <c r="H742" s="828"/>
      <c r="I742" s="828"/>
      <c r="J742" s="828"/>
      <c r="K742" s="828"/>
      <c r="L742" s="853"/>
      <c r="M742" s="828"/>
      <c r="N742" s="828"/>
      <c r="O742" s="828"/>
      <c r="P742" s="828"/>
      <c r="Q742" s="828"/>
      <c r="R742" s="828"/>
      <c r="S742" s="828"/>
      <c r="T742" s="828"/>
      <c r="U742" s="828"/>
      <c r="V742" s="828"/>
      <c r="W742" s="828"/>
      <c r="X742" s="828"/>
      <c r="Y742" s="828"/>
      <c r="Z742" s="828"/>
    </row>
    <row r="743" ht="12.75" customHeight="1" spans="1:26">
      <c r="A743" s="828"/>
      <c r="B743" s="829"/>
      <c r="C743" s="828"/>
      <c r="D743" s="830"/>
      <c r="E743" s="828"/>
      <c r="F743" s="830"/>
      <c r="G743" s="828"/>
      <c r="H743" s="828"/>
      <c r="I743" s="828"/>
      <c r="J743" s="828"/>
      <c r="K743" s="828"/>
      <c r="L743" s="853"/>
      <c r="M743" s="828"/>
      <c r="N743" s="828"/>
      <c r="O743" s="828"/>
      <c r="P743" s="828"/>
      <c r="Q743" s="828"/>
      <c r="R743" s="828"/>
      <c r="S743" s="828"/>
      <c r="T743" s="828"/>
      <c r="U743" s="828"/>
      <c r="V743" s="828"/>
      <c r="W743" s="828"/>
      <c r="X743" s="828"/>
      <c r="Y743" s="828"/>
      <c r="Z743" s="828"/>
    </row>
    <row r="744" ht="12.75" customHeight="1" spans="1:26">
      <c r="A744" s="828"/>
      <c r="B744" s="829"/>
      <c r="C744" s="828"/>
      <c r="D744" s="830"/>
      <c r="E744" s="828"/>
      <c r="F744" s="830"/>
      <c r="G744" s="828"/>
      <c r="H744" s="828"/>
      <c r="I744" s="828"/>
      <c r="J744" s="828"/>
      <c r="K744" s="828"/>
      <c r="L744" s="853"/>
      <c r="M744" s="828"/>
      <c r="N744" s="828"/>
      <c r="O744" s="828"/>
      <c r="P744" s="828"/>
      <c r="Q744" s="828"/>
      <c r="R744" s="828"/>
      <c r="S744" s="828"/>
      <c r="T744" s="828"/>
      <c r="U744" s="828"/>
      <c r="V744" s="828"/>
      <c r="W744" s="828"/>
      <c r="X744" s="828"/>
      <c r="Y744" s="828"/>
      <c r="Z744" s="828"/>
    </row>
    <row r="745" ht="12.75" customHeight="1" spans="1:26">
      <c r="A745" s="828"/>
      <c r="B745" s="829"/>
      <c r="C745" s="828"/>
      <c r="D745" s="830"/>
      <c r="E745" s="828"/>
      <c r="F745" s="830"/>
      <c r="G745" s="828"/>
      <c r="H745" s="828"/>
      <c r="I745" s="828"/>
      <c r="J745" s="828"/>
      <c r="K745" s="828"/>
      <c r="L745" s="853"/>
      <c r="M745" s="828"/>
      <c r="N745" s="828"/>
      <c r="O745" s="828"/>
      <c r="P745" s="828"/>
      <c r="Q745" s="828"/>
      <c r="R745" s="828"/>
      <c r="S745" s="828"/>
      <c r="T745" s="828"/>
      <c r="U745" s="828"/>
      <c r="V745" s="828"/>
      <c r="W745" s="828"/>
      <c r="X745" s="828"/>
      <c r="Y745" s="828"/>
      <c r="Z745" s="828"/>
    </row>
    <row r="746" ht="12.75" customHeight="1" spans="1:26">
      <c r="A746" s="828"/>
      <c r="B746" s="829"/>
      <c r="C746" s="828"/>
      <c r="D746" s="830"/>
      <c r="E746" s="828"/>
      <c r="F746" s="830"/>
      <c r="G746" s="828"/>
      <c r="H746" s="828"/>
      <c r="I746" s="828"/>
      <c r="J746" s="828"/>
      <c r="K746" s="828"/>
      <c r="L746" s="853"/>
      <c r="M746" s="828"/>
      <c r="N746" s="828"/>
      <c r="O746" s="828"/>
      <c r="P746" s="828"/>
      <c r="Q746" s="828"/>
      <c r="R746" s="828"/>
      <c r="S746" s="828"/>
      <c r="T746" s="828"/>
      <c r="U746" s="828"/>
      <c r="V746" s="828"/>
      <c r="W746" s="828"/>
      <c r="X746" s="828"/>
      <c r="Y746" s="828"/>
      <c r="Z746" s="828"/>
    </row>
    <row r="747" ht="12.75" customHeight="1" spans="1:26">
      <c r="A747" s="828"/>
      <c r="B747" s="829"/>
      <c r="C747" s="828"/>
      <c r="D747" s="830"/>
      <c r="E747" s="828"/>
      <c r="F747" s="830"/>
      <c r="G747" s="828"/>
      <c r="H747" s="828"/>
      <c r="I747" s="828"/>
      <c r="J747" s="828"/>
      <c r="K747" s="828"/>
      <c r="L747" s="853"/>
      <c r="M747" s="828"/>
      <c r="N747" s="828"/>
      <c r="O747" s="828"/>
      <c r="P747" s="828"/>
      <c r="Q747" s="828"/>
      <c r="R747" s="828"/>
      <c r="S747" s="828"/>
      <c r="T747" s="828"/>
      <c r="U747" s="828"/>
      <c r="V747" s="828"/>
      <c r="W747" s="828"/>
      <c r="X747" s="828"/>
      <c r="Y747" s="828"/>
      <c r="Z747" s="828"/>
    </row>
    <row r="748" ht="12.75" customHeight="1" spans="1:26">
      <c r="A748" s="828"/>
      <c r="B748" s="829"/>
      <c r="C748" s="828"/>
      <c r="D748" s="830"/>
      <c r="E748" s="828"/>
      <c r="F748" s="830"/>
      <c r="G748" s="828"/>
      <c r="H748" s="828"/>
      <c r="I748" s="828"/>
      <c r="J748" s="828"/>
      <c r="K748" s="828"/>
      <c r="L748" s="853"/>
      <c r="M748" s="828"/>
      <c r="N748" s="828"/>
      <c r="O748" s="828"/>
      <c r="P748" s="828"/>
      <c r="Q748" s="828"/>
      <c r="R748" s="828"/>
      <c r="S748" s="828"/>
      <c r="T748" s="828"/>
      <c r="U748" s="828"/>
      <c r="V748" s="828"/>
      <c r="W748" s="828"/>
      <c r="X748" s="828"/>
      <c r="Y748" s="828"/>
      <c r="Z748" s="828"/>
    </row>
    <row r="749" ht="12.75" customHeight="1" spans="1:26">
      <c r="A749" s="828"/>
      <c r="B749" s="829"/>
      <c r="C749" s="828"/>
      <c r="D749" s="830"/>
      <c r="E749" s="828"/>
      <c r="F749" s="830"/>
      <c r="G749" s="828"/>
      <c r="H749" s="828"/>
      <c r="I749" s="828"/>
      <c r="J749" s="828"/>
      <c r="K749" s="828"/>
      <c r="L749" s="853"/>
      <c r="M749" s="828"/>
      <c r="N749" s="828"/>
      <c r="O749" s="828"/>
      <c r="P749" s="828"/>
      <c r="Q749" s="828"/>
      <c r="R749" s="828"/>
      <c r="S749" s="828"/>
      <c r="T749" s="828"/>
      <c r="U749" s="828"/>
      <c r="V749" s="828"/>
      <c r="W749" s="828"/>
      <c r="X749" s="828"/>
      <c r="Y749" s="828"/>
      <c r="Z749" s="828"/>
    </row>
    <row r="750" ht="12.75" customHeight="1" spans="1:26">
      <c r="A750" s="828"/>
      <c r="B750" s="829"/>
      <c r="C750" s="828"/>
      <c r="D750" s="830"/>
      <c r="E750" s="828"/>
      <c r="F750" s="830"/>
      <c r="G750" s="828"/>
      <c r="H750" s="828"/>
      <c r="I750" s="828"/>
      <c r="J750" s="828"/>
      <c r="K750" s="828"/>
      <c r="L750" s="853"/>
      <c r="M750" s="828"/>
      <c r="N750" s="828"/>
      <c r="O750" s="828"/>
      <c r="P750" s="828"/>
      <c r="Q750" s="828"/>
      <c r="R750" s="828"/>
      <c r="S750" s="828"/>
      <c r="T750" s="828"/>
      <c r="U750" s="828"/>
      <c r="V750" s="828"/>
      <c r="W750" s="828"/>
      <c r="X750" s="828"/>
      <c r="Y750" s="828"/>
      <c r="Z750" s="828"/>
    </row>
    <row r="751" ht="12.75" customHeight="1" spans="1:26">
      <c r="A751" s="828"/>
      <c r="B751" s="829"/>
      <c r="C751" s="828"/>
      <c r="D751" s="830"/>
      <c r="E751" s="828"/>
      <c r="F751" s="830"/>
      <c r="G751" s="828"/>
      <c r="H751" s="828"/>
      <c r="I751" s="828"/>
      <c r="J751" s="828"/>
      <c r="K751" s="828"/>
      <c r="L751" s="853"/>
      <c r="M751" s="828"/>
      <c r="N751" s="828"/>
      <c r="O751" s="828"/>
      <c r="P751" s="828"/>
      <c r="Q751" s="828"/>
      <c r="R751" s="828"/>
      <c r="S751" s="828"/>
      <c r="T751" s="828"/>
      <c r="U751" s="828"/>
      <c r="V751" s="828"/>
      <c r="W751" s="828"/>
      <c r="X751" s="828"/>
      <c r="Y751" s="828"/>
      <c r="Z751" s="828"/>
    </row>
    <row r="752" ht="12.75" customHeight="1" spans="1:26">
      <c r="A752" s="828"/>
      <c r="B752" s="829"/>
      <c r="C752" s="828"/>
      <c r="D752" s="830"/>
      <c r="E752" s="828"/>
      <c r="F752" s="830"/>
      <c r="G752" s="828"/>
      <c r="H752" s="828"/>
      <c r="I752" s="828"/>
      <c r="J752" s="828"/>
      <c r="K752" s="828"/>
      <c r="L752" s="853"/>
      <c r="M752" s="828"/>
      <c r="N752" s="828"/>
      <c r="O752" s="828"/>
      <c r="P752" s="828"/>
      <c r="Q752" s="828"/>
      <c r="R752" s="828"/>
      <c r="S752" s="828"/>
      <c r="T752" s="828"/>
      <c r="U752" s="828"/>
      <c r="V752" s="828"/>
      <c r="W752" s="828"/>
      <c r="X752" s="828"/>
      <c r="Y752" s="828"/>
      <c r="Z752" s="828"/>
    </row>
    <row r="753" ht="12.75" customHeight="1" spans="1:26">
      <c r="A753" s="828"/>
      <c r="B753" s="829"/>
      <c r="C753" s="828"/>
      <c r="D753" s="830"/>
      <c r="E753" s="828"/>
      <c r="F753" s="830"/>
      <c r="G753" s="828"/>
      <c r="H753" s="828"/>
      <c r="I753" s="828"/>
      <c r="J753" s="828"/>
      <c r="K753" s="828"/>
      <c r="L753" s="853"/>
      <c r="M753" s="828"/>
      <c r="N753" s="828"/>
      <c r="O753" s="828"/>
      <c r="P753" s="828"/>
      <c r="Q753" s="828"/>
      <c r="R753" s="828"/>
      <c r="S753" s="828"/>
      <c r="T753" s="828"/>
      <c r="U753" s="828"/>
      <c r="V753" s="828"/>
      <c r="W753" s="828"/>
      <c r="X753" s="828"/>
      <c r="Y753" s="828"/>
      <c r="Z753" s="828"/>
    </row>
    <row r="754" ht="12.75" customHeight="1" spans="1:26">
      <c r="A754" s="828"/>
      <c r="B754" s="829"/>
      <c r="C754" s="828"/>
      <c r="D754" s="830"/>
      <c r="E754" s="828"/>
      <c r="F754" s="830"/>
      <c r="G754" s="828"/>
      <c r="H754" s="828"/>
      <c r="I754" s="828"/>
      <c r="J754" s="828"/>
      <c r="K754" s="828"/>
      <c r="L754" s="853"/>
      <c r="M754" s="828"/>
      <c r="N754" s="828"/>
      <c r="O754" s="828"/>
      <c r="P754" s="828"/>
      <c r="Q754" s="828"/>
      <c r="R754" s="828"/>
      <c r="S754" s="828"/>
      <c r="T754" s="828"/>
      <c r="U754" s="828"/>
      <c r="V754" s="828"/>
      <c r="W754" s="828"/>
      <c r="X754" s="828"/>
      <c r="Y754" s="828"/>
      <c r="Z754" s="828"/>
    </row>
    <row r="755" ht="12.75" customHeight="1" spans="1:26">
      <c r="A755" s="828"/>
      <c r="B755" s="829"/>
      <c r="C755" s="828"/>
      <c r="D755" s="830"/>
      <c r="E755" s="828"/>
      <c r="F755" s="830"/>
      <c r="G755" s="828"/>
      <c r="H755" s="828"/>
      <c r="I755" s="828"/>
      <c r="J755" s="828"/>
      <c r="K755" s="828"/>
      <c r="L755" s="853"/>
      <c r="M755" s="828"/>
      <c r="N755" s="828"/>
      <c r="O755" s="828"/>
      <c r="P755" s="828"/>
      <c r="Q755" s="828"/>
      <c r="R755" s="828"/>
      <c r="S755" s="828"/>
      <c r="T755" s="828"/>
      <c r="U755" s="828"/>
      <c r="V755" s="828"/>
      <c r="W755" s="828"/>
      <c r="X755" s="828"/>
      <c r="Y755" s="828"/>
      <c r="Z755" s="828"/>
    </row>
    <row r="756" ht="12.75" customHeight="1" spans="1:26">
      <c r="A756" s="828"/>
      <c r="B756" s="829"/>
      <c r="C756" s="828"/>
      <c r="D756" s="830"/>
      <c r="E756" s="828"/>
      <c r="F756" s="830"/>
      <c r="G756" s="828"/>
      <c r="H756" s="828"/>
      <c r="I756" s="828"/>
      <c r="J756" s="828"/>
      <c r="K756" s="828"/>
      <c r="L756" s="853"/>
      <c r="M756" s="828"/>
      <c r="N756" s="828"/>
      <c r="O756" s="828"/>
      <c r="P756" s="828"/>
      <c r="Q756" s="828"/>
      <c r="R756" s="828"/>
      <c r="S756" s="828"/>
      <c r="T756" s="828"/>
      <c r="U756" s="828"/>
      <c r="V756" s="828"/>
      <c r="W756" s="828"/>
      <c r="X756" s="828"/>
      <c r="Y756" s="828"/>
      <c r="Z756" s="828"/>
    </row>
    <row r="757" ht="12.75" customHeight="1" spans="1:26">
      <c r="A757" s="828"/>
      <c r="B757" s="829"/>
      <c r="C757" s="828"/>
      <c r="D757" s="830"/>
      <c r="E757" s="828"/>
      <c r="F757" s="830"/>
      <c r="G757" s="828"/>
      <c r="H757" s="828"/>
      <c r="I757" s="828"/>
      <c r="J757" s="828"/>
      <c r="K757" s="828"/>
      <c r="L757" s="853"/>
      <c r="M757" s="828"/>
      <c r="N757" s="828"/>
      <c r="O757" s="828"/>
      <c r="P757" s="828"/>
      <c r="Q757" s="828"/>
      <c r="R757" s="828"/>
      <c r="S757" s="828"/>
      <c r="T757" s="828"/>
      <c r="U757" s="828"/>
      <c r="V757" s="828"/>
      <c r="W757" s="828"/>
      <c r="X757" s="828"/>
      <c r="Y757" s="828"/>
      <c r="Z757" s="828"/>
    </row>
    <row r="758" ht="12.75" customHeight="1" spans="1:26">
      <c r="A758" s="828"/>
      <c r="B758" s="829"/>
      <c r="C758" s="828"/>
      <c r="D758" s="830"/>
      <c r="E758" s="828"/>
      <c r="F758" s="830"/>
      <c r="G758" s="828"/>
      <c r="H758" s="828"/>
      <c r="I758" s="828"/>
      <c r="J758" s="828"/>
      <c r="K758" s="828"/>
      <c r="L758" s="853"/>
      <c r="M758" s="828"/>
      <c r="N758" s="828"/>
      <c r="O758" s="828"/>
      <c r="P758" s="828"/>
      <c r="Q758" s="828"/>
      <c r="R758" s="828"/>
      <c r="S758" s="828"/>
      <c r="T758" s="828"/>
      <c r="U758" s="828"/>
      <c r="V758" s="828"/>
      <c r="W758" s="828"/>
      <c r="X758" s="828"/>
      <c r="Y758" s="828"/>
      <c r="Z758" s="828"/>
    </row>
    <row r="759" ht="12.75" customHeight="1" spans="1:26">
      <c r="A759" s="828"/>
      <c r="B759" s="829"/>
      <c r="C759" s="828"/>
      <c r="D759" s="830"/>
      <c r="E759" s="828"/>
      <c r="F759" s="830"/>
      <c r="G759" s="828"/>
      <c r="H759" s="828"/>
      <c r="I759" s="828"/>
      <c r="J759" s="828"/>
      <c r="K759" s="828"/>
      <c r="L759" s="853"/>
      <c r="M759" s="828"/>
      <c r="N759" s="828"/>
      <c r="O759" s="828"/>
      <c r="P759" s="828"/>
      <c r="Q759" s="828"/>
      <c r="R759" s="828"/>
      <c r="S759" s="828"/>
      <c r="T759" s="828"/>
      <c r="U759" s="828"/>
      <c r="V759" s="828"/>
      <c r="W759" s="828"/>
      <c r="X759" s="828"/>
      <c r="Y759" s="828"/>
      <c r="Z759" s="828"/>
    </row>
    <row r="760" ht="12.75" customHeight="1" spans="1:26">
      <c r="A760" s="828"/>
      <c r="B760" s="829"/>
      <c r="C760" s="828"/>
      <c r="D760" s="830"/>
      <c r="E760" s="828"/>
      <c r="F760" s="830"/>
      <c r="G760" s="828"/>
      <c r="H760" s="828"/>
      <c r="I760" s="828"/>
      <c r="J760" s="828"/>
      <c r="K760" s="828"/>
      <c r="L760" s="853"/>
      <c r="M760" s="828"/>
      <c r="N760" s="828"/>
      <c r="O760" s="828"/>
      <c r="P760" s="828"/>
      <c r="Q760" s="828"/>
      <c r="R760" s="828"/>
      <c r="S760" s="828"/>
      <c r="T760" s="828"/>
      <c r="U760" s="828"/>
      <c r="V760" s="828"/>
      <c r="W760" s="828"/>
      <c r="X760" s="828"/>
      <c r="Y760" s="828"/>
      <c r="Z760" s="828"/>
    </row>
    <row r="761" ht="12.75" customHeight="1" spans="1:26">
      <c r="A761" s="828"/>
      <c r="B761" s="829"/>
      <c r="C761" s="828"/>
      <c r="D761" s="830"/>
      <c r="E761" s="828"/>
      <c r="F761" s="830"/>
      <c r="G761" s="828"/>
      <c r="H761" s="828"/>
      <c r="I761" s="828"/>
      <c r="J761" s="828"/>
      <c r="K761" s="828"/>
      <c r="L761" s="853"/>
      <c r="M761" s="828"/>
      <c r="N761" s="828"/>
      <c r="O761" s="828"/>
      <c r="P761" s="828"/>
      <c r="Q761" s="828"/>
      <c r="R761" s="828"/>
      <c r="S761" s="828"/>
      <c r="T761" s="828"/>
      <c r="U761" s="828"/>
      <c r="V761" s="828"/>
      <c r="W761" s="828"/>
      <c r="X761" s="828"/>
      <c r="Y761" s="828"/>
      <c r="Z761" s="828"/>
    </row>
    <row r="762" ht="12.75" customHeight="1" spans="1:26">
      <c r="A762" s="828"/>
      <c r="B762" s="829"/>
      <c r="C762" s="828"/>
      <c r="D762" s="830"/>
      <c r="E762" s="828"/>
      <c r="F762" s="830"/>
      <c r="G762" s="828"/>
      <c r="H762" s="828"/>
      <c r="I762" s="828"/>
      <c r="J762" s="828"/>
      <c r="K762" s="828"/>
      <c r="L762" s="853"/>
      <c r="M762" s="828"/>
      <c r="N762" s="828"/>
      <c r="O762" s="828"/>
      <c r="P762" s="828"/>
      <c r="Q762" s="828"/>
      <c r="R762" s="828"/>
      <c r="S762" s="828"/>
      <c r="T762" s="828"/>
      <c r="U762" s="828"/>
      <c r="V762" s="828"/>
      <c r="W762" s="828"/>
      <c r="X762" s="828"/>
      <c r="Y762" s="828"/>
      <c r="Z762" s="828"/>
    </row>
    <row r="763" ht="12.75" customHeight="1" spans="1:26">
      <c r="A763" s="828"/>
      <c r="B763" s="829"/>
      <c r="C763" s="828"/>
      <c r="D763" s="830"/>
      <c r="E763" s="828"/>
      <c r="F763" s="830"/>
      <c r="G763" s="828"/>
      <c r="H763" s="828"/>
      <c r="I763" s="828"/>
      <c r="J763" s="828"/>
      <c r="K763" s="828"/>
      <c r="L763" s="853"/>
      <c r="M763" s="828"/>
      <c r="N763" s="828"/>
      <c r="O763" s="828"/>
      <c r="P763" s="828"/>
      <c r="Q763" s="828"/>
      <c r="R763" s="828"/>
      <c r="S763" s="828"/>
      <c r="T763" s="828"/>
      <c r="U763" s="828"/>
      <c r="V763" s="828"/>
      <c r="W763" s="828"/>
      <c r="X763" s="828"/>
      <c r="Y763" s="828"/>
      <c r="Z763" s="828"/>
    </row>
    <row r="764" ht="12.75" customHeight="1" spans="1:26">
      <c r="A764" s="828"/>
      <c r="B764" s="829"/>
      <c r="C764" s="828"/>
      <c r="D764" s="830"/>
      <c r="E764" s="828"/>
      <c r="F764" s="830"/>
      <c r="G764" s="828"/>
      <c r="H764" s="828"/>
      <c r="I764" s="828"/>
      <c r="J764" s="828"/>
      <c r="K764" s="828"/>
      <c r="L764" s="853"/>
      <c r="M764" s="828"/>
      <c r="N764" s="828"/>
      <c r="O764" s="828"/>
      <c r="P764" s="828"/>
      <c r="Q764" s="828"/>
      <c r="R764" s="828"/>
      <c r="S764" s="828"/>
      <c r="T764" s="828"/>
      <c r="U764" s="828"/>
      <c r="V764" s="828"/>
      <c r="W764" s="828"/>
      <c r="X764" s="828"/>
      <c r="Y764" s="828"/>
      <c r="Z764" s="828"/>
    </row>
    <row r="765" ht="12.75" customHeight="1" spans="1:26">
      <c r="A765" s="828"/>
      <c r="B765" s="829"/>
      <c r="C765" s="828"/>
      <c r="D765" s="830"/>
      <c r="E765" s="828"/>
      <c r="F765" s="830"/>
      <c r="G765" s="828"/>
      <c r="H765" s="828"/>
      <c r="I765" s="828"/>
      <c r="J765" s="828"/>
      <c r="K765" s="828"/>
      <c r="L765" s="853"/>
      <c r="M765" s="828"/>
      <c r="N765" s="828"/>
      <c r="O765" s="828"/>
      <c r="P765" s="828"/>
      <c r="Q765" s="828"/>
      <c r="R765" s="828"/>
      <c r="S765" s="828"/>
      <c r="T765" s="828"/>
      <c r="U765" s="828"/>
      <c r="V765" s="828"/>
      <c r="W765" s="828"/>
      <c r="X765" s="828"/>
      <c r="Y765" s="828"/>
      <c r="Z765" s="828"/>
    </row>
    <row r="766" ht="12.75" customHeight="1" spans="1:26">
      <c r="A766" s="828"/>
      <c r="B766" s="829"/>
      <c r="C766" s="828"/>
      <c r="D766" s="830"/>
      <c r="E766" s="828"/>
      <c r="F766" s="830"/>
      <c r="G766" s="828"/>
      <c r="H766" s="828"/>
      <c r="I766" s="828"/>
      <c r="J766" s="828"/>
      <c r="K766" s="828"/>
      <c r="L766" s="853"/>
      <c r="M766" s="828"/>
      <c r="N766" s="828"/>
      <c r="O766" s="828"/>
      <c r="P766" s="828"/>
      <c r="Q766" s="828"/>
      <c r="R766" s="828"/>
      <c r="S766" s="828"/>
      <c r="T766" s="828"/>
      <c r="U766" s="828"/>
      <c r="V766" s="828"/>
      <c r="W766" s="828"/>
      <c r="X766" s="828"/>
      <c r="Y766" s="828"/>
      <c r="Z766" s="828"/>
    </row>
    <row r="767" ht="12.75" customHeight="1" spans="1:26">
      <c r="A767" s="828"/>
      <c r="B767" s="829"/>
      <c r="C767" s="828"/>
      <c r="D767" s="830"/>
      <c r="E767" s="828"/>
      <c r="F767" s="830"/>
      <c r="G767" s="828"/>
      <c r="H767" s="828"/>
      <c r="I767" s="828"/>
      <c r="J767" s="828"/>
      <c r="K767" s="828"/>
      <c r="L767" s="853"/>
      <c r="M767" s="828"/>
      <c r="N767" s="828"/>
      <c r="O767" s="828"/>
      <c r="P767" s="828"/>
      <c r="Q767" s="828"/>
      <c r="R767" s="828"/>
      <c r="S767" s="828"/>
      <c r="T767" s="828"/>
      <c r="U767" s="828"/>
      <c r="V767" s="828"/>
      <c r="W767" s="828"/>
      <c r="X767" s="828"/>
      <c r="Y767" s="828"/>
      <c r="Z767" s="828"/>
    </row>
    <row r="768" ht="12.75" customHeight="1" spans="1:26">
      <c r="A768" s="828"/>
      <c r="B768" s="829"/>
      <c r="C768" s="828"/>
      <c r="D768" s="830"/>
      <c r="E768" s="828"/>
      <c r="F768" s="830"/>
      <c r="G768" s="828"/>
      <c r="H768" s="828"/>
      <c r="I768" s="828"/>
      <c r="J768" s="828"/>
      <c r="K768" s="828"/>
      <c r="L768" s="853"/>
      <c r="M768" s="828"/>
      <c r="N768" s="828"/>
      <c r="O768" s="828"/>
      <c r="P768" s="828"/>
      <c r="Q768" s="828"/>
      <c r="R768" s="828"/>
      <c r="S768" s="828"/>
      <c r="T768" s="828"/>
      <c r="U768" s="828"/>
      <c r="V768" s="828"/>
      <c r="W768" s="828"/>
      <c r="X768" s="828"/>
      <c r="Y768" s="828"/>
      <c r="Z768" s="828"/>
    </row>
    <row r="769" ht="12.75" customHeight="1" spans="1:26">
      <c r="A769" s="828"/>
      <c r="B769" s="829"/>
      <c r="C769" s="828"/>
      <c r="D769" s="830"/>
      <c r="E769" s="828"/>
      <c r="F769" s="830"/>
      <c r="G769" s="828"/>
      <c r="H769" s="828"/>
      <c r="I769" s="828"/>
      <c r="J769" s="828"/>
      <c r="K769" s="828"/>
      <c r="L769" s="853"/>
      <c r="M769" s="828"/>
      <c r="N769" s="828"/>
      <c r="O769" s="828"/>
      <c r="P769" s="828"/>
      <c r="Q769" s="828"/>
      <c r="R769" s="828"/>
      <c r="S769" s="828"/>
      <c r="T769" s="828"/>
      <c r="U769" s="828"/>
      <c r="V769" s="828"/>
      <c r="W769" s="828"/>
      <c r="X769" s="828"/>
      <c r="Y769" s="828"/>
      <c r="Z769" s="828"/>
    </row>
    <row r="770" ht="12.75" customHeight="1" spans="1:26">
      <c r="A770" s="828"/>
      <c r="B770" s="829"/>
      <c r="C770" s="828"/>
      <c r="D770" s="830"/>
      <c r="E770" s="828"/>
      <c r="F770" s="830"/>
      <c r="G770" s="828"/>
      <c r="H770" s="828"/>
      <c r="I770" s="828"/>
      <c r="J770" s="828"/>
      <c r="K770" s="828"/>
      <c r="L770" s="853"/>
      <c r="M770" s="828"/>
      <c r="N770" s="828"/>
      <c r="O770" s="828"/>
      <c r="P770" s="828"/>
      <c r="Q770" s="828"/>
      <c r="R770" s="828"/>
      <c r="S770" s="828"/>
      <c r="T770" s="828"/>
      <c r="U770" s="828"/>
      <c r="V770" s="828"/>
      <c r="W770" s="828"/>
      <c r="X770" s="828"/>
      <c r="Y770" s="828"/>
      <c r="Z770" s="828"/>
    </row>
    <row r="771" ht="12.75" customHeight="1" spans="1:26">
      <c r="A771" s="828"/>
      <c r="B771" s="829"/>
      <c r="C771" s="828"/>
      <c r="D771" s="830"/>
      <c r="E771" s="828"/>
      <c r="F771" s="830"/>
      <c r="G771" s="828"/>
      <c r="H771" s="828"/>
      <c r="I771" s="828"/>
      <c r="J771" s="828"/>
      <c r="K771" s="828"/>
      <c r="L771" s="853"/>
      <c r="M771" s="828"/>
      <c r="N771" s="828"/>
      <c r="O771" s="828"/>
      <c r="P771" s="828"/>
      <c r="Q771" s="828"/>
      <c r="R771" s="828"/>
      <c r="S771" s="828"/>
      <c r="T771" s="828"/>
      <c r="U771" s="828"/>
      <c r="V771" s="828"/>
      <c r="W771" s="828"/>
      <c r="X771" s="828"/>
      <c r="Y771" s="828"/>
      <c r="Z771" s="828"/>
    </row>
    <row r="772" ht="12.75" customHeight="1" spans="1:26">
      <c r="A772" s="828"/>
      <c r="B772" s="829"/>
      <c r="C772" s="828"/>
      <c r="D772" s="830"/>
      <c r="E772" s="828"/>
      <c r="F772" s="830"/>
      <c r="G772" s="828"/>
      <c r="H772" s="828"/>
      <c r="I772" s="828"/>
      <c r="J772" s="828"/>
      <c r="K772" s="828"/>
      <c r="L772" s="853"/>
      <c r="M772" s="828"/>
      <c r="N772" s="828"/>
      <c r="O772" s="828"/>
      <c r="P772" s="828"/>
      <c r="Q772" s="828"/>
      <c r="R772" s="828"/>
      <c r="S772" s="828"/>
      <c r="T772" s="828"/>
      <c r="U772" s="828"/>
      <c r="V772" s="828"/>
      <c r="W772" s="828"/>
      <c r="X772" s="828"/>
      <c r="Y772" s="828"/>
      <c r="Z772" s="828"/>
    </row>
    <row r="773" ht="12.75" customHeight="1" spans="1:26">
      <c r="A773" s="828"/>
      <c r="B773" s="829"/>
      <c r="C773" s="828"/>
      <c r="D773" s="830"/>
      <c r="E773" s="828"/>
      <c r="F773" s="830"/>
      <c r="G773" s="828"/>
      <c r="H773" s="828"/>
      <c r="I773" s="828"/>
      <c r="J773" s="828"/>
      <c r="K773" s="828"/>
      <c r="L773" s="853"/>
      <c r="M773" s="828"/>
      <c r="N773" s="828"/>
      <c r="O773" s="828"/>
      <c r="P773" s="828"/>
      <c r="Q773" s="828"/>
      <c r="R773" s="828"/>
      <c r="S773" s="828"/>
      <c r="T773" s="828"/>
      <c r="U773" s="828"/>
      <c r="V773" s="828"/>
      <c r="W773" s="828"/>
      <c r="X773" s="828"/>
      <c r="Y773" s="828"/>
      <c r="Z773" s="828"/>
    </row>
    <row r="774" ht="12.75" customHeight="1" spans="1:26">
      <c r="A774" s="828"/>
      <c r="B774" s="829"/>
      <c r="C774" s="828"/>
      <c r="D774" s="830"/>
      <c r="E774" s="828"/>
      <c r="F774" s="830"/>
      <c r="G774" s="828"/>
      <c r="H774" s="828"/>
      <c r="I774" s="828"/>
      <c r="J774" s="828"/>
      <c r="K774" s="828"/>
      <c r="L774" s="853"/>
      <c r="M774" s="828"/>
      <c r="N774" s="828"/>
      <c r="O774" s="828"/>
      <c r="P774" s="828"/>
      <c r="Q774" s="828"/>
      <c r="R774" s="828"/>
      <c r="S774" s="828"/>
      <c r="T774" s="828"/>
      <c r="U774" s="828"/>
      <c r="V774" s="828"/>
      <c r="W774" s="828"/>
      <c r="X774" s="828"/>
      <c r="Y774" s="828"/>
      <c r="Z774" s="828"/>
    </row>
    <row r="775" ht="12.75" customHeight="1" spans="1:26">
      <c r="A775" s="828"/>
      <c r="B775" s="829"/>
      <c r="C775" s="828"/>
      <c r="D775" s="830"/>
      <c r="E775" s="828"/>
      <c r="F775" s="830"/>
      <c r="G775" s="828"/>
      <c r="H775" s="828"/>
      <c r="I775" s="828"/>
      <c r="J775" s="828"/>
      <c r="K775" s="828"/>
      <c r="L775" s="853"/>
      <c r="M775" s="828"/>
      <c r="N775" s="828"/>
      <c r="O775" s="828"/>
      <c r="P775" s="828"/>
      <c r="Q775" s="828"/>
      <c r="R775" s="828"/>
      <c r="S775" s="828"/>
      <c r="T775" s="828"/>
      <c r="U775" s="828"/>
      <c r="V775" s="828"/>
      <c r="W775" s="828"/>
      <c r="X775" s="828"/>
      <c r="Y775" s="828"/>
      <c r="Z775" s="828"/>
    </row>
    <row r="776" ht="12.75" customHeight="1" spans="1:26">
      <c r="A776" s="828"/>
      <c r="B776" s="829"/>
      <c r="C776" s="828"/>
      <c r="D776" s="830"/>
      <c r="E776" s="828"/>
      <c r="F776" s="830"/>
      <c r="G776" s="828"/>
      <c r="H776" s="828"/>
      <c r="I776" s="828"/>
      <c r="J776" s="828"/>
      <c r="K776" s="828"/>
      <c r="L776" s="853"/>
      <c r="M776" s="828"/>
      <c r="N776" s="828"/>
      <c r="O776" s="828"/>
      <c r="P776" s="828"/>
      <c r="Q776" s="828"/>
      <c r="R776" s="828"/>
      <c r="S776" s="828"/>
      <c r="T776" s="828"/>
      <c r="U776" s="828"/>
      <c r="V776" s="828"/>
      <c r="W776" s="828"/>
      <c r="X776" s="828"/>
      <c r="Y776" s="828"/>
      <c r="Z776" s="828"/>
    </row>
    <row r="777" ht="12.75" customHeight="1" spans="1:26">
      <c r="A777" s="828"/>
      <c r="B777" s="829"/>
      <c r="C777" s="828"/>
      <c r="D777" s="830"/>
      <c r="E777" s="828"/>
      <c r="F777" s="830"/>
      <c r="G777" s="828"/>
      <c r="H777" s="828"/>
      <c r="I777" s="828"/>
      <c r="J777" s="828"/>
      <c r="K777" s="828"/>
      <c r="L777" s="853"/>
      <c r="M777" s="828"/>
      <c r="N777" s="828"/>
      <c r="O777" s="828"/>
      <c r="P777" s="828"/>
      <c r="Q777" s="828"/>
      <c r="R777" s="828"/>
      <c r="S777" s="828"/>
      <c r="T777" s="828"/>
      <c r="U777" s="828"/>
      <c r="V777" s="828"/>
      <c r="W777" s="828"/>
      <c r="X777" s="828"/>
      <c r="Y777" s="828"/>
      <c r="Z777" s="828"/>
    </row>
    <row r="778" ht="12.75" customHeight="1" spans="1:26">
      <c r="A778" s="828"/>
      <c r="B778" s="829"/>
      <c r="C778" s="828"/>
      <c r="D778" s="830"/>
      <c r="E778" s="828"/>
      <c r="F778" s="830"/>
      <c r="G778" s="828"/>
      <c r="H778" s="828"/>
      <c r="I778" s="828"/>
      <c r="J778" s="828"/>
      <c r="K778" s="828"/>
      <c r="L778" s="853"/>
      <c r="M778" s="828"/>
      <c r="N778" s="828"/>
      <c r="O778" s="828"/>
      <c r="P778" s="828"/>
      <c r="Q778" s="828"/>
      <c r="R778" s="828"/>
      <c r="S778" s="828"/>
      <c r="T778" s="828"/>
      <c r="U778" s="828"/>
      <c r="V778" s="828"/>
      <c r="W778" s="828"/>
      <c r="X778" s="828"/>
      <c r="Y778" s="828"/>
      <c r="Z778" s="828"/>
    </row>
    <row r="779" ht="12.75" customHeight="1" spans="1:26">
      <c r="A779" s="828"/>
      <c r="B779" s="829"/>
      <c r="C779" s="828"/>
      <c r="D779" s="830"/>
      <c r="E779" s="828"/>
      <c r="F779" s="830"/>
      <c r="G779" s="828"/>
      <c r="H779" s="828"/>
      <c r="I779" s="828"/>
      <c r="J779" s="828"/>
      <c r="K779" s="828"/>
      <c r="L779" s="853"/>
      <c r="M779" s="828"/>
      <c r="N779" s="828"/>
      <c r="O779" s="828"/>
      <c r="P779" s="828"/>
      <c r="Q779" s="828"/>
      <c r="R779" s="828"/>
      <c r="S779" s="828"/>
      <c r="T779" s="828"/>
      <c r="U779" s="828"/>
      <c r="V779" s="828"/>
      <c r="W779" s="828"/>
      <c r="X779" s="828"/>
      <c r="Y779" s="828"/>
      <c r="Z779" s="828"/>
    </row>
    <row r="780" ht="12.75" customHeight="1" spans="1:26">
      <c r="A780" s="828"/>
      <c r="B780" s="829"/>
      <c r="C780" s="828"/>
      <c r="D780" s="830"/>
      <c r="E780" s="828"/>
      <c r="F780" s="830"/>
      <c r="G780" s="828"/>
      <c r="H780" s="828"/>
      <c r="I780" s="828"/>
      <c r="J780" s="828"/>
      <c r="K780" s="828"/>
      <c r="L780" s="853"/>
      <c r="M780" s="828"/>
      <c r="N780" s="828"/>
      <c r="O780" s="828"/>
      <c r="P780" s="828"/>
      <c r="Q780" s="828"/>
      <c r="R780" s="828"/>
      <c r="S780" s="828"/>
      <c r="T780" s="828"/>
      <c r="U780" s="828"/>
      <c r="V780" s="828"/>
      <c r="W780" s="828"/>
      <c r="X780" s="828"/>
      <c r="Y780" s="828"/>
      <c r="Z780" s="828"/>
    </row>
    <row r="781" ht="12.75" customHeight="1" spans="1:26">
      <c r="A781" s="828"/>
      <c r="B781" s="829"/>
      <c r="C781" s="828"/>
      <c r="D781" s="830"/>
      <c r="E781" s="828"/>
      <c r="F781" s="830"/>
      <c r="G781" s="828"/>
      <c r="H781" s="828"/>
      <c r="I781" s="828"/>
      <c r="J781" s="828"/>
      <c r="K781" s="828"/>
      <c r="L781" s="853"/>
      <c r="M781" s="828"/>
      <c r="N781" s="828"/>
      <c r="O781" s="828"/>
      <c r="P781" s="828"/>
      <c r="Q781" s="828"/>
      <c r="R781" s="828"/>
      <c r="S781" s="828"/>
      <c r="T781" s="828"/>
      <c r="U781" s="828"/>
      <c r="V781" s="828"/>
      <c r="W781" s="828"/>
      <c r="X781" s="828"/>
      <c r="Y781" s="828"/>
      <c r="Z781" s="828"/>
    </row>
    <row r="782" ht="12.75" customHeight="1" spans="1:26">
      <c r="A782" s="828"/>
      <c r="B782" s="829"/>
      <c r="C782" s="828"/>
      <c r="D782" s="830"/>
      <c r="E782" s="828"/>
      <c r="F782" s="830"/>
      <c r="G782" s="828"/>
      <c r="H782" s="828"/>
      <c r="I782" s="828"/>
      <c r="J782" s="828"/>
      <c r="K782" s="828"/>
      <c r="L782" s="853"/>
      <c r="M782" s="828"/>
      <c r="N782" s="828"/>
      <c r="O782" s="828"/>
      <c r="P782" s="828"/>
      <c r="Q782" s="828"/>
      <c r="R782" s="828"/>
      <c r="S782" s="828"/>
      <c r="T782" s="828"/>
      <c r="U782" s="828"/>
      <c r="V782" s="828"/>
      <c r="W782" s="828"/>
      <c r="X782" s="828"/>
      <c r="Y782" s="828"/>
      <c r="Z782" s="828"/>
    </row>
    <row r="783" ht="12.75" customHeight="1" spans="1:26">
      <c r="A783" s="828"/>
      <c r="B783" s="829"/>
      <c r="C783" s="828"/>
      <c r="D783" s="830"/>
      <c r="E783" s="828"/>
      <c r="F783" s="830"/>
      <c r="G783" s="828"/>
      <c r="H783" s="828"/>
      <c r="I783" s="828"/>
      <c r="J783" s="828"/>
      <c r="K783" s="828"/>
      <c r="L783" s="853"/>
      <c r="M783" s="828"/>
      <c r="N783" s="828"/>
      <c r="O783" s="828"/>
      <c r="P783" s="828"/>
      <c r="Q783" s="828"/>
      <c r="R783" s="828"/>
      <c r="S783" s="828"/>
      <c r="T783" s="828"/>
      <c r="U783" s="828"/>
      <c r="V783" s="828"/>
      <c r="W783" s="828"/>
      <c r="X783" s="828"/>
      <c r="Y783" s="828"/>
      <c r="Z783" s="828"/>
    </row>
    <row r="784" ht="12.75" customHeight="1" spans="1:26">
      <c r="A784" s="828"/>
      <c r="B784" s="829"/>
      <c r="C784" s="828"/>
      <c r="D784" s="830"/>
      <c r="E784" s="828"/>
      <c r="F784" s="830"/>
      <c r="G784" s="828"/>
      <c r="H784" s="828"/>
      <c r="I784" s="828"/>
      <c r="J784" s="828"/>
      <c r="K784" s="828"/>
      <c r="L784" s="853"/>
      <c r="M784" s="828"/>
      <c r="N784" s="828"/>
      <c r="O784" s="828"/>
      <c r="P784" s="828"/>
      <c r="Q784" s="828"/>
      <c r="R784" s="828"/>
      <c r="S784" s="828"/>
      <c r="T784" s="828"/>
      <c r="U784" s="828"/>
      <c r="V784" s="828"/>
      <c r="W784" s="828"/>
      <c r="X784" s="828"/>
      <c r="Y784" s="828"/>
      <c r="Z784" s="828"/>
    </row>
    <row r="785" ht="12.75" customHeight="1" spans="1:26">
      <c r="A785" s="828"/>
      <c r="B785" s="829"/>
      <c r="C785" s="828"/>
      <c r="D785" s="830"/>
      <c r="E785" s="828"/>
      <c r="F785" s="830"/>
      <c r="G785" s="828"/>
      <c r="H785" s="828"/>
      <c r="I785" s="828"/>
      <c r="J785" s="828"/>
      <c r="K785" s="828"/>
      <c r="L785" s="853"/>
      <c r="M785" s="828"/>
      <c r="N785" s="828"/>
      <c r="O785" s="828"/>
      <c r="P785" s="828"/>
      <c r="Q785" s="828"/>
      <c r="R785" s="828"/>
      <c r="S785" s="828"/>
      <c r="T785" s="828"/>
      <c r="U785" s="828"/>
      <c r="V785" s="828"/>
      <c r="W785" s="828"/>
      <c r="X785" s="828"/>
      <c r="Y785" s="828"/>
      <c r="Z785" s="828"/>
    </row>
    <row r="786" ht="12.75" customHeight="1" spans="1:26">
      <c r="A786" s="828"/>
      <c r="B786" s="829"/>
      <c r="C786" s="828"/>
      <c r="D786" s="830"/>
      <c r="E786" s="828"/>
      <c r="F786" s="830"/>
      <c r="G786" s="828"/>
      <c r="H786" s="828"/>
      <c r="I786" s="828"/>
      <c r="J786" s="828"/>
      <c r="K786" s="828"/>
      <c r="L786" s="853"/>
      <c r="M786" s="828"/>
      <c r="N786" s="828"/>
      <c r="O786" s="828"/>
      <c r="P786" s="828"/>
      <c r="Q786" s="828"/>
      <c r="R786" s="828"/>
      <c r="S786" s="828"/>
      <c r="T786" s="828"/>
      <c r="U786" s="828"/>
      <c r="V786" s="828"/>
      <c r="W786" s="828"/>
      <c r="X786" s="828"/>
      <c r="Y786" s="828"/>
      <c r="Z786" s="828"/>
    </row>
    <row r="787" ht="12.75" customHeight="1" spans="1:26">
      <c r="A787" s="828"/>
      <c r="B787" s="829"/>
      <c r="C787" s="828"/>
      <c r="D787" s="830"/>
      <c r="E787" s="828"/>
      <c r="F787" s="830"/>
      <c r="G787" s="828"/>
      <c r="H787" s="828"/>
      <c r="I787" s="828"/>
      <c r="J787" s="828"/>
      <c r="K787" s="828"/>
      <c r="L787" s="853"/>
      <c r="M787" s="828"/>
      <c r="N787" s="828"/>
      <c r="O787" s="828"/>
      <c r="P787" s="828"/>
      <c r="Q787" s="828"/>
      <c r="R787" s="828"/>
      <c r="S787" s="828"/>
      <c r="T787" s="828"/>
      <c r="U787" s="828"/>
      <c r="V787" s="828"/>
      <c r="W787" s="828"/>
      <c r="X787" s="828"/>
      <c r="Y787" s="828"/>
      <c r="Z787" s="828"/>
    </row>
    <row r="788" ht="12.75" customHeight="1" spans="1:26">
      <c r="A788" s="828"/>
      <c r="B788" s="829"/>
      <c r="C788" s="828"/>
      <c r="D788" s="830"/>
      <c r="E788" s="828"/>
      <c r="F788" s="830"/>
      <c r="G788" s="828"/>
      <c r="H788" s="828"/>
      <c r="I788" s="828"/>
      <c r="J788" s="828"/>
      <c r="K788" s="828"/>
      <c r="L788" s="853"/>
      <c r="M788" s="828"/>
      <c r="N788" s="828"/>
      <c r="O788" s="828"/>
      <c r="P788" s="828"/>
      <c r="Q788" s="828"/>
      <c r="R788" s="828"/>
      <c r="S788" s="828"/>
      <c r="T788" s="828"/>
      <c r="U788" s="828"/>
      <c r="V788" s="828"/>
      <c r="W788" s="828"/>
      <c r="X788" s="828"/>
      <c r="Y788" s="828"/>
      <c r="Z788" s="828"/>
    </row>
    <row r="789" ht="12.75" customHeight="1" spans="1:26">
      <c r="A789" s="828"/>
      <c r="B789" s="829"/>
      <c r="C789" s="828"/>
      <c r="D789" s="830"/>
      <c r="E789" s="828"/>
      <c r="F789" s="830"/>
      <c r="G789" s="828"/>
      <c r="H789" s="828"/>
      <c r="I789" s="828"/>
      <c r="J789" s="828"/>
      <c r="K789" s="828"/>
      <c r="L789" s="853"/>
      <c r="M789" s="828"/>
      <c r="N789" s="828"/>
      <c r="O789" s="828"/>
      <c r="P789" s="828"/>
      <c r="Q789" s="828"/>
      <c r="R789" s="828"/>
      <c r="S789" s="828"/>
      <c r="T789" s="828"/>
      <c r="U789" s="828"/>
      <c r="V789" s="828"/>
      <c r="W789" s="828"/>
      <c r="X789" s="828"/>
      <c r="Y789" s="828"/>
      <c r="Z789" s="828"/>
    </row>
    <row r="790" ht="12.75" customHeight="1" spans="1:26">
      <c r="A790" s="828"/>
      <c r="B790" s="829"/>
      <c r="C790" s="828"/>
      <c r="D790" s="830"/>
      <c r="E790" s="828"/>
      <c r="F790" s="830"/>
      <c r="G790" s="828"/>
      <c r="H790" s="828"/>
      <c r="I790" s="828"/>
      <c r="J790" s="828"/>
      <c r="K790" s="828"/>
      <c r="L790" s="853"/>
      <c r="M790" s="828"/>
      <c r="N790" s="828"/>
      <c r="O790" s="828"/>
      <c r="P790" s="828"/>
      <c r="Q790" s="828"/>
      <c r="R790" s="828"/>
      <c r="S790" s="828"/>
      <c r="T790" s="828"/>
      <c r="U790" s="828"/>
      <c r="V790" s="828"/>
      <c r="W790" s="828"/>
      <c r="X790" s="828"/>
      <c r="Y790" s="828"/>
      <c r="Z790" s="828"/>
    </row>
    <row r="791" ht="12.75" customHeight="1" spans="1:26">
      <c r="A791" s="828"/>
      <c r="B791" s="829"/>
      <c r="C791" s="828"/>
      <c r="D791" s="830"/>
      <c r="E791" s="828"/>
      <c r="F791" s="830"/>
      <c r="G791" s="828"/>
      <c r="H791" s="828"/>
      <c r="I791" s="828"/>
      <c r="J791" s="828"/>
      <c r="K791" s="828"/>
      <c r="L791" s="853"/>
      <c r="M791" s="828"/>
      <c r="N791" s="828"/>
      <c r="O791" s="828"/>
      <c r="P791" s="828"/>
      <c r="Q791" s="828"/>
      <c r="R791" s="828"/>
      <c r="S791" s="828"/>
      <c r="T791" s="828"/>
      <c r="U791" s="828"/>
      <c r="V791" s="828"/>
      <c r="W791" s="828"/>
      <c r="X791" s="828"/>
      <c r="Y791" s="828"/>
      <c r="Z791" s="828"/>
    </row>
    <row r="792" ht="12.75" customHeight="1" spans="1:26">
      <c r="A792" s="828"/>
      <c r="B792" s="829"/>
      <c r="C792" s="828"/>
      <c r="D792" s="830"/>
      <c r="E792" s="828"/>
      <c r="F792" s="830"/>
      <c r="G792" s="828"/>
      <c r="H792" s="828"/>
      <c r="I792" s="828"/>
      <c r="J792" s="828"/>
      <c r="K792" s="828"/>
      <c r="L792" s="853"/>
      <c r="M792" s="828"/>
      <c r="N792" s="828"/>
      <c r="O792" s="828"/>
      <c r="P792" s="828"/>
      <c r="Q792" s="828"/>
      <c r="R792" s="828"/>
      <c r="S792" s="828"/>
      <c r="T792" s="828"/>
      <c r="U792" s="828"/>
      <c r="V792" s="828"/>
      <c r="W792" s="828"/>
      <c r="X792" s="828"/>
      <c r="Y792" s="828"/>
      <c r="Z792" s="828"/>
    </row>
    <row r="793" ht="12.75" customHeight="1" spans="1:26">
      <c r="A793" s="828"/>
      <c r="B793" s="829"/>
      <c r="C793" s="828"/>
      <c r="D793" s="830"/>
      <c r="E793" s="828"/>
      <c r="F793" s="830"/>
      <c r="G793" s="828"/>
      <c r="H793" s="828"/>
      <c r="I793" s="828"/>
      <c r="J793" s="828"/>
      <c r="K793" s="828"/>
      <c r="L793" s="853"/>
      <c r="M793" s="828"/>
      <c r="N793" s="828"/>
      <c r="O793" s="828"/>
      <c r="P793" s="828"/>
      <c r="Q793" s="828"/>
      <c r="R793" s="828"/>
      <c r="S793" s="828"/>
      <c r="T793" s="828"/>
      <c r="U793" s="828"/>
      <c r="V793" s="828"/>
      <c r="W793" s="828"/>
      <c r="X793" s="828"/>
      <c r="Y793" s="828"/>
      <c r="Z793" s="828"/>
    </row>
    <row r="794" ht="12.75" customHeight="1" spans="1:26">
      <c r="A794" s="828"/>
      <c r="B794" s="829"/>
      <c r="C794" s="828"/>
      <c r="D794" s="830"/>
      <c r="E794" s="828"/>
      <c r="F794" s="830"/>
      <c r="G794" s="828"/>
      <c r="H794" s="828"/>
      <c r="I794" s="828"/>
      <c r="J794" s="828"/>
      <c r="K794" s="828"/>
      <c r="L794" s="853"/>
      <c r="M794" s="828"/>
      <c r="N794" s="828"/>
      <c r="O794" s="828"/>
      <c r="P794" s="828"/>
      <c r="Q794" s="828"/>
      <c r="R794" s="828"/>
      <c r="S794" s="828"/>
      <c r="T794" s="828"/>
      <c r="U794" s="828"/>
      <c r="V794" s="828"/>
      <c r="W794" s="828"/>
      <c r="X794" s="828"/>
      <c r="Y794" s="828"/>
      <c r="Z794" s="828"/>
    </row>
    <row r="795" ht="12.75" customHeight="1" spans="1:26">
      <c r="A795" s="828"/>
      <c r="B795" s="829"/>
      <c r="C795" s="828"/>
      <c r="D795" s="830"/>
      <c r="E795" s="828"/>
      <c r="F795" s="830"/>
      <c r="G795" s="828"/>
      <c r="H795" s="828"/>
      <c r="I795" s="828"/>
      <c r="J795" s="828"/>
      <c r="K795" s="828"/>
      <c r="L795" s="853"/>
      <c r="M795" s="828"/>
      <c r="N795" s="828"/>
      <c r="O795" s="828"/>
      <c r="P795" s="828"/>
      <c r="Q795" s="828"/>
      <c r="R795" s="828"/>
      <c r="S795" s="828"/>
      <c r="T795" s="828"/>
      <c r="U795" s="828"/>
      <c r="V795" s="828"/>
      <c r="W795" s="828"/>
      <c r="X795" s="828"/>
      <c r="Y795" s="828"/>
      <c r="Z795" s="828"/>
    </row>
    <row r="796" ht="12.75" customHeight="1" spans="1:26">
      <c r="A796" s="828"/>
      <c r="B796" s="829"/>
      <c r="C796" s="828"/>
      <c r="D796" s="830"/>
      <c r="E796" s="828"/>
      <c r="F796" s="830"/>
      <c r="G796" s="828"/>
      <c r="H796" s="828"/>
      <c r="I796" s="828"/>
      <c r="J796" s="828"/>
      <c r="K796" s="828"/>
      <c r="L796" s="853"/>
      <c r="M796" s="828"/>
      <c r="N796" s="828"/>
      <c r="O796" s="828"/>
      <c r="P796" s="828"/>
      <c r="Q796" s="828"/>
      <c r="R796" s="828"/>
      <c r="S796" s="828"/>
      <c r="T796" s="828"/>
      <c r="U796" s="828"/>
      <c r="V796" s="828"/>
      <c r="W796" s="828"/>
      <c r="X796" s="828"/>
      <c r="Y796" s="828"/>
      <c r="Z796" s="828"/>
    </row>
    <row r="797" ht="12.75" customHeight="1" spans="1:26">
      <c r="A797" s="828"/>
      <c r="B797" s="829"/>
      <c r="C797" s="828"/>
      <c r="D797" s="830"/>
      <c r="E797" s="828"/>
      <c r="F797" s="830"/>
      <c r="G797" s="828"/>
      <c r="H797" s="828"/>
      <c r="I797" s="828"/>
      <c r="J797" s="828"/>
      <c r="K797" s="828"/>
      <c r="L797" s="853"/>
      <c r="M797" s="828"/>
      <c r="N797" s="828"/>
      <c r="O797" s="828"/>
      <c r="P797" s="828"/>
      <c r="Q797" s="828"/>
      <c r="R797" s="828"/>
      <c r="S797" s="828"/>
      <c r="T797" s="828"/>
      <c r="U797" s="828"/>
      <c r="V797" s="828"/>
      <c r="W797" s="828"/>
      <c r="X797" s="828"/>
      <c r="Y797" s="828"/>
      <c r="Z797" s="828"/>
    </row>
    <row r="798" ht="12.75" customHeight="1" spans="1:26">
      <c r="A798" s="828"/>
      <c r="B798" s="829"/>
      <c r="C798" s="828"/>
      <c r="D798" s="830"/>
      <c r="E798" s="828"/>
      <c r="F798" s="830"/>
      <c r="G798" s="828"/>
      <c r="H798" s="828"/>
      <c r="I798" s="828"/>
      <c r="J798" s="828"/>
      <c r="K798" s="828"/>
      <c r="L798" s="853"/>
      <c r="M798" s="828"/>
      <c r="N798" s="828"/>
      <c r="O798" s="828"/>
      <c r="P798" s="828"/>
      <c r="Q798" s="828"/>
      <c r="R798" s="828"/>
      <c r="S798" s="828"/>
      <c r="T798" s="828"/>
      <c r="U798" s="828"/>
      <c r="V798" s="828"/>
      <c r="W798" s="828"/>
      <c r="X798" s="828"/>
      <c r="Y798" s="828"/>
      <c r="Z798" s="828"/>
    </row>
    <row r="799" ht="12.75" customHeight="1" spans="1:26">
      <c r="A799" s="828"/>
      <c r="B799" s="829"/>
      <c r="C799" s="828"/>
      <c r="D799" s="830"/>
      <c r="E799" s="828"/>
      <c r="F799" s="830"/>
      <c r="G799" s="828"/>
      <c r="H799" s="828"/>
      <c r="I799" s="828"/>
      <c r="J799" s="828"/>
      <c r="K799" s="828"/>
      <c r="L799" s="853"/>
      <c r="M799" s="828"/>
      <c r="N799" s="828"/>
      <c r="O799" s="828"/>
      <c r="P799" s="828"/>
      <c r="Q799" s="828"/>
      <c r="R799" s="828"/>
      <c r="S799" s="828"/>
      <c r="T799" s="828"/>
      <c r="U799" s="828"/>
      <c r="V799" s="828"/>
      <c r="W799" s="828"/>
      <c r="X799" s="828"/>
      <c r="Y799" s="828"/>
      <c r="Z799" s="828"/>
    </row>
    <row r="800" ht="12.75" customHeight="1" spans="1:26">
      <c r="A800" s="828"/>
      <c r="B800" s="829"/>
      <c r="C800" s="828"/>
      <c r="D800" s="830"/>
      <c r="E800" s="828"/>
      <c r="F800" s="830"/>
      <c r="G800" s="828"/>
      <c r="H800" s="828"/>
      <c r="I800" s="828"/>
      <c r="J800" s="828"/>
      <c r="K800" s="828"/>
      <c r="L800" s="853"/>
      <c r="M800" s="828"/>
      <c r="N800" s="828"/>
      <c r="O800" s="828"/>
      <c r="P800" s="828"/>
      <c r="Q800" s="828"/>
      <c r="R800" s="828"/>
      <c r="S800" s="828"/>
      <c r="T800" s="828"/>
      <c r="U800" s="828"/>
      <c r="V800" s="828"/>
      <c r="W800" s="828"/>
      <c r="X800" s="828"/>
      <c r="Y800" s="828"/>
      <c r="Z800" s="828"/>
    </row>
    <row r="801" ht="12.75" customHeight="1" spans="1:26">
      <c r="A801" s="828"/>
      <c r="B801" s="829"/>
      <c r="C801" s="828"/>
      <c r="D801" s="830"/>
      <c r="E801" s="828"/>
      <c r="F801" s="830"/>
      <c r="G801" s="828"/>
      <c r="H801" s="828"/>
      <c r="I801" s="828"/>
      <c r="J801" s="828"/>
      <c r="K801" s="828"/>
      <c r="L801" s="853"/>
      <c r="M801" s="828"/>
      <c r="N801" s="828"/>
      <c r="O801" s="828"/>
      <c r="P801" s="828"/>
      <c r="Q801" s="828"/>
      <c r="R801" s="828"/>
      <c r="S801" s="828"/>
      <c r="T801" s="828"/>
      <c r="U801" s="828"/>
      <c r="V801" s="828"/>
      <c r="W801" s="828"/>
      <c r="X801" s="828"/>
      <c r="Y801" s="828"/>
      <c r="Z801" s="828"/>
    </row>
    <row r="802" ht="12.75" customHeight="1" spans="1:26">
      <c r="A802" s="828"/>
      <c r="B802" s="829"/>
      <c r="C802" s="828"/>
      <c r="D802" s="830"/>
      <c r="E802" s="828"/>
      <c r="F802" s="830"/>
      <c r="G802" s="828"/>
      <c r="H802" s="828"/>
      <c r="I802" s="828"/>
      <c r="J802" s="828"/>
      <c r="K802" s="828"/>
      <c r="L802" s="853"/>
      <c r="M802" s="828"/>
      <c r="N802" s="828"/>
      <c r="O802" s="828"/>
      <c r="P802" s="828"/>
      <c r="Q802" s="828"/>
      <c r="R802" s="828"/>
      <c r="S802" s="828"/>
      <c r="T802" s="828"/>
      <c r="U802" s="828"/>
      <c r="V802" s="828"/>
      <c r="W802" s="828"/>
      <c r="X802" s="828"/>
      <c r="Y802" s="828"/>
      <c r="Z802" s="828"/>
    </row>
    <row r="803" ht="12.75" customHeight="1" spans="1:26">
      <c r="A803" s="828"/>
      <c r="B803" s="829"/>
      <c r="C803" s="828"/>
      <c r="D803" s="830"/>
      <c r="E803" s="828"/>
      <c r="F803" s="830"/>
      <c r="G803" s="828"/>
      <c r="H803" s="828"/>
      <c r="I803" s="828"/>
      <c r="J803" s="828"/>
      <c r="K803" s="828"/>
      <c r="L803" s="853"/>
      <c r="M803" s="828"/>
      <c r="N803" s="828"/>
      <c r="O803" s="828"/>
      <c r="P803" s="828"/>
      <c r="Q803" s="828"/>
      <c r="R803" s="828"/>
      <c r="S803" s="828"/>
      <c r="T803" s="828"/>
      <c r="U803" s="828"/>
      <c r="V803" s="828"/>
      <c r="W803" s="828"/>
      <c r="X803" s="828"/>
      <c r="Y803" s="828"/>
      <c r="Z803" s="828"/>
    </row>
    <row r="804" ht="12.75" customHeight="1" spans="1:26">
      <c r="A804" s="828"/>
      <c r="B804" s="829"/>
      <c r="C804" s="828"/>
      <c r="D804" s="830"/>
      <c r="E804" s="828"/>
      <c r="F804" s="830"/>
      <c r="G804" s="828"/>
      <c r="H804" s="828"/>
      <c r="I804" s="828"/>
      <c r="J804" s="828"/>
      <c r="K804" s="828"/>
      <c r="L804" s="853"/>
      <c r="M804" s="828"/>
      <c r="N804" s="828"/>
      <c r="O804" s="828"/>
      <c r="P804" s="828"/>
      <c r="Q804" s="828"/>
      <c r="R804" s="828"/>
      <c r="S804" s="828"/>
      <c r="T804" s="828"/>
      <c r="U804" s="828"/>
      <c r="V804" s="828"/>
      <c r="W804" s="828"/>
      <c r="X804" s="828"/>
      <c r="Y804" s="828"/>
      <c r="Z804" s="828"/>
    </row>
    <row r="805" ht="12.75" customHeight="1" spans="1:26">
      <c r="A805" s="828"/>
      <c r="B805" s="829"/>
      <c r="C805" s="828"/>
      <c r="D805" s="830"/>
      <c r="E805" s="828"/>
      <c r="F805" s="830"/>
      <c r="G805" s="828"/>
      <c r="H805" s="828"/>
      <c r="I805" s="828"/>
      <c r="J805" s="828"/>
      <c r="K805" s="828"/>
      <c r="L805" s="853"/>
      <c r="M805" s="828"/>
      <c r="N805" s="828"/>
      <c r="O805" s="828"/>
      <c r="P805" s="828"/>
      <c r="Q805" s="828"/>
      <c r="R805" s="828"/>
      <c r="S805" s="828"/>
      <c r="T805" s="828"/>
      <c r="U805" s="828"/>
      <c r="V805" s="828"/>
      <c r="W805" s="828"/>
      <c r="X805" s="828"/>
      <c r="Y805" s="828"/>
      <c r="Z805" s="828"/>
    </row>
    <row r="806" ht="12.75" customHeight="1" spans="1:26">
      <c r="A806" s="828"/>
      <c r="B806" s="829"/>
      <c r="C806" s="828"/>
      <c r="D806" s="830"/>
      <c r="E806" s="828"/>
      <c r="F806" s="830"/>
      <c r="G806" s="828"/>
      <c r="H806" s="828"/>
      <c r="I806" s="828"/>
      <c r="J806" s="828"/>
      <c r="K806" s="828"/>
      <c r="L806" s="853"/>
      <c r="M806" s="828"/>
      <c r="N806" s="828"/>
      <c r="O806" s="828"/>
      <c r="P806" s="828"/>
      <c r="Q806" s="828"/>
      <c r="R806" s="828"/>
      <c r="S806" s="828"/>
      <c r="T806" s="828"/>
      <c r="U806" s="828"/>
      <c r="V806" s="828"/>
      <c r="W806" s="828"/>
      <c r="X806" s="828"/>
      <c r="Y806" s="828"/>
      <c r="Z806" s="828"/>
    </row>
    <row r="807" ht="12.75" customHeight="1" spans="1:26">
      <c r="A807" s="828"/>
      <c r="B807" s="829"/>
      <c r="C807" s="828"/>
      <c r="D807" s="830"/>
      <c r="E807" s="828"/>
      <c r="F807" s="830"/>
      <c r="G807" s="828"/>
      <c r="H807" s="828"/>
      <c r="I807" s="828"/>
      <c r="J807" s="828"/>
      <c r="K807" s="828"/>
      <c r="L807" s="853"/>
      <c r="M807" s="828"/>
      <c r="N807" s="828"/>
      <c r="O807" s="828"/>
      <c r="P807" s="828"/>
      <c r="Q807" s="828"/>
      <c r="R807" s="828"/>
      <c r="S807" s="828"/>
      <c r="T807" s="828"/>
      <c r="U807" s="828"/>
      <c r="V807" s="828"/>
      <c r="W807" s="828"/>
      <c r="X807" s="828"/>
      <c r="Y807" s="828"/>
      <c r="Z807" s="828"/>
    </row>
    <row r="808" ht="12.75" customHeight="1" spans="1:26">
      <c r="A808" s="828"/>
      <c r="B808" s="829"/>
      <c r="C808" s="828"/>
      <c r="D808" s="830"/>
      <c r="E808" s="828"/>
      <c r="F808" s="830"/>
      <c r="G808" s="828"/>
      <c r="H808" s="828"/>
      <c r="I808" s="828"/>
      <c r="J808" s="828"/>
      <c r="K808" s="828"/>
      <c r="L808" s="853"/>
      <c r="M808" s="828"/>
      <c r="N808" s="828"/>
      <c r="O808" s="828"/>
      <c r="P808" s="828"/>
      <c r="Q808" s="828"/>
      <c r="R808" s="828"/>
      <c r="S808" s="828"/>
      <c r="T808" s="828"/>
      <c r="U808" s="828"/>
      <c r="V808" s="828"/>
      <c r="W808" s="828"/>
      <c r="X808" s="828"/>
      <c r="Y808" s="828"/>
      <c r="Z808" s="828"/>
    </row>
    <row r="809" ht="12.75" customHeight="1" spans="1:26">
      <c r="A809" s="828"/>
      <c r="B809" s="829"/>
      <c r="C809" s="828"/>
      <c r="D809" s="830"/>
      <c r="E809" s="828"/>
      <c r="F809" s="830"/>
      <c r="G809" s="828"/>
      <c r="H809" s="828"/>
      <c r="I809" s="828"/>
      <c r="J809" s="828"/>
      <c r="K809" s="828"/>
      <c r="L809" s="853"/>
      <c r="M809" s="828"/>
      <c r="N809" s="828"/>
      <c r="O809" s="828"/>
      <c r="P809" s="828"/>
      <c r="Q809" s="828"/>
      <c r="R809" s="828"/>
      <c r="S809" s="828"/>
      <c r="T809" s="828"/>
      <c r="U809" s="828"/>
      <c r="V809" s="828"/>
      <c r="W809" s="828"/>
      <c r="X809" s="828"/>
      <c r="Y809" s="828"/>
      <c r="Z809" s="828"/>
    </row>
    <row r="810" ht="12.75" customHeight="1" spans="1:26">
      <c r="A810" s="828"/>
      <c r="B810" s="829"/>
      <c r="C810" s="828"/>
      <c r="D810" s="830"/>
      <c r="E810" s="828"/>
      <c r="F810" s="830"/>
      <c r="G810" s="828"/>
      <c r="H810" s="828"/>
      <c r="I810" s="828"/>
      <c r="J810" s="828"/>
      <c r="K810" s="828"/>
      <c r="L810" s="853"/>
      <c r="M810" s="828"/>
      <c r="N810" s="828"/>
      <c r="O810" s="828"/>
      <c r="P810" s="828"/>
      <c r="Q810" s="828"/>
      <c r="R810" s="828"/>
      <c r="S810" s="828"/>
      <c r="T810" s="828"/>
      <c r="U810" s="828"/>
      <c r="V810" s="828"/>
      <c r="W810" s="828"/>
      <c r="X810" s="828"/>
      <c r="Y810" s="828"/>
      <c r="Z810" s="828"/>
    </row>
    <row r="811" ht="12.75" customHeight="1" spans="1:26">
      <c r="A811" s="828"/>
      <c r="B811" s="829"/>
      <c r="C811" s="828"/>
      <c r="D811" s="830"/>
      <c r="E811" s="828"/>
      <c r="F811" s="830"/>
      <c r="G811" s="828"/>
      <c r="H811" s="828"/>
      <c r="I811" s="828"/>
      <c r="J811" s="828"/>
      <c r="K811" s="828"/>
      <c r="L811" s="853"/>
      <c r="M811" s="828"/>
      <c r="N811" s="828"/>
      <c r="O811" s="828"/>
      <c r="P811" s="828"/>
      <c r="Q811" s="828"/>
      <c r="R811" s="828"/>
      <c r="S811" s="828"/>
      <c r="T811" s="828"/>
      <c r="U811" s="828"/>
      <c r="V811" s="828"/>
      <c r="W811" s="828"/>
      <c r="X811" s="828"/>
      <c r="Y811" s="828"/>
      <c r="Z811" s="828"/>
    </row>
    <row r="812" ht="12.75" customHeight="1" spans="1:26">
      <c r="A812" s="828"/>
      <c r="B812" s="829"/>
      <c r="C812" s="828"/>
      <c r="D812" s="830"/>
      <c r="E812" s="828"/>
      <c r="F812" s="830"/>
      <c r="G812" s="828"/>
      <c r="H812" s="828"/>
      <c r="I812" s="828"/>
      <c r="J812" s="828"/>
      <c r="K812" s="828"/>
      <c r="L812" s="853"/>
      <c r="M812" s="828"/>
      <c r="N812" s="828"/>
      <c r="O812" s="828"/>
      <c r="P812" s="828"/>
      <c r="Q812" s="828"/>
      <c r="R812" s="828"/>
      <c r="S812" s="828"/>
      <c r="T812" s="828"/>
      <c r="U812" s="828"/>
      <c r="V812" s="828"/>
      <c r="W812" s="828"/>
      <c r="X812" s="828"/>
      <c r="Y812" s="828"/>
      <c r="Z812" s="828"/>
    </row>
    <row r="813" ht="12.75" customHeight="1" spans="1:26">
      <c r="A813" s="828"/>
      <c r="B813" s="829"/>
      <c r="C813" s="828"/>
      <c r="D813" s="830"/>
      <c r="E813" s="828"/>
      <c r="F813" s="830"/>
      <c r="G813" s="828"/>
      <c r="H813" s="828"/>
      <c r="I813" s="828"/>
      <c r="J813" s="828"/>
      <c r="K813" s="828"/>
      <c r="L813" s="853"/>
      <c r="M813" s="828"/>
      <c r="N813" s="828"/>
      <c r="O813" s="828"/>
      <c r="P813" s="828"/>
      <c r="Q813" s="828"/>
      <c r="R813" s="828"/>
      <c r="S813" s="828"/>
      <c r="T813" s="828"/>
      <c r="U813" s="828"/>
      <c r="V813" s="828"/>
      <c r="W813" s="828"/>
      <c r="X813" s="828"/>
      <c r="Y813" s="828"/>
      <c r="Z813" s="828"/>
    </row>
    <row r="814" ht="12.75" customHeight="1" spans="1:26">
      <c r="A814" s="828"/>
      <c r="B814" s="829"/>
      <c r="C814" s="828"/>
      <c r="D814" s="830"/>
      <c r="E814" s="828"/>
      <c r="F814" s="830"/>
      <c r="G814" s="828"/>
      <c r="H814" s="828"/>
      <c r="I814" s="828"/>
      <c r="J814" s="828"/>
      <c r="K814" s="828"/>
      <c r="L814" s="853"/>
      <c r="M814" s="828"/>
      <c r="N814" s="828"/>
      <c r="O814" s="828"/>
      <c r="P814" s="828"/>
      <c r="Q814" s="828"/>
      <c r="R814" s="828"/>
      <c r="S814" s="828"/>
      <c r="T814" s="828"/>
      <c r="U814" s="828"/>
      <c r="V814" s="828"/>
      <c r="W814" s="828"/>
      <c r="X814" s="828"/>
      <c r="Y814" s="828"/>
      <c r="Z814" s="828"/>
    </row>
    <row r="815" ht="12.75" customHeight="1" spans="1:26">
      <c r="A815" s="828"/>
      <c r="B815" s="829"/>
      <c r="C815" s="828"/>
      <c r="D815" s="830"/>
      <c r="E815" s="828"/>
      <c r="F815" s="830"/>
      <c r="G815" s="828"/>
      <c r="H815" s="828"/>
      <c r="I815" s="828"/>
      <c r="J815" s="828"/>
      <c r="K815" s="828"/>
      <c r="L815" s="853"/>
      <c r="M815" s="828"/>
      <c r="N815" s="828"/>
      <c r="O815" s="828"/>
      <c r="P815" s="828"/>
      <c r="Q815" s="828"/>
      <c r="R815" s="828"/>
      <c r="S815" s="828"/>
      <c r="T815" s="828"/>
      <c r="U815" s="828"/>
      <c r="V815" s="828"/>
      <c r="W815" s="828"/>
      <c r="X815" s="828"/>
      <c r="Y815" s="828"/>
      <c r="Z815" s="828"/>
    </row>
    <row r="816" ht="12.75" customHeight="1" spans="1:26">
      <c r="A816" s="828"/>
      <c r="B816" s="829"/>
      <c r="C816" s="828"/>
      <c r="D816" s="830"/>
      <c r="E816" s="828"/>
      <c r="F816" s="830"/>
      <c r="G816" s="828"/>
      <c r="H816" s="828"/>
      <c r="I816" s="828"/>
      <c r="J816" s="828"/>
      <c r="K816" s="828"/>
      <c r="L816" s="853"/>
      <c r="M816" s="828"/>
      <c r="N816" s="828"/>
      <c r="O816" s="828"/>
      <c r="P816" s="828"/>
      <c r="Q816" s="828"/>
      <c r="R816" s="828"/>
      <c r="S816" s="828"/>
      <c r="T816" s="828"/>
      <c r="U816" s="828"/>
      <c r="V816" s="828"/>
      <c r="W816" s="828"/>
      <c r="X816" s="828"/>
      <c r="Y816" s="828"/>
      <c r="Z816" s="828"/>
    </row>
    <row r="817" ht="12.75" customHeight="1" spans="1:26">
      <c r="A817" s="828"/>
      <c r="B817" s="829"/>
      <c r="C817" s="828"/>
      <c r="D817" s="830"/>
      <c r="E817" s="828"/>
      <c r="F817" s="830"/>
      <c r="G817" s="828"/>
      <c r="H817" s="828"/>
      <c r="I817" s="828"/>
      <c r="J817" s="828"/>
      <c r="K817" s="828"/>
      <c r="L817" s="853"/>
      <c r="M817" s="828"/>
      <c r="N817" s="828"/>
      <c r="O817" s="828"/>
      <c r="P817" s="828"/>
      <c r="Q817" s="828"/>
      <c r="R817" s="828"/>
      <c r="S817" s="828"/>
      <c r="T817" s="828"/>
      <c r="U817" s="828"/>
      <c r="V817" s="828"/>
      <c r="W817" s="828"/>
      <c r="X817" s="828"/>
      <c r="Y817" s="828"/>
      <c r="Z817" s="828"/>
    </row>
    <row r="818" ht="12.75" customHeight="1" spans="1:26">
      <c r="A818" s="828"/>
      <c r="B818" s="829"/>
      <c r="C818" s="828"/>
      <c r="D818" s="830"/>
      <c r="E818" s="828"/>
      <c r="F818" s="830"/>
      <c r="G818" s="828"/>
      <c r="H818" s="828"/>
      <c r="I818" s="828"/>
      <c r="J818" s="828"/>
      <c r="K818" s="828"/>
      <c r="L818" s="853"/>
      <c r="M818" s="828"/>
      <c r="N818" s="828"/>
      <c r="O818" s="828"/>
      <c r="P818" s="828"/>
      <c r="Q818" s="828"/>
      <c r="R818" s="828"/>
      <c r="S818" s="828"/>
      <c r="T818" s="828"/>
      <c r="U818" s="828"/>
      <c r="V818" s="828"/>
      <c r="W818" s="828"/>
      <c r="X818" s="828"/>
      <c r="Y818" s="828"/>
      <c r="Z818" s="828"/>
    </row>
    <row r="819" ht="12.75" customHeight="1" spans="1:26">
      <c r="A819" s="828"/>
      <c r="B819" s="829"/>
      <c r="C819" s="828"/>
      <c r="D819" s="830"/>
      <c r="E819" s="828"/>
      <c r="F819" s="830"/>
      <c r="G819" s="828"/>
      <c r="H819" s="828"/>
      <c r="I819" s="828"/>
      <c r="J819" s="828"/>
      <c r="K819" s="828"/>
      <c r="L819" s="853"/>
      <c r="M819" s="828"/>
      <c r="N819" s="828"/>
      <c r="O819" s="828"/>
      <c r="P819" s="828"/>
      <c r="Q819" s="828"/>
      <c r="R819" s="828"/>
      <c r="S819" s="828"/>
      <c r="T819" s="828"/>
      <c r="U819" s="828"/>
      <c r="V819" s="828"/>
      <c r="W819" s="828"/>
      <c r="X819" s="828"/>
      <c r="Y819" s="828"/>
      <c r="Z819" s="828"/>
    </row>
    <row r="820" ht="12.75" customHeight="1" spans="1:26">
      <c r="A820" s="828"/>
      <c r="B820" s="829"/>
      <c r="C820" s="828"/>
      <c r="D820" s="830"/>
      <c r="E820" s="828"/>
      <c r="F820" s="830"/>
      <c r="G820" s="828"/>
      <c r="H820" s="828"/>
      <c r="I820" s="828"/>
      <c r="J820" s="828"/>
      <c r="K820" s="828"/>
      <c r="L820" s="853"/>
      <c r="M820" s="828"/>
      <c r="N820" s="828"/>
      <c r="O820" s="828"/>
      <c r="P820" s="828"/>
      <c r="Q820" s="828"/>
      <c r="R820" s="828"/>
      <c r="S820" s="828"/>
      <c r="T820" s="828"/>
      <c r="U820" s="828"/>
      <c r="V820" s="828"/>
      <c r="W820" s="828"/>
      <c r="X820" s="828"/>
      <c r="Y820" s="828"/>
      <c r="Z820" s="828"/>
    </row>
    <row r="821" ht="12.75" customHeight="1" spans="1:26">
      <c r="A821" s="828"/>
      <c r="B821" s="829"/>
      <c r="C821" s="828"/>
      <c r="D821" s="830"/>
      <c r="E821" s="828"/>
      <c r="F821" s="830"/>
      <c r="G821" s="828"/>
      <c r="H821" s="828"/>
      <c r="I821" s="828"/>
      <c r="J821" s="828"/>
      <c r="K821" s="828"/>
      <c r="L821" s="853"/>
      <c r="M821" s="828"/>
      <c r="N821" s="828"/>
      <c r="O821" s="828"/>
      <c r="P821" s="828"/>
      <c r="Q821" s="828"/>
      <c r="R821" s="828"/>
      <c r="S821" s="828"/>
      <c r="T821" s="828"/>
      <c r="U821" s="828"/>
      <c r="V821" s="828"/>
      <c r="W821" s="828"/>
      <c r="X821" s="828"/>
      <c r="Y821" s="828"/>
      <c r="Z821" s="828"/>
    </row>
    <row r="822" ht="12.75" customHeight="1" spans="1:26">
      <c r="A822" s="828"/>
      <c r="B822" s="829"/>
      <c r="C822" s="828"/>
      <c r="D822" s="830"/>
      <c r="E822" s="828"/>
      <c r="F822" s="830"/>
      <c r="G822" s="828"/>
      <c r="H822" s="828"/>
      <c r="I822" s="828"/>
      <c r="J822" s="828"/>
      <c r="K822" s="828"/>
      <c r="L822" s="853"/>
      <c r="M822" s="828"/>
      <c r="N822" s="828"/>
      <c r="O822" s="828"/>
      <c r="P822" s="828"/>
      <c r="Q822" s="828"/>
      <c r="R822" s="828"/>
      <c r="S822" s="828"/>
      <c r="T822" s="828"/>
      <c r="U822" s="828"/>
      <c r="V822" s="828"/>
      <c r="W822" s="828"/>
      <c r="X822" s="828"/>
      <c r="Y822" s="828"/>
      <c r="Z822" s="828"/>
    </row>
    <row r="823" ht="12.75" customHeight="1" spans="1:26">
      <c r="A823" s="828"/>
      <c r="B823" s="829"/>
      <c r="C823" s="828"/>
      <c r="D823" s="830"/>
      <c r="E823" s="828"/>
      <c r="F823" s="830"/>
      <c r="G823" s="828"/>
      <c r="H823" s="828"/>
      <c r="I823" s="828"/>
      <c r="J823" s="828"/>
      <c r="K823" s="828"/>
      <c r="L823" s="853"/>
      <c r="M823" s="828"/>
      <c r="N823" s="828"/>
      <c r="O823" s="828"/>
      <c r="P823" s="828"/>
      <c r="Q823" s="828"/>
      <c r="R823" s="828"/>
      <c r="S823" s="828"/>
      <c r="T823" s="828"/>
      <c r="U823" s="828"/>
      <c r="V823" s="828"/>
      <c r="W823" s="828"/>
      <c r="X823" s="828"/>
      <c r="Y823" s="828"/>
      <c r="Z823" s="828"/>
    </row>
    <row r="824" ht="12.75" customHeight="1" spans="1:26">
      <c r="A824" s="828"/>
      <c r="B824" s="829"/>
      <c r="C824" s="828"/>
      <c r="D824" s="830"/>
      <c r="E824" s="828"/>
      <c r="F824" s="830"/>
      <c r="G824" s="828"/>
      <c r="H824" s="828"/>
      <c r="I824" s="828"/>
      <c r="J824" s="828"/>
      <c r="K824" s="828"/>
      <c r="L824" s="853"/>
      <c r="M824" s="828"/>
      <c r="N824" s="828"/>
      <c r="O824" s="828"/>
      <c r="P824" s="828"/>
      <c r="Q824" s="828"/>
      <c r="R824" s="828"/>
      <c r="S824" s="828"/>
      <c r="T824" s="828"/>
      <c r="U824" s="828"/>
      <c r="V824" s="828"/>
      <c r="W824" s="828"/>
      <c r="X824" s="828"/>
      <c r="Y824" s="828"/>
      <c r="Z824" s="828"/>
    </row>
    <row r="825" ht="12.75" customHeight="1" spans="1:26">
      <c r="A825" s="828"/>
      <c r="B825" s="829"/>
      <c r="C825" s="828"/>
      <c r="D825" s="830"/>
      <c r="E825" s="828"/>
      <c r="F825" s="830"/>
      <c r="G825" s="828"/>
      <c r="H825" s="828"/>
      <c r="I825" s="828"/>
      <c r="J825" s="828"/>
      <c r="K825" s="828"/>
      <c r="L825" s="853"/>
      <c r="M825" s="828"/>
      <c r="N825" s="828"/>
      <c r="O825" s="828"/>
      <c r="P825" s="828"/>
      <c r="Q825" s="828"/>
      <c r="R825" s="828"/>
      <c r="S825" s="828"/>
      <c r="T825" s="828"/>
      <c r="U825" s="828"/>
      <c r="V825" s="828"/>
      <c r="W825" s="828"/>
      <c r="X825" s="828"/>
      <c r="Y825" s="828"/>
      <c r="Z825" s="828"/>
    </row>
    <row r="826" ht="12.75" customHeight="1" spans="1:26">
      <c r="A826" s="828"/>
      <c r="B826" s="829"/>
      <c r="C826" s="828"/>
      <c r="D826" s="830"/>
      <c r="E826" s="828"/>
      <c r="F826" s="830"/>
      <c r="G826" s="828"/>
      <c r="H826" s="828"/>
      <c r="I826" s="828"/>
      <c r="J826" s="828"/>
      <c r="K826" s="828"/>
      <c r="L826" s="853"/>
      <c r="M826" s="828"/>
      <c r="N826" s="828"/>
      <c r="O826" s="828"/>
      <c r="P826" s="828"/>
      <c r="Q826" s="828"/>
      <c r="R826" s="828"/>
      <c r="S826" s="828"/>
      <c r="T826" s="828"/>
      <c r="U826" s="828"/>
      <c r="V826" s="828"/>
      <c r="W826" s="828"/>
      <c r="X826" s="828"/>
      <c r="Y826" s="828"/>
      <c r="Z826" s="828"/>
    </row>
    <row r="827" ht="12.75" customHeight="1" spans="1:26">
      <c r="A827" s="828"/>
      <c r="B827" s="829"/>
      <c r="C827" s="828"/>
      <c r="D827" s="830"/>
      <c r="E827" s="828"/>
      <c r="F827" s="830"/>
      <c r="G827" s="828"/>
      <c r="H827" s="828"/>
      <c r="I827" s="828"/>
      <c r="J827" s="828"/>
      <c r="K827" s="828"/>
      <c r="L827" s="853"/>
      <c r="M827" s="828"/>
      <c r="N827" s="828"/>
      <c r="O827" s="828"/>
      <c r="P827" s="828"/>
      <c r="Q827" s="828"/>
      <c r="R827" s="828"/>
      <c r="S827" s="828"/>
      <c r="T827" s="828"/>
      <c r="U827" s="828"/>
      <c r="V827" s="828"/>
      <c r="W827" s="828"/>
      <c r="X827" s="828"/>
      <c r="Y827" s="828"/>
      <c r="Z827" s="828"/>
    </row>
    <row r="828" ht="12.75" customHeight="1" spans="1:26">
      <c r="A828" s="828"/>
      <c r="B828" s="829"/>
      <c r="C828" s="828"/>
      <c r="D828" s="830"/>
      <c r="E828" s="828"/>
      <c r="F828" s="830"/>
      <c r="G828" s="828"/>
      <c r="H828" s="828"/>
      <c r="I828" s="828"/>
      <c r="J828" s="828"/>
      <c r="K828" s="828"/>
      <c r="L828" s="853"/>
      <c r="M828" s="828"/>
      <c r="N828" s="828"/>
      <c r="O828" s="828"/>
      <c r="P828" s="828"/>
      <c r="Q828" s="828"/>
      <c r="R828" s="828"/>
      <c r="S828" s="828"/>
      <c r="T828" s="828"/>
      <c r="U828" s="828"/>
      <c r="V828" s="828"/>
      <c r="W828" s="828"/>
      <c r="X828" s="828"/>
      <c r="Y828" s="828"/>
      <c r="Z828" s="828"/>
    </row>
    <row r="829" ht="12.75" customHeight="1" spans="1:26">
      <c r="A829" s="828"/>
      <c r="B829" s="829"/>
      <c r="C829" s="828"/>
      <c r="D829" s="830"/>
      <c r="E829" s="828"/>
      <c r="F829" s="830"/>
      <c r="G829" s="828"/>
      <c r="H829" s="828"/>
      <c r="I829" s="828"/>
      <c r="J829" s="828"/>
      <c r="K829" s="828"/>
      <c r="L829" s="853"/>
      <c r="M829" s="828"/>
      <c r="N829" s="828"/>
      <c r="O829" s="828"/>
      <c r="P829" s="828"/>
      <c r="Q829" s="828"/>
      <c r="R829" s="828"/>
      <c r="S829" s="828"/>
      <c r="T829" s="828"/>
      <c r="U829" s="828"/>
      <c r="V829" s="828"/>
      <c r="W829" s="828"/>
      <c r="X829" s="828"/>
      <c r="Y829" s="828"/>
      <c r="Z829" s="828"/>
    </row>
    <row r="830" ht="12.75" customHeight="1" spans="1:26">
      <c r="A830" s="828"/>
      <c r="B830" s="829"/>
      <c r="C830" s="828"/>
      <c r="D830" s="830"/>
      <c r="E830" s="828"/>
      <c r="F830" s="830"/>
      <c r="G830" s="828"/>
      <c r="H830" s="828"/>
      <c r="I830" s="828"/>
      <c r="J830" s="828"/>
      <c r="K830" s="828"/>
      <c r="L830" s="853"/>
      <c r="M830" s="828"/>
      <c r="N830" s="828"/>
      <c r="O830" s="828"/>
      <c r="P830" s="828"/>
      <c r="Q830" s="828"/>
      <c r="R830" s="828"/>
      <c r="S830" s="828"/>
      <c r="T830" s="828"/>
      <c r="U830" s="828"/>
      <c r="V830" s="828"/>
      <c r="W830" s="828"/>
      <c r="X830" s="828"/>
      <c r="Y830" s="828"/>
      <c r="Z830" s="828"/>
    </row>
    <row r="831" ht="12.75" customHeight="1" spans="1:26">
      <c r="A831" s="828"/>
      <c r="B831" s="829"/>
      <c r="C831" s="828"/>
      <c r="D831" s="830"/>
      <c r="E831" s="828"/>
      <c r="F831" s="830"/>
      <c r="G831" s="828"/>
      <c r="H831" s="828"/>
      <c r="I831" s="828"/>
      <c r="J831" s="828"/>
      <c r="K831" s="828"/>
      <c r="L831" s="853"/>
      <c r="M831" s="828"/>
      <c r="N831" s="828"/>
      <c r="O831" s="828"/>
      <c r="P831" s="828"/>
      <c r="Q831" s="828"/>
      <c r="R831" s="828"/>
      <c r="S831" s="828"/>
      <c r="T831" s="828"/>
      <c r="U831" s="828"/>
      <c r="V831" s="828"/>
      <c r="W831" s="828"/>
      <c r="X831" s="828"/>
      <c r="Y831" s="828"/>
      <c r="Z831" s="828"/>
    </row>
    <row r="832" ht="12.75" customHeight="1" spans="1:26">
      <c r="A832" s="828"/>
      <c r="B832" s="829"/>
      <c r="C832" s="828"/>
      <c r="D832" s="830"/>
      <c r="E832" s="828"/>
      <c r="F832" s="830"/>
      <c r="G832" s="828"/>
      <c r="H832" s="828"/>
      <c r="I832" s="828"/>
      <c r="J832" s="828"/>
      <c r="K832" s="828"/>
      <c r="L832" s="853"/>
      <c r="M832" s="828"/>
      <c r="N832" s="828"/>
      <c r="O832" s="828"/>
      <c r="P832" s="828"/>
      <c r="Q832" s="828"/>
      <c r="R832" s="828"/>
      <c r="S832" s="828"/>
      <c r="T832" s="828"/>
      <c r="U832" s="828"/>
      <c r="V832" s="828"/>
      <c r="W832" s="828"/>
      <c r="X832" s="828"/>
      <c r="Y832" s="828"/>
      <c r="Z832" s="828"/>
    </row>
    <row r="833" ht="12.75" customHeight="1" spans="1:26">
      <c r="A833" s="828"/>
      <c r="B833" s="829"/>
      <c r="C833" s="828"/>
      <c r="D833" s="830"/>
      <c r="E833" s="828"/>
      <c r="F833" s="830"/>
      <c r="G833" s="828"/>
      <c r="H833" s="828"/>
      <c r="I833" s="828"/>
      <c r="J833" s="828"/>
      <c r="K833" s="828"/>
      <c r="L833" s="853"/>
      <c r="M833" s="828"/>
      <c r="N833" s="828"/>
      <c r="O833" s="828"/>
      <c r="P833" s="828"/>
      <c r="Q833" s="828"/>
      <c r="R833" s="828"/>
      <c r="S833" s="828"/>
      <c r="T833" s="828"/>
      <c r="U833" s="828"/>
      <c r="V833" s="828"/>
      <c r="W833" s="828"/>
      <c r="X833" s="828"/>
      <c r="Y833" s="828"/>
      <c r="Z833" s="828"/>
    </row>
    <row r="834" ht="12.75" customHeight="1" spans="1:26">
      <c r="A834" s="828"/>
      <c r="B834" s="829"/>
      <c r="C834" s="828"/>
      <c r="D834" s="830"/>
      <c r="E834" s="828"/>
      <c r="F834" s="830"/>
      <c r="G834" s="828"/>
      <c r="H834" s="828"/>
      <c r="I834" s="828"/>
      <c r="J834" s="828"/>
      <c r="K834" s="828"/>
      <c r="L834" s="853"/>
      <c r="M834" s="828"/>
      <c r="N834" s="828"/>
      <c r="O834" s="828"/>
      <c r="P834" s="828"/>
      <c r="Q834" s="828"/>
      <c r="R834" s="828"/>
      <c r="S834" s="828"/>
      <c r="T834" s="828"/>
      <c r="U834" s="828"/>
      <c r="V834" s="828"/>
      <c r="W834" s="828"/>
      <c r="X834" s="828"/>
      <c r="Y834" s="828"/>
      <c r="Z834" s="828"/>
    </row>
    <row r="835" ht="12.75" customHeight="1" spans="1:26">
      <c r="A835" s="828"/>
      <c r="B835" s="829"/>
      <c r="C835" s="828"/>
      <c r="D835" s="830"/>
      <c r="E835" s="828"/>
      <c r="F835" s="830"/>
      <c r="G835" s="828"/>
      <c r="H835" s="828"/>
      <c r="I835" s="828"/>
      <c r="J835" s="828"/>
      <c r="K835" s="828"/>
      <c r="L835" s="853"/>
      <c r="M835" s="828"/>
      <c r="N835" s="828"/>
      <c r="O835" s="828"/>
      <c r="P835" s="828"/>
      <c r="Q835" s="828"/>
      <c r="R835" s="828"/>
      <c r="S835" s="828"/>
      <c r="T835" s="828"/>
      <c r="U835" s="828"/>
      <c r="V835" s="828"/>
      <c r="W835" s="828"/>
      <c r="X835" s="828"/>
      <c r="Y835" s="828"/>
      <c r="Z835" s="828"/>
    </row>
    <row r="836" ht="12.75" customHeight="1" spans="1:26">
      <c r="A836" s="828"/>
      <c r="B836" s="829"/>
      <c r="C836" s="828"/>
      <c r="D836" s="830"/>
      <c r="E836" s="828"/>
      <c r="F836" s="830"/>
      <c r="G836" s="828"/>
      <c r="H836" s="828"/>
      <c r="I836" s="828"/>
      <c r="J836" s="828"/>
      <c r="K836" s="828"/>
      <c r="L836" s="853"/>
      <c r="M836" s="828"/>
      <c r="N836" s="828"/>
      <c r="O836" s="828"/>
      <c r="P836" s="828"/>
      <c r="Q836" s="828"/>
      <c r="R836" s="828"/>
      <c r="S836" s="828"/>
      <c r="T836" s="828"/>
      <c r="U836" s="828"/>
      <c r="V836" s="828"/>
      <c r="W836" s="828"/>
      <c r="X836" s="828"/>
      <c r="Y836" s="828"/>
      <c r="Z836" s="828"/>
    </row>
    <row r="837" ht="12.75" customHeight="1" spans="1:26">
      <c r="A837" s="828"/>
      <c r="B837" s="829"/>
      <c r="C837" s="828"/>
      <c r="D837" s="830"/>
      <c r="E837" s="828"/>
      <c r="F837" s="830"/>
      <c r="G837" s="828"/>
      <c r="H837" s="828"/>
      <c r="I837" s="828"/>
      <c r="J837" s="828"/>
      <c r="K837" s="828"/>
      <c r="L837" s="853"/>
      <c r="M837" s="828"/>
      <c r="N837" s="828"/>
      <c r="O837" s="828"/>
      <c r="P837" s="828"/>
      <c r="Q837" s="828"/>
      <c r="R837" s="828"/>
      <c r="S837" s="828"/>
      <c r="T837" s="828"/>
      <c r="U837" s="828"/>
      <c r="V837" s="828"/>
      <c r="W837" s="828"/>
      <c r="X837" s="828"/>
      <c r="Y837" s="828"/>
      <c r="Z837" s="828"/>
    </row>
    <row r="838" ht="12.75" customHeight="1" spans="1:26">
      <c r="A838" s="828"/>
      <c r="B838" s="829"/>
      <c r="C838" s="828"/>
      <c r="D838" s="830"/>
      <c r="E838" s="828"/>
      <c r="F838" s="830"/>
      <c r="G838" s="828"/>
      <c r="H838" s="828"/>
      <c r="I838" s="828"/>
      <c r="J838" s="828"/>
      <c r="K838" s="828"/>
      <c r="L838" s="853"/>
      <c r="M838" s="828"/>
      <c r="N838" s="828"/>
      <c r="O838" s="828"/>
      <c r="P838" s="828"/>
      <c r="Q838" s="828"/>
      <c r="R838" s="828"/>
      <c r="S838" s="828"/>
      <c r="T838" s="828"/>
      <c r="U838" s="828"/>
      <c r="V838" s="828"/>
      <c r="W838" s="828"/>
      <c r="X838" s="828"/>
      <c r="Y838" s="828"/>
      <c r="Z838" s="828"/>
    </row>
    <row r="839" ht="12.75" customHeight="1" spans="1:26">
      <c r="A839" s="828"/>
      <c r="B839" s="829"/>
      <c r="C839" s="828"/>
      <c r="D839" s="830"/>
      <c r="E839" s="828"/>
      <c r="F839" s="830"/>
      <c r="G839" s="828"/>
      <c r="H839" s="828"/>
      <c r="I839" s="828"/>
      <c r="J839" s="828"/>
      <c r="K839" s="828"/>
      <c r="L839" s="853"/>
      <c r="M839" s="828"/>
      <c r="N839" s="828"/>
      <c r="O839" s="828"/>
      <c r="P839" s="828"/>
      <c r="Q839" s="828"/>
      <c r="R839" s="828"/>
      <c r="S839" s="828"/>
      <c r="T839" s="828"/>
      <c r="U839" s="828"/>
      <c r="V839" s="828"/>
      <c r="W839" s="828"/>
      <c r="X839" s="828"/>
      <c r="Y839" s="828"/>
      <c r="Z839" s="828"/>
    </row>
    <row r="840" ht="12.75" customHeight="1" spans="1:26">
      <c r="A840" s="828"/>
      <c r="B840" s="829"/>
      <c r="C840" s="828"/>
      <c r="D840" s="830"/>
      <c r="E840" s="828"/>
      <c r="F840" s="830"/>
      <c r="G840" s="828"/>
      <c r="H840" s="828"/>
      <c r="I840" s="828"/>
      <c r="J840" s="828"/>
      <c r="K840" s="828"/>
      <c r="L840" s="853"/>
      <c r="M840" s="828"/>
      <c r="N840" s="828"/>
      <c r="O840" s="828"/>
      <c r="P840" s="828"/>
      <c r="Q840" s="828"/>
      <c r="R840" s="828"/>
      <c r="S840" s="828"/>
      <c r="T840" s="828"/>
      <c r="U840" s="828"/>
      <c r="V840" s="828"/>
      <c r="W840" s="828"/>
      <c r="X840" s="828"/>
      <c r="Y840" s="828"/>
      <c r="Z840" s="828"/>
    </row>
    <row r="841" ht="12.75" customHeight="1" spans="1:26">
      <c r="A841" s="828"/>
      <c r="B841" s="829"/>
      <c r="C841" s="828"/>
      <c r="D841" s="830"/>
      <c r="E841" s="828"/>
      <c r="F841" s="830"/>
      <c r="G841" s="828"/>
      <c r="H841" s="828"/>
      <c r="I841" s="828"/>
      <c r="J841" s="828"/>
      <c r="K841" s="828"/>
      <c r="L841" s="853"/>
      <c r="M841" s="828"/>
      <c r="N841" s="828"/>
      <c r="O841" s="828"/>
      <c r="P841" s="828"/>
      <c r="Q841" s="828"/>
      <c r="R841" s="828"/>
      <c r="S841" s="828"/>
      <c r="T841" s="828"/>
      <c r="U841" s="828"/>
      <c r="V841" s="828"/>
      <c r="W841" s="828"/>
      <c r="X841" s="828"/>
      <c r="Y841" s="828"/>
      <c r="Z841" s="828"/>
    </row>
    <row r="842" ht="12.75" customHeight="1" spans="1:26">
      <c r="A842" s="828"/>
      <c r="B842" s="829"/>
      <c r="C842" s="828"/>
      <c r="D842" s="830"/>
      <c r="E842" s="828"/>
      <c r="F842" s="830"/>
      <c r="G842" s="828"/>
      <c r="H842" s="828"/>
      <c r="I842" s="828"/>
      <c r="J842" s="828"/>
      <c r="K842" s="828"/>
      <c r="L842" s="853"/>
      <c r="M842" s="828"/>
      <c r="N842" s="828"/>
      <c r="O842" s="828"/>
      <c r="P842" s="828"/>
      <c r="Q842" s="828"/>
      <c r="R842" s="828"/>
      <c r="S842" s="828"/>
      <c r="T842" s="828"/>
      <c r="U842" s="828"/>
      <c r="V842" s="828"/>
      <c r="W842" s="828"/>
      <c r="X842" s="828"/>
      <c r="Y842" s="828"/>
      <c r="Z842" s="828"/>
    </row>
    <row r="843" ht="12.75" customHeight="1" spans="1:26">
      <c r="A843" s="828"/>
      <c r="B843" s="829"/>
      <c r="C843" s="828"/>
      <c r="D843" s="830"/>
      <c r="E843" s="828"/>
      <c r="F843" s="830"/>
      <c r="G843" s="828"/>
      <c r="H843" s="828"/>
      <c r="I843" s="828"/>
      <c r="J843" s="828"/>
      <c r="K843" s="828"/>
      <c r="L843" s="853"/>
      <c r="M843" s="828"/>
      <c r="N843" s="828"/>
      <c r="O843" s="828"/>
      <c r="P843" s="828"/>
      <c r="Q843" s="828"/>
      <c r="R843" s="828"/>
      <c r="S843" s="828"/>
      <c r="T843" s="828"/>
      <c r="U843" s="828"/>
      <c r="V843" s="828"/>
      <c r="W843" s="828"/>
      <c r="X843" s="828"/>
      <c r="Y843" s="828"/>
      <c r="Z843" s="828"/>
    </row>
    <row r="844" ht="12.75" customHeight="1" spans="1:26">
      <c r="A844" s="828"/>
      <c r="B844" s="829"/>
      <c r="C844" s="828"/>
      <c r="D844" s="830"/>
      <c r="E844" s="828"/>
      <c r="F844" s="830"/>
      <c r="G844" s="828"/>
      <c r="H844" s="828"/>
      <c r="I844" s="828"/>
      <c r="J844" s="828"/>
      <c r="K844" s="828"/>
      <c r="L844" s="853"/>
      <c r="M844" s="828"/>
      <c r="N844" s="828"/>
      <c r="O844" s="828"/>
      <c r="P844" s="828"/>
      <c r="Q844" s="828"/>
      <c r="R844" s="828"/>
      <c r="S844" s="828"/>
      <c r="T844" s="828"/>
      <c r="U844" s="828"/>
      <c r="V844" s="828"/>
      <c r="W844" s="828"/>
      <c r="X844" s="828"/>
      <c r="Y844" s="828"/>
      <c r="Z844" s="828"/>
    </row>
    <row r="845" ht="12.75" customHeight="1" spans="1:26">
      <c r="A845" s="828"/>
      <c r="B845" s="829"/>
      <c r="C845" s="828"/>
      <c r="D845" s="830"/>
      <c r="E845" s="828"/>
      <c r="F845" s="830"/>
      <c r="G845" s="828"/>
      <c r="H845" s="828"/>
      <c r="I845" s="828"/>
      <c r="J845" s="828"/>
      <c r="K845" s="828"/>
      <c r="L845" s="853"/>
      <c r="M845" s="828"/>
      <c r="N845" s="828"/>
      <c r="O845" s="828"/>
      <c r="P845" s="828"/>
      <c r="Q845" s="828"/>
      <c r="R845" s="828"/>
      <c r="S845" s="828"/>
      <c r="T845" s="828"/>
      <c r="U845" s="828"/>
      <c r="V845" s="828"/>
      <c r="W845" s="828"/>
      <c r="X845" s="828"/>
      <c r="Y845" s="828"/>
      <c r="Z845" s="828"/>
    </row>
    <row r="846" ht="12.75" customHeight="1" spans="1:26">
      <c r="A846" s="828"/>
      <c r="B846" s="829"/>
      <c r="C846" s="828"/>
      <c r="D846" s="830"/>
      <c r="E846" s="828"/>
      <c r="F846" s="830"/>
      <c r="G846" s="828"/>
      <c r="H846" s="828"/>
      <c r="I846" s="828"/>
      <c r="J846" s="828"/>
      <c r="K846" s="828"/>
      <c r="L846" s="853"/>
      <c r="M846" s="828"/>
      <c r="N846" s="828"/>
      <c r="O846" s="828"/>
      <c r="P846" s="828"/>
      <c r="Q846" s="828"/>
      <c r="R846" s="828"/>
      <c r="S846" s="828"/>
      <c r="T846" s="828"/>
      <c r="U846" s="828"/>
      <c r="V846" s="828"/>
      <c r="W846" s="828"/>
      <c r="X846" s="828"/>
      <c r="Y846" s="828"/>
      <c r="Z846" s="828"/>
    </row>
    <row r="847" ht="12.75" customHeight="1" spans="1:26">
      <c r="A847" s="828"/>
      <c r="B847" s="829"/>
      <c r="C847" s="828"/>
      <c r="D847" s="830"/>
      <c r="E847" s="828"/>
      <c r="F847" s="830"/>
      <c r="G847" s="828"/>
      <c r="H847" s="828"/>
      <c r="I847" s="828"/>
      <c r="J847" s="828"/>
      <c r="K847" s="828"/>
      <c r="L847" s="853"/>
      <c r="M847" s="828"/>
      <c r="N847" s="828"/>
      <c r="O847" s="828"/>
      <c r="P847" s="828"/>
      <c r="Q847" s="828"/>
      <c r="R847" s="828"/>
      <c r="S847" s="828"/>
      <c r="T847" s="828"/>
      <c r="U847" s="828"/>
      <c r="V847" s="828"/>
      <c r="W847" s="828"/>
      <c r="X847" s="828"/>
      <c r="Y847" s="828"/>
      <c r="Z847" s="828"/>
    </row>
    <row r="848" ht="12.75" customHeight="1" spans="1:26">
      <c r="A848" s="828"/>
      <c r="B848" s="829"/>
      <c r="C848" s="828"/>
      <c r="D848" s="830"/>
      <c r="E848" s="828"/>
      <c r="F848" s="830"/>
      <c r="G848" s="828"/>
      <c r="H848" s="828"/>
      <c r="I848" s="828"/>
      <c r="J848" s="828"/>
      <c r="K848" s="828"/>
      <c r="L848" s="853"/>
      <c r="M848" s="828"/>
      <c r="N848" s="828"/>
      <c r="O848" s="828"/>
      <c r="P848" s="828"/>
      <c r="Q848" s="828"/>
      <c r="R848" s="828"/>
      <c r="S848" s="828"/>
      <c r="T848" s="828"/>
      <c r="U848" s="828"/>
      <c r="V848" s="828"/>
      <c r="W848" s="828"/>
      <c r="X848" s="828"/>
      <c r="Y848" s="828"/>
      <c r="Z848" s="828"/>
    </row>
    <row r="849" ht="12.75" customHeight="1" spans="1:26">
      <c r="A849" s="828"/>
      <c r="B849" s="829"/>
      <c r="C849" s="828"/>
      <c r="D849" s="830"/>
      <c r="E849" s="828"/>
      <c r="F849" s="830"/>
      <c r="G849" s="828"/>
      <c r="H849" s="828"/>
      <c r="I849" s="828"/>
      <c r="J849" s="828"/>
      <c r="K849" s="828"/>
      <c r="L849" s="853"/>
      <c r="M849" s="828"/>
      <c r="N849" s="828"/>
      <c r="O849" s="828"/>
      <c r="P849" s="828"/>
      <c r="Q849" s="828"/>
      <c r="R849" s="828"/>
      <c r="S849" s="828"/>
      <c r="T849" s="828"/>
      <c r="U849" s="828"/>
      <c r="V849" s="828"/>
      <c r="W849" s="828"/>
      <c r="X849" s="828"/>
      <c r="Y849" s="828"/>
      <c r="Z849" s="828"/>
    </row>
    <row r="850" ht="12.75" customHeight="1" spans="1:26">
      <c r="A850" s="828"/>
      <c r="B850" s="829"/>
      <c r="C850" s="828"/>
      <c r="D850" s="830"/>
      <c r="E850" s="828"/>
      <c r="F850" s="830"/>
      <c r="G850" s="828"/>
      <c r="H850" s="828"/>
      <c r="I850" s="828"/>
      <c r="J850" s="828"/>
      <c r="K850" s="828"/>
      <c r="L850" s="853"/>
      <c r="M850" s="828"/>
      <c r="N850" s="828"/>
      <c r="O850" s="828"/>
      <c r="P850" s="828"/>
      <c r="Q850" s="828"/>
      <c r="R850" s="828"/>
      <c r="S850" s="828"/>
      <c r="T850" s="828"/>
      <c r="U850" s="828"/>
      <c r="V850" s="828"/>
      <c r="W850" s="828"/>
      <c r="X850" s="828"/>
      <c r="Y850" s="828"/>
      <c r="Z850" s="828"/>
    </row>
    <row r="851" ht="12.75" customHeight="1" spans="1:26">
      <c r="A851" s="828"/>
      <c r="B851" s="829"/>
      <c r="C851" s="828"/>
      <c r="D851" s="830"/>
      <c r="E851" s="828"/>
      <c r="F851" s="830"/>
      <c r="G851" s="828"/>
      <c r="H851" s="828"/>
      <c r="I851" s="828"/>
      <c r="J851" s="828"/>
      <c r="K851" s="828"/>
      <c r="L851" s="853"/>
      <c r="M851" s="828"/>
      <c r="N851" s="828"/>
      <c r="O851" s="828"/>
      <c r="P851" s="828"/>
      <c r="Q851" s="828"/>
      <c r="R851" s="828"/>
      <c r="S851" s="828"/>
      <c r="T851" s="828"/>
      <c r="U851" s="828"/>
      <c r="V851" s="828"/>
      <c r="W851" s="828"/>
      <c r="X851" s="828"/>
      <c r="Y851" s="828"/>
      <c r="Z851" s="828"/>
    </row>
    <row r="852" ht="12.75" customHeight="1" spans="1:26">
      <c r="A852" s="828"/>
      <c r="B852" s="829"/>
      <c r="C852" s="828"/>
      <c r="D852" s="830"/>
      <c r="E852" s="828"/>
      <c r="F852" s="830"/>
      <c r="G852" s="828"/>
      <c r="H852" s="828"/>
      <c r="I852" s="828"/>
      <c r="J852" s="828"/>
      <c r="K852" s="828"/>
      <c r="L852" s="853"/>
      <c r="M852" s="828"/>
      <c r="N852" s="828"/>
      <c r="O852" s="828"/>
      <c r="P852" s="828"/>
      <c r="Q852" s="828"/>
      <c r="R852" s="828"/>
      <c r="S852" s="828"/>
      <c r="T852" s="828"/>
      <c r="U852" s="828"/>
      <c r="V852" s="828"/>
      <c r="W852" s="828"/>
      <c r="X852" s="828"/>
      <c r="Y852" s="828"/>
      <c r="Z852" s="828"/>
    </row>
    <row r="853" ht="12.75" customHeight="1" spans="1:26">
      <c r="A853" s="828"/>
      <c r="B853" s="829"/>
      <c r="C853" s="828"/>
      <c r="D853" s="830"/>
      <c r="E853" s="828"/>
      <c r="F853" s="830"/>
      <c r="G853" s="828"/>
      <c r="H853" s="828"/>
      <c r="I853" s="828"/>
      <c r="J853" s="828"/>
      <c r="K853" s="828"/>
      <c r="L853" s="853"/>
      <c r="M853" s="828"/>
      <c r="N853" s="828"/>
      <c r="O853" s="828"/>
      <c r="P853" s="828"/>
      <c r="Q853" s="828"/>
      <c r="R853" s="828"/>
      <c r="S853" s="828"/>
      <c r="T853" s="828"/>
      <c r="U853" s="828"/>
      <c r="V853" s="828"/>
      <c r="W853" s="828"/>
      <c r="X853" s="828"/>
      <c r="Y853" s="828"/>
      <c r="Z853" s="828"/>
    </row>
    <row r="854" ht="12.75" customHeight="1" spans="1:26">
      <c r="A854" s="828"/>
      <c r="B854" s="829"/>
      <c r="C854" s="828"/>
      <c r="D854" s="830"/>
      <c r="E854" s="828"/>
      <c r="F854" s="830"/>
      <c r="G854" s="828"/>
      <c r="H854" s="828"/>
      <c r="I854" s="828"/>
      <c r="J854" s="828"/>
      <c r="K854" s="828"/>
      <c r="L854" s="853"/>
      <c r="M854" s="828"/>
      <c r="N854" s="828"/>
      <c r="O854" s="828"/>
      <c r="P854" s="828"/>
      <c r="Q854" s="828"/>
      <c r="R854" s="828"/>
      <c r="S854" s="828"/>
      <c r="T854" s="828"/>
      <c r="U854" s="828"/>
      <c r="V854" s="828"/>
      <c r="W854" s="828"/>
      <c r="X854" s="828"/>
      <c r="Y854" s="828"/>
      <c r="Z854" s="828"/>
    </row>
    <row r="855" ht="12.75" customHeight="1" spans="1:26">
      <c r="A855" s="828"/>
      <c r="B855" s="829"/>
      <c r="C855" s="828"/>
      <c r="D855" s="830"/>
      <c r="E855" s="828"/>
      <c r="F855" s="830"/>
      <c r="G855" s="828"/>
      <c r="H855" s="828"/>
      <c r="I855" s="828"/>
      <c r="J855" s="828"/>
      <c r="K855" s="828"/>
      <c r="L855" s="853"/>
      <c r="M855" s="828"/>
      <c r="N855" s="828"/>
      <c r="O855" s="828"/>
      <c r="P855" s="828"/>
      <c r="Q855" s="828"/>
      <c r="R855" s="828"/>
      <c r="S855" s="828"/>
      <c r="T855" s="828"/>
      <c r="U855" s="828"/>
      <c r="V855" s="828"/>
      <c r="W855" s="828"/>
      <c r="X855" s="828"/>
      <c r="Y855" s="828"/>
      <c r="Z855" s="828"/>
    </row>
    <row r="856" ht="12.75" customHeight="1" spans="1:26">
      <c r="A856" s="828"/>
      <c r="B856" s="829"/>
      <c r="C856" s="828"/>
      <c r="D856" s="830"/>
      <c r="E856" s="828"/>
      <c r="F856" s="830"/>
      <c r="G856" s="828"/>
      <c r="H856" s="828"/>
      <c r="I856" s="828"/>
      <c r="J856" s="828"/>
      <c r="K856" s="828"/>
      <c r="L856" s="853"/>
      <c r="M856" s="828"/>
      <c r="N856" s="828"/>
      <c r="O856" s="828"/>
      <c r="P856" s="828"/>
      <c r="Q856" s="828"/>
      <c r="R856" s="828"/>
      <c r="S856" s="828"/>
      <c r="T856" s="828"/>
      <c r="U856" s="828"/>
      <c r="V856" s="828"/>
      <c r="W856" s="828"/>
      <c r="X856" s="828"/>
      <c r="Y856" s="828"/>
      <c r="Z856" s="828"/>
    </row>
    <row r="857" ht="12.75" customHeight="1" spans="1:26">
      <c r="A857" s="828"/>
      <c r="B857" s="829"/>
      <c r="C857" s="828"/>
      <c r="D857" s="830"/>
      <c r="E857" s="828"/>
      <c r="F857" s="830"/>
      <c r="G857" s="828"/>
      <c r="H857" s="828"/>
      <c r="I857" s="828"/>
      <c r="J857" s="828"/>
      <c r="K857" s="828"/>
      <c r="L857" s="853"/>
      <c r="M857" s="828"/>
      <c r="N857" s="828"/>
      <c r="O857" s="828"/>
      <c r="P857" s="828"/>
      <c r="Q857" s="828"/>
      <c r="R857" s="828"/>
      <c r="S857" s="828"/>
      <c r="T857" s="828"/>
      <c r="U857" s="828"/>
      <c r="V857" s="828"/>
      <c r="W857" s="828"/>
      <c r="X857" s="828"/>
      <c r="Y857" s="828"/>
      <c r="Z857" s="828"/>
    </row>
    <row r="858" ht="12.75" customHeight="1" spans="1:26">
      <c r="A858" s="828"/>
      <c r="B858" s="829"/>
      <c r="C858" s="828"/>
      <c r="D858" s="830"/>
      <c r="E858" s="828"/>
      <c r="F858" s="830"/>
      <c r="G858" s="828"/>
      <c r="H858" s="828"/>
      <c r="I858" s="828"/>
      <c r="J858" s="828"/>
      <c r="K858" s="828"/>
      <c r="L858" s="853"/>
      <c r="M858" s="828"/>
      <c r="N858" s="828"/>
      <c r="O858" s="828"/>
      <c r="P858" s="828"/>
      <c r="Q858" s="828"/>
      <c r="R858" s="828"/>
      <c r="S858" s="828"/>
      <c r="T858" s="828"/>
      <c r="U858" s="828"/>
      <c r="V858" s="828"/>
      <c r="W858" s="828"/>
      <c r="X858" s="828"/>
      <c r="Y858" s="828"/>
      <c r="Z858" s="828"/>
    </row>
    <row r="859" ht="12.75" customHeight="1" spans="1:26">
      <c r="A859" s="828"/>
      <c r="B859" s="829"/>
      <c r="C859" s="828"/>
      <c r="D859" s="830"/>
      <c r="E859" s="828"/>
      <c r="F859" s="830"/>
      <c r="G859" s="828"/>
      <c r="H859" s="828"/>
      <c r="I859" s="828"/>
      <c r="J859" s="828"/>
      <c r="K859" s="828"/>
      <c r="L859" s="853"/>
      <c r="M859" s="828"/>
      <c r="N859" s="828"/>
      <c r="O859" s="828"/>
      <c r="P859" s="828"/>
      <c r="Q859" s="828"/>
      <c r="R859" s="828"/>
      <c r="S859" s="828"/>
      <c r="T859" s="828"/>
      <c r="U859" s="828"/>
      <c r="V859" s="828"/>
      <c r="W859" s="828"/>
      <c r="X859" s="828"/>
      <c r="Y859" s="828"/>
      <c r="Z859" s="828"/>
    </row>
    <row r="860" ht="12.75" customHeight="1" spans="1:26">
      <c r="A860" s="828"/>
      <c r="B860" s="829"/>
      <c r="C860" s="828"/>
      <c r="D860" s="830"/>
      <c r="E860" s="828"/>
      <c r="F860" s="830"/>
      <c r="G860" s="828"/>
      <c r="H860" s="828"/>
      <c r="I860" s="828"/>
      <c r="J860" s="828"/>
      <c r="K860" s="828"/>
      <c r="L860" s="853"/>
      <c r="M860" s="828"/>
      <c r="N860" s="828"/>
      <c r="O860" s="828"/>
      <c r="P860" s="828"/>
      <c r="Q860" s="828"/>
      <c r="R860" s="828"/>
      <c r="S860" s="828"/>
      <c r="T860" s="828"/>
      <c r="U860" s="828"/>
      <c r="V860" s="828"/>
      <c r="W860" s="828"/>
      <c r="X860" s="828"/>
      <c r="Y860" s="828"/>
      <c r="Z860" s="828"/>
    </row>
    <row r="861" ht="12.75" customHeight="1" spans="1:26">
      <c r="A861" s="828"/>
      <c r="B861" s="829"/>
      <c r="C861" s="828"/>
      <c r="D861" s="830"/>
      <c r="E861" s="828"/>
      <c r="F861" s="830"/>
      <c r="G861" s="828"/>
      <c r="H861" s="828"/>
      <c r="I861" s="828"/>
      <c r="J861" s="828"/>
      <c r="K861" s="828"/>
      <c r="L861" s="853"/>
      <c r="M861" s="828"/>
      <c r="N861" s="828"/>
      <c r="O861" s="828"/>
      <c r="P861" s="828"/>
      <c r="Q861" s="828"/>
      <c r="R861" s="828"/>
      <c r="S861" s="828"/>
      <c r="T861" s="828"/>
      <c r="U861" s="828"/>
      <c r="V861" s="828"/>
      <c r="W861" s="828"/>
      <c r="X861" s="828"/>
      <c r="Y861" s="828"/>
      <c r="Z861" s="828"/>
    </row>
    <row r="862" ht="12.75" customHeight="1" spans="1:26">
      <c r="A862" s="828"/>
      <c r="B862" s="829"/>
      <c r="C862" s="828"/>
      <c r="D862" s="830"/>
      <c r="E862" s="828"/>
      <c r="F862" s="830"/>
      <c r="G862" s="828"/>
      <c r="H862" s="828"/>
      <c r="I862" s="828"/>
      <c r="J862" s="828"/>
      <c r="K862" s="828"/>
      <c r="L862" s="853"/>
      <c r="M862" s="828"/>
      <c r="N862" s="828"/>
      <c r="O862" s="828"/>
      <c r="P862" s="828"/>
      <c r="Q862" s="828"/>
      <c r="R862" s="828"/>
      <c r="S862" s="828"/>
      <c r="T862" s="828"/>
      <c r="U862" s="828"/>
      <c r="V862" s="828"/>
      <c r="W862" s="828"/>
      <c r="X862" s="828"/>
      <c r="Y862" s="828"/>
      <c r="Z862" s="828"/>
    </row>
    <row r="863" ht="12.75" customHeight="1" spans="1:26">
      <c r="A863" s="828"/>
      <c r="B863" s="829"/>
      <c r="C863" s="828"/>
      <c r="D863" s="830"/>
      <c r="E863" s="828"/>
      <c r="F863" s="830"/>
      <c r="G863" s="828"/>
      <c r="H863" s="828"/>
      <c r="I863" s="828"/>
      <c r="J863" s="828"/>
      <c r="K863" s="828"/>
      <c r="L863" s="853"/>
      <c r="M863" s="828"/>
      <c r="N863" s="828"/>
      <c r="O863" s="828"/>
      <c r="P863" s="828"/>
      <c r="Q863" s="828"/>
      <c r="R863" s="828"/>
      <c r="S863" s="828"/>
      <c r="T863" s="828"/>
      <c r="U863" s="828"/>
      <c r="V863" s="828"/>
      <c r="W863" s="828"/>
      <c r="X863" s="828"/>
      <c r="Y863" s="828"/>
      <c r="Z863" s="828"/>
    </row>
    <row r="864" ht="12.75" customHeight="1" spans="1:26">
      <c r="A864" s="828"/>
      <c r="B864" s="829"/>
      <c r="C864" s="828"/>
      <c r="D864" s="830"/>
      <c r="E864" s="828"/>
      <c r="F864" s="830"/>
      <c r="G864" s="828"/>
      <c r="H864" s="828"/>
      <c r="I864" s="828"/>
      <c r="J864" s="828"/>
      <c r="K864" s="828"/>
      <c r="L864" s="853"/>
      <c r="M864" s="828"/>
      <c r="N864" s="828"/>
      <c r="O864" s="828"/>
      <c r="P864" s="828"/>
      <c r="Q864" s="828"/>
      <c r="R864" s="828"/>
      <c r="S864" s="828"/>
      <c r="T864" s="828"/>
      <c r="U864" s="828"/>
      <c r="V864" s="828"/>
      <c r="W864" s="828"/>
      <c r="X864" s="828"/>
      <c r="Y864" s="828"/>
      <c r="Z864" s="828"/>
    </row>
    <row r="865" ht="12.75" customHeight="1" spans="1:26">
      <c r="A865" s="828"/>
      <c r="B865" s="829"/>
      <c r="C865" s="828"/>
      <c r="D865" s="830"/>
      <c r="E865" s="828"/>
      <c r="F865" s="830"/>
      <c r="G865" s="828"/>
      <c r="H865" s="828"/>
      <c r="I865" s="828"/>
      <c r="J865" s="828"/>
      <c r="K865" s="828"/>
      <c r="L865" s="853"/>
      <c r="M865" s="828"/>
      <c r="N865" s="828"/>
      <c r="O865" s="828"/>
      <c r="P865" s="828"/>
      <c r="Q865" s="828"/>
      <c r="R865" s="828"/>
      <c r="S865" s="828"/>
      <c r="T865" s="828"/>
      <c r="U865" s="828"/>
      <c r="V865" s="828"/>
      <c r="W865" s="828"/>
      <c r="X865" s="828"/>
      <c r="Y865" s="828"/>
      <c r="Z865" s="828"/>
    </row>
    <row r="866" ht="12.75" customHeight="1" spans="1:26">
      <c r="A866" s="828"/>
      <c r="B866" s="829"/>
      <c r="C866" s="828"/>
      <c r="D866" s="830"/>
      <c r="E866" s="828"/>
      <c r="F866" s="830"/>
      <c r="G866" s="828"/>
      <c r="H866" s="828"/>
      <c r="I866" s="828"/>
      <c r="J866" s="828"/>
      <c r="K866" s="828"/>
      <c r="L866" s="853"/>
      <c r="M866" s="828"/>
      <c r="N866" s="828"/>
      <c r="O866" s="828"/>
      <c r="P866" s="828"/>
      <c r="Q866" s="828"/>
      <c r="R866" s="828"/>
      <c r="S866" s="828"/>
      <c r="T866" s="828"/>
      <c r="U866" s="828"/>
      <c r="V866" s="828"/>
      <c r="W866" s="828"/>
      <c r="X866" s="828"/>
      <c r="Y866" s="828"/>
      <c r="Z866" s="828"/>
    </row>
    <row r="867" ht="12.75" customHeight="1" spans="1:26">
      <c r="A867" s="828"/>
      <c r="B867" s="829"/>
      <c r="C867" s="828"/>
      <c r="D867" s="830"/>
      <c r="E867" s="828"/>
      <c r="F867" s="830"/>
      <c r="G867" s="828"/>
      <c r="H867" s="828"/>
      <c r="I867" s="828"/>
      <c r="J867" s="828"/>
      <c r="K867" s="828"/>
      <c r="L867" s="853"/>
      <c r="M867" s="828"/>
      <c r="N867" s="828"/>
      <c r="O867" s="828"/>
      <c r="P867" s="828"/>
      <c r="Q867" s="828"/>
      <c r="R867" s="828"/>
      <c r="S867" s="828"/>
      <c r="T867" s="828"/>
      <c r="U867" s="828"/>
      <c r="V867" s="828"/>
      <c r="W867" s="828"/>
      <c r="X867" s="828"/>
      <c r="Y867" s="828"/>
      <c r="Z867" s="828"/>
    </row>
    <row r="868" ht="12.75" customHeight="1" spans="1:26">
      <c r="A868" s="828"/>
      <c r="B868" s="829"/>
      <c r="C868" s="828"/>
      <c r="D868" s="830"/>
      <c r="E868" s="828"/>
      <c r="F868" s="830"/>
      <c r="G868" s="828"/>
      <c r="H868" s="828"/>
      <c r="I868" s="828"/>
      <c r="J868" s="828"/>
      <c r="K868" s="828"/>
      <c r="L868" s="853"/>
      <c r="M868" s="828"/>
      <c r="N868" s="828"/>
      <c r="O868" s="828"/>
      <c r="P868" s="828"/>
      <c r="Q868" s="828"/>
      <c r="R868" s="828"/>
      <c r="S868" s="828"/>
      <c r="T868" s="828"/>
      <c r="U868" s="828"/>
      <c r="V868" s="828"/>
      <c r="W868" s="828"/>
      <c r="X868" s="828"/>
      <c r="Y868" s="828"/>
      <c r="Z868" s="828"/>
    </row>
    <row r="869" ht="12.75" customHeight="1" spans="1:26">
      <c r="A869" s="828"/>
      <c r="B869" s="829"/>
      <c r="C869" s="828"/>
      <c r="D869" s="830"/>
      <c r="E869" s="828"/>
      <c r="F869" s="830"/>
      <c r="G869" s="828"/>
      <c r="H869" s="828"/>
      <c r="I869" s="828"/>
      <c r="J869" s="828"/>
      <c r="K869" s="828"/>
      <c r="L869" s="853"/>
      <c r="M869" s="828"/>
      <c r="N869" s="828"/>
      <c r="O869" s="828"/>
      <c r="P869" s="828"/>
      <c r="Q869" s="828"/>
      <c r="R869" s="828"/>
      <c r="S869" s="828"/>
      <c r="T869" s="828"/>
      <c r="U869" s="828"/>
      <c r="V869" s="828"/>
      <c r="W869" s="828"/>
      <c r="X869" s="828"/>
      <c r="Y869" s="828"/>
      <c r="Z869" s="828"/>
    </row>
    <row r="870" ht="12.75" customHeight="1" spans="1:26">
      <c r="A870" s="828"/>
      <c r="B870" s="829"/>
      <c r="C870" s="828"/>
      <c r="D870" s="830"/>
      <c r="E870" s="828"/>
      <c r="F870" s="830"/>
      <c r="G870" s="828"/>
      <c r="H870" s="828"/>
      <c r="I870" s="828"/>
      <c r="J870" s="828"/>
      <c r="K870" s="828"/>
      <c r="L870" s="853"/>
      <c r="M870" s="828"/>
      <c r="N870" s="828"/>
      <c r="O870" s="828"/>
      <c r="P870" s="828"/>
      <c r="Q870" s="828"/>
      <c r="R870" s="828"/>
      <c r="S870" s="828"/>
      <c r="T870" s="828"/>
      <c r="U870" s="828"/>
      <c r="V870" s="828"/>
      <c r="W870" s="828"/>
      <c r="X870" s="828"/>
      <c r="Y870" s="828"/>
      <c r="Z870" s="828"/>
    </row>
    <row r="871" ht="12.75" customHeight="1" spans="1:26">
      <c r="A871" s="828"/>
      <c r="B871" s="829"/>
      <c r="C871" s="828"/>
      <c r="D871" s="830"/>
      <c r="E871" s="828"/>
      <c r="F871" s="830"/>
      <c r="G871" s="828"/>
      <c r="H871" s="828"/>
      <c r="I871" s="828"/>
      <c r="J871" s="828"/>
      <c r="K871" s="828"/>
      <c r="L871" s="853"/>
      <c r="M871" s="828"/>
      <c r="N871" s="828"/>
      <c r="O871" s="828"/>
      <c r="P871" s="828"/>
      <c r="Q871" s="828"/>
      <c r="R871" s="828"/>
      <c r="S871" s="828"/>
      <c r="T871" s="828"/>
      <c r="U871" s="828"/>
      <c r="V871" s="828"/>
      <c r="W871" s="828"/>
      <c r="X871" s="828"/>
      <c r="Y871" s="828"/>
      <c r="Z871" s="828"/>
    </row>
    <row r="872" ht="12.75" customHeight="1" spans="1:26">
      <c r="A872" s="828"/>
      <c r="B872" s="829"/>
      <c r="C872" s="828"/>
      <c r="D872" s="830"/>
      <c r="E872" s="828"/>
      <c r="F872" s="830"/>
      <c r="G872" s="828"/>
      <c r="H872" s="828"/>
      <c r="I872" s="828"/>
      <c r="J872" s="828"/>
      <c r="K872" s="828"/>
      <c r="L872" s="853"/>
      <c r="M872" s="828"/>
      <c r="N872" s="828"/>
      <c r="O872" s="828"/>
      <c r="P872" s="828"/>
      <c r="Q872" s="828"/>
      <c r="R872" s="828"/>
      <c r="S872" s="828"/>
      <c r="T872" s="828"/>
      <c r="U872" s="828"/>
      <c r="V872" s="828"/>
      <c r="W872" s="828"/>
      <c r="X872" s="828"/>
      <c r="Y872" s="828"/>
      <c r="Z872" s="828"/>
    </row>
    <row r="873" ht="12.75" customHeight="1" spans="1:26">
      <c r="A873" s="828"/>
      <c r="B873" s="829"/>
      <c r="C873" s="828"/>
      <c r="D873" s="830"/>
      <c r="E873" s="828"/>
      <c r="F873" s="830"/>
      <c r="G873" s="828"/>
      <c r="H873" s="828"/>
      <c r="I873" s="828"/>
      <c r="J873" s="828"/>
      <c r="K873" s="828"/>
      <c r="L873" s="853"/>
      <c r="M873" s="828"/>
      <c r="N873" s="828"/>
      <c r="O873" s="828"/>
      <c r="P873" s="828"/>
      <c r="Q873" s="828"/>
      <c r="R873" s="828"/>
      <c r="S873" s="828"/>
      <c r="T873" s="828"/>
      <c r="U873" s="828"/>
      <c r="V873" s="828"/>
      <c r="W873" s="828"/>
      <c r="X873" s="828"/>
      <c r="Y873" s="828"/>
      <c r="Z873" s="828"/>
    </row>
    <row r="874" ht="12.75" customHeight="1" spans="1:26">
      <c r="A874" s="828"/>
      <c r="B874" s="829"/>
      <c r="C874" s="828"/>
      <c r="D874" s="830"/>
      <c r="E874" s="828"/>
      <c r="F874" s="830"/>
      <c r="G874" s="828"/>
      <c r="H874" s="828"/>
      <c r="I874" s="828"/>
      <c r="J874" s="828"/>
      <c r="K874" s="828"/>
      <c r="L874" s="853"/>
      <c r="M874" s="828"/>
      <c r="N874" s="828"/>
      <c r="O874" s="828"/>
      <c r="P874" s="828"/>
      <c r="Q874" s="828"/>
      <c r="R874" s="828"/>
      <c r="S874" s="828"/>
      <c r="T874" s="828"/>
      <c r="U874" s="828"/>
      <c r="V874" s="828"/>
      <c r="W874" s="828"/>
      <c r="X874" s="828"/>
      <c r="Y874" s="828"/>
      <c r="Z874" s="828"/>
    </row>
    <row r="875" ht="12.75" customHeight="1" spans="1:26">
      <c r="A875" s="828"/>
      <c r="B875" s="829"/>
      <c r="C875" s="828"/>
      <c r="D875" s="830"/>
      <c r="E875" s="828"/>
      <c r="F875" s="830"/>
      <c r="G875" s="828"/>
      <c r="H875" s="828"/>
      <c r="I875" s="828"/>
      <c r="J875" s="828"/>
      <c r="K875" s="828"/>
      <c r="L875" s="853"/>
      <c r="M875" s="828"/>
      <c r="N875" s="828"/>
      <c r="O875" s="828"/>
      <c r="P875" s="828"/>
      <c r="Q875" s="828"/>
      <c r="R875" s="828"/>
      <c r="S875" s="828"/>
      <c r="T875" s="828"/>
      <c r="U875" s="828"/>
      <c r="V875" s="828"/>
      <c r="W875" s="828"/>
      <c r="X875" s="828"/>
      <c r="Y875" s="828"/>
      <c r="Z875" s="828"/>
    </row>
    <row r="876" ht="12.75" customHeight="1" spans="1:26">
      <c r="A876" s="828"/>
      <c r="B876" s="829"/>
      <c r="C876" s="828"/>
      <c r="D876" s="830"/>
      <c r="E876" s="828"/>
      <c r="F876" s="830"/>
      <c r="G876" s="828"/>
      <c r="H876" s="828"/>
      <c r="I876" s="828"/>
      <c r="J876" s="828"/>
      <c r="K876" s="828"/>
      <c r="L876" s="853"/>
      <c r="M876" s="828"/>
      <c r="N876" s="828"/>
      <c r="O876" s="828"/>
      <c r="P876" s="828"/>
      <c r="Q876" s="828"/>
      <c r="R876" s="828"/>
      <c r="S876" s="828"/>
      <c r="T876" s="828"/>
      <c r="U876" s="828"/>
      <c r="V876" s="828"/>
      <c r="W876" s="828"/>
      <c r="X876" s="828"/>
      <c r="Y876" s="828"/>
      <c r="Z876" s="828"/>
    </row>
    <row r="877" ht="12.75" customHeight="1" spans="1:26">
      <c r="A877" s="828"/>
      <c r="B877" s="829"/>
      <c r="C877" s="828"/>
      <c r="D877" s="830"/>
      <c r="E877" s="828"/>
      <c r="F877" s="830"/>
      <c r="G877" s="828"/>
      <c r="H877" s="828"/>
      <c r="I877" s="828"/>
      <c r="J877" s="828"/>
      <c r="K877" s="828"/>
      <c r="L877" s="853"/>
      <c r="M877" s="828"/>
      <c r="N877" s="828"/>
      <c r="O877" s="828"/>
      <c r="P877" s="828"/>
      <c r="Q877" s="828"/>
      <c r="R877" s="828"/>
      <c r="S877" s="828"/>
      <c r="T877" s="828"/>
      <c r="U877" s="828"/>
      <c r="V877" s="828"/>
      <c r="W877" s="828"/>
      <c r="X877" s="828"/>
      <c r="Y877" s="828"/>
      <c r="Z877" s="828"/>
    </row>
    <row r="878" ht="12.75" customHeight="1" spans="1:26">
      <c r="A878" s="828"/>
      <c r="B878" s="829"/>
      <c r="C878" s="828"/>
      <c r="D878" s="830"/>
      <c r="E878" s="828"/>
      <c r="F878" s="830"/>
      <c r="G878" s="828"/>
      <c r="H878" s="828"/>
      <c r="I878" s="828"/>
      <c r="J878" s="828"/>
      <c r="K878" s="828"/>
      <c r="L878" s="853"/>
      <c r="M878" s="828"/>
      <c r="N878" s="828"/>
      <c r="O878" s="828"/>
      <c r="P878" s="828"/>
      <c r="Q878" s="828"/>
      <c r="R878" s="828"/>
      <c r="S878" s="828"/>
      <c r="T878" s="828"/>
      <c r="U878" s="828"/>
      <c r="V878" s="828"/>
      <c r="W878" s="828"/>
      <c r="X878" s="828"/>
      <c r="Y878" s="828"/>
      <c r="Z878" s="828"/>
    </row>
    <row r="879" ht="12.75" customHeight="1" spans="1:26">
      <c r="A879" s="828"/>
      <c r="B879" s="829"/>
      <c r="C879" s="828"/>
      <c r="D879" s="830"/>
      <c r="E879" s="828"/>
      <c r="F879" s="830"/>
      <c r="G879" s="828"/>
      <c r="H879" s="828"/>
      <c r="I879" s="828"/>
      <c r="J879" s="828"/>
      <c r="K879" s="828"/>
      <c r="L879" s="853"/>
      <c r="M879" s="828"/>
      <c r="N879" s="828"/>
      <c r="O879" s="828"/>
      <c r="P879" s="828"/>
      <c r="Q879" s="828"/>
      <c r="R879" s="828"/>
      <c r="S879" s="828"/>
      <c r="T879" s="828"/>
      <c r="U879" s="828"/>
      <c r="V879" s="828"/>
      <c r="W879" s="828"/>
      <c r="X879" s="828"/>
      <c r="Y879" s="828"/>
      <c r="Z879" s="828"/>
    </row>
    <row r="880" ht="12.75" customHeight="1" spans="1:26">
      <c r="A880" s="828"/>
      <c r="B880" s="829"/>
      <c r="C880" s="828"/>
      <c r="D880" s="830"/>
      <c r="E880" s="828"/>
      <c r="F880" s="830"/>
      <c r="G880" s="828"/>
      <c r="H880" s="828"/>
      <c r="I880" s="828"/>
      <c r="J880" s="828"/>
      <c r="K880" s="828"/>
      <c r="L880" s="853"/>
      <c r="M880" s="828"/>
      <c r="N880" s="828"/>
      <c r="O880" s="828"/>
      <c r="P880" s="828"/>
      <c r="Q880" s="828"/>
      <c r="R880" s="828"/>
      <c r="S880" s="828"/>
      <c r="T880" s="828"/>
      <c r="U880" s="828"/>
      <c r="V880" s="828"/>
      <c r="W880" s="828"/>
      <c r="X880" s="828"/>
      <c r="Y880" s="828"/>
      <c r="Z880" s="828"/>
    </row>
    <row r="881" ht="12.75" customHeight="1" spans="1:26">
      <c r="A881" s="828"/>
      <c r="B881" s="829"/>
      <c r="C881" s="828"/>
      <c r="D881" s="830"/>
      <c r="E881" s="828"/>
      <c r="F881" s="830"/>
      <c r="G881" s="828"/>
      <c r="H881" s="828"/>
      <c r="I881" s="828"/>
      <c r="J881" s="828"/>
      <c r="K881" s="828"/>
      <c r="L881" s="853"/>
      <c r="M881" s="828"/>
      <c r="N881" s="828"/>
      <c r="O881" s="828"/>
      <c r="P881" s="828"/>
      <c r="Q881" s="828"/>
      <c r="R881" s="828"/>
      <c r="S881" s="828"/>
      <c r="T881" s="828"/>
      <c r="U881" s="828"/>
      <c r="V881" s="828"/>
      <c r="W881" s="828"/>
      <c r="X881" s="828"/>
      <c r="Y881" s="828"/>
      <c r="Z881" s="828"/>
    </row>
    <row r="882" ht="12.75" customHeight="1" spans="1:26">
      <c r="A882" s="828"/>
      <c r="B882" s="829"/>
      <c r="C882" s="828"/>
      <c r="D882" s="830"/>
      <c r="E882" s="828"/>
      <c r="F882" s="830"/>
      <c r="G882" s="828"/>
      <c r="H882" s="828"/>
      <c r="I882" s="828"/>
      <c r="J882" s="828"/>
      <c r="K882" s="828"/>
      <c r="L882" s="853"/>
      <c r="M882" s="828"/>
      <c r="N882" s="828"/>
      <c r="O882" s="828"/>
      <c r="P882" s="828"/>
      <c r="Q882" s="828"/>
      <c r="R882" s="828"/>
      <c r="S882" s="828"/>
      <c r="T882" s="828"/>
      <c r="U882" s="828"/>
      <c r="V882" s="828"/>
      <c r="W882" s="828"/>
      <c r="X882" s="828"/>
      <c r="Y882" s="828"/>
      <c r="Z882" s="828"/>
    </row>
    <row r="883" ht="12.75" customHeight="1" spans="1:26">
      <c r="A883" s="828"/>
      <c r="B883" s="829"/>
      <c r="C883" s="828"/>
      <c r="D883" s="830"/>
      <c r="E883" s="828"/>
      <c r="F883" s="830"/>
      <c r="G883" s="828"/>
      <c r="H883" s="828"/>
      <c r="I883" s="828"/>
      <c r="J883" s="828"/>
      <c r="K883" s="828"/>
      <c r="L883" s="853"/>
      <c r="M883" s="828"/>
      <c r="N883" s="828"/>
      <c r="O883" s="828"/>
      <c r="P883" s="828"/>
      <c r="Q883" s="828"/>
      <c r="R883" s="828"/>
      <c r="S883" s="828"/>
      <c r="T883" s="828"/>
      <c r="U883" s="828"/>
      <c r="V883" s="828"/>
      <c r="W883" s="828"/>
      <c r="X883" s="828"/>
      <c r="Y883" s="828"/>
      <c r="Z883" s="828"/>
    </row>
    <row r="884" ht="12.75" customHeight="1" spans="1:26">
      <c r="A884" s="828"/>
      <c r="B884" s="829"/>
      <c r="C884" s="828"/>
      <c r="D884" s="830"/>
      <c r="E884" s="828"/>
      <c r="F884" s="830"/>
      <c r="G884" s="828"/>
      <c r="H884" s="828"/>
      <c r="I884" s="828"/>
      <c r="J884" s="828"/>
      <c r="K884" s="828"/>
      <c r="L884" s="853"/>
      <c r="M884" s="828"/>
      <c r="N884" s="828"/>
      <c r="O884" s="828"/>
      <c r="P884" s="828"/>
      <c r="Q884" s="828"/>
      <c r="R884" s="828"/>
      <c r="S884" s="828"/>
      <c r="T884" s="828"/>
      <c r="U884" s="828"/>
      <c r="V884" s="828"/>
      <c r="W884" s="828"/>
      <c r="X884" s="828"/>
      <c r="Y884" s="828"/>
      <c r="Z884" s="828"/>
    </row>
    <row r="885" ht="12.75" customHeight="1" spans="1:26">
      <c r="A885" s="828"/>
      <c r="B885" s="829"/>
      <c r="C885" s="828"/>
      <c r="D885" s="830"/>
      <c r="E885" s="828"/>
      <c r="F885" s="830"/>
      <c r="G885" s="828"/>
      <c r="H885" s="828"/>
      <c r="I885" s="828"/>
      <c r="J885" s="828"/>
      <c r="K885" s="828"/>
      <c r="L885" s="853"/>
      <c r="M885" s="828"/>
      <c r="N885" s="828"/>
      <c r="O885" s="828"/>
      <c r="P885" s="828"/>
      <c r="Q885" s="828"/>
      <c r="R885" s="828"/>
      <c r="S885" s="828"/>
      <c r="T885" s="828"/>
      <c r="U885" s="828"/>
      <c r="V885" s="828"/>
      <c r="W885" s="828"/>
      <c r="X885" s="828"/>
      <c r="Y885" s="828"/>
      <c r="Z885" s="828"/>
    </row>
    <row r="886" ht="12.75" customHeight="1" spans="1:26">
      <c r="A886" s="828"/>
      <c r="B886" s="829"/>
      <c r="C886" s="828"/>
      <c r="D886" s="830"/>
      <c r="E886" s="828"/>
      <c r="F886" s="830"/>
      <c r="G886" s="828"/>
      <c r="H886" s="828"/>
      <c r="I886" s="828"/>
      <c r="J886" s="828"/>
      <c r="K886" s="828"/>
      <c r="L886" s="853"/>
      <c r="M886" s="828"/>
      <c r="N886" s="828"/>
      <c r="O886" s="828"/>
      <c r="P886" s="828"/>
      <c r="Q886" s="828"/>
      <c r="R886" s="828"/>
      <c r="S886" s="828"/>
      <c r="T886" s="828"/>
      <c r="U886" s="828"/>
      <c r="V886" s="828"/>
      <c r="W886" s="828"/>
      <c r="X886" s="828"/>
      <c r="Y886" s="828"/>
      <c r="Z886" s="828"/>
    </row>
    <row r="887" ht="12.75" customHeight="1" spans="1:26">
      <c r="A887" s="828"/>
      <c r="B887" s="829"/>
      <c r="C887" s="828"/>
      <c r="D887" s="830"/>
      <c r="E887" s="828"/>
      <c r="F887" s="830"/>
      <c r="G887" s="828"/>
      <c r="H887" s="828"/>
      <c r="I887" s="828"/>
      <c r="J887" s="828"/>
      <c r="K887" s="828"/>
      <c r="L887" s="853"/>
      <c r="M887" s="828"/>
      <c r="N887" s="828"/>
      <c r="O887" s="828"/>
      <c r="P887" s="828"/>
      <c r="Q887" s="828"/>
      <c r="R887" s="828"/>
      <c r="S887" s="828"/>
      <c r="T887" s="828"/>
      <c r="U887" s="828"/>
      <c r="V887" s="828"/>
      <c r="W887" s="828"/>
      <c r="X887" s="828"/>
      <c r="Y887" s="828"/>
      <c r="Z887" s="828"/>
    </row>
    <row r="888" ht="12.75" customHeight="1" spans="1:26">
      <c r="A888" s="828"/>
      <c r="B888" s="829"/>
      <c r="C888" s="828"/>
      <c r="D888" s="830"/>
      <c r="E888" s="828"/>
      <c r="F888" s="830"/>
      <c r="G888" s="828"/>
      <c r="H888" s="828"/>
      <c r="I888" s="828"/>
      <c r="J888" s="828"/>
      <c r="K888" s="828"/>
      <c r="L888" s="853"/>
      <c r="M888" s="828"/>
      <c r="N888" s="828"/>
      <c r="O888" s="828"/>
      <c r="P888" s="828"/>
      <c r="Q888" s="828"/>
      <c r="R888" s="828"/>
      <c r="S888" s="828"/>
      <c r="T888" s="828"/>
      <c r="U888" s="828"/>
      <c r="V888" s="828"/>
      <c r="W888" s="828"/>
      <c r="X888" s="828"/>
      <c r="Y888" s="828"/>
      <c r="Z888" s="828"/>
    </row>
    <row r="889" ht="12.75" customHeight="1" spans="1:26">
      <c r="A889" s="828"/>
      <c r="B889" s="829"/>
      <c r="C889" s="828"/>
      <c r="D889" s="830"/>
      <c r="E889" s="828"/>
      <c r="F889" s="830"/>
      <c r="G889" s="828"/>
      <c r="H889" s="828"/>
      <c r="I889" s="828"/>
      <c r="J889" s="828"/>
      <c r="K889" s="828"/>
      <c r="L889" s="853"/>
      <c r="M889" s="828"/>
      <c r="N889" s="828"/>
      <c r="O889" s="828"/>
      <c r="P889" s="828"/>
      <c r="Q889" s="828"/>
      <c r="R889" s="828"/>
      <c r="S889" s="828"/>
      <c r="T889" s="828"/>
      <c r="U889" s="828"/>
      <c r="V889" s="828"/>
      <c r="W889" s="828"/>
      <c r="X889" s="828"/>
      <c r="Y889" s="828"/>
      <c r="Z889" s="828"/>
    </row>
    <row r="890" ht="12.75" customHeight="1" spans="1:26">
      <c r="A890" s="828"/>
      <c r="B890" s="829"/>
      <c r="C890" s="828"/>
      <c r="D890" s="830"/>
      <c r="E890" s="828"/>
      <c r="F890" s="830"/>
      <c r="G890" s="828"/>
      <c r="H890" s="828"/>
      <c r="I890" s="828"/>
      <c r="J890" s="828"/>
      <c r="K890" s="828"/>
      <c r="L890" s="853"/>
      <c r="M890" s="828"/>
      <c r="N890" s="828"/>
      <c r="O890" s="828"/>
      <c r="P890" s="828"/>
      <c r="Q890" s="828"/>
      <c r="R890" s="828"/>
      <c r="S890" s="828"/>
      <c r="T890" s="828"/>
      <c r="U890" s="828"/>
      <c r="V890" s="828"/>
      <c r="W890" s="828"/>
      <c r="X890" s="828"/>
      <c r="Y890" s="828"/>
      <c r="Z890" s="828"/>
    </row>
    <row r="891" ht="12.75" customHeight="1" spans="1:26">
      <c r="A891" s="828"/>
      <c r="B891" s="829"/>
      <c r="C891" s="828"/>
      <c r="D891" s="830"/>
      <c r="E891" s="828"/>
      <c r="F891" s="830"/>
      <c r="G891" s="828"/>
      <c r="H891" s="828"/>
      <c r="I891" s="828"/>
      <c r="J891" s="828"/>
      <c r="K891" s="828"/>
      <c r="L891" s="853"/>
      <c r="M891" s="828"/>
      <c r="N891" s="828"/>
      <c r="O891" s="828"/>
      <c r="P891" s="828"/>
      <c r="Q891" s="828"/>
      <c r="R891" s="828"/>
      <c r="S891" s="828"/>
      <c r="T891" s="828"/>
      <c r="U891" s="828"/>
      <c r="V891" s="828"/>
      <c r="W891" s="828"/>
      <c r="X891" s="828"/>
      <c r="Y891" s="828"/>
      <c r="Z891" s="828"/>
    </row>
    <row r="892" ht="12.75" customHeight="1" spans="1:26">
      <c r="A892" s="828"/>
      <c r="B892" s="829"/>
      <c r="C892" s="828"/>
      <c r="D892" s="830"/>
      <c r="E892" s="828"/>
      <c r="F892" s="830"/>
      <c r="G892" s="828"/>
      <c r="H892" s="828"/>
      <c r="I892" s="828"/>
      <c r="J892" s="828"/>
      <c r="K892" s="828"/>
      <c r="L892" s="853"/>
      <c r="M892" s="828"/>
      <c r="N892" s="828"/>
      <c r="O892" s="828"/>
      <c r="P892" s="828"/>
      <c r="Q892" s="828"/>
      <c r="R892" s="828"/>
      <c r="S892" s="828"/>
      <c r="T892" s="828"/>
      <c r="U892" s="828"/>
      <c r="V892" s="828"/>
      <c r="W892" s="828"/>
      <c r="X892" s="828"/>
      <c r="Y892" s="828"/>
      <c r="Z892" s="828"/>
    </row>
    <row r="893" ht="12.75" customHeight="1" spans="1:26">
      <c r="A893" s="828"/>
      <c r="B893" s="829"/>
      <c r="C893" s="828"/>
      <c r="D893" s="830"/>
      <c r="E893" s="828"/>
      <c r="F893" s="830"/>
      <c r="G893" s="828"/>
      <c r="H893" s="828"/>
      <c r="I893" s="828"/>
      <c r="J893" s="828"/>
      <c r="K893" s="828"/>
      <c r="L893" s="853"/>
      <c r="M893" s="828"/>
      <c r="N893" s="828"/>
      <c r="O893" s="828"/>
      <c r="P893" s="828"/>
      <c r="Q893" s="828"/>
      <c r="R893" s="828"/>
      <c r="S893" s="828"/>
      <c r="T893" s="828"/>
      <c r="U893" s="828"/>
      <c r="V893" s="828"/>
      <c r="W893" s="828"/>
      <c r="X893" s="828"/>
      <c r="Y893" s="828"/>
      <c r="Z893" s="828"/>
    </row>
    <row r="894" ht="12.75" customHeight="1" spans="1:26">
      <c r="A894" s="828"/>
      <c r="B894" s="829"/>
      <c r="C894" s="828"/>
      <c r="D894" s="830"/>
      <c r="E894" s="828"/>
      <c r="F894" s="830"/>
      <c r="G894" s="828"/>
      <c r="H894" s="828"/>
      <c r="I894" s="828"/>
      <c r="J894" s="828"/>
      <c r="K894" s="828"/>
      <c r="L894" s="853"/>
      <c r="M894" s="828"/>
      <c r="N894" s="828"/>
      <c r="O894" s="828"/>
      <c r="P894" s="828"/>
      <c r="Q894" s="828"/>
      <c r="R894" s="828"/>
      <c r="S894" s="828"/>
      <c r="T894" s="828"/>
      <c r="U894" s="828"/>
      <c r="V894" s="828"/>
      <c r="W894" s="828"/>
      <c r="X894" s="828"/>
      <c r="Y894" s="828"/>
      <c r="Z894" s="828"/>
    </row>
    <row r="895" ht="12.75" customHeight="1" spans="1:26">
      <c r="A895" s="828"/>
      <c r="B895" s="829"/>
      <c r="C895" s="828"/>
      <c r="D895" s="830"/>
      <c r="E895" s="828"/>
      <c r="F895" s="830"/>
      <c r="G895" s="828"/>
      <c r="H895" s="828"/>
      <c r="I895" s="828"/>
      <c r="J895" s="828"/>
      <c r="K895" s="828"/>
      <c r="L895" s="853"/>
      <c r="M895" s="828"/>
      <c r="N895" s="828"/>
      <c r="O895" s="828"/>
      <c r="P895" s="828"/>
      <c r="Q895" s="828"/>
      <c r="R895" s="828"/>
      <c r="S895" s="828"/>
      <c r="T895" s="828"/>
      <c r="U895" s="828"/>
      <c r="V895" s="828"/>
      <c r="W895" s="828"/>
      <c r="X895" s="828"/>
      <c r="Y895" s="828"/>
      <c r="Z895" s="828"/>
    </row>
    <row r="896" ht="12.75" customHeight="1" spans="1:26">
      <c r="A896" s="828"/>
      <c r="B896" s="829"/>
      <c r="C896" s="828"/>
      <c r="D896" s="830"/>
      <c r="E896" s="828"/>
      <c r="F896" s="830"/>
      <c r="G896" s="828"/>
      <c r="H896" s="828"/>
      <c r="I896" s="828"/>
      <c r="J896" s="828"/>
      <c r="K896" s="828"/>
      <c r="L896" s="853"/>
      <c r="M896" s="828"/>
      <c r="N896" s="828"/>
      <c r="O896" s="828"/>
      <c r="P896" s="828"/>
      <c r="Q896" s="828"/>
      <c r="R896" s="828"/>
      <c r="S896" s="828"/>
      <c r="T896" s="828"/>
      <c r="U896" s="828"/>
      <c r="V896" s="828"/>
      <c r="W896" s="828"/>
      <c r="X896" s="828"/>
      <c r="Y896" s="828"/>
      <c r="Z896" s="828"/>
    </row>
    <row r="897" ht="12.75" customHeight="1" spans="1:26">
      <c r="A897" s="828"/>
      <c r="B897" s="829"/>
      <c r="C897" s="828"/>
      <c r="D897" s="830"/>
      <c r="E897" s="828"/>
      <c r="F897" s="830"/>
      <c r="G897" s="828"/>
      <c r="H897" s="828"/>
      <c r="I897" s="828"/>
      <c r="J897" s="828"/>
      <c r="K897" s="828"/>
      <c r="L897" s="853"/>
      <c r="M897" s="828"/>
      <c r="N897" s="828"/>
      <c r="O897" s="828"/>
      <c r="P897" s="828"/>
      <c r="Q897" s="828"/>
      <c r="R897" s="828"/>
      <c r="S897" s="828"/>
      <c r="T897" s="828"/>
      <c r="U897" s="828"/>
      <c r="V897" s="828"/>
      <c r="W897" s="828"/>
      <c r="X897" s="828"/>
      <c r="Y897" s="828"/>
      <c r="Z897" s="828"/>
    </row>
    <row r="898" ht="12.75" customHeight="1" spans="1:26">
      <c r="A898" s="828"/>
      <c r="B898" s="829"/>
      <c r="C898" s="828"/>
      <c r="D898" s="830"/>
      <c r="E898" s="828"/>
      <c r="F898" s="830"/>
      <c r="G898" s="828"/>
      <c r="H898" s="828"/>
      <c r="I898" s="828"/>
      <c r="J898" s="828"/>
      <c r="K898" s="828"/>
      <c r="L898" s="853"/>
      <c r="M898" s="828"/>
      <c r="N898" s="828"/>
      <c r="O898" s="828"/>
      <c r="P898" s="828"/>
      <c r="Q898" s="828"/>
      <c r="R898" s="828"/>
      <c r="S898" s="828"/>
      <c r="T898" s="828"/>
      <c r="U898" s="828"/>
      <c r="V898" s="828"/>
      <c r="W898" s="828"/>
      <c r="X898" s="828"/>
      <c r="Y898" s="828"/>
      <c r="Z898" s="828"/>
    </row>
    <row r="899" ht="12.75" customHeight="1" spans="1:26">
      <c r="A899" s="828"/>
      <c r="B899" s="829"/>
      <c r="C899" s="828"/>
      <c r="D899" s="830"/>
      <c r="E899" s="828"/>
      <c r="F899" s="830"/>
      <c r="G899" s="828"/>
      <c r="H899" s="828"/>
      <c r="I899" s="828"/>
      <c r="J899" s="828"/>
      <c r="K899" s="828"/>
      <c r="L899" s="853"/>
      <c r="M899" s="828"/>
      <c r="N899" s="828"/>
      <c r="O899" s="828"/>
      <c r="P899" s="828"/>
      <c r="Q899" s="828"/>
      <c r="R899" s="828"/>
      <c r="S899" s="828"/>
      <c r="T899" s="828"/>
      <c r="U899" s="828"/>
      <c r="V899" s="828"/>
      <c r="W899" s="828"/>
      <c r="X899" s="828"/>
      <c r="Y899" s="828"/>
      <c r="Z899" s="828"/>
    </row>
    <row r="900" ht="12.75" customHeight="1" spans="1:26">
      <c r="A900" s="828"/>
      <c r="B900" s="829"/>
      <c r="C900" s="828"/>
      <c r="D900" s="830"/>
      <c r="E900" s="828"/>
      <c r="F900" s="830"/>
      <c r="G900" s="828"/>
      <c r="H900" s="828"/>
      <c r="I900" s="828"/>
      <c r="J900" s="828"/>
      <c r="K900" s="828"/>
      <c r="L900" s="853"/>
      <c r="M900" s="828"/>
      <c r="N900" s="828"/>
      <c r="O900" s="828"/>
      <c r="P900" s="828"/>
      <c r="Q900" s="828"/>
      <c r="R900" s="828"/>
      <c r="S900" s="828"/>
      <c r="T900" s="828"/>
      <c r="U900" s="828"/>
      <c r="V900" s="828"/>
      <c r="W900" s="828"/>
      <c r="X900" s="828"/>
      <c r="Y900" s="828"/>
      <c r="Z900" s="828"/>
    </row>
    <row r="901" ht="12.75" customHeight="1" spans="1:26">
      <c r="A901" s="828"/>
      <c r="B901" s="829"/>
      <c r="C901" s="828"/>
      <c r="D901" s="830"/>
      <c r="E901" s="828"/>
      <c r="F901" s="830"/>
      <c r="G901" s="828"/>
      <c r="H901" s="828"/>
      <c r="I901" s="828"/>
      <c r="J901" s="828"/>
      <c r="K901" s="828"/>
      <c r="L901" s="853"/>
      <c r="M901" s="828"/>
      <c r="N901" s="828"/>
      <c r="O901" s="828"/>
      <c r="P901" s="828"/>
      <c r="Q901" s="828"/>
      <c r="R901" s="828"/>
      <c r="S901" s="828"/>
      <c r="T901" s="828"/>
      <c r="U901" s="828"/>
      <c r="V901" s="828"/>
      <c r="W901" s="828"/>
      <c r="X901" s="828"/>
      <c r="Y901" s="828"/>
      <c r="Z901" s="828"/>
    </row>
    <row r="902" ht="12.75" customHeight="1" spans="1:26">
      <c r="A902" s="828"/>
      <c r="B902" s="829"/>
      <c r="C902" s="828"/>
      <c r="D902" s="830"/>
      <c r="E902" s="828"/>
      <c r="F902" s="830"/>
      <c r="G902" s="828"/>
      <c r="H902" s="828"/>
      <c r="I902" s="828"/>
      <c r="J902" s="828"/>
      <c r="K902" s="828"/>
      <c r="L902" s="853"/>
      <c r="M902" s="828"/>
      <c r="N902" s="828"/>
      <c r="O902" s="828"/>
      <c r="P902" s="828"/>
      <c r="Q902" s="828"/>
      <c r="R902" s="828"/>
      <c r="S902" s="828"/>
      <c r="T902" s="828"/>
      <c r="U902" s="828"/>
      <c r="V902" s="828"/>
      <c r="W902" s="828"/>
      <c r="X902" s="828"/>
      <c r="Y902" s="828"/>
      <c r="Z902" s="828"/>
    </row>
    <row r="903" ht="12.75" customHeight="1" spans="1:26">
      <c r="A903" s="828"/>
      <c r="B903" s="829"/>
      <c r="C903" s="828"/>
      <c r="D903" s="830"/>
      <c r="E903" s="828"/>
      <c r="F903" s="830"/>
      <c r="G903" s="828"/>
      <c r="H903" s="828"/>
      <c r="I903" s="828"/>
      <c r="J903" s="828"/>
      <c r="K903" s="828"/>
      <c r="L903" s="853"/>
      <c r="M903" s="828"/>
      <c r="N903" s="828"/>
      <c r="O903" s="828"/>
      <c r="P903" s="828"/>
      <c r="Q903" s="828"/>
      <c r="R903" s="828"/>
      <c r="S903" s="828"/>
      <c r="T903" s="828"/>
      <c r="U903" s="828"/>
      <c r="V903" s="828"/>
      <c r="W903" s="828"/>
      <c r="X903" s="828"/>
      <c r="Y903" s="828"/>
      <c r="Z903" s="828"/>
    </row>
    <row r="904" ht="12.75" customHeight="1" spans="1:26">
      <c r="A904" s="828"/>
      <c r="B904" s="829"/>
      <c r="C904" s="828"/>
      <c r="D904" s="830"/>
      <c r="E904" s="828"/>
      <c r="F904" s="830"/>
      <c r="G904" s="828"/>
      <c r="H904" s="828"/>
      <c r="I904" s="828"/>
      <c r="J904" s="828"/>
      <c r="K904" s="828"/>
      <c r="L904" s="853"/>
      <c r="M904" s="828"/>
      <c r="N904" s="828"/>
      <c r="O904" s="828"/>
      <c r="P904" s="828"/>
      <c r="Q904" s="828"/>
      <c r="R904" s="828"/>
      <c r="S904" s="828"/>
      <c r="T904" s="828"/>
      <c r="U904" s="828"/>
      <c r="V904" s="828"/>
      <c r="W904" s="828"/>
      <c r="X904" s="828"/>
      <c r="Y904" s="828"/>
      <c r="Z904" s="828"/>
    </row>
    <row r="905" ht="12.75" customHeight="1" spans="1:26">
      <c r="A905" s="828"/>
      <c r="B905" s="829"/>
      <c r="C905" s="828"/>
      <c r="D905" s="830"/>
      <c r="E905" s="828"/>
      <c r="F905" s="830"/>
      <c r="G905" s="828"/>
      <c r="H905" s="828"/>
      <c r="I905" s="828"/>
      <c r="J905" s="828"/>
      <c r="K905" s="828"/>
      <c r="L905" s="853"/>
      <c r="M905" s="828"/>
      <c r="N905" s="828"/>
      <c r="O905" s="828"/>
      <c r="P905" s="828"/>
      <c r="Q905" s="828"/>
      <c r="R905" s="828"/>
      <c r="S905" s="828"/>
      <c r="T905" s="828"/>
      <c r="U905" s="828"/>
      <c r="V905" s="828"/>
      <c r="W905" s="828"/>
      <c r="X905" s="828"/>
      <c r="Y905" s="828"/>
      <c r="Z905" s="828"/>
    </row>
    <row r="906" ht="12.75" customHeight="1" spans="1:26">
      <c r="A906" s="828"/>
      <c r="B906" s="829"/>
      <c r="C906" s="828"/>
      <c r="D906" s="830"/>
      <c r="E906" s="828"/>
      <c r="F906" s="830"/>
      <c r="G906" s="828"/>
      <c r="H906" s="828"/>
      <c r="I906" s="828"/>
      <c r="J906" s="828"/>
      <c r="K906" s="828"/>
      <c r="L906" s="853"/>
      <c r="M906" s="828"/>
      <c r="N906" s="828"/>
      <c r="O906" s="828"/>
      <c r="P906" s="828"/>
      <c r="Q906" s="828"/>
      <c r="R906" s="828"/>
      <c r="S906" s="828"/>
      <c r="T906" s="828"/>
      <c r="U906" s="828"/>
      <c r="V906" s="828"/>
      <c r="W906" s="828"/>
      <c r="X906" s="828"/>
      <c r="Y906" s="828"/>
      <c r="Z906" s="828"/>
    </row>
    <row r="907" ht="12.75" customHeight="1" spans="1:26">
      <c r="A907" s="828"/>
      <c r="B907" s="829"/>
      <c r="C907" s="828"/>
      <c r="D907" s="830"/>
      <c r="E907" s="828"/>
      <c r="F907" s="830"/>
      <c r="G907" s="828"/>
      <c r="H907" s="828"/>
      <c r="I907" s="828"/>
      <c r="J907" s="828"/>
      <c r="K907" s="828"/>
      <c r="L907" s="853"/>
      <c r="M907" s="828"/>
      <c r="N907" s="828"/>
      <c r="O907" s="828"/>
      <c r="P907" s="828"/>
      <c r="Q907" s="828"/>
      <c r="R907" s="828"/>
      <c r="S907" s="828"/>
      <c r="T907" s="828"/>
      <c r="U907" s="828"/>
      <c r="V907" s="828"/>
      <c r="W907" s="828"/>
      <c r="X907" s="828"/>
      <c r="Y907" s="828"/>
      <c r="Z907" s="828"/>
    </row>
    <row r="908" ht="12.75" customHeight="1" spans="1:26">
      <c r="A908" s="828"/>
      <c r="B908" s="829"/>
      <c r="C908" s="828"/>
      <c r="D908" s="830"/>
      <c r="E908" s="828"/>
      <c r="F908" s="830"/>
      <c r="G908" s="828"/>
      <c r="H908" s="828"/>
      <c r="I908" s="828"/>
      <c r="J908" s="828"/>
      <c r="K908" s="828"/>
      <c r="L908" s="853"/>
      <c r="M908" s="828"/>
      <c r="N908" s="828"/>
      <c r="O908" s="828"/>
      <c r="P908" s="828"/>
      <c r="Q908" s="828"/>
      <c r="R908" s="828"/>
      <c r="S908" s="828"/>
      <c r="T908" s="828"/>
      <c r="U908" s="828"/>
      <c r="V908" s="828"/>
      <c r="W908" s="828"/>
      <c r="X908" s="828"/>
      <c r="Y908" s="828"/>
      <c r="Z908" s="828"/>
    </row>
    <row r="909" ht="12.75" customHeight="1" spans="1:26">
      <c r="A909" s="828"/>
      <c r="B909" s="829"/>
      <c r="C909" s="828"/>
      <c r="D909" s="830"/>
      <c r="E909" s="828"/>
      <c r="F909" s="830"/>
      <c r="G909" s="828"/>
      <c r="H909" s="828"/>
      <c r="I909" s="828"/>
      <c r="J909" s="828"/>
      <c r="K909" s="828"/>
      <c r="L909" s="853"/>
      <c r="M909" s="828"/>
      <c r="N909" s="828"/>
      <c r="O909" s="828"/>
      <c r="P909" s="828"/>
      <c r="Q909" s="828"/>
      <c r="R909" s="828"/>
      <c r="S909" s="828"/>
      <c r="T909" s="828"/>
      <c r="U909" s="828"/>
      <c r="V909" s="828"/>
      <c r="W909" s="828"/>
      <c r="X909" s="828"/>
      <c r="Y909" s="828"/>
      <c r="Z909" s="828"/>
    </row>
    <row r="910" ht="12.75" customHeight="1" spans="1:26">
      <c r="A910" s="828"/>
      <c r="B910" s="829"/>
      <c r="C910" s="828"/>
      <c r="D910" s="830"/>
      <c r="E910" s="828"/>
      <c r="F910" s="830"/>
      <c r="G910" s="828"/>
      <c r="H910" s="828"/>
      <c r="I910" s="828"/>
      <c r="J910" s="828"/>
      <c r="K910" s="828"/>
      <c r="L910" s="853"/>
      <c r="M910" s="828"/>
      <c r="N910" s="828"/>
      <c r="O910" s="828"/>
      <c r="P910" s="828"/>
      <c r="Q910" s="828"/>
      <c r="R910" s="828"/>
      <c r="S910" s="828"/>
      <c r="T910" s="828"/>
      <c r="U910" s="828"/>
      <c r="V910" s="828"/>
      <c r="W910" s="828"/>
      <c r="X910" s="828"/>
      <c r="Y910" s="828"/>
      <c r="Z910" s="828"/>
    </row>
    <row r="911" ht="12.75" customHeight="1" spans="1:26">
      <c r="A911" s="828"/>
      <c r="B911" s="829"/>
      <c r="C911" s="828"/>
      <c r="D911" s="830"/>
      <c r="E911" s="828"/>
      <c r="F911" s="830"/>
      <c r="G911" s="828"/>
      <c r="H911" s="828"/>
      <c r="I911" s="828"/>
      <c r="J911" s="828"/>
      <c r="K911" s="828"/>
      <c r="L911" s="853"/>
      <c r="M911" s="828"/>
      <c r="N911" s="828"/>
      <c r="O911" s="828"/>
      <c r="P911" s="828"/>
      <c r="Q911" s="828"/>
      <c r="R911" s="828"/>
      <c r="S911" s="828"/>
      <c r="T911" s="828"/>
      <c r="U911" s="828"/>
      <c r="V911" s="828"/>
      <c r="W911" s="828"/>
      <c r="X911" s="828"/>
      <c r="Y911" s="828"/>
      <c r="Z911" s="828"/>
    </row>
    <row r="912" ht="12.75" customHeight="1" spans="1:26">
      <c r="A912" s="828"/>
      <c r="B912" s="829"/>
      <c r="C912" s="828"/>
      <c r="D912" s="830"/>
      <c r="E912" s="828"/>
      <c r="F912" s="830"/>
      <c r="G912" s="828"/>
      <c r="H912" s="828"/>
      <c r="I912" s="828"/>
      <c r="J912" s="828"/>
      <c r="K912" s="828"/>
      <c r="L912" s="853"/>
      <c r="M912" s="828"/>
      <c r="N912" s="828"/>
      <c r="O912" s="828"/>
      <c r="P912" s="828"/>
      <c r="Q912" s="828"/>
      <c r="R912" s="828"/>
      <c r="S912" s="828"/>
      <c r="T912" s="828"/>
      <c r="U912" s="828"/>
      <c r="V912" s="828"/>
      <c r="W912" s="828"/>
      <c r="X912" s="828"/>
      <c r="Y912" s="828"/>
      <c r="Z912" s="828"/>
    </row>
    <row r="913" ht="12.75" customHeight="1" spans="1:26">
      <c r="A913" s="828"/>
      <c r="B913" s="829"/>
      <c r="C913" s="828"/>
      <c r="D913" s="830"/>
      <c r="E913" s="828"/>
      <c r="F913" s="830"/>
      <c r="G913" s="828"/>
      <c r="H913" s="828"/>
      <c r="I913" s="828"/>
      <c r="J913" s="828"/>
      <c r="K913" s="828"/>
      <c r="L913" s="853"/>
      <c r="M913" s="828"/>
      <c r="N913" s="828"/>
      <c r="O913" s="828"/>
      <c r="P913" s="828"/>
      <c r="Q913" s="828"/>
      <c r="R913" s="828"/>
      <c r="S913" s="828"/>
      <c r="T913" s="828"/>
      <c r="U913" s="828"/>
      <c r="V913" s="828"/>
      <c r="W913" s="828"/>
      <c r="X913" s="828"/>
      <c r="Y913" s="828"/>
      <c r="Z913" s="828"/>
    </row>
    <row r="914" ht="12.75" customHeight="1" spans="1:26">
      <c r="A914" s="828"/>
      <c r="B914" s="829"/>
      <c r="C914" s="828"/>
      <c r="D914" s="830"/>
      <c r="E914" s="828"/>
      <c r="F914" s="830"/>
      <c r="G914" s="828"/>
      <c r="H914" s="828"/>
      <c r="I914" s="828"/>
      <c r="J914" s="828"/>
      <c r="K914" s="828"/>
      <c r="L914" s="853"/>
      <c r="M914" s="828"/>
      <c r="N914" s="828"/>
      <c r="O914" s="828"/>
      <c r="P914" s="828"/>
      <c r="Q914" s="828"/>
      <c r="R914" s="828"/>
      <c r="S914" s="828"/>
      <c r="T914" s="828"/>
      <c r="U914" s="828"/>
      <c r="V914" s="828"/>
      <c r="W914" s="828"/>
      <c r="X914" s="828"/>
      <c r="Y914" s="828"/>
      <c r="Z914" s="828"/>
    </row>
    <row r="915" ht="12.75" customHeight="1" spans="1:26">
      <c r="A915" s="828"/>
      <c r="B915" s="829"/>
      <c r="C915" s="828"/>
      <c r="D915" s="830"/>
      <c r="E915" s="828"/>
      <c r="F915" s="830"/>
      <c r="G915" s="828"/>
      <c r="H915" s="828"/>
      <c r="I915" s="828"/>
      <c r="J915" s="828"/>
      <c r="K915" s="828"/>
      <c r="L915" s="853"/>
      <c r="M915" s="828"/>
      <c r="N915" s="828"/>
      <c r="O915" s="828"/>
      <c r="P915" s="828"/>
      <c r="Q915" s="828"/>
      <c r="R915" s="828"/>
      <c r="S915" s="828"/>
      <c r="T915" s="828"/>
      <c r="U915" s="828"/>
      <c r="V915" s="828"/>
      <c r="W915" s="828"/>
      <c r="X915" s="828"/>
      <c r="Y915" s="828"/>
      <c r="Z915" s="828"/>
    </row>
    <row r="916" ht="12.75" customHeight="1" spans="1:26">
      <c r="A916" s="828"/>
      <c r="B916" s="829"/>
      <c r="C916" s="828"/>
      <c r="D916" s="830"/>
      <c r="E916" s="828"/>
      <c r="F916" s="830"/>
      <c r="G916" s="828"/>
      <c r="H916" s="828"/>
      <c r="I916" s="828"/>
      <c r="J916" s="828"/>
      <c r="K916" s="828"/>
      <c r="L916" s="853"/>
      <c r="M916" s="828"/>
      <c r="N916" s="828"/>
      <c r="O916" s="828"/>
      <c r="P916" s="828"/>
      <c r="Q916" s="828"/>
      <c r="R916" s="828"/>
      <c r="S916" s="828"/>
      <c r="T916" s="828"/>
      <c r="U916" s="828"/>
      <c r="V916" s="828"/>
      <c r="W916" s="828"/>
      <c r="X916" s="828"/>
      <c r="Y916" s="828"/>
      <c r="Z916" s="828"/>
    </row>
    <row r="917" ht="12.75" customHeight="1" spans="1:26">
      <c r="A917" s="828"/>
      <c r="B917" s="829"/>
      <c r="C917" s="828"/>
      <c r="D917" s="830"/>
      <c r="E917" s="828"/>
      <c r="F917" s="830"/>
      <c r="G917" s="828"/>
      <c r="H917" s="828"/>
      <c r="I917" s="828"/>
      <c r="J917" s="828"/>
      <c r="K917" s="828"/>
      <c r="L917" s="853"/>
      <c r="M917" s="828"/>
      <c r="N917" s="828"/>
      <c r="O917" s="828"/>
      <c r="P917" s="828"/>
      <c r="Q917" s="828"/>
      <c r="R917" s="828"/>
      <c r="S917" s="828"/>
      <c r="T917" s="828"/>
      <c r="U917" s="828"/>
      <c r="V917" s="828"/>
      <c r="W917" s="828"/>
      <c r="X917" s="828"/>
      <c r="Y917" s="828"/>
      <c r="Z917" s="828"/>
    </row>
    <row r="918" ht="12.75" customHeight="1" spans="1:26">
      <c r="A918" s="828"/>
      <c r="B918" s="829"/>
      <c r="C918" s="828"/>
      <c r="D918" s="830"/>
      <c r="E918" s="828"/>
      <c r="F918" s="830"/>
      <c r="G918" s="828"/>
      <c r="H918" s="828"/>
      <c r="I918" s="828"/>
      <c r="J918" s="828"/>
      <c r="K918" s="828"/>
      <c r="L918" s="853"/>
      <c r="M918" s="828"/>
      <c r="N918" s="828"/>
      <c r="O918" s="828"/>
      <c r="P918" s="828"/>
      <c r="Q918" s="828"/>
      <c r="R918" s="828"/>
      <c r="S918" s="828"/>
      <c r="T918" s="828"/>
      <c r="U918" s="828"/>
      <c r="V918" s="828"/>
      <c r="W918" s="828"/>
      <c r="X918" s="828"/>
      <c r="Y918" s="828"/>
      <c r="Z918" s="828"/>
    </row>
    <row r="919" ht="12.75" customHeight="1" spans="1:26">
      <c r="A919" s="828"/>
      <c r="B919" s="829"/>
      <c r="C919" s="828"/>
      <c r="D919" s="830"/>
      <c r="E919" s="828"/>
      <c r="F919" s="830"/>
      <c r="G919" s="828"/>
      <c r="H919" s="828"/>
      <c r="I919" s="828"/>
      <c r="J919" s="828"/>
      <c r="K919" s="828"/>
      <c r="L919" s="853"/>
      <c r="M919" s="828"/>
      <c r="N919" s="828"/>
      <c r="O919" s="828"/>
      <c r="P919" s="828"/>
      <c r="Q919" s="828"/>
      <c r="R919" s="828"/>
      <c r="S919" s="828"/>
      <c r="T919" s="828"/>
      <c r="U919" s="828"/>
      <c r="V919" s="828"/>
      <c r="W919" s="828"/>
      <c r="X919" s="828"/>
      <c r="Y919" s="828"/>
      <c r="Z919" s="828"/>
    </row>
    <row r="920" ht="12.75" customHeight="1" spans="1:26">
      <c r="A920" s="828"/>
      <c r="B920" s="829"/>
      <c r="C920" s="828"/>
      <c r="D920" s="830"/>
      <c r="E920" s="828"/>
      <c r="F920" s="830"/>
      <c r="G920" s="828"/>
      <c r="H920" s="828"/>
      <c r="I920" s="828"/>
      <c r="J920" s="828"/>
      <c r="K920" s="828"/>
      <c r="L920" s="853"/>
      <c r="M920" s="828"/>
      <c r="N920" s="828"/>
      <c r="O920" s="828"/>
      <c r="P920" s="828"/>
      <c r="Q920" s="828"/>
      <c r="R920" s="828"/>
      <c r="S920" s="828"/>
      <c r="T920" s="828"/>
      <c r="U920" s="828"/>
      <c r="V920" s="828"/>
      <c r="W920" s="828"/>
      <c r="X920" s="828"/>
      <c r="Y920" s="828"/>
      <c r="Z920" s="828"/>
    </row>
    <row r="921" ht="12.75" customHeight="1" spans="1:26">
      <c r="A921" s="828"/>
      <c r="B921" s="829"/>
      <c r="C921" s="828"/>
      <c r="D921" s="830"/>
      <c r="E921" s="828"/>
      <c r="F921" s="830"/>
      <c r="G921" s="828"/>
      <c r="H921" s="828"/>
      <c r="I921" s="828"/>
      <c r="J921" s="828"/>
      <c r="K921" s="828"/>
      <c r="L921" s="853"/>
      <c r="M921" s="828"/>
      <c r="N921" s="828"/>
      <c r="O921" s="828"/>
      <c r="P921" s="828"/>
      <c r="Q921" s="828"/>
      <c r="R921" s="828"/>
      <c r="S921" s="828"/>
      <c r="T921" s="828"/>
      <c r="U921" s="828"/>
      <c r="V921" s="828"/>
      <c r="W921" s="828"/>
      <c r="X921" s="828"/>
      <c r="Y921" s="828"/>
      <c r="Z921" s="828"/>
    </row>
    <row r="922" ht="12.75" customHeight="1" spans="1:26">
      <c r="A922" s="828"/>
      <c r="B922" s="829"/>
      <c r="C922" s="828"/>
      <c r="D922" s="830"/>
      <c r="E922" s="828"/>
      <c r="F922" s="830"/>
      <c r="G922" s="828"/>
      <c r="H922" s="828"/>
      <c r="I922" s="828"/>
      <c r="J922" s="828"/>
      <c r="K922" s="828"/>
      <c r="L922" s="853"/>
      <c r="M922" s="828"/>
      <c r="N922" s="828"/>
      <c r="O922" s="828"/>
      <c r="P922" s="828"/>
      <c r="Q922" s="828"/>
      <c r="R922" s="828"/>
      <c r="S922" s="828"/>
      <c r="T922" s="828"/>
      <c r="U922" s="828"/>
      <c r="V922" s="828"/>
      <c r="W922" s="828"/>
      <c r="X922" s="828"/>
      <c r="Y922" s="828"/>
      <c r="Z922" s="828"/>
    </row>
    <row r="923" ht="12.75" customHeight="1" spans="1:26">
      <c r="A923" s="828"/>
      <c r="B923" s="829"/>
      <c r="C923" s="828"/>
      <c r="D923" s="830"/>
      <c r="E923" s="828"/>
      <c r="F923" s="830"/>
      <c r="G923" s="828"/>
      <c r="H923" s="828"/>
      <c r="I923" s="828"/>
      <c r="J923" s="828"/>
      <c r="K923" s="828"/>
      <c r="L923" s="853"/>
      <c r="M923" s="828"/>
      <c r="N923" s="828"/>
      <c r="O923" s="828"/>
      <c r="P923" s="828"/>
      <c r="Q923" s="828"/>
      <c r="R923" s="828"/>
      <c r="S923" s="828"/>
      <c r="T923" s="828"/>
      <c r="U923" s="828"/>
      <c r="V923" s="828"/>
      <c r="W923" s="828"/>
      <c r="X923" s="828"/>
      <c r="Y923" s="828"/>
      <c r="Z923" s="828"/>
    </row>
    <row r="924" ht="12.75" customHeight="1" spans="1:26">
      <c r="A924" s="828"/>
      <c r="B924" s="829"/>
      <c r="C924" s="828"/>
      <c r="D924" s="830"/>
      <c r="E924" s="828"/>
      <c r="F924" s="830"/>
      <c r="G924" s="828"/>
      <c r="H924" s="828"/>
      <c r="I924" s="828"/>
      <c r="J924" s="828"/>
      <c r="K924" s="828"/>
      <c r="L924" s="853"/>
      <c r="M924" s="828"/>
      <c r="N924" s="828"/>
      <c r="O924" s="828"/>
      <c r="P924" s="828"/>
      <c r="Q924" s="828"/>
      <c r="R924" s="828"/>
      <c r="S924" s="828"/>
      <c r="T924" s="828"/>
      <c r="U924" s="828"/>
      <c r="V924" s="828"/>
      <c r="W924" s="828"/>
      <c r="X924" s="828"/>
      <c r="Y924" s="828"/>
      <c r="Z924" s="828"/>
    </row>
    <row r="925" ht="12.75" customHeight="1" spans="1:26">
      <c r="A925" s="828"/>
      <c r="B925" s="829"/>
      <c r="C925" s="828"/>
      <c r="D925" s="830"/>
      <c r="E925" s="828"/>
      <c r="F925" s="830"/>
      <c r="G925" s="828"/>
      <c r="H925" s="828"/>
      <c r="I925" s="828"/>
      <c r="J925" s="828"/>
      <c r="K925" s="828"/>
      <c r="L925" s="853"/>
      <c r="M925" s="828"/>
      <c r="N925" s="828"/>
      <c r="O925" s="828"/>
      <c r="P925" s="828"/>
      <c r="Q925" s="828"/>
      <c r="R925" s="828"/>
      <c r="S925" s="828"/>
      <c r="T925" s="828"/>
      <c r="U925" s="828"/>
      <c r="V925" s="828"/>
      <c r="W925" s="828"/>
      <c r="X925" s="828"/>
      <c r="Y925" s="828"/>
      <c r="Z925" s="828"/>
    </row>
    <row r="926" ht="12.75" customHeight="1" spans="1:26">
      <c r="A926" s="828"/>
      <c r="B926" s="829"/>
      <c r="C926" s="828"/>
      <c r="D926" s="830"/>
      <c r="E926" s="828"/>
      <c r="F926" s="830"/>
      <c r="G926" s="828"/>
      <c r="H926" s="828"/>
      <c r="I926" s="828"/>
      <c r="J926" s="828"/>
      <c r="K926" s="828"/>
      <c r="L926" s="853"/>
      <c r="M926" s="828"/>
      <c r="N926" s="828"/>
      <c r="O926" s="828"/>
      <c r="P926" s="828"/>
      <c r="Q926" s="828"/>
      <c r="R926" s="828"/>
      <c r="S926" s="828"/>
      <c r="T926" s="828"/>
      <c r="U926" s="828"/>
      <c r="V926" s="828"/>
      <c r="W926" s="828"/>
      <c r="X926" s="828"/>
      <c r="Y926" s="828"/>
      <c r="Z926" s="828"/>
    </row>
    <row r="927" ht="12.75" customHeight="1" spans="1:26">
      <c r="A927" s="828"/>
      <c r="B927" s="829"/>
      <c r="C927" s="828"/>
      <c r="D927" s="830"/>
      <c r="E927" s="828"/>
      <c r="F927" s="830"/>
      <c r="G927" s="828"/>
      <c r="H927" s="828"/>
      <c r="I927" s="828"/>
      <c r="J927" s="828"/>
      <c r="K927" s="828"/>
      <c r="L927" s="853"/>
      <c r="M927" s="828"/>
      <c r="N927" s="828"/>
      <c r="O927" s="828"/>
      <c r="P927" s="828"/>
      <c r="Q927" s="828"/>
      <c r="R927" s="828"/>
      <c r="S927" s="828"/>
      <c r="T927" s="828"/>
      <c r="U927" s="828"/>
      <c r="V927" s="828"/>
      <c r="W927" s="828"/>
      <c r="X927" s="828"/>
      <c r="Y927" s="828"/>
      <c r="Z927" s="828"/>
    </row>
    <row r="928" ht="12.75" customHeight="1" spans="1:26">
      <c r="A928" s="828"/>
      <c r="B928" s="829"/>
      <c r="C928" s="828"/>
      <c r="D928" s="830"/>
      <c r="E928" s="828"/>
      <c r="F928" s="830"/>
      <c r="G928" s="828"/>
      <c r="H928" s="828"/>
      <c r="I928" s="828"/>
      <c r="J928" s="828"/>
      <c r="K928" s="828"/>
      <c r="L928" s="853"/>
      <c r="M928" s="828"/>
      <c r="N928" s="828"/>
      <c r="O928" s="828"/>
      <c r="P928" s="828"/>
      <c r="Q928" s="828"/>
      <c r="R928" s="828"/>
      <c r="S928" s="828"/>
      <c r="T928" s="828"/>
      <c r="U928" s="828"/>
      <c r="V928" s="828"/>
      <c r="W928" s="828"/>
      <c r="X928" s="828"/>
      <c r="Y928" s="828"/>
      <c r="Z928" s="828"/>
    </row>
    <row r="929" ht="12.75" customHeight="1" spans="1:26">
      <c r="A929" s="828"/>
      <c r="B929" s="829"/>
      <c r="C929" s="828"/>
      <c r="D929" s="830"/>
      <c r="E929" s="828"/>
      <c r="F929" s="830"/>
      <c r="G929" s="828"/>
      <c r="H929" s="828"/>
      <c r="I929" s="828"/>
      <c r="J929" s="828"/>
      <c r="K929" s="828"/>
      <c r="L929" s="853"/>
      <c r="M929" s="828"/>
      <c r="N929" s="828"/>
      <c r="O929" s="828"/>
      <c r="P929" s="828"/>
      <c r="Q929" s="828"/>
      <c r="R929" s="828"/>
      <c r="S929" s="828"/>
      <c r="T929" s="828"/>
      <c r="U929" s="828"/>
      <c r="V929" s="828"/>
      <c r="W929" s="828"/>
      <c r="X929" s="828"/>
      <c r="Y929" s="828"/>
      <c r="Z929" s="828"/>
    </row>
    <row r="930" ht="12.75" customHeight="1" spans="1:26">
      <c r="A930" s="828"/>
      <c r="B930" s="829"/>
      <c r="C930" s="828"/>
      <c r="D930" s="830"/>
      <c r="E930" s="828"/>
      <c r="F930" s="830"/>
      <c r="G930" s="828"/>
      <c r="H930" s="828"/>
      <c r="I930" s="828"/>
      <c r="J930" s="828"/>
      <c r="K930" s="828"/>
      <c r="L930" s="853"/>
      <c r="M930" s="828"/>
      <c r="N930" s="828"/>
      <c r="O930" s="828"/>
      <c r="P930" s="828"/>
      <c r="Q930" s="828"/>
      <c r="R930" s="828"/>
      <c r="S930" s="828"/>
      <c r="T930" s="828"/>
      <c r="U930" s="828"/>
      <c r="V930" s="828"/>
      <c r="W930" s="828"/>
      <c r="X930" s="828"/>
      <c r="Y930" s="828"/>
      <c r="Z930" s="828"/>
    </row>
    <row r="931" ht="12.75" customHeight="1" spans="1:26">
      <c r="A931" s="828"/>
      <c r="B931" s="829"/>
      <c r="C931" s="828"/>
      <c r="D931" s="830"/>
      <c r="E931" s="828"/>
      <c r="F931" s="830"/>
      <c r="G931" s="828"/>
      <c r="H931" s="828"/>
      <c r="I931" s="828"/>
      <c r="J931" s="828"/>
      <c r="K931" s="828"/>
      <c r="L931" s="853"/>
      <c r="M931" s="828"/>
      <c r="N931" s="828"/>
      <c r="O931" s="828"/>
      <c r="P931" s="828"/>
      <c r="Q931" s="828"/>
      <c r="R931" s="828"/>
      <c r="S931" s="828"/>
      <c r="T931" s="828"/>
      <c r="U931" s="828"/>
      <c r="V931" s="828"/>
      <c r="W931" s="828"/>
      <c r="X931" s="828"/>
      <c r="Y931" s="828"/>
      <c r="Z931" s="828"/>
    </row>
    <row r="932" ht="12.75" customHeight="1" spans="1:26">
      <c r="A932" s="828"/>
      <c r="B932" s="829"/>
      <c r="C932" s="828"/>
      <c r="D932" s="830"/>
      <c r="E932" s="828"/>
      <c r="F932" s="830"/>
      <c r="G932" s="828"/>
      <c r="H932" s="828"/>
      <c r="I932" s="828"/>
      <c r="J932" s="828"/>
      <c r="K932" s="828"/>
      <c r="L932" s="853"/>
      <c r="M932" s="828"/>
      <c r="N932" s="828"/>
      <c r="O932" s="828"/>
      <c r="P932" s="828"/>
      <c r="Q932" s="828"/>
      <c r="R932" s="828"/>
      <c r="S932" s="828"/>
      <c r="T932" s="828"/>
      <c r="U932" s="828"/>
      <c r="V932" s="828"/>
      <c r="W932" s="828"/>
      <c r="X932" s="828"/>
      <c r="Y932" s="828"/>
      <c r="Z932" s="828"/>
    </row>
    <row r="933" ht="12.75" customHeight="1" spans="1:26">
      <c r="A933" s="828"/>
      <c r="B933" s="829"/>
      <c r="C933" s="828"/>
      <c r="D933" s="830"/>
      <c r="E933" s="828"/>
      <c r="F933" s="830"/>
      <c r="G933" s="828"/>
      <c r="H933" s="828"/>
      <c r="I933" s="828"/>
      <c r="J933" s="828"/>
      <c r="K933" s="828"/>
      <c r="L933" s="853"/>
      <c r="M933" s="828"/>
      <c r="N933" s="828"/>
      <c r="O933" s="828"/>
      <c r="P933" s="828"/>
      <c r="Q933" s="828"/>
      <c r="R933" s="828"/>
      <c r="S933" s="828"/>
      <c r="T933" s="828"/>
      <c r="U933" s="828"/>
      <c r="V933" s="828"/>
      <c r="W933" s="828"/>
      <c r="X933" s="828"/>
      <c r="Y933" s="828"/>
      <c r="Z933" s="828"/>
    </row>
    <row r="934" ht="12.75" customHeight="1" spans="1:26">
      <c r="A934" s="828"/>
      <c r="B934" s="829"/>
      <c r="C934" s="828"/>
      <c r="D934" s="830"/>
      <c r="E934" s="828"/>
      <c r="F934" s="830"/>
      <c r="G934" s="828"/>
      <c r="H934" s="828"/>
      <c r="I934" s="828"/>
      <c r="J934" s="828"/>
      <c r="K934" s="828"/>
      <c r="L934" s="853"/>
      <c r="M934" s="828"/>
      <c r="N934" s="828"/>
      <c r="O934" s="828"/>
      <c r="P934" s="828"/>
      <c r="Q934" s="828"/>
      <c r="R934" s="828"/>
      <c r="S934" s="828"/>
      <c r="T934" s="828"/>
      <c r="U934" s="828"/>
      <c r="V934" s="828"/>
      <c r="W934" s="828"/>
      <c r="X934" s="828"/>
      <c r="Y934" s="828"/>
      <c r="Z934" s="828"/>
    </row>
    <row r="935" ht="12.75" customHeight="1" spans="1:26">
      <c r="A935" s="828"/>
      <c r="B935" s="829"/>
      <c r="C935" s="828"/>
      <c r="D935" s="830"/>
      <c r="E935" s="828"/>
      <c r="F935" s="830"/>
      <c r="G935" s="828"/>
      <c r="H935" s="828"/>
      <c r="I935" s="828"/>
      <c r="J935" s="828"/>
      <c r="K935" s="828"/>
      <c r="L935" s="853"/>
      <c r="M935" s="828"/>
      <c r="N935" s="828"/>
      <c r="O935" s="828"/>
      <c r="P935" s="828"/>
      <c r="Q935" s="828"/>
      <c r="R935" s="828"/>
      <c r="S935" s="828"/>
      <c r="T935" s="828"/>
      <c r="U935" s="828"/>
      <c r="V935" s="828"/>
      <c r="W935" s="828"/>
      <c r="X935" s="828"/>
      <c r="Y935" s="828"/>
      <c r="Z935" s="828"/>
    </row>
    <row r="936" ht="12.75" customHeight="1" spans="1:26">
      <c r="A936" s="828"/>
      <c r="B936" s="829"/>
      <c r="C936" s="828"/>
      <c r="D936" s="830"/>
      <c r="E936" s="828"/>
      <c r="F936" s="830"/>
      <c r="G936" s="828"/>
      <c r="H936" s="828"/>
      <c r="I936" s="828"/>
      <c r="J936" s="828"/>
      <c r="K936" s="828"/>
      <c r="L936" s="853"/>
      <c r="M936" s="828"/>
      <c r="N936" s="828"/>
      <c r="O936" s="828"/>
      <c r="P936" s="828"/>
      <c r="Q936" s="828"/>
      <c r="R936" s="828"/>
      <c r="S936" s="828"/>
      <c r="T936" s="828"/>
      <c r="U936" s="828"/>
      <c r="V936" s="828"/>
      <c r="W936" s="828"/>
      <c r="X936" s="828"/>
      <c r="Y936" s="828"/>
      <c r="Z936" s="828"/>
    </row>
    <row r="937" ht="12.75" customHeight="1" spans="1:26">
      <c r="A937" s="828"/>
      <c r="B937" s="829"/>
      <c r="C937" s="828"/>
      <c r="D937" s="830"/>
      <c r="E937" s="828"/>
      <c r="F937" s="830"/>
      <c r="G937" s="828"/>
      <c r="H937" s="828"/>
      <c r="I937" s="828"/>
      <c r="J937" s="828"/>
      <c r="K937" s="828"/>
      <c r="L937" s="853"/>
      <c r="M937" s="828"/>
      <c r="N937" s="828"/>
      <c r="O937" s="828"/>
      <c r="P937" s="828"/>
      <c r="Q937" s="828"/>
      <c r="R937" s="828"/>
      <c r="S937" s="828"/>
      <c r="T937" s="828"/>
      <c r="U937" s="828"/>
      <c r="V937" s="828"/>
      <c r="W937" s="828"/>
      <c r="X937" s="828"/>
      <c r="Y937" s="828"/>
      <c r="Z937" s="828"/>
    </row>
    <row r="938" ht="12.75" customHeight="1" spans="1:26">
      <c r="A938" s="828"/>
      <c r="B938" s="829"/>
      <c r="C938" s="828"/>
      <c r="D938" s="830"/>
      <c r="E938" s="828"/>
      <c r="F938" s="830"/>
      <c r="G938" s="828"/>
      <c r="H938" s="828"/>
      <c r="I938" s="828"/>
      <c r="J938" s="828"/>
      <c r="K938" s="828"/>
      <c r="L938" s="853"/>
      <c r="M938" s="828"/>
      <c r="N938" s="828"/>
      <c r="O938" s="828"/>
      <c r="P938" s="828"/>
      <c r="Q938" s="828"/>
      <c r="R938" s="828"/>
      <c r="S938" s="828"/>
      <c r="T938" s="828"/>
      <c r="U938" s="828"/>
      <c r="V938" s="828"/>
      <c r="W938" s="828"/>
      <c r="X938" s="828"/>
      <c r="Y938" s="828"/>
      <c r="Z938" s="828"/>
    </row>
    <row r="939" ht="12.75" customHeight="1" spans="1:26">
      <c r="A939" s="828"/>
      <c r="B939" s="829"/>
      <c r="C939" s="828"/>
      <c r="D939" s="830"/>
      <c r="E939" s="828"/>
      <c r="F939" s="830"/>
      <c r="G939" s="828"/>
      <c r="H939" s="828"/>
      <c r="I939" s="828"/>
      <c r="J939" s="828"/>
      <c r="K939" s="828"/>
      <c r="L939" s="853"/>
      <c r="M939" s="828"/>
      <c r="N939" s="828"/>
      <c r="O939" s="828"/>
      <c r="P939" s="828"/>
      <c r="Q939" s="828"/>
      <c r="R939" s="828"/>
      <c r="S939" s="828"/>
      <c r="T939" s="828"/>
      <c r="U939" s="828"/>
      <c r="V939" s="828"/>
      <c r="W939" s="828"/>
      <c r="X939" s="828"/>
      <c r="Y939" s="828"/>
      <c r="Z939" s="828"/>
    </row>
    <row r="940" ht="12.75" customHeight="1" spans="1:26">
      <c r="A940" s="828"/>
      <c r="B940" s="829"/>
      <c r="C940" s="828"/>
      <c r="D940" s="830"/>
      <c r="E940" s="828"/>
      <c r="F940" s="830"/>
      <c r="G940" s="828"/>
      <c r="H940" s="828"/>
      <c r="I940" s="828"/>
      <c r="J940" s="828"/>
      <c r="K940" s="828"/>
      <c r="L940" s="853"/>
      <c r="M940" s="828"/>
      <c r="N940" s="828"/>
      <c r="O940" s="828"/>
      <c r="P940" s="828"/>
      <c r="Q940" s="828"/>
      <c r="R940" s="828"/>
      <c r="S940" s="828"/>
      <c r="T940" s="828"/>
      <c r="U940" s="828"/>
      <c r="V940" s="828"/>
      <c r="W940" s="828"/>
      <c r="X940" s="828"/>
      <c r="Y940" s="828"/>
      <c r="Z940" s="828"/>
    </row>
    <row r="941" ht="12.75" customHeight="1" spans="1:26">
      <c r="A941" s="828"/>
      <c r="B941" s="829"/>
      <c r="C941" s="828"/>
      <c r="D941" s="830"/>
      <c r="E941" s="828"/>
      <c r="F941" s="830"/>
      <c r="G941" s="828"/>
      <c r="H941" s="828"/>
      <c r="I941" s="828"/>
      <c r="J941" s="828"/>
      <c r="K941" s="828"/>
      <c r="L941" s="853"/>
      <c r="M941" s="828"/>
      <c r="N941" s="828"/>
      <c r="O941" s="828"/>
      <c r="P941" s="828"/>
      <c r="Q941" s="828"/>
      <c r="R941" s="828"/>
      <c r="S941" s="828"/>
      <c r="T941" s="828"/>
      <c r="U941" s="828"/>
      <c r="V941" s="828"/>
      <c r="W941" s="828"/>
      <c r="X941" s="828"/>
      <c r="Y941" s="828"/>
      <c r="Z941" s="828"/>
    </row>
    <row r="942" ht="12.75" customHeight="1" spans="1:26">
      <c r="A942" s="828"/>
      <c r="B942" s="829"/>
      <c r="C942" s="828"/>
      <c r="D942" s="830"/>
      <c r="E942" s="828"/>
      <c r="F942" s="830"/>
      <c r="G942" s="828"/>
      <c r="H942" s="828"/>
      <c r="I942" s="828"/>
      <c r="J942" s="828"/>
      <c r="K942" s="828"/>
      <c r="L942" s="853"/>
      <c r="M942" s="828"/>
      <c r="N942" s="828"/>
      <c r="O942" s="828"/>
      <c r="P942" s="828"/>
      <c r="Q942" s="828"/>
      <c r="R942" s="828"/>
      <c r="S942" s="828"/>
      <c r="T942" s="828"/>
      <c r="U942" s="828"/>
      <c r="V942" s="828"/>
      <c r="W942" s="828"/>
      <c r="X942" s="828"/>
      <c r="Y942" s="828"/>
      <c r="Z942" s="828"/>
    </row>
    <row r="943" ht="12.75" customHeight="1" spans="1:26">
      <c r="A943" s="828"/>
      <c r="B943" s="829"/>
      <c r="C943" s="828"/>
      <c r="D943" s="830"/>
      <c r="E943" s="828"/>
      <c r="F943" s="830"/>
      <c r="G943" s="828"/>
      <c r="H943" s="828"/>
      <c r="I943" s="828"/>
      <c r="J943" s="828"/>
      <c r="K943" s="828"/>
      <c r="L943" s="853"/>
      <c r="M943" s="828"/>
      <c r="N943" s="828"/>
      <c r="O943" s="828"/>
      <c r="P943" s="828"/>
      <c r="Q943" s="828"/>
      <c r="R943" s="828"/>
      <c r="S943" s="828"/>
      <c r="T943" s="828"/>
      <c r="U943" s="828"/>
      <c r="V943" s="828"/>
      <c r="W943" s="828"/>
      <c r="X943" s="828"/>
      <c r="Y943" s="828"/>
      <c r="Z943" s="828"/>
    </row>
    <row r="944" ht="12.75" customHeight="1" spans="1:26">
      <c r="A944" s="828"/>
      <c r="B944" s="829"/>
      <c r="C944" s="828"/>
      <c r="D944" s="830"/>
      <c r="E944" s="828"/>
      <c r="F944" s="830"/>
      <c r="G944" s="828"/>
      <c r="H944" s="828"/>
      <c r="I944" s="828"/>
      <c r="J944" s="828"/>
      <c r="K944" s="828"/>
      <c r="L944" s="853"/>
      <c r="M944" s="828"/>
      <c r="N944" s="828"/>
      <c r="O944" s="828"/>
      <c r="P944" s="828"/>
      <c r="Q944" s="828"/>
      <c r="R944" s="828"/>
      <c r="S944" s="828"/>
      <c r="T944" s="828"/>
      <c r="U944" s="828"/>
      <c r="V944" s="828"/>
      <c r="W944" s="828"/>
      <c r="X944" s="828"/>
      <c r="Y944" s="828"/>
      <c r="Z944" s="828"/>
    </row>
    <row r="945" ht="12.75" customHeight="1" spans="1:26">
      <c r="A945" s="828"/>
      <c r="B945" s="829"/>
      <c r="C945" s="828"/>
      <c r="D945" s="830"/>
      <c r="E945" s="828"/>
      <c r="F945" s="830"/>
      <c r="G945" s="828"/>
      <c r="H945" s="828"/>
      <c r="I945" s="828"/>
      <c r="J945" s="828"/>
      <c r="K945" s="828"/>
      <c r="L945" s="853"/>
      <c r="M945" s="828"/>
      <c r="N945" s="828"/>
      <c r="O945" s="828"/>
      <c r="P945" s="828"/>
      <c r="Q945" s="828"/>
      <c r="R945" s="828"/>
      <c r="S945" s="828"/>
      <c r="T945" s="828"/>
      <c r="U945" s="828"/>
      <c r="V945" s="828"/>
      <c r="W945" s="828"/>
      <c r="X945" s="828"/>
      <c r="Y945" s="828"/>
      <c r="Z945" s="828"/>
    </row>
    <row r="946" ht="12.75" customHeight="1" spans="1:26">
      <c r="A946" s="828"/>
      <c r="B946" s="829"/>
      <c r="C946" s="828"/>
      <c r="D946" s="830"/>
      <c r="E946" s="828"/>
      <c r="F946" s="830"/>
      <c r="G946" s="828"/>
      <c r="H946" s="828"/>
      <c r="I946" s="828"/>
      <c r="J946" s="828"/>
      <c r="K946" s="828"/>
      <c r="L946" s="853"/>
      <c r="M946" s="828"/>
      <c r="N946" s="828"/>
      <c r="O946" s="828"/>
      <c r="P946" s="828"/>
      <c r="Q946" s="828"/>
      <c r="R946" s="828"/>
      <c r="S946" s="828"/>
      <c r="T946" s="828"/>
      <c r="U946" s="828"/>
      <c r="V946" s="828"/>
      <c r="W946" s="828"/>
      <c r="X946" s="828"/>
      <c r="Y946" s="828"/>
      <c r="Z946" s="828"/>
    </row>
    <row r="947" ht="12.75" customHeight="1" spans="1:26">
      <c r="A947" s="828"/>
      <c r="B947" s="829"/>
      <c r="C947" s="828"/>
      <c r="D947" s="830"/>
      <c r="E947" s="828"/>
      <c r="F947" s="830"/>
      <c r="G947" s="828"/>
      <c r="H947" s="828"/>
      <c r="I947" s="828"/>
      <c r="J947" s="828"/>
      <c r="K947" s="828"/>
      <c r="L947" s="853"/>
      <c r="M947" s="828"/>
      <c r="N947" s="828"/>
      <c r="O947" s="828"/>
      <c r="P947" s="828"/>
      <c r="Q947" s="828"/>
      <c r="R947" s="828"/>
      <c r="S947" s="828"/>
      <c r="T947" s="828"/>
      <c r="U947" s="828"/>
      <c r="V947" s="828"/>
      <c r="W947" s="828"/>
      <c r="X947" s="828"/>
      <c r="Y947" s="828"/>
      <c r="Z947" s="828"/>
    </row>
    <row r="948" ht="12.75" customHeight="1" spans="1:26">
      <c r="A948" s="828"/>
      <c r="B948" s="829"/>
      <c r="C948" s="828"/>
      <c r="D948" s="830"/>
      <c r="E948" s="828"/>
      <c r="F948" s="830"/>
      <c r="G948" s="828"/>
      <c r="H948" s="828"/>
      <c r="I948" s="828"/>
      <c r="J948" s="828"/>
      <c r="K948" s="828"/>
      <c r="L948" s="853"/>
      <c r="M948" s="828"/>
      <c r="N948" s="828"/>
      <c r="O948" s="828"/>
      <c r="P948" s="828"/>
      <c r="Q948" s="828"/>
      <c r="R948" s="828"/>
      <c r="S948" s="828"/>
      <c r="T948" s="828"/>
      <c r="U948" s="828"/>
      <c r="V948" s="828"/>
      <c r="W948" s="828"/>
      <c r="X948" s="828"/>
      <c r="Y948" s="828"/>
      <c r="Z948" s="828"/>
    </row>
    <row r="949" ht="12.75" customHeight="1" spans="1:26">
      <c r="A949" s="828"/>
      <c r="B949" s="829"/>
      <c r="C949" s="828"/>
      <c r="D949" s="830"/>
      <c r="E949" s="828"/>
      <c r="F949" s="830"/>
      <c r="G949" s="828"/>
      <c r="H949" s="828"/>
      <c r="I949" s="828"/>
      <c r="J949" s="828"/>
      <c r="K949" s="828"/>
      <c r="L949" s="853"/>
      <c r="M949" s="828"/>
      <c r="N949" s="828"/>
      <c r="O949" s="828"/>
      <c r="P949" s="828"/>
      <c r="Q949" s="828"/>
      <c r="R949" s="828"/>
      <c r="S949" s="828"/>
      <c r="T949" s="828"/>
      <c r="U949" s="828"/>
      <c r="V949" s="828"/>
      <c r="W949" s="828"/>
      <c r="X949" s="828"/>
      <c r="Y949" s="828"/>
      <c r="Z949" s="828"/>
    </row>
    <row r="950" ht="12.75" customHeight="1" spans="1:26">
      <c r="A950" s="828"/>
      <c r="B950" s="829"/>
      <c r="C950" s="828"/>
      <c r="D950" s="830"/>
      <c r="E950" s="828"/>
      <c r="F950" s="830"/>
      <c r="G950" s="828"/>
      <c r="H950" s="828"/>
      <c r="I950" s="828"/>
      <c r="J950" s="828"/>
      <c r="K950" s="828"/>
      <c r="L950" s="853"/>
      <c r="M950" s="828"/>
      <c r="N950" s="828"/>
      <c r="O950" s="828"/>
      <c r="P950" s="828"/>
      <c r="Q950" s="828"/>
      <c r="R950" s="828"/>
      <c r="S950" s="828"/>
      <c r="T950" s="828"/>
      <c r="U950" s="828"/>
      <c r="V950" s="828"/>
      <c r="W950" s="828"/>
      <c r="X950" s="828"/>
      <c r="Y950" s="828"/>
      <c r="Z950" s="828"/>
    </row>
    <row r="951" ht="12.75" customHeight="1" spans="1:26">
      <c r="A951" s="828"/>
      <c r="B951" s="829"/>
      <c r="C951" s="828"/>
      <c r="D951" s="830"/>
      <c r="E951" s="828"/>
      <c r="F951" s="830"/>
      <c r="G951" s="828"/>
      <c r="H951" s="828"/>
      <c r="I951" s="828"/>
      <c r="J951" s="828"/>
      <c r="K951" s="828"/>
      <c r="L951" s="853"/>
      <c r="M951" s="828"/>
      <c r="N951" s="828"/>
      <c r="O951" s="828"/>
      <c r="P951" s="828"/>
      <c r="Q951" s="828"/>
      <c r="R951" s="828"/>
      <c r="S951" s="828"/>
      <c r="T951" s="828"/>
      <c r="U951" s="828"/>
      <c r="V951" s="828"/>
      <c r="W951" s="828"/>
      <c r="X951" s="828"/>
      <c r="Y951" s="828"/>
      <c r="Z951" s="828"/>
    </row>
    <row r="952" ht="12.75" customHeight="1" spans="1:26">
      <c r="A952" s="828"/>
      <c r="B952" s="829"/>
      <c r="C952" s="828"/>
      <c r="D952" s="830"/>
      <c r="E952" s="828"/>
      <c r="F952" s="830"/>
      <c r="G952" s="828"/>
      <c r="H952" s="828"/>
      <c r="I952" s="828"/>
      <c r="J952" s="828"/>
      <c r="K952" s="828"/>
      <c r="L952" s="853"/>
      <c r="M952" s="828"/>
      <c r="N952" s="828"/>
      <c r="O952" s="828"/>
      <c r="P952" s="828"/>
      <c r="Q952" s="828"/>
      <c r="R952" s="828"/>
      <c r="S952" s="828"/>
      <c r="T952" s="828"/>
      <c r="U952" s="828"/>
      <c r="V952" s="828"/>
      <c r="W952" s="828"/>
      <c r="X952" s="828"/>
      <c r="Y952" s="828"/>
      <c r="Z952" s="828"/>
    </row>
    <row r="953" ht="12.75" customHeight="1" spans="1:26">
      <c r="A953" s="828"/>
      <c r="B953" s="829"/>
      <c r="C953" s="828"/>
      <c r="D953" s="830"/>
      <c r="E953" s="828"/>
      <c r="F953" s="830"/>
      <c r="G953" s="828"/>
      <c r="H953" s="828"/>
      <c r="I953" s="828"/>
      <c r="J953" s="828"/>
      <c r="K953" s="828"/>
      <c r="L953" s="853"/>
      <c r="M953" s="828"/>
      <c r="N953" s="828"/>
      <c r="O953" s="828"/>
      <c r="P953" s="828"/>
      <c r="Q953" s="828"/>
      <c r="R953" s="828"/>
      <c r="S953" s="828"/>
      <c r="T953" s="828"/>
      <c r="U953" s="828"/>
      <c r="V953" s="828"/>
      <c r="W953" s="828"/>
      <c r="X953" s="828"/>
      <c r="Y953" s="828"/>
      <c r="Z953" s="828"/>
    </row>
    <row r="954" ht="12.75" customHeight="1" spans="1:26">
      <c r="A954" s="828"/>
      <c r="B954" s="829"/>
      <c r="C954" s="828"/>
      <c r="D954" s="830"/>
      <c r="E954" s="828"/>
      <c r="F954" s="830"/>
      <c r="G954" s="828"/>
      <c r="H954" s="828"/>
      <c r="I954" s="828"/>
      <c r="J954" s="828"/>
      <c r="K954" s="828"/>
      <c r="L954" s="853"/>
      <c r="M954" s="828"/>
      <c r="N954" s="828"/>
      <c r="O954" s="828"/>
      <c r="P954" s="828"/>
      <c r="Q954" s="828"/>
      <c r="R954" s="828"/>
      <c r="S954" s="828"/>
      <c r="T954" s="828"/>
      <c r="U954" s="828"/>
      <c r="V954" s="828"/>
      <c r="W954" s="828"/>
      <c r="X954" s="828"/>
      <c r="Y954" s="828"/>
      <c r="Z954" s="828"/>
    </row>
    <row r="955" ht="12.75" customHeight="1" spans="1:26">
      <c r="A955" s="828"/>
      <c r="B955" s="829"/>
      <c r="C955" s="828"/>
      <c r="D955" s="830"/>
      <c r="E955" s="828"/>
      <c r="F955" s="830"/>
      <c r="G955" s="828"/>
      <c r="H955" s="828"/>
      <c r="I955" s="828"/>
      <c r="J955" s="828"/>
      <c r="K955" s="828"/>
      <c r="L955" s="853"/>
      <c r="M955" s="828"/>
      <c r="N955" s="828"/>
      <c r="O955" s="828"/>
      <c r="P955" s="828"/>
      <c r="Q955" s="828"/>
      <c r="R955" s="828"/>
      <c r="S955" s="828"/>
      <c r="T955" s="828"/>
      <c r="U955" s="828"/>
      <c r="V955" s="828"/>
      <c r="W955" s="828"/>
      <c r="X955" s="828"/>
      <c r="Y955" s="828"/>
      <c r="Z955" s="828"/>
    </row>
    <row r="956" ht="12.75" customHeight="1" spans="1:26">
      <c r="A956" s="828"/>
      <c r="B956" s="829"/>
      <c r="C956" s="828"/>
      <c r="D956" s="830"/>
      <c r="E956" s="828"/>
      <c r="F956" s="830"/>
      <c r="G956" s="828"/>
      <c r="H956" s="828"/>
      <c r="I956" s="828"/>
      <c r="J956" s="828"/>
      <c r="K956" s="828"/>
      <c r="L956" s="853"/>
      <c r="M956" s="828"/>
      <c r="N956" s="828"/>
      <c r="O956" s="828"/>
      <c r="P956" s="828"/>
      <c r="Q956" s="828"/>
      <c r="R956" s="828"/>
      <c r="S956" s="828"/>
      <c r="T956" s="828"/>
      <c r="U956" s="828"/>
      <c r="V956" s="828"/>
      <c r="W956" s="828"/>
      <c r="X956" s="828"/>
      <c r="Y956" s="828"/>
      <c r="Z956" s="828"/>
    </row>
    <row r="957" ht="12.75" customHeight="1" spans="1:26">
      <c r="A957" s="828"/>
      <c r="B957" s="829"/>
      <c r="C957" s="828"/>
      <c r="D957" s="830"/>
      <c r="E957" s="828"/>
      <c r="F957" s="830"/>
      <c r="G957" s="828"/>
      <c r="H957" s="828"/>
      <c r="I957" s="828"/>
      <c r="J957" s="828"/>
      <c r="K957" s="828"/>
      <c r="L957" s="853"/>
      <c r="M957" s="828"/>
      <c r="N957" s="828"/>
      <c r="O957" s="828"/>
      <c r="P957" s="828"/>
      <c r="Q957" s="828"/>
      <c r="R957" s="828"/>
      <c r="S957" s="828"/>
      <c r="T957" s="828"/>
      <c r="U957" s="828"/>
      <c r="V957" s="828"/>
      <c r="W957" s="828"/>
      <c r="X957" s="828"/>
      <c r="Y957" s="828"/>
      <c r="Z957" s="828"/>
    </row>
    <row r="958" ht="12.75" customHeight="1" spans="1:26">
      <c r="A958" s="828"/>
      <c r="B958" s="829"/>
      <c r="C958" s="828"/>
      <c r="D958" s="830"/>
      <c r="E958" s="828"/>
      <c r="F958" s="830"/>
      <c r="G958" s="828"/>
      <c r="H958" s="828"/>
      <c r="I958" s="828"/>
      <c r="J958" s="828"/>
      <c r="K958" s="828"/>
      <c r="L958" s="853"/>
      <c r="M958" s="828"/>
      <c r="N958" s="828"/>
      <c r="O958" s="828"/>
      <c r="P958" s="828"/>
      <c r="Q958" s="828"/>
      <c r="R958" s="828"/>
      <c r="S958" s="828"/>
      <c r="T958" s="828"/>
      <c r="U958" s="828"/>
      <c r="V958" s="828"/>
      <c r="W958" s="828"/>
      <c r="X958" s="828"/>
      <c r="Y958" s="828"/>
      <c r="Z958" s="828"/>
    </row>
    <row r="959" ht="12.75" customHeight="1" spans="1:26">
      <c r="A959" s="828"/>
      <c r="B959" s="829"/>
      <c r="C959" s="828"/>
      <c r="D959" s="830"/>
      <c r="E959" s="828"/>
      <c r="F959" s="830"/>
      <c r="G959" s="828"/>
      <c r="H959" s="828"/>
      <c r="I959" s="828"/>
      <c r="J959" s="828"/>
      <c r="K959" s="828"/>
      <c r="L959" s="853"/>
      <c r="M959" s="828"/>
      <c r="N959" s="828"/>
      <c r="O959" s="828"/>
      <c r="P959" s="828"/>
      <c r="Q959" s="828"/>
      <c r="R959" s="828"/>
      <c r="S959" s="828"/>
      <c r="T959" s="828"/>
      <c r="U959" s="828"/>
      <c r="V959" s="828"/>
      <c r="W959" s="828"/>
      <c r="X959" s="828"/>
      <c r="Y959" s="828"/>
      <c r="Z959" s="828"/>
    </row>
    <row r="960" ht="12.75" customHeight="1" spans="1:26">
      <c r="A960" s="828"/>
      <c r="B960" s="829"/>
      <c r="C960" s="828"/>
      <c r="D960" s="830"/>
      <c r="E960" s="828"/>
      <c r="F960" s="830"/>
      <c r="G960" s="828"/>
      <c r="H960" s="828"/>
      <c r="I960" s="828"/>
      <c r="J960" s="828"/>
      <c r="K960" s="828"/>
      <c r="L960" s="853"/>
      <c r="M960" s="828"/>
      <c r="N960" s="828"/>
      <c r="O960" s="828"/>
      <c r="P960" s="828"/>
      <c r="Q960" s="828"/>
      <c r="R960" s="828"/>
      <c r="S960" s="828"/>
      <c r="T960" s="828"/>
      <c r="U960" s="828"/>
      <c r="V960" s="828"/>
      <c r="W960" s="828"/>
      <c r="X960" s="828"/>
      <c r="Y960" s="828"/>
      <c r="Z960" s="828"/>
    </row>
    <row r="961" ht="12.75" customHeight="1" spans="1:26">
      <c r="A961" s="828"/>
      <c r="B961" s="829"/>
      <c r="C961" s="828"/>
      <c r="D961" s="830"/>
      <c r="E961" s="828"/>
      <c r="F961" s="830"/>
      <c r="G961" s="828"/>
      <c r="H961" s="828"/>
      <c r="I961" s="828"/>
      <c r="J961" s="828"/>
      <c r="K961" s="828"/>
      <c r="L961" s="853"/>
      <c r="M961" s="828"/>
      <c r="N961" s="828"/>
      <c r="O961" s="828"/>
      <c r="P961" s="828"/>
      <c r="Q961" s="828"/>
      <c r="R961" s="828"/>
      <c r="S961" s="828"/>
      <c r="T961" s="828"/>
      <c r="U961" s="828"/>
      <c r="V961" s="828"/>
      <c r="W961" s="828"/>
      <c r="X961" s="828"/>
      <c r="Y961" s="828"/>
      <c r="Z961" s="828"/>
    </row>
    <row r="962" ht="12.75" customHeight="1" spans="1:26">
      <c r="A962" s="828"/>
      <c r="B962" s="829"/>
      <c r="C962" s="828"/>
      <c r="D962" s="830"/>
      <c r="E962" s="828"/>
      <c r="F962" s="830"/>
      <c r="G962" s="828"/>
      <c r="H962" s="828"/>
      <c r="I962" s="828"/>
      <c r="J962" s="828"/>
      <c r="K962" s="828"/>
      <c r="L962" s="853"/>
      <c r="M962" s="828"/>
      <c r="N962" s="828"/>
      <c r="O962" s="828"/>
      <c r="P962" s="828"/>
      <c r="Q962" s="828"/>
      <c r="R962" s="828"/>
      <c r="S962" s="828"/>
      <c r="T962" s="828"/>
      <c r="U962" s="828"/>
      <c r="V962" s="828"/>
      <c r="W962" s="828"/>
      <c r="X962" s="828"/>
      <c r="Y962" s="828"/>
      <c r="Z962" s="828"/>
    </row>
    <row r="963" ht="12.75" customHeight="1" spans="1:26">
      <c r="A963" s="828"/>
      <c r="B963" s="829"/>
      <c r="C963" s="828"/>
      <c r="D963" s="830"/>
      <c r="E963" s="828"/>
      <c r="F963" s="830"/>
      <c r="G963" s="828"/>
      <c r="H963" s="828"/>
      <c r="I963" s="828"/>
      <c r="J963" s="828"/>
      <c r="K963" s="828"/>
      <c r="L963" s="853"/>
      <c r="M963" s="828"/>
      <c r="N963" s="828"/>
      <c r="O963" s="828"/>
      <c r="P963" s="828"/>
      <c r="Q963" s="828"/>
      <c r="R963" s="828"/>
      <c r="S963" s="828"/>
      <c r="T963" s="828"/>
      <c r="U963" s="828"/>
      <c r="V963" s="828"/>
      <c r="W963" s="828"/>
      <c r="X963" s="828"/>
      <c r="Y963" s="828"/>
      <c r="Z963" s="828"/>
    </row>
    <row r="964" ht="12.75" customHeight="1" spans="1:26">
      <c r="A964" s="828"/>
      <c r="B964" s="829"/>
      <c r="C964" s="828"/>
      <c r="D964" s="830"/>
      <c r="E964" s="828"/>
      <c r="F964" s="830"/>
      <c r="G964" s="828"/>
      <c r="H964" s="828"/>
      <c r="I964" s="828"/>
      <c r="J964" s="828"/>
      <c r="K964" s="828"/>
      <c r="L964" s="853"/>
      <c r="M964" s="828"/>
      <c r="N964" s="828"/>
      <c r="O964" s="828"/>
      <c r="P964" s="828"/>
      <c r="Q964" s="828"/>
      <c r="R964" s="828"/>
      <c r="S964" s="828"/>
      <c r="T964" s="828"/>
      <c r="U964" s="828"/>
      <c r="V964" s="828"/>
      <c r="W964" s="828"/>
      <c r="X964" s="828"/>
      <c r="Y964" s="828"/>
      <c r="Z964" s="828"/>
    </row>
    <row r="965" ht="12.75" customHeight="1" spans="1:26">
      <c r="A965" s="828"/>
      <c r="B965" s="829"/>
      <c r="C965" s="828"/>
      <c r="D965" s="830"/>
      <c r="E965" s="828"/>
      <c r="F965" s="830"/>
      <c r="G965" s="828"/>
      <c r="H965" s="828"/>
      <c r="I965" s="828"/>
      <c r="J965" s="828"/>
      <c r="K965" s="828"/>
      <c r="L965" s="853"/>
      <c r="M965" s="828"/>
      <c r="N965" s="828"/>
      <c r="O965" s="828"/>
      <c r="P965" s="828"/>
      <c r="Q965" s="828"/>
      <c r="R965" s="828"/>
      <c r="S965" s="828"/>
      <c r="T965" s="828"/>
      <c r="U965" s="828"/>
      <c r="V965" s="828"/>
      <c r="W965" s="828"/>
      <c r="X965" s="828"/>
      <c r="Y965" s="828"/>
      <c r="Z965" s="828"/>
    </row>
    <row r="966" ht="12.75" customHeight="1" spans="1:26">
      <c r="A966" s="828"/>
      <c r="B966" s="829"/>
      <c r="C966" s="828"/>
      <c r="D966" s="830"/>
      <c r="E966" s="828"/>
      <c r="F966" s="830"/>
      <c r="G966" s="828"/>
      <c r="H966" s="828"/>
      <c r="I966" s="828"/>
      <c r="J966" s="828"/>
      <c r="K966" s="828"/>
      <c r="L966" s="853"/>
      <c r="M966" s="828"/>
      <c r="N966" s="828"/>
      <c r="O966" s="828"/>
      <c r="P966" s="828"/>
      <c r="Q966" s="828"/>
      <c r="R966" s="828"/>
      <c r="S966" s="828"/>
      <c r="T966" s="828"/>
      <c r="U966" s="828"/>
      <c r="V966" s="828"/>
      <c r="W966" s="828"/>
      <c r="X966" s="828"/>
      <c r="Y966" s="828"/>
      <c r="Z966" s="828"/>
    </row>
    <row r="967" ht="12.75" customHeight="1" spans="1:26">
      <c r="A967" s="828"/>
      <c r="B967" s="829"/>
      <c r="C967" s="828"/>
      <c r="D967" s="830"/>
      <c r="E967" s="828"/>
      <c r="F967" s="830"/>
      <c r="G967" s="828"/>
      <c r="H967" s="828"/>
      <c r="I967" s="828"/>
      <c r="J967" s="828"/>
      <c r="K967" s="828"/>
      <c r="L967" s="853"/>
      <c r="M967" s="828"/>
      <c r="N967" s="828"/>
      <c r="O967" s="828"/>
      <c r="P967" s="828"/>
      <c r="Q967" s="828"/>
      <c r="R967" s="828"/>
      <c r="S967" s="828"/>
      <c r="T967" s="828"/>
      <c r="U967" s="828"/>
      <c r="V967" s="828"/>
      <c r="W967" s="828"/>
      <c r="X967" s="828"/>
      <c r="Y967" s="828"/>
      <c r="Z967" s="828"/>
    </row>
    <row r="968" ht="12.75" customHeight="1" spans="1:26">
      <c r="A968" s="828"/>
      <c r="B968" s="829"/>
      <c r="C968" s="828"/>
      <c r="D968" s="830"/>
      <c r="E968" s="828"/>
      <c r="F968" s="830"/>
      <c r="G968" s="828"/>
      <c r="H968" s="828"/>
      <c r="I968" s="828"/>
      <c r="J968" s="828"/>
      <c r="K968" s="828"/>
      <c r="L968" s="853"/>
      <c r="M968" s="828"/>
      <c r="N968" s="828"/>
      <c r="O968" s="828"/>
      <c r="P968" s="828"/>
      <c r="Q968" s="828"/>
      <c r="R968" s="828"/>
      <c r="S968" s="828"/>
      <c r="T968" s="828"/>
      <c r="U968" s="828"/>
      <c r="V968" s="828"/>
      <c r="W968" s="828"/>
      <c r="X968" s="828"/>
      <c r="Y968" s="828"/>
      <c r="Z968" s="828"/>
    </row>
    <row r="969" ht="12.75" customHeight="1" spans="1:26">
      <c r="A969" s="828"/>
      <c r="B969" s="829"/>
      <c r="C969" s="828"/>
      <c r="D969" s="830"/>
      <c r="E969" s="828"/>
      <c r="F969" s="830"/>
      <c r="G969" s="828"/>
      <c r="H969" s="828"/>
      <c r="I969" s="828"/>
      <c r="J969" s="828"/>
      <c r="K969" s="828"/>
      <c r="L969" s="853"/>
      <c r="M969" s="828"/>
      <c r="N969" s="828"/>
      <c r="O969" s="828"/>
      <c r="P969" s="828"/>
      <c r="Q969" s="828"/>
      <c r="R969" s="828"/>
      <c r="S969" s="828"/>
      <c r="T969" s="828"/>
      <c r="U969" s="828"/>
      <c r="V969" s="828"/>
      <c r="W969" s="828"/>
      <c r="X969" s="828"/>
      <c r="Y969" s="828"/>
      <c r="Z969" s="828"/>
    </row>
    <row r="970" ht="12.75" customHeight="1" spans="1:26">
      <c r="A970" s="828"/>
      <c r="B970" s="829"/>
      <c r="C970" s="828"/>
      <c r="D970" s="830"/>
      <c r="E970" s="828"/>
      <c r="F970" s="830"/>
      <c r="G970" s="828"/>
      <c r="H970" s="828"/>
      <c r="I970" s="828"/>
      <c r="J970" s="828"/>
      <c r="K970" s="828"/>
      <c r="L970" s="853"/>
      <c r="M970" s="828"/>
      <c r="N970" s="828"/>
      <c r="O970" s="828"/>
      <c r="P970" s="828"/>
      <c r="Q970" s="828"/>
      <c r="R970" s="828"/>
      <c r="S970" s="828"/>
      <c r="T970" s="828"/>
      <c r="U970" s="828"/>
      <c r="V970" s="828"/>
      <c r="W970" s="828"/>
      <c r="X970" s="828"/>
      <c r="Y970" s="828"/>
      <c r="Z970" s="828"/>
    </row>
    <row r="971" ht="12.75" customHeight="1" spans="1:26">
      <c r="A971" s="828"/>
      <c r="B971" s="829"/>
      <c r="C971" s="828"/>
      <c r="D971" s="830"/>
      <c r="E971" s="828"/>
      <c r="F971" s="830"/>
      <c r="G971" s="828"/>
      <c r="H971" s="828"/>
      <c r="I971" s="828"/>
      <c r="J971" s="828"/>
      <c r="K971" s="828"/>
      <c r="L971" s="853"/>
      <c r="M971" s="828"/>
      <c r="N971" s="828"/>
      <c r="O971" s="828"/>
      <c r="P971" s="828"/>
      <c r="Q971" s="828"/>
      <c r="R971" s="828"/>
      <c r="S971" s="828"/>
      <c r="T971" s="828"/>
      <c r="U971" s="828"/>
      <c r="V971" s="828"/>
      <c r="W971" s="828"/>
      <c r="X971" s="828"/>
      <c r="Y971" s="828"/>
      <c r="Z971" s="828"/>
    </row>
    <row r="972" ht="12.75" customHeight="1" spans="1:26">
      <c r="A972" s="828"/>
      <c r="B972" s="829"/>
      <c r="C972" s="828"/>
      <c r="D972" s="830"/>
      <c r="E972" s="828"/>
      <c r="F972" s="830"/>
      <c r="G972" s="828"/>
      <c r="H972" s="828"/>
      <c r="I972" s="828"/>
      <c r="J972" s="828"/>
      <c r="K972" s="828"/>
      <c r="L972" s="853"/>
      <c r="M972" s="828"/>
      <c r="N972" s="828"/>
      <c r="O972" s="828"/>
      <c r="P972" s="828"/>
      <c r="Q972" s="828"/>
      <c r="R972" s="828"/>
      <c r="S972" s="828"/>
      <c r="T972" s="828"/>
      <c r="U972" s="828"/>
      <c r="V972" s="828"/>
      <c r="W972" s="828"/>
      <c r="X972" s="828"/>
      <c r="Y972" s="828"/>
      <c r="Z972" s="828"/>
    </row>
    <row r="973" ht="12.75" customHeight="1" spans="1:26">
      <c r="A973" s="828"/>
      <c r="B973" s="829"/>
      <c r="C973" s="828"/>
      <c r="D973" s="830"/>
      <c r="E973" s="828"/>
      <c r="F973" s="830"/>
      <c r="G973" s="828"/>
      <c r="H973" s="828"/>
      <c r="I973" s="828"/>
      <c r="J973" s="828"/>
      <c r="K973" s="828"/>
      <c r="L973" s="853"/>
      <c r="M973" s="828"/>
      <c r="N973" s="828"/>
      <c r="O973" s="828"/>
      <c r="P973" s="828"/>
      <c r="Q973" s="828"/>
      <c r="R973" s="828"/>
      <c r="S973" s="828"/>
      <c r="T973" s="828"/>
      <c r="U973" s="828"/>
      <c r="V973" s="828"/>
      <c r="W973" s="828"/>
      <c r="X973" s="828"/>
      <c r="Y973" s="828"/>
      <c r="Z973" s="828"/>
    </row>
    <row r="974" ht="12.75" customHeight="1" spans="1:26">
      <c r="A974" s="828"/>
      <c r="B974" s="829"/>
      <c r="C974" s="828"/>
      <c r="D974" s="830"/>
      <c r="E974" s="828"/>
      <c r="F974" s="830"/>
      <c r="G974" s="828"/>
      <c r="H974" s="828"/>
      <c r="I974" s="828"/>
      <c r="J974" s="828"/>
      <c r="K974" s="828"/>
      <c r="L974" s="853"/>
      <c r="M974" s="828"/>
      <c r="N974" s="828"/>
      <c r="O974" s="828"/>
      <c r="P974" s="828"/>
      <c r="Q974" s="828"/>
      <c r="R974" s="828"/>
      <c r="S974" s="828"/>
      <c r="T974" s="828"/>
      <c r="U974" s="828"/>
      <c r="V974" s="828"/>
      <c r="W974" s="828"/>
      <c r="X974" s="828"/>
      <c r="Y974" s="828"/>
      <c r="Z974" s="828"/>
    </row>
    <row r="975" ht="12.75" customHeight="1" spans="1:26">
      <c r="A975" s="828"/>
      <c r="B975" s="829"/>
      <c r="C975" s="828"/>
      <c r="D975" s="830"/>
      <c r="E975" s="828"/>
      <c r="F975" s="830"/>
      <c r="G975" s="828"/>
      <c r="H975" s="828"/>
      <c r="I975" s="828"/>
      <c r="J975" s="828"/>
      <c r="K975" s="828"/>
      <c r="L975" s="853"/>
      <c r="M975" s="828"/>
      <c r="N975" s="828"/>
      <c r="O975" s="828"/>
      <c r="P975" s="828"/>
      <c r="Q975" s="828"/>
      <c r="R975" s="828"/>
      <c r="S975" s="828"/>
      <c r="T975" s="828"/>
      <c r="U975" s="828"/>
      <c r="V975" s="828"/>
      <c r="W975" s="828"/>
      <c r="X975" s="828"/>
      <c r="Y975" s="828"/>
      <c r="Z975" s="828"/>
    </row>
    <row r="976" ht="12.75" customHeight="1" spans="1:26">
      <c r="A976" s="828"/>
      <c r="B976" s="829"/>
      <c r="C976" s="828"/>
      <c r="D976" s="830"/>
      <c r="E976" s="828"/>
      <c r="F976" s="830"/>
      <c r="G976" s="828"/>
      <c r="H976" s="828"/>
      <c r="I976" s="828"/>
      <c r="J976" s="828"/>
      <c r="K976" s="828"/>
      <c r="L976" s="853"/>
      <c r="M976" s="828"/>
      <c r="N976" s="828"/>
      <c r="O976" s="828"/>
      <c r="P976" s="828"/>
      <c r="Q976" s="828"/>
      <c r="R976" s="828"/>
      <c r="S976" s="828"/>
      <c r="T976" s="828"/>
      <c r="U976" s="828"/>
      <c r="V976" s="828"/>
      <c r="W976" s="828"/>
      <c r="X976" s="828"/>
      <c r="Y976" s="828"/>
      <c r="Z976" s="828"/>
    </row>
    <row r="977" ht="12.75" customHeight="1" spans="1:26">
      <c r="A977" s="828"/>
      <c r="B977" s="829"/>
      <c r="C977" s="828"/>
      <c r="D977" s="830"/>
      <c r="E977" s="828"/>
      <c r="F977" s="830"/>
      <c r="G977" s="828"/>
      <c r="H977" s="828"/>
      <c r="I977" s="828"/>
      <c r="J977" s="828"/>
      <c r="K977" s="828"/>
      <c r="L977" s="853"/>
      <c r="M977" s="828"/>
      <c r="N977" s="828"/>
      <c r="O977" s="828"/>
      <c r="P977" s="828"/>
      <c r="Q977" s="828"/>
      <c r="R977" s="828"/>
      <c r="S977" s="828"/>
      <c r="T977" s="828"/>
      <c r="U977" s="828"/>
      <c r="V977" s="828"/>
      <c r="W977" s="828"/>
      <c r="X977" s="828"/>
      <c r="Y977" s="828"/>
      <c r="Z977" s="828"/>
    </row>
    <row r="978" ht="12.75" customHeight="1" spans="1:26">
      <c r="A978" s="828"/>
      <c r="B978" s="829"/>
      <c r="C978" s="828"/>
      <c r="D978" s="830"/>
      <c r="E978" s="828"/>
      <c r="F978" s="830"/>
      <c r="G978" s="828"/>
      <c r="H978" s="828"/>
      <c r="I978" s="828"/>
      <c r="J978" s="828"/>
      <c r="K978" s="828"/>
      <c r="L978" s="853"/>
      <c r="M978" s="828"/>
      <c r="N978" s="828"/>
      <c r="O978" s="828"/>
      <c r="P978" s="828"/>
      <c r="Q978" s="828"/>
      <c r="R978" s="828"/>
      <c r="S978" s="828"/>
      <c r="T978" s="828"/>
      <c r="U978" s="828"/>
      <c r="V978" s="828"/>
      <c r="W978" s="828"/>
      <c r="X978" s="828"/>
      <c r="Y978" s="828"/>
      <c r="Z978" s="828"/>
    </row>
    <row r="979" ht="12.75" customHeight="1" spans="1:26">
      <c r="A979" s="828"/>
      <c r="B979" s="829"/>
      <c r="C979" s="828"/>
      <c r="D979" s="830"/>
      <c r="E979" s="828"/>
      <c r="F979" s="830"/>
      <c r="G979" s="828"/>
      <c r="H979" s="828"/>
      <c r="I979" s="828"/>
      <c r="J979" s="828"/>
      <c r="K979" s="828"/>
      <c r="L979" s="853"/>
      <c r="M979" s="828"/>
      <c r="N979" s="828"/>
      <c r="O979" s="828"/>
      <c r="P979" s="828"/>
      <c r="Q979" s="828"/>
      <c r="R979" s="828"/>
      <c r="S979" s="828"/>
      <c r="T979" s="828"/>
      <c r="U979" s="828"/>
      <c r="V979" s="828"/>
      <c r="W979" s="828"/>
      <c r="X979" s="828"/>
      <c r="Y979" s="828"/>
      <c r="Z979" s="828"/>
    </row>
    <row r="980" ht="12.75" customHeight="1" spans="1:26">
      <c r="A980" s="828"/>
      <c r="B980" s="829"/>
      <c r="C980" s="828"/>
      <c r="D980" s="830"/>
      <c r="E980" s="828"/>
      <c r="F980" s="830"/>
      <c r="G980" s="828"/>
      <c r="H980" s="828"/>
      <c r="I980" s="828"/>
      <c r="J980" s="828"/>
      <c r="K980" s="828"/>
      <c r="L980" s="853"/>
      <c r="M980" s="828"/>
      <c r="N980" s="828"/>
      <c r="O980" s="828"/>
      <c r="P980" s="828"/>
      <c r="Q980" s="828"/>
      <c r="R980" s="828"/>
      <c r="S980" s="828"/>
      <c r="T980" s="828"/>
      <c r="U980" s="828"/>
      <c r="V980" s="828"/>
      <c r="W980" s="828"/>
      <c r="X980" s="828"/>
      <c r="Y980" s="828"/>
      <c r="Z980" s="828"/>
    </row>
    <row r="981" ht="12.75" customHeight="1" spans="1:26">
      <c r="A981" s="828"/>
      <c r="B981" s="829"/>
      <c r="C981" s="828"/>
      <c r="D981" s="830"/>
      <c r="E981" s="828"/>
      <c r="F981" s="830"/>
      <c r="G981" s="828"/>
      <c r="H981" s="828"/>
      <c r="I981" s="828"/>
      <c r="J981" s="828"/>
      <c r="K981" s="828"/>
      <c r="L981" s="853"/>
      <c r="M981" s="828"/>
      <c r="N981" s="828"/>
      <c r="O981" s="828"/>
      <c r="P981" s="828"/>
      <c r="Q981" s="828"/>
      <c r="R981" s="828"/>
      <c r="S981" s="828"/>
      <c r="T981" s="828"/>
      <c r="U981" s="828"/>
      <c r="V981" s="828"/>
      <c r="W981" s="828"/>
      <c r="X981" s="828"/>
      <c r="Y981" s="828"/>
      <c r="Z981" s="828"/>
    </row>
    <row r="982" ht="12.75" customHeight="1" spans="1:26">
      <c r="A982" s="828"/>
      <c r="B982" s="829"/>
      <c r="C982" s="828"/>
      <c r="D982" s="830"/>
      <c r="E982" s="828"/>
      <c r="F982" s="830"/>
      <c r="G982" s="828"/>
      <c r="H982" s="828"/>
      <c r="I982" s="828"/>
      <c r="J982" s="828"/>
      <c r="K982" s="828"/>
      <c r="L982" s="853"/>
      <c r="M982" s="828"/>
      <c r="N982" s="828"/>
      <c r="O982" s="828"/>
      <c r="P982" s="828"/>
      <c r="Q982" s="828"/>
      <c r="R982" s="828"/>
      <c r="S982" s="828"/>
      <c r="T982" s="828"/>
      <c r="U982" s="828"/>
      <c r="V982" s="828"/>
      <c r="W982" s="828"/>
      <c r="X982" s="828"/>
      <c r="Y982" s="828"/>
      <c r="Z982" s="828"/>
    </row>
    <row r="983" ht="12.75" customHeight="1" spans="1:26">
      <c r="A983" s="828"/>
      <c r="B983" s="829"/>
      <c r="C983" s="828"/>
      <c r="D983" s="830"/>
      <c r="E983" s="828"/>
      <c r="F983" s="830"/>
      <c r="G983" s="828"/>
      <c r="H983" s="828"/>
      <c r="I983" s="828"/>
      <c r="J983" s="828"/>
      <c r="K983" s="828"/>
      <c r="L983" s="853"/>
      <c r="M983" s="828"/>
      <c r="N983" s="828"/>
      <c r="O983" s="828"/>
      <c r="P983" s="828"/>
      <c r="Q983" s="828"/>
      <c r="R983" s="828"/>
      <c r="S983" s="828"/>
      <c r="T983" s="828"/>
      <c r="U983" s="828"/>
      <c r="V983" s="828"/>
      <c r="W983" s="828"/>
      <c r="X983" s="828"/>
      <c r="Y983" s="828"/>
      <c r="Z983" s="828"/>
    </row>
    <row r="984" ht="12.75" customHeight="1" spans="1:26">
      <c r="A984" s="828"/>
      <c r="B984" s="829"/>
      <c r="C984" s="828"/>
      <c r="D984" s="830"/>
      <c r="E984" s="828"/>
      <c r="F984" s="830"/>
      <c r="G984" s="828"/>
      <c r="H984" s="828"/>
      <c r="I984" s="828"/>
      <c r="J984" s="828"/>
      <c r="K984" s="828"/>
      <c r="L984" s="853"/>
      <c r="M984" s="828"/>
      <c r="N984" s="828"/>
      <c r="O984" s="828"/>
      <c r="P984" s="828"/>
      <c r="Q984" s="828"/>
      <c r="R984" s="828"/>
      <c r="S984" s="828"/>
      <c r="T984" s="828"/>
      <c r="U984" s="828"/>
      <c r="V984" s="828"/>
      <c r="W984" s="828"/>
      <c r="X984" s="828"/>
      <c r="Y984" s="828"/>
      <c r="Z984" s="828"/>
    </row>
    <row r="985" ht="12.75" customHeight="1" spans="1:26">
      <c r="A985" s="828"/>
      <c r="B985" s="829"/>
      <c r="C985" s="828"/>
      <c r="D985" s="830"/>
      <c r="E985" s="828"/>
      <c r="F985" s="830"/>
      <c r="G985" s="828"/>
      <c r="H985" s="828"/>
      <c r="I985" s="828"/>
      <c r="J985" s="828"/>
      <c r="K985" s="828"/>
      <c r="L985" s="853"/>
      <c r="M985" s="828"/>
      <c r="N985" s="828"/>
      <c r="O985" s="828"/>
      <c r="P985" s="828"/>
      <c r="Q985" s="828"/>
      <c r="R985" s="828"/>
      <c r="S985" s="828"/>
      <c r="T985" s="828"/>
      <c r="U985" s="828"/>
      <c r="V985" s="828"/>
      <c r="W985" s="828"/>
      <c r="X985" s="828"/>
      <c r="Y985" s="828"/>
      <c r="Z985" s="828"/>
    </row>
    <row r="986" ht="12.75" customHeight="1" spans="1:26">
      <c r="A986" s="828"/>
      <c r="B986" s="829"/>
      <c r="C986" s="828"/>
      <c r="D986" s="830"/>
      <c r="E986" s="828"/>
      <c r="F986" s="830"/>
      <c r="G986" s="828"/>
      <c r="H986" s="828"/>
      <c r="I986" s="828"/>
      <c r="J986" s="828"/>
      <c r="K986" s="828"/>
      <c r="L986" s="853"/>
      <c r="M986" s="828"/>
      <c r="N986" s="828"/>
      <c r="O986" s="828"/>
      <c r="P986" s="828"/>
      <c r="Q986" s="828"/>
      <c r="R986" s="828"/>
      <c r="S986" s="828"/>
      <c r="T986" s="828"/>
      <c r="U986" s="828"/>
      <c r="V986" s="828"/>
      <c r="W986" s="828"/>
      <c r="X986" s="828"/>
      <c r="Y986" s="828"/>
      <c r="Z986" s="828"/>
    </row>
    <row r="987" ht="12.75" customHeight="1" spans="1:26">
      <c r="A987" s="828"/>
      <c r="B987" s="829"/>
      <c r="C987" s="828"/>
      <c r="D987" s="830"/>
      <c r="E987" s="828"/>
      <c r="F987" s="830"/>
      <c r="G987" s="828"/>
      <c r="H987" s="828"/>
      <c r="I987" s="828"/>
      <c r="J987" s="828"/>
      <c r="K987" s="828"/>
      <c r="L987" s="853"/>
      <c r="M987" s="828"/>
      <c r="N987" s="828"/>
      <c r="O987" s="828"/>
      <c r="P987" s="828"/>
      <c r="Q987" s="828"/>
      <c r="R987" s="828"/>
      <c r="S987" s="828"/>
      <c r="T987" s="828"/>
      <c r="U987" s="828"/>
      <c r="V987" s="828"/>
      <c r="W987" s="828"/>
      <c r="X987" s="828"/>
      <c r="Y987" s="828"/>
      <c r="Z987" s="828"/>
    </row>
    <row r="988" ht="12.75" customHeight="1" spans="1:26">
      <c r="A988" s="828"/>
      <c r="B988" s="829"/>
      <c r="C988" s="828"/>
      <c r="D988" s="830"/>
      <c r="E988" s="828"/>
      <c r="F988" s="830"/>
      <c r="G988" s="828"/>
      <c r="H988" s="828"/>
      <c r="I988" s="828"/>
      <c r="J988" s="828"/>
      <c r="K988" s="828"/>
      <c r="L988" s="853"/>
      <c r="M988" s="828"/>
      <c r="N988" s="828"/>
      <c r="O988" s="828"/>
      <c r="P988" s="828"/>
      <c r="Q988" s="828"/>
      <c r="R988" s="828"/>
      <c r="S988" s="828"/>
      <c r="T988" s="828"/>
      <c r="U988" s="828"/>
      <c r="V988" s="828"/>
      <c r="W988" s="828"/>
      <c r="X988" s="828"/>
      <c r="Y988" s="828"/>
      <c r="Z988" s="828"/>
    </row>
    <row r="989" ht="12.75" customHeight="1" spans="1:26">
      <c r="A989" s="828"/>
      <c r="B989" s="829"/>
      <c r="C989" s="828"/>
      <c r="D989" s="830"/>
      <c r="E989" s="828"/>
      <c r="F989" s="830"/>
      <c r="G989" s="828"/>
      <c r="H989" s="828"/>
      <c r="I989" s="828"/>
      <c r="J989" s="828"/>
      <c r="K989" s="828"/>
      <c r="L989" s="853"/>
      <c r="M989" s="828"/>
      <c r="N989" s="828"/>
      <c r="O989" s="828"/>
      <c r="P989" s="828"/>
      <c r="Q989" s="828"/>
      <c r="R989" s="828"/>
      <c r="S989" s="828"/>
      <c r="T989" s="828"/>
      <c r="U989" s="828"/>
      <c r="V989" s="828"/>
      <c r="W989" s="828"/>
      <c r="X989" s="828"/>
      <c r="Y989" s="828"/>
      <c r="Z989" s="828"/>
    </row>
    <row r="990" ht="12.75" customHeight="1" spans="1:26">
      <c r="A990" s="828"/>
      <c r="B990" s="829"/>
      <c r="C990" s="828"/>
      <c r="D990" s="830"/>
      <c r="E990" s="828"/>
      <c r="F990" s="830"/>
      <c r="G990" s="828"/>
      <c r="H990" s="828"/>
      <c r="I990" s="828"/>
      <c r="J990" s="828"/>
      <c r="K990" s="828"/>
      <c r="L990" s="853"/>
      <c r="M990" s="828"/>
      <c r="N990" s="828"/>
      <c r="O990" s="828"/>
      <c r="P990" s="828"/>
      <c r="Q990" s="828"/>
      <c r="R990" s="828"/>
      <c r="S990" s="828"/>
      <c r="T990" s="828"/>
      <c r="U990" s="828"/>
      <c r="V990" s="828"/>
      <c r="W990" s="828"/>
      <c r="X990" s="828"/>
      <c r="Y990" s="828"/>
      <c r="Z990" s="828"/>
    </row>
    <row r="991" ht="12.75" customHeight="1" spans="1:26">
      <c r="A991" s="828"/>
      <c r="B991" s="829"/>
      <c r="C991" s="828"/>
      <c r="D991" s="830"/>
      <c r="E991" s="828"/>
      <c r="F991" s="830"/>
      <c r="G991" s="828"/>
      <c r="H991" s="828"/>
      <c r="I991" s="828"/>
      <c r="J991" s="828"/>
      <c r="K991" s="828"/>
      <c r="L991" s="853"/>
      <c r="M991" s="828"/>
      <c r="N991" s="828"/>
      <c r="O991" s="828"/>
      <c r="P991" s="828"/>
      <c r="Q991" s="828"/>
      <c r="R991" s="828"/>
      <c r="S991" s="828"/>
      <c r="T991" s="828"/>
      <c r="U991" s="828"/>
      <c r="V991" s="828"/>
      <c r="W991" s="828"/>
      <c r="X991" s="828"/>
      <c r="Y991" s="828"/>
      <c r="Z991" s="828"/>
    </row>
    <row r="992" ht="12.75" customHeight="1" spans="1:26">
      <c r="A992" s="828"/>
      <c r="B992" s="829"/>
      <c r="C992" s="828"/>
      <c r="D992" s="830"/>
      <c r="E992" s="828"/>
      <c r="F992" s="830"/>
      <c r="G992" s="828"/>
      <c r="H992" s="828"/>
      <c r="I992" s="828"/>
      <c r="J992" s="828"/>
      <c r="K992" s="828"/>
      <c r="L992" s="853"/>
      <c r="M992" s="828"/>
      <c r="N992" s="828"/>
      <c r="O992" s="828"/>
      <c r="P992" s="828"/>
      <c r="Q992" s="828"/>
      <c r="R992" s="828"/>
      <c r="S992" s="828"/>
      <c r="T992" s="828"/>
      <c r="U992" s="828"/>
      <c r="V992" s="828"/>
      <c r="W992" s="828"/>
      <c r="X992" s="828"/>
      <c r="Y992" s="828"/>
      <c r="Z992" s="828"/>
    </row>
    <row r="993" ht="12.75" customHeight="1" spans="1:26">
      <c r="A993" s="828"/>
      <c r="B993" s="829"/>
      <c r="C993" s="828"/>
      <c r="D993" s="830"/>
      <c r="E993" s="828"/>
      <c r="F993" s="830"/>
      <c r="G993" s="828"/>
      <c r="H993" s="828"/>
      <c r="I993" s="828"/>
      <c r="J993" s="828"/>
      <c r="K993" s="828"/>
      <c r="L993" s="853"/>
      <c r="M993" s="828"/>
      <c r="N993" s="828"/>
      <c r="O993" s="828"/>
      <c r="P993" s="828"/>
      <c r="Q993" s="828"/>
      <c r="R993" s="828"/>
      <c r="S993" s="828"/>
      <c r="T993" s="828"/>
      <c r="U993" s="828"/>
      <c r="V993" s="828"/>
      <c r="W993" s="828"/>
      <c r="X993" s="828"/>
      <c r="Y993" s="828"/>
      <c r="Z993" s="828"/>
    </row>
    <row r="994" ht="12.75" customHeight="1" spans="1:26">
      <c r="A994" s="828"/>
      <c r="B994" s="829"/>
      <c r="C994" s="828"/>
      <c r="D994" s="830"/>
      <c r="E994" s="828"/>
      <c r="F994" s="830"/>
      <c r="G994" s="828"/>
      <c r="H994" s="828"/>
      <c r="I994" s="828"/>
      <c r="J994" s="828"/>
      <c r="K994" s="828"/>
      <c r="L994" s="853"/>
      <c r="M994" s="828"/>
      <c r="N994" s="828"/>
      <c r="O994" s="828"/>
      <c r="P994" s="828"/>
      <c r="Q994" s="828"/>
      <c r="R994" s="828"/>
      <c r="S994" s="828"/>
      <c r="T994" s="828"/>
      <c r="U994" s="828"/>
      <c r="V994" s="828"/>
      <c r="W994" s="828"/>
      <c r="X994" s="828"/>
      <c r="Y994" s="828"/>
      <c r="Z994" s="828"/>
    </row>
    <row r="995" ht="12.75" customHeight="1" spans="1:26">
      <c r="A995" s="828"/>
      <c r="B995" s="829"/>
      <c r="C995" s="828"/>
      <c r="D995" s="830"/>
      <c r="E995" s="828"/>
      <c r="F995" s="830"/>
      <c r="G995" s="828"/>
      <c r="H995" s="828"/>
      <c r="I995" s="828"/>
      <c r="J995" s="828"/>
      <c r="K995" s="828"/>
      <c r="L995" s="853"/>
      <c r="M995" s="828"/>
      <c r="N995" s="828"/>
      <c r="O995" s="828"/>
      <c r="P995" s="828"/>
      <c r="Q995" s="828"/>
      <c r="R995" s="828"/>
      <c r="S995" s="828"/>
      <c r="T995" s="828"/>
      <c r="U995" s="828"/>
      <c r="V995" s="828"/>
      <c r="W995" s="828"/>
      <c r="X995" s="828"/>
      <c r="Y995" s="828"/>
      <c r="Z995" s="828"/>
    </row>
    <row r="996" ht="12.75" customHeight="1" spans="1:26">
      <c r="A996" s="828"/>
      <c r="B996" s="829"/>
      <c r="C996" s="828"/>
      <c r="D996" s="830"/>
      <c r="E996" s="828"/>
      <c r="F996" s="830"/>
      <c r="G996" s="828"/>
      <c r="H996" s="828"/>
      <c r="I996" s="828"/>
      <c r="J996" s="828"/>
      <c r="K996" s="828"/>
      <c r="L996" s="853"/>
      <c r="M996" s="828"/>
      <c r="N996" s="828"/>
      <c r="O996" s="828"/>
      <c r="P996" s="828"/>
      <c r="Q996" s="828"/>
      <c r="R996" s="828"/>
      <c r="S996" s="828"/>
      <c r="T996" s="828"/>
      <c r="U996" s="828"/>
      <c r="V996" s="828"/>
      <c r="W996" s="828"/>
      <c r="X996" s="828"/>
      <c r="Y996" s="828"/>
      <c r="Z996" s="828"/>
    </row>
    <row r="997" ht="12.75" customHeight="1" spans="1:26">
      <c r="A997" s="828"/>
      <c r="B997" s="829"/>
      <c r="C997" s="828"/>
      <c r="D997" s="830"/>
      <c r="E997" s="828"/>
      <c r="F997" s="830"/>
      <c r="G997" s="828"/>
      <c r="H997" s="828"/>
      <c r="I997" s="828"/>
      <c r="J997" s="828"/>
      <c r="K997" s="828"/>
      <c r="L997" s="853"/>
      <c r="M997" s="828"/>
      <c r="N997" s="828"/>
      <c r="O997" s="828"/>
      <c r="P997" s="828"/>
      <c r="Q997" s="828"/>
      <c r="R997" s="828"/>
      <c r="S997" s="828"/>
      <c r="T997" s="828"/>
      <c r="U997" s="828"/>
      <c r="V997" s="828"/>
      <c r="W997" s="828"/>
      <c r="X997" s="828"/>
      <c r="Y997" s="828"/>
      <c r="Z997" s="828"/>
    </row>
    <row r="998" ht="12.75" customHeight="1" spans="1:26">
      <c r="A998" s="828"/>
      <c r="B998" s="829"/>
      <c r="C998" s="828"/>
      <c r="D998" s="830"/>
      <c r="E998" s="828"/>
      <c r="F998" s="830"/>
      <c r="G998" s="828"/>
      <c r="H998" s="828"/>
      <c r="I998" s="828"/>
      <c r="J998" s="828"/>
      <c r="K998" s="828"/>
      <c r="L998" s="853"/>
      <c r="M998" s="828"/>
      <c r="N998" s="828"/>
      <c r="O998" s="828"/>
      <c r="P998" s="828"/>
      <c r="Q998" s="828"/>
      <c r="R998" s="828"/>
      <c r="S998" s="828"/>
      <c r="T998" s="828"/>
      <c r="U998" s="828"/>
      <c r="V998" s="828"/>
      <c r="W998" s="828"/>
      <c r="X998" s="828"/>
      <c r="Y998" s="828"/>
      <c r="Z998" s="828"/>
    </row>
    <row r="999" ht="12.75" customHeight="1" spans="1:26">
      <c r="A999" s="828"/>
      <c r="B999" s="829"/>
      <c r="C999" s="828"/>
      <c r="D999" s="830"/>
      <c r="E999" s="828"/>
      <c r="F999" s="830"/>
      <c r="G999" s="828"/>
      <c r="H999" s="828"/>
      <c r="I999" s="828"/>
      <c r="J999" s="828"/>
      <c r="K999" s="828"/>
      <c r="L999" s="853"/>
      <c r="M999" s="828"/>
      <c r="N999" s="828"/>
      <c r="O999" s="828"/>
      <c r="P999" s="828"/>
      <c r="Q999" s="828"/>
      <c r="R999" s="828"/>
      <c r="S999" s="828"/>
      <c r="T999" s="828"/>
      <c r="U999" s="828"/>
      <c r="V999" s="828"/>
      <c r="W999" s="828"/>
      <c r="X999" s="828"/>
      <c r="Y999" s="828"/>
      <c r="Z999" s="828"/>
    </row>
    <row r="1000" ht="12.75" customHeight="1" spans="1:26">
      <c r="A1000" s="828"/>
      <c r="B1000" s="829"/>
      <c r="C1000" s="828"/>
      <c r="D1000" s="830"/>
      <c r="E1000" s="828"/>
      <c r="F1000" s="830"/>
      <c r="G1000" s="828"/>
      <c r="H1000" s="828"/>
      <c r="I1000" s="828"/>
      <c r="J1000" s="828"/>
      <c r="K1000" s="828"/>
      <c r="L1000" s="853"/>
      <c r="M1000" s="828"/>
      <c r="N1000" s="828"/>
      <c r="O1000" s="828"/>
      <c r="P1000" s="828"/>
      <c r="Q1000" s="828"/>
      <c r="R1000" s="828"/>
      <c r="S1000" s="828"/>
      <c r="T1000" s="828"/>
      <c r="U1000" s="828"/>
      <c r="V1000" s="828"/>
      <c r="W1000" s="828"/>
      <c r="X1000" s="828"/>
      <c r="Y1000" s="828"/>
      <c r="Z1000" s="828"/>
    </row>
  </sheetData>
  <mergeCells count="13">
    <mergeCell ref="C2:E2"/>
    <mergeCell ref="C3:E3"/>
    <mergeCell ref="A8:B8"/>
    <mergeCell ref="C8:E8"/>
    <mergeCell ref="C24:E24"/>
    <mergeCell ref="B29:E29"/>
    <mergeCell ref="C32:E32"/>
    <mergeCell ref="B37:E37"/>
    <mergeCell ref="C41:D41"/>
    <mergeCell ref="C43:D43"/>
    <mergeCell ref="C44:D44"/>
    <mergeCell ref="C45:D45"/>
    <mergeCell ref="C46:D46"/>
  </mergeCells>
  <hyperlinks>
    <hyperlink ref="C46" r:id="rId2" display="prestconta.hrc@gmail.com"/>
  </hyperlinks>
  <printOptions horizontalCentered="1" verticalCentered="1"/>
  <pageMargins left="0" right="0" top="0" bottom="0" header="0" footer="0"/>
  <pageSetup paperSize="9" scale="85"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07"/>
  <sheetViews>
    <sheetView showGridLines="0" zoomScale="74" zoomScaleNormal="74" workbookViewId="0">
      <selection activeCell="J17" sqref="J17"/>
    </sheetView>
  </sheetViews>
  <sheetFormatPr defaultColWidth="11.4285714285714" defaultRowHeight="12.75"/>
  <cols>
    <col min="1" max="1" width="8.42857142857143" style="780" customWidth="1"/>
    <col min="2" max="2" width="7.71428571428571" style="781" customWidth="1"/>
    <col min="3" max="3" width="41.8571428571429" style="780" customWidth="1"/>
    <col min="4" max="4" width="8.28571428571429" style="782" customWidth="1"/>
    <col min="5" max="5" width="37.2857142857143" style="780" customWidth="1"/>
    <col min="6" max="6" width="13" style="782" customWidth="1"/>
    <col min="7" max="7" width="15.2857142857143" style="780" customWidth="1"/>
    <col min="8" max="8" width="11.4285714285714" style="780"/>
    <col min="9" max="9" width="34.1428571428571" style="780" customWidth="1"/>
    <col min="10" max="10" width="39.4285714285714" style="780" customWidth="1"/>
    <col min="11" max="11" width="11.4285714285714" style="780"/>
    <col min="12" max="12" width="83.8571428571429" style="778" customWidth="1"/>
    <col min="13" max="17" width="11.4285714285714" style="780"/>
    <col min="18" max="18" width="12.2857142857143" style="780" customWidth="1"/>
    <col min="19" max="16384" width="11.4285714285714" style="780"/>
  </cols>
  <sheetData>
    <row r="1" ht="13.5"/>
    <row r="2" ht="16.5" customHeight="1" spans="3:7">
      <c r="C2" s="573" t="s">
        <v>0</v>
      </c>
      <c r="D2" s="573"/>
      <c r="E2" s="573"/>
      <c r="F2" s="471" t="s">
        <v>1</v>
      </c>
      <c r="G2" s="472" t="s">
        <v>344</v>
      </c>
    </row>
    <row r="3" ht="16.5" customHeight="1" spans="3:7">
      <c r="C3" s="574" t="s">
        <v>3</v>
      </c>
      <c r="D3" s="574"/>
      <c r="E3" s="574"/>
      <c r="F3" s="471" t="s">
        <v>4</v>
      </c>
      <c r="G3" s="472">
        <v>2025</v>
      </c>
    </row>
    <row r="4" ht="16.5" customHeight="1" spans="6:7">
      <c r="F4" s="474" t="s">
        <v>5</v>
      </c>
      <c r="G4" s="475" t="s">
        <v>6</v>
      </c>
    </row>
    <row r="8" s="776" customFormat="1" ht="15.75" customHeight="1" spans="1:12">
      <c r="A8" s="783" t="s">
        <v>345</v>
      </c>
      <c r="B8" s="783"/>
      <c r="C8" s="784" t="s">
        <v>346</v>
      </c>
      <c r="D8" s="784"/>
      <c r="E8" s="784"/>
      <c r="F8" s="785"/>
      <c r="G8" s="786"/>
      <c r="H8" s="787"/>
      <c r="I8" s="787"/>
      <c r="J8" s="787"/>
      <c r="K8" s="787"/>
      <c r="L8" s="801"/>
    </row>
    <row r="9" s="776" customFormat="1" ht="7.5" customHeight="1" spans="1:12">
      <c r="A9" s="788"/>
      <c r="B9" s="788"/>
      <c r="C9" s="784"/>
      <c r="D9" s="784"/>
      <c r="E9" s="784"/>
      <c r="F9" s="785"/>
      <c r="G9" s="786"/>
      <c r="H9" s="787"/>
      <c r="I9" s="787"/>
      <c r="J9" s="787"/>
      <c r="K9" s="787"/>
      <c r="L9" s="801"/>
    </row>
    <row r="10" s="777" customFormat="1" ht="18" customHeight="1" spans="2:12">
      <c r="B10" s="789" t="s">
        <v>313</v>
      </c>
      <c r="C10" s="790" t="s">
        <v>314</v>
      </c>
      <c r="D10" s="791" t="s">
        <v>315</v>
      </c>
      <c r="E10" s="791" t="s">
        <v>316</v>
      </c>
      <c r="F10" s="792" t="s">
        <v>317</v>
      </c>
      <c r="G10" s="793" t="s">
        <v>318</v>
      </c>
      <c r="H10" s="794"/>
      <c r="I10" s="794"/>
      <c r="J10" s="794"/>
      <c r="K10" s="826"/>
      <c r="L10" s="794"/>
    </row>
    <row r="11" s="778" customFormat="1" ht="16.5" customHeight="1" spans="2:12">
      <c r="B11" s="795">
        <v>1</v>
      </c>
      <c r="C11" s="796" t="s">
        <v>347</v>
      </c>
      <c r="D11" s="797" t="s">
        <v>320</v>
      </c>
      <c r="E11" s="798"/>
      <c r="F11" s="799"/>
      <c r="G11" s="800"/>
      <c r="H11" s="801"/>
      <c r="I11" s="801"/>
      <c r="J11" s="825"/>
      <c r="K11" s="801"/>
      <c r="L11" s="801"/>
    </row>
    <row r="12" s="778" customFormat="1" ht="16.5" customHeight="1" spans="2:12">
      <c r="B12" s="795">
        <v>2</v>
      </c>
      <c r="C12" s="796" t="s">
        <v>348</v>
      </c>
      <c r="D12" s="797" t="s">
        <v>320</v>
      </c>
      <c r="E12" s="798"/>
      <c r="F12" s="799"/>
      <c r="G12" s="800"/>
      <c r="H12" s="801"/>
      <c r="I12" s="801"/>
      <c r="J12" s="825"/>
      <c r="K12" s="801"/>
      <c r="L12" s="801"/>
    </row>
    <row r="13" s="778" customFormat="1" ht="16.5" customHeight="1" spans="2:12">
      <c r="B13" s="795">
        <v>3</v>
      </c>
      <c r="C13" s="796" t="s">
        <v>349</v>
      </c>
      <c r="D13" s="797" t="s">
        <v>320</v>
      </c>
      <c r="E13" s="798"/>
      <c r="F13" s="799"/>
      <c r="G13" s="800"/>
      <c r="H13" s="801"/>
      <c r="I13" s="801"/>
      <c r="J13" s="825"/>
      <c r="K13" s="801"/>
      <c r="L13" s="801"/>
    </row>
    <row r="14" s="778" customFormat="1" ht="16.5" customHeight="1" spans="2:12">
      <c r="B14" s="795">
        <v>4</v>
      </c>
      <c r="C14" s="796" t="s">
        <v>350</v>
      </c>
      <c r="D14" s="797" t="s">
        <v>320</v>
      </c>
      <c r="E14" s="798"/>
      <c r="F14" s="799"/>
      <c r="G14" s="800"/>
      <c r="H14" s="801"/>
      <c r="I14" s="801"/>
      <c r="J14" s="825"/>
      <c r="K14" s="801"/>
      <c r="L14" s="801"/>
    </row>
    <row r="15" s="778" customFormat="1" ht="16.5" customHeight="1" spans="2:12">
      <c r="B15" s="795">
        <v>5</v>
      </c>
      <c r="C15" s="796" t="s">
        <v>351</v>
      </c>
      <c r="D15" s="797" t="s">
        <v>320</v>
      </c>
      <c r="E15" s="798"/>
      <c r="F15" s="799"/>
      <c r="G15" s="800"/>
      <c r="H15" s="801"/>
      <c r="I15" s="801"/>
      <c r="J15" s="825"/>
      <c r="K15" s="801"/>
      <c r="L15" s="801"/>
    </row>
    <row r="16" s="778" customFormat="1" ht="16.5" customHeight="1" spans="2:12">
      <c r="B16" s="795">
        <v>6</v>
      </c>
      <c r="C16" s="796" t="s">
        <v>352</v>
      </c>
      <c r="D16" s="797" t="s">
        <v>320</v>
      </c>
      <c r="E16" s="798"/>
      <c r="F16" s="799"/>
      <c r="G16" s="800"/>
      <c r="H16" s="801"/>
      <c r="I16" s="801"/>
      <c r="J16" s="827"/>
      <c r="K16" s="801"/>
      <c r="L16" s="801"/>
    </row>
    <row r="17" s="778" customFormat="1" ht="16.5" customHeight="1" spans="2:12">
      <c r="B17" s="795">
        <v>7</v>
      </c>
      <c r="C17" s="796" t="s">
        <v>353</v>
      </c>
      <c r="D17" s="797" t="s">
        <v>320</v>
      </c>
      <c r="E17" s="798"/>
      <c r="F17" s="799"/>
      <c r="G17" s="800"/>
      <c r="H17" s="801"/>
      <c r="I17" s="801"/>
      <c r="J17" s="827"/>
      <c r="K17" s="801"/>
      <c r="L17" s="801"/>
    </row>
    <row r="18" ht="16.5" customHeight="1" spans="2:12">
      <c r="B18" s="795">
        <v>8</v>
      </c>
      <c r="C18" s="796" t="s">
        <v>354</v>
      </c>
      <c r="D18" s="797" t="s">
        <v>320</v>
      </c>
      <c r="E18" s="798"/>
      <c r="F18" s="799"/>
      <c r="G18" s="800"/>
      <c r="H18" s="802"/>
      <c r="I18" s="802"/>
      <c r="J18" s="802"/>
      <c r="K18" s="802"/>
      <c r="L18" s="801"/>
    </row>
    <row r="19" ht="16.5" customHeight="1" spans="2:12">
      <c r="B19" s="795">
        <v>9</v>
      </c>
      <c r="C19" s="796" t="s">
        <v>355</v>
      </c>
      <c r="D19" s="797" t="s">
        <v>320</v>
      </c>
      <c r="E19" s="798"/>
      <c r="F19" s="799"/>
      <c r="G19" s="800"/>
      <c r="H19" s="802"/>
      <c r="I19" s="802"/>
      <c r="J19" s="802"/>
      <c r="K19" s="802"/>
      <c r="L19" s="801"/>
    </row>
    <row r="20" ht="16.5" customHeight="1" spans="2:12">
      <c r="B20" s="795">
        <v>10</v>
      </c>
      <c r="C20" s="796" t="s">
        <v>356</v>
      </c>
      <c r="D20" s="797" t="s">
        <v>320</v>
      </c>
      <c r="E20" s="798"/>
      <c r="F20" s="799"/>
      <c r="G20" s="800"/>
      <c r="H20" s="802"/>
      <c r="I20" s="802"/>
      <c r="J20" s="802"/>
      <c r="K20" s="802"/>
      <c r="L20" s="801"/>
    </row>
    <row r="21" ht="16.5" customHeight="1" spans="2:12">
      <c r="B21" s="795">
        <v>11</v>
      </c>
      <c r="C21" s="796" t="s">
        <v>357</v>
      </c>
      <c r="D21" s="797" t="s">
        <v>320</v>
      </c>
      <c r="E21" s="798"/>
      <c r="F21" s="799"/>
      <c r="G21" s="800"/>
      <c r="H21" s="802"/>
      <c r="I21" s="802"/>
      <c r="J21" s="802"/>
      <c r="K21" s="802"/>
      <c r="L21" s="801"/>
    </row>
    <row r="22" ht="16.5" customHeight="1" spans="2:12">
      <c r="B22" s="795">
        <v>12</v>
      </c>
      <c r="C22" s="796" t="s">
        <v>358</v>
      </c>
      <c r="D22" s="797" t="s">
        <v>320</v>
      </c>
      <c r="E22" s="798"/>
      <c r="F22" s="799"/>
      <c r="G22" s="800"/>
      <c r="H22" s="802"/>
      <c r="I22" s="802"/>
      <c r="J22" s="802"/>
      <c r="K22" s="802"/>
      <c r="L22" s="801"/>
    </row>
    <row r="23" ht="16.5" customHeight="1" spans="2:12">
      <c r="B23" s="795">
        <v>13</v>
      </c>
      <c r="C23" s="796" t="s">
        <v>359</v>
      </c>
      <c r="D23" s="797" t="s">
        <v>320</v>
      </c>
      <c r="E23" s="798"/>
      <c r="F23" s="799"/>
      <c r="G23" s="799"/>
      <c r="H23" s="802"/>
      <c r="I23" s="802"/>
      <c r="J23" s="802"/>
      <c r="K23" s="802"/>
      <c r="L23" s="801"/>
    </row>
    <row r="24" ht="16.5" customHeight="1" spans="2:12">
      <c r="B24" s="795">
        <v>14</v>
      </c>
      <c r="C24" s="796" t="s">
        <v>360</v>
      </c>
      <c r="D24" s="797" t="s">
        <v>320</v>
      </c>
      <c r="E24" s="798"/>
      <c r="F24" s="799"/>
      <c r="G24" s="800"/>
      <c r="H24" s="802"/>
      <c r="I24" s="802"/>
      <c r="J24" s="802"/>
      <c r="K24" s="802"/>
      <c r="L24" s="801"/>
    </row>
    <row r="25" ht="16.5" customHeight="1" spans="2:12">
      <c r="B25" s="795">
        <v>15</v>
      </c>
      <c r="C25" s="796" t="s">
        <v>361</v>
      </c>
      <c r="D25" s="797" t="s">
        <v>320</v>
      </c>
      <c r="E25" s="798"/>
      <c r="F25" s="799"/>
      <c r="G25" s="800"/>
      <c r="H25" s="802"/>
      <c r="I25" s="802"/>
      <c r="J25" s="802"/>
      <c r="K25" s="802"/>
      <c r="L25" s="801"/>
    </row>
    <row r="26" ht="16.5" customHeight="1" spans="2:12">
      <c r="B26" s="795">
        <v>16</v>
      </c>
      <c r="C26" s="796" t="s">
        <v>362</v>
      </c>
      <c r="D26" s="797" t="s">
        <v>320</v>
      </c>
      <c r="E26" s="798"/>
      <c r="F26" s="799"/>
      <c r="G26" s="800"/>
      <c r="H26" s="802"/>
      <c r="I26" s="802"/>
      <c r="J26" s="802"/>
      <c r="K26" s="802"/>
      <c r="L26" s="801"/>
    </row>
    <row r="27" ht="16.5" customHeight="1" spans="2:12">
      <c r="B27" s="795">
        <v>17</v>
      </c>
      <c r="C27" s="796" t="s">
        <v>363</v>
      </c>
      <c r="D27" s="797" t="s">
        <v>320</v>
      </c>
      <c r="E27" s="798"/>
      <c r="F27" s="799"/>
      <c r="G27" s="800"/>
      <c r="H27" s="802"/>
      <c r="I27" s="802"/>
      <c r="J27" s="802"/>
      <c r="K27" s="802"/>
      <c r="L27" s="801"/>
    </row>
    <row r="28" ht="16.5" customHeight="1" spans="2:12">
      <c r="B28" s="795">
        <v>18</v>
      </c>
      <c r="C28" s="796" t="s">
        <v>364</v>
      </c>
      <c r="D28" s="797" t="s">
        <v>320</v>
      </c>
      <c r="E28" s="798"/>
      <c r="F28" s="799"/>
      <c r="G28" s="800"/>
      <c r="H28" s="802"/>
      <c r="I28" s="802"/>
      <c r="J28" s="802"/>
      <c r="K28" s="802"/>
      <c r="L28" s="801"/>
    </row>
    <row r="29" ht="16.5" customHeight="1" spans="2:12">
      <c r="B29" s="795">
        <v>19</v>
      </c>
      <c r="C29" s="796" t="s">
        <v>365</v>
      </c>
      <c r="D29" s="797" t="s">
        <v>320</v>
      </c>
      <c r="E29" s="798"/>
      <c r="F29" s="799"/>
      <c r="G29" s="800"/>
      <c r="H29" s="802"/>
      <c r="I29" s="802"/>
      <c r="J29" s="802"/>
      <c r="K29" s="802"/>
      <c r="L29" s="801"/>
    </row>
    <row r="30" ht="16.5" customHeight="1" spans="2:12">
      <c r="B30" s="795">
        <v>20</v>
      </c>
      <c r="C30" s="796" t="s">
        <v>366</v>
      </c>
      <c r="D30" s="797" t="s">
        <v>320</v>
      </c>
      <c r="E30" s="798"/>
      <c r="F30" s="799"/>
      <c r="G30" s="800"/>
      <c r="H30" s="802"/>
      <c r="I30" s="802"/>
      <c r="J30" s="802"/>
      <c r="K30" s="802"/>
      <c r="L30" s="801"/>
    </row>
    <row r="31" ht="16.5" customHeight="1" spans="2:12">
      <c r="B31" s="795">
        <v>21</v>
      </c>
      <c r="C31" s="796" t="s">
        <v>367</v>
      </c>
      <c r="D31" s="797" t="s">
        <v>320</v>
      </c>
      <c r="E31" s="798"/>
      <c r="F31" s="799"/>
      <c r="G31" s="800"/>
      <c r="H31" s="802"/>
      <c r="I31" s="802"/>
      <c r="J31" s="802"/>
      <c r="K31" s="802"/>
      <c r="L31" s="801"/>
    </row>
    <row r="32" ht="16.5" customHeight="1" spans="2:12">
      <c r="B32" s="795">
        <v>22</v>
      </c>
      <c r="C32" s="796" t="s">
        <v>368</v>
      </c>
      <c r="D32" s="797" t="s">
        <v>320</v>
      </c>
      <c r="E32" s="798"/>
      <c r="F32" s="799"/>
      <c r="G32" s="800"/>
      <c r="H32" s="802"/>
      <c r="I32" s="802"/>
      <c r="J32" s="802"/>
      <c r="K32" s="802"/>
      <c r="L32" s="801"/>
    </row>
    <row r="33" ht="16.5" customHeight="1" spans="2:12">
      <c r="B33" s="795">
        <v>23</v>
      </c>
      <c r="C33" s="796" t="s">
        <v>369</v>
      </c>
      <c r="D33" s="797" t="s">
        <v>320</v>
      </c>
      <c r="E33" s="798"/>
      <c r="F33" s="799"/>
      <c r="G33" s="800"/>
      <c r="H33" s="802"/>
      <c r="I33" s="802"/>
      <c r="J33" s="802"/>
      <c r="K33" s="802"/>
      <c r="L33" s="801"/>
    </row>
    <row r="34" ht="16.5" customHeight="1" spans="2:12">
      <c r="B34" s="795">
        <v>24</v>
      </c>
      <c r="C34" s="796" t="s">
        <v>370</v>
      </c>
      <c r="D34" s="797" t="s">
        <v>320</v>
      </c>
      <c r="E34" s="798"/>
      <c r="F34" s="799"/>
      <c r="G34" s="800"/>
      <c r="H34" s="802"/>
      <c r="I34" s="802"/>
      <c r="J34" s="802"/>
      <c r="K34" s="802"/>
      <c r="L34" s="801"/>
    </row>
    <row r="35" ht="16.5" customHeight="1" spans="2:12">
      <c r="B35" s="803">
        <v>25</v>
      </c>
      <c r="C35" s="804" t="s">
        <v>371</v>
      </c>
      <c r="D35" s="805" t="s">
        <v>320</v>
      </c>
      <c r="E35" s="806"/>
      <c r="F35" s="807"/>
      <c r="G35" s="808"/>
      <c r="H35" s="802"/>
      <c r="I35" s="802"/>
      <c r="J35" s="802"/>
      <c r="K35" s="802"/>
      <c r="L35" s="801"/>
    </row>
    <row r="36" s="779" customFormat="1" ht="16.5" customHeight="1" spans="2:12">
      <c r="B36" s="809" t="s">
        <v>372</v>
      </c>
      <c r="C36" s="809"/>
      <c r="D36" s="809"/>
      <c r="E36" s="809"/>
      <c r="F36" s="809">
        <f>SUM(F11:F35)</f>
        <v>0</v>
      </c>
      <c r="G36" s="810">
        <f>SUM(G11:G35)</f>
        <v>0</v>
      </c>
      <c r="L36" s="812"/>
    </row>
    <row r="37" s="779" customFormat="1" ht="8.25" customHeight="1" spans="2:12">
      <c r="B37" s="811"/>
      <c r="C37" s="812"/>
      <c r="D37" s="813"/>
      <c r="E37" s="814"/>
      <c r="F37" s="815"/>
      <c r="G37" s="816"/>
      <c r="L37" s="812"/>
    </row>
    <row r="38" ht="18" customHeight="1" spans="2:12">
      <c r="B38" s="789" t="s">
        <v>313</v>
      </c>
      <c r="C38" s="790" t="s">
        <v>314</v>
      </c>
      <c r="D38" s="791" t="s">
        <v>315</v>
      </c>
      <c r="E38" s="791" t="s">
        <v>316</v>
      </c>
      <c r="F38" s="792" t="s">
        <v>317</v>
      </c>
      <c r="G38" s="793" t="s">
        <v>318</v>
      </c>
      <c r="H38" s="802"/>
      <c r="I38" s="802"/>
      <c r="J38" s="802"/>
      <c r="K38" s="802"/>
      <c r="L38" s="801"/>
    </row>
    <row r="39" ht="16.5" customHeight="1" spans="2:12">
      <c r="B39" s="795">
        <v>26</v>
      </c>
      <c r="C39" s="796" t="s">
        <v>373</v>
      </c>
      <c r="D39" s="797" t="s">
        <v>320</v>
      </c>
      <c r="E39" s="798"/>
      <c r="F39" s="799"/>
      <c r="G39" s="800"/>
      <c r="H39" s="802"/>
      <c r="I39" s="802"/>
      <c r="J39" s="802"/>
      <c r="K39" s="802"/>
      <c r="L39" s="801"/>
    </row>
    <row r="40" ht="16.5" customHeight="1" spans="2:12">
      <c r="B40" s="795">
        <v>27</v>
      </c>
      <c r="C40" s="796" t="s">
        <v>374</v>
      </c>
      <c r="D40" s="797" t="s">
        <v>320</v>
      </c>
      <c r="E40" s="798"/>
      <c r="F40" s="799"/>
      <c r="G40" s="800"/>
      <c r="H40" s="802"/>
      <c r="I40" s="802"/>
      <c r="J40" s="802"/>
      <c r="K40" s="802"/>
      <c r="L40" s="801"/>
    </row>
    <row r="41" ht="16.5" customHeight="1" spans="2:12">
      <c r="B41" s="795">
        <v>28</v>
      </c>
      <c r="C41" s="796" t="s">
        <v>375</v>
      </c>
      <c r="D41" s="797" t="s">
        <v>320</v>
      </c>
      <c r="E41" s="798"/>
      <c r="F41" s="799"/>
      <c r="G41" s="800"/>
      <c r="H41" s="802"/>
      <c r="I41" s="802"/>
      <c r="J41" s="802"/>
      <c r="K41" s="802"/>
      <c r="L41" s="801"/>
    </row>
    <row r="42" ht="16.5" customHeight="1" spans="2:12">
      <c r="B42" s="795">
        <v>29</v>
      </c>
      <c r="C42" s="796" t="s">
        <v>376</v>
      </c>
      <c r="D42" s="797" t="s">
        <v>320</v>
      </c>
      <c r="E42" s="798"/>
      <c r="F42" s="799"/>
      <c r="G42" s="800"/>
      <c r="H42" s="802"/>
      <c r="I42" s="802"/>
      <c r="J42" s="802"/>
      <c r="K42" s="802"/>
      <c r="L42" s="801"/>
    </row>
    <row r="43" ht="16.5" customHeight="1" spans="2:12">
      <c r="B43" s="795">
        <v>30</v>
      </c>
      <c r="C43" s="796" t="s">
        <v>377</v>
      </c>
      <c r="D43" s="797" t="s">
        <v>320</v>
      </c>
      <c r="E43" s="798"/>
      <c r="F43" s="799"/>
      <c r="G43" s="800"/>
      <c r="H43" s="802"/>
      <c r="I43" s="802"/>
      <c r="J43" s="802"/>
      <c r="K43" s="802"/>
      <c r="L43" s="801"/>
    </row>
    <row r="44" ht="16.5" customHeight="1" spans="2:12">
      <c r="B44" s="795">
        <v>31</v>
      </c>
      <c r="C44" s="796" t="s">
        <v>378</v>
      </c>
      <c r="D44" s="797" t="s">
        <v>320</v>
      </c>
      <c r="E44" s="798"/>
      <c r="F44" s="799"/>
      <c r="G44" s="800"/>
      <c r="H44" s="802"/>
      <c r="I44" s="802"/>
      <c r="J44" s="802"/>
      <c r="K44" s="802"/>
      <c r="L44" s="801"/>
    </row>
    <row r="45" ht="16.5" customHeight="1" spans="2:12">
      <c r="B45" s="817" t="s">
        <v>379</v>
      </c>
      <c r="C45" s="817"/>
      <c r="D45" s="817"/>
      <c r="E45" s="817"/>
      <c r="F45" s="809">
        <f>SUM(F39:F44)</f>
        <v>0</v>
      </c>
      <c r="G45" s="810">
        <f>SUM(G39:G44)</f>
        <v>0</v>
      </c>
      <c r="H45" s="802"/>
      <c r="I45" s="802"/>
      <c r="J45" s="802"/>
      <c r="K45" s="802"/>
      <c r="L45" s="801"/>
    </row>
    <row r="46" ht="7.5" customHeight="1" spans="2:12">
      <c r="B46" s="818"/>
      <c r="C46" s="802"/>
      <c r="D46" s="819"/>
      <c r="E46" s="802"/>
      <c r="F46" s="819"/>
      <c r="G46" s="802"/>
      <c r="H46" s="802"/>
      <c r="I46" s="802"/>
      <c r="J46" s="802"/>
      <c r="K46" s="802"/>
      <c r="L46" s="801"/>
    </row>
    <row r="47" ht="16.5" customHeight="1" spans="2:12">
      <c r="B47" s="809" t="s">
        <v>334</v>
      </c>
      <c r="C47" s="809"/>
      <c r="D47" s="809"/>
      <c r="E47" s="809"/>
      <c r="F47" s="809">
        <f>SUM(F45,F36)</f>
        <v>0</v>
      </c>
      <c r="G47" s="820">
        <f>SUM(G36,G45)</f>
        <v>0</v>
      </c>
      <c r="H47" s="802"/>
      <c r="I47" s="802"/>
      <c r="J47" s="802"/>
      <c r="K47" s="802"/>
      <c r="L47" s="801"/>
    </row>
    <row r="48" ht="15" customHeight="1" spans="2:12">
      <c r="B48" s="818"/>
      <c r="C48" s="802"/>
      <c r="D48" s="819"/>
      <c r="E48" s="802"/>
      <c r="F48" s="819"/>
      <c r="G48" s="802"/>
      <c r="H48" s="802"/>
      <c r="I48" s="802"/>
      <c r="J48" s="802"/>
      <c r="K48" s="802"/>
      <c r="L48" s="801"/>
    </row>
    <row r="49" ht="15" customHeight="1" spans="2:12">
      <c r="B49" s="818"/>
      <c r="C49" s="802"/>
      <c r="D49" s="819"/>
      <c r="E49" s="802"/>
      <c r="F49" s="819"/>
      <c r="G49" s="802"/>
      <c r="H49" s="802"/>
      <c r="I49" s="802"/>
      <c r="J49" s="802"/>
      <c r="K49" s="802"/>
      <c r="L49" s="801"/>
    </row>
    <row r="50" ht="15" customHeight="1" spans="2:12">
      <c r="B50" s="818"/>
      <c r="C50" s="802"/>
      <c r="D50" s="819"/>
      <c r="E50" s="802"/>
      <c r="F50" s="819"/>
      <c r="G50" s="802"/>
      <c r="H50" s="802"/>
      <c r="I50" s="802"/>
      <c r="J50" s="802"/>
      <c r="K50" s="802"/>
      <c r="L50" s="801"/>
    </row>
    <row r="51" ht="15" customHeight="1" spans="2:12">
      <c r="B51" s="818"/>
      <c r="C51" s="821" t="s">
        <v>148</v>
      </c>
      <c r="D51" s="821"/>
      <c r="E51" s="802"/>
      <c r="F51" s="819"/>
      <c r="G51" s="802"/>
      <c r="H51" s="802"/>
      <c r="I51" s="802"/>
      <c r="J51" s="802"/>
      <c r="K51" s="802"/>
      <c r="L51" s="801"/>
    </row>
    <row r="52" ht="15" customHeight="1" spans="2:12">
      <c r="B52" s="818"/>
      <c r="C52" s="802"/>
      <c r="D52" s="819"/>
      <c r="E52" s="802"/>
      <c r="F52" s="819"/>
      <c r="G52" s="802"/>
      <c r="H52" s="802"/>
      <c r="I52" s="802"/>
      <c r="J52" s="802"/>
      <c r="K52" s="802"/>
      <c r="L52" s="801"/>
    </row>
    <row r="53" ht="15.75" customHeight="1" spans="2:12">
      <c r="B53" s="822" t="s">
        <v>149</v>
      </c>
      <c r="C53" s="564"/>
      <c r="D53" s="564"/>
      <c r="E53" s="802"/>
      <c r="F53" s="802"/>
      <c r="G53" s="802"/>
      <c r="H53" s="802"/>
      <c r="I53" s="802"/>
      <c r="J53" s="801"/>
      <c r="L53" s="780"/>
    </row>
    <row r="54" ht="15.75" customHeight="1" spans="2:12">
      <c r="B54" s="823" t="s">
        <v>65</v>
      </c>
      <c r="C54" s="564"/>
      <c r="D54" s="564"/>
      <c r="E54" s="802"/>
      <c r="F54" s="802"/>
      <c r="G54" s="802"/>
      <c r="H54" s="802"/>
      <c r="I54" s="802"/>
      <c r="J54" s="801"/>
      <c r="L54" s="780"/>
    </row>
    <row r="55" ht="15.75" customHeight="1" spans="2:12">
      <c r="B55" s="824" t="s">
        <v>67</v>
      </c>
      <c r="C55" s="564"/>
      <c r="D55" s="564"/>
      <c r="E55" s="802"/>
      <c r="F55" s="802"/>
      <c r="G55" s="802"/>
      <c r="H55" s="802"/>
      <c r="I55" s="802"/>
      <c r="J55" s="801"/>
      <c r="L55" s="780"/>
    </row>
    <row r="56" ht="15.75" customHeight="1" spans="2:12">
      <c r="B56" s="824" t="s">
        <v>69</v>
      </c>
      <c r="C56" s="564"/>
      <c r="D56" s="564"/>
      <c r="E56" s="802"/>
      <c r="F56" s="802"/>
      <c r="G56" s="802"/>
      <c r="H56" s="825"/>
      <c r="I56" s="801"/>
      <c r="J56" s="802"/>
      <c r="L56" s="780"/>
    </row>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sheetData>
  <mergeCells count="12">
    <mergeCell ref="C2:E2"/>
    <mergeCell ref="C3:E3"/>
    <mergeCell ref="A8:B8"/>
    <mergeCell ref="C8:E8"/>
    <mergeCell ref="B36:E36"/>
    <mergeCell ref="B45:E45"/>
    <mergeCell ref="B47:E47"/>
    <mergeCell ref="C51:D51"/>
    <mergeCell ref="C53:D53"/>
    <mergeCell ref="C54:D54"/>
    <mergeCell ref="C55:D55"/>
    <mergeCell ref="C56:D56"/>
  </mergeCells>
  <printOptions horizontalCentered="1" verticalCentered="1"/>
  <pageMargins left="0" right="0" top="0" bottom="0" header="0.511811023622047" footer="0.511811023622047"/>
  <pageSetup paperSize="9" scale="76" firstPageNumber="0" orientation="portrait" useFirstPageNumber="1"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Q434"/>
  <sheetViews>
    <sheetView showGridLines="0" zoomScale="77" zoomScaleNormal="77" zoomScaleSheetLayoutView="50" workbookViewId="0">
      <selection activeCell="I394" sqref="I394"/>
    </sheetView>
  </sheetViews>
  <sheetFormatPr defaultColWidth="9.42857142857143" defaultRowHeight="14.45" customHeight="1"/>
  <cols>
    <col min="1" max="1" width="6.42857142857143" style="572" customWidth="1"/>
    <col min="2" max="2" width="40" style="572" customWidth="1"/>
    <col min="3" max="3" width="12.7142857142857" style="572" customWidth="1"/>
    <col min="4" max="4" width="21.2857142857143" style="572" customWidth="1"/>
    <col min="5" max="5" width="18.5714285714286" style="572" customWidth="1"/>
    <col min="6" max="6" width="18.8571428571429" style="572" customWidth="1"/>
    <col min="7" max="7" width="11.7142857142857" style="572" customWidth="1"/>
    <col min="8" max="8" width="12.7142857142857" style="572" customWidth="1"/>
    <col min="9" max="9" width="36.7142857142857" style="572" customWidth="1"/>
    <col min="10" max="10" width="15.2857142857143" style="572" customWidth="1"/>
    <col min="11" max="11" width="12.7142857142857" style="572" customWidth="1"/>
    <col min="12" max="12" width="12.5714285714286" style="572" customWidth="1"/>
    <col min="13" max="13" width="15.5714285714286" style="572" customWidth="1"/>
    <col min="14" max="14" width="15" style="572" customWidth="1"/>
    <col min="15" max="15" width="13.4285714285714" style="653" customWidth="1"/>
    <col min="16" max="16" width="23.7142857142857" style="648" customWidth="1"/>
    <col min="17" max="17" width="8" style="572" customWidth="1"/>
    <col min="18" max="18" width="11.4285714285714" style="572" customWidth="1"/>
    <col min="19" max="16384" width="9.42857142857143" style="572"/>
  </cols>
  <sheetData>
    <row r="2" customHeight="1" spans="5:11">
      <c r="E2" s="654" t="s">
        <v>380</v>
      </c>
      <c r="J2" s="471" t="s">
        <v>1</v>
      </c>
      <c r="K2" s="472" t="s">
        <v>2</v>
      </c>
    </row>
    <row r="3" customHeight="1" spans="5:11">
      <c r="E3" s="655" t="s">
        <v>381</v>
      </c>
      <c r="J3" s="471" t="s">
        <v>4</v>
      </c>
      <c r="K3" s="472">
        <v>2026</v>
      </c>
    </row>
    <row r="4" customHeight="1" spans="10:11">
      <c r="J4" s="474" t="s">
        <v>5</v>
      </c>
      <c r="K4" s="475" t="s">
        <v>6</v>
      </c>
    </row>
    <row r="6" s="569" customFormat="1" ht="21" customHeight="1" spans="1:18">
      <c r="A6" s="656" t="s">
        <v>76</v>
      </c>
      <c r="B6" s="657" t="s">
        <v>382</v>
      </c>
      <c r="C6" s="658"/>
      <c r="D6" s="659" t="s">
        <v>383</v>
      </c>
      <c r="E6" s="659"/>
      <c r="F6" s="659"/>
      <c r="G6" s="659"/>
      <c r="H6" s="659"/>
      <c r="I6" s="659"/>
      <c r="J6" s="659"/>
      <c r="K6" s="659"/>
      <c r="L6" s="659"/>
      <c r="M6" s="629"/>
      <c r="N6" s="629"/>
      <c r="O6" s="690"/>
      <c r="P6" s="691"/>
      <c r="Q6" s="629"/>
      <c r="R6" s="629"/>
    </row>
    <row r="7" s="648" customFormat="1" ht="30" customHeight="1" spans="1:18">
      <c r="A7" s="660">
        <v>1</v>
      </c>
      <c r="B7" s="656" t="s">
        <v>384</v>
      </c>
      <c r="C7" s="656" t="s">
        <v>385</v>
      </c>
      <c r="D7" s="661" t="s">
        <v>386</v>
      </c>
      <c r="E7" s="656" t="s">
        <v>387</v>
      </c>
      <c r="F7" s="656" t="s">
        <v>388</v>
      </c>
      <c r="G7" s="656" t="s">
        <v>389</v>
      </c>
      <c r="H7" s="656" t="s">
        <v>390</v>
      </c>
      <c r="I7" s="656" t="s">
        <v>391</v>
      </c>
      <c r="J7" s="656" t="s">
        <v>392</v>
      </c>
      <c r="K7" s="656" t="s">
        <v>393</v>
      </c>
      <c r="L7" s="656" t="s">
        <v>394</v>
      </c>
      <c r="M7" s="656" t="s">
        <v>395</v>
      </c>
      <c r="N7" s="656" t="s">
        <v>396</v>
      </c>
      <c r="O7" s="692" t="s">
        <v>397</v>
      </c>
      <c r="P7" s="656" t="s">
        <v>398</v>
      </c>
      <c r="Q7" s="656" t="s">
        <v>399</v>
      </c>
      <c r="R7" s="656" t="s">
        <v>400</v>
      </c>
    </row>
    <row r="8" s="649" customFormat="1" ht="15.75" customHeight="1" spans="1:18">
      <c r="A8" s="660">
        <v>2</v>
      </c>
      <c r="B8" s="662" t="s">
        <v>401</v>
      </c>
      <c r="C8" s="663" t="s">
        <v>402</v>
      </c>
      <c r="D8" s="664" t="s">
        <v>403</v>
      </c>
      <c r="E8" s="665" t="s">
        <v>404</v>
      </c>
      <c r="F8" s="666">
        <v>321080458</v>
      </c>
      <c r="G8" s="667">
        <v>510349</v>
      </c>
      <c r="H8" s="664" t="s">
        <v>405</v>
      </c>
      <c r="I8" s="669" t="s">
        <v>406</v>
      </c>
      <c r="J8" s="687" t="s">
        <v>407</v>
      </c>
      <c r="K8" s="693"/>
      <c r="L8" s="694"/>
      <c r="M8" s="695"/>
      <c r="N8" s="696"/>
      <c r="O8" s="696"/>
      <c r="P8" s="697"/>
      <c r="Q8" s="708"/>
      <c r="R8" s="697"/>
    </row>
    <row r="9" s="649" customFormat="1" ht="16.5" customHeight="1" spans="1:18">
      <c r="A9" s="660">
        <v>3</v>
      </c>
      <c r="B9" s="662" t="s">
        <v>401</v>
      </c>
      <c r="C9" s="663" t="s">
        <v>402</v>
      </c>
      <c r="D9" s="664" t="s">
        <v>403</v>
      </c>
      <c r="E9" s="665" t="s">
        <v>404</v>
      </c>
      <c r="F9" s="666">
        <v>321080470</v>
      </c>
      <c r="G9" s="667">
        <v>510350</v>
      </c>
      <c r="H9" s="664" t="s">
        <v>405</v>
      </c>
      <c r="I9" s="669" t="s">
        <v>408</v>
      </c>
      <c r="J9" s="687" t="s">
        <v>407</v>
      </c>
      <c r="K9" s="693"/>
      <c r="L9" s="694"/>
      <c r="M9" s="695"/>
      <c r="N9" s="696"/>
      <c r="O9" s="696"/>
      <c r="P9" s="697"/>
      <c r="Q9" s="697"/>
      <c r="R9" s="697"/>
    </row>
    <row r="10" s="649" customFormat="1" ht="16.5" customHeight="1" spans="1:18">
      <c r="A10" s="660">
        <v>4</v>
      </c>
      <c r="B10" s="668" t="s">
        <v>401</v>
      </c>
      <c r="C10" s="663" t="s">
        <v>402</v>
      </c>
      <c r="D10" s="664" t="s">
        <v>403</v>
      </c>
      <c r="E10" s="665" t="s">
        <v>404</v>
      </c>
      <c r="F10" s="666">
        <v>321080415</v>
      </c>
      <c r="G10" s="667">
        <v>510351</v>
      </c>
      <c r="H10" s="664" t="s">
        <v>405</v>
      </c>
      <c r="I10" s="669" t="s">
        <v>409</v>
      </c>
      <c r="J10" s="687" t="s">
        <v>407</v>
      </c>
      <c r="K10" s="693"/>
      <c r="L10" s="694"/>
      <c r="M10" s="695"/>
      <c r="N10" s="696"/>
      <c r="O10" s="697"/>
      <c r="P10" s="697"/>
      <c r="Q10" s="697"/>
      <c r="R10" s="697"/>
    </row>
    <row r="11" s="649" customFormat="1" ht="16.5" customHeight="1" spans="1:18">
      <c r="A11" s="660">
        <v>5</v>
      </c>
      <c r="B11" s="662" t="s">
        <v>401</v>
      </c>
      <c r="C11" s="663" t="s">
        <v>402</v>
      </c>
      <c r="D11" s="664" t="s">
        <v>403</v>
      </c>
      <c r="E11" s="665" t="s">
        <v>404</v>
      </c>
      <c r="F11" s="666">
        <v>321080461</v>
      </c>
      <c r="G11" s="667">
        <v>510360</v>
      </c>
      <c r="H11" s="664" t="s">
        <v>405</v>
      </c>
      <c r="I11" s="669" t="s">
        <v>410</v>
      </c>
      <c r="J11" s="687" t="s">
        <v>407</v>
      </c>
      <c r="K11" s="693"/>
      <c r="L11" s="694"/>
      <c r="M11" s="695"/>
      <c r="N11" s="696"/>
      <c r="O11" s="697"/>
      <c r="P11" s="697"/>
      <c r="Q11" s="697"/>
      <c r="R11" s="697"/>
    </row>
    <row r="12" s="649" customFormat="1" ht="18" customHeight="1" spans="1:18">
      <c r="A12" s="660">
        <v>6</v>
      </c>
      <c r="B12" s="662" t="s">
        <v>411</v>
      </c>
      <c r="C12" s="663" t="s">
        <v>412</v>
      </c>
      <c r="D12" s="664" t="s">
        <v>413</v>
      </c>
      <c r="E12" s="665" t="s">
        <v>414</v>
      </c>
      <c r="F12" s="665" t="s">
        <v>415</v>
      </c>
      <c r="G12" s="667">
        <v>522710</v>
      </c>
      <c r="H12" s="664" t="s">
        <v>405</v>
      </c>
      <c r="I12" s="669" t="s">
        <v>408</v>
      </c>
      <c r="J12" s="687" t="s">
        <v>407</v>
      </c>
      <c r="K12" s="693"/>
      <c r="L12" s="694"/>
      <c r="M12" s="695"/>
      <c r="N12" s="696"/>
      <c r="O12" s="697"/>
      <c r="P12" s="697"/>
      <c r="Q12" s="697"/>
      <c r="R12" s="697"/>
    </row>
    <row r="13" s="649" customFormat="1" ht="15" customHeight="1" spans="1:18">
      <c r="A13" s="660">
        <v>7</v>
      </c>
      <c r="B13" s="662" t="s">
        <v>411</v>
      </c>
      <c r="C13" s="663" t="s">
        <v>412</v>
      </c>
      <c r="D13" s="664" t="s">
        <v>413</v>
      </c>
      <c r="E13" s="665" t="s">
        <v>414</v>
      </c>
      <c r="F13" s="665" t="s">
        <v>416</v>
      </c>
      <c r="G13" s="667">
        <v>522714</v>
      </c>
      <c r="H13" s="664" t="s">
        <v>405</v>
      </c>
      <c r="I13" s="669" t="s">
        <v>417</v>
      </c>
      <c r="J13" s="687" t="s">
        <v>407</v>
      </c>
      <c r="K13" s="693"/>
      <c r="L13" s="694"/>
      <c r="M13" s="695"/>
      <c r="N13" s="696"/>
      <c r="O13" s="697"/>
      <c r="P13" s="697"/>
      <c r="Q13" s="697"/>
      <c r="R13" s="697"/>
    </row>
    <row r="14" s="649" customFormat="1" ht="15" customHeight="1" spans="1:18">
      <c r="A14" s="660">
        <v>8</v>
      </c>
      <c r="B14" s="662" t="s">
        <v>418</v>
      </c>
      <c r="C14" s="663" t="s">
        <v>419</v>
      </c>
      <c r="D14" s="664" t="s">
        <v>420</v>
      </c>
      <c r="E14" s="664" t="s">
        <v>421</v>
      </c>
      <c r="F14" s="669" t="s">
        <v>422</v>
      </c>
      <c r="G14" s="667">
        <v>532574</v>
      </c>
      <c r="H14" s="664" t="s">
        <v>405</v>
      </c>
      <c r="I14" s="669" t="s">
        <v>406</v>
      </c>
      <c r="J14" s="687" t="s">
        <v>407</v>
      </c>
      <c r="K14" s="693"/>
      <c r="L14" s="694"/>
      <c r="M14" s="697"/>
      <c r="N14" s="696"/>
      <c r="O14" s="697"/>
      <c r="P14" s="697"/>
      <c r="Q14" s="697"/>
      <c r="R14" s="697"/>
    </row>
    <row r="15" s="649" customFormat="1" ht="18.75" customHeight="1" spans="1:18">
      <c r="A15" s="670">
        <v>9</v>
      </c>
      <c r="B15" s="662" t="s">
        <v>418</v>
      </c>
      <c r="C15" s="663" t="s">
        <v>419</v>
      </c>
      <c r="D15" s="664" t="s">
        <v>420</v>
      </c>
      <c r="E15" s="664" t="s">
        <v>421</v>
      </c>
      <c r="F15" s="669" t="s">
        <v>423</v>
      </c>
      <c r="G15" s="667">
        <v>532602</v>
      </c>
      <c r="H15" s="664" t="s">
        <v>405</v>
      </c>
      <c r="I15" s="669" t="s">
        <v>424</v>
      </c>
      <c r="J15" s="687" t="s">
        <v>407</v>
      </c>
      <c r="K15" s="693"/>
      <c r="L15" s="694"/>
      <c r="M15" s="695"/>
      <c r="N15" s="698"/>
      <c r="O15" s="699"/>
      <c r="P15" s="697"/>
      <c r="Q15" s="697"/>
      <c r="R15" s="697"/>
    </row>
    <row r="16" s="649" customFormat="1" ht="15.75" customHeight="1" spans="1:18">
      <c r="A16" s="670">
        <v>10</v>
      </c>
      <c r="B16" s="662" t="s">
        <v>418</v>
      </c>
      <c r="C16" s="663" t="s">
        <v>419</v>
      </c>
      <c r="D16" s="664" t="s">
        <v>420</v>
      </c>
      <c r="E16" s="664" t="s">
        <v>421</v>
      </c>
      <c r="F16" s="669" t="s">
        <v>425</v>
      </c>
      <c r="G16" s="667">
        <v>532606</v>
      </c>
      <c r="H16" s="664" t="s">
        <v>405</v>
      </c>
      <c r="I16" s="669" t="s">
        <v>406</v>
      </c>
      <c r="J16" s="687" t="s">
        <v>407</v>
      </c>
      <c r="K16" s="693"/>
      <c r="L16" s="694"/>
      <c r="M16" s="697"/>
      <c r="N16" s="696"/>
      <c r="O16" s="697"/>
      <c r="P16" s="697"/>
      <c r="Q16" s="697"/>
      <c r="R16" s="697"/>
    </row>
    <row r="17" s="649" customFormat="1" ht="16.5" customHeight="1" spans="1:18">
      <c r="A17" s="670">
        <v>11</v>
      </c>
      <c r="B17" s="662" t="s">
        <v>418</v>
      </c>
      <c r="C17" s="663" t="s">
        <v>419</v>
      </c>
      <c r="D17" s="664" t="s">
        <v>420</v>
      </c>
      <c r="E17" s="664" t="s">
        <v>421</v>
      </c>
      <c r="F17" s="669" t="s">
        <v>426</v>
      </c>
      <c r="G17" s="667">
        <v>532611</v>
      </c>
      <c r="H17" s="664" t="s">
        <v>405</v>
      </c>
      <c r="I17" s="669" t="s">
        <v>406</v>
      </c>
      <c r="J17" s="687" t="s">
        <v>407</v>
      </c>
      <c r="K17" s="693"/>
      <c r="L17" s="694"/>
      <c r="M17" s="695"/>
      <c r="N17" s="696"/>
      <c r="O17" s="697"/>
      <c r="P17" s="697"/>
      <c r="Q17" s="697"/>
      <c r="R17" s="697"/>
    </row>
    <row r="18" s="649" customFormat="1" ht="15" customHeight="1" spans="1:18">
      <c r="A18" s="670">
        <v>12</v>
      </c>
      <c r="B18" s="662" t="s">
        <v>427</v>
      </c>
      <c r="C18" s="663" t="s">
        <v>428</v>
      </c>
      <c r="D18" s="664" t="s">
        <v>429</v>
      </c>
      <c r="E18" s="665" t="s">
        <v>430</v>
      </c>
      <c r="F18" s="665">
        <v>1483601001</v>
      </c>
      <c r="G18" s="667">
        <v>505479</v>
      </c>
      <c r="H18" s="664" t="s">
        <v>405</v>
      </c>
      <c r="I18" s="669" t="s">
        <v>409</v>
      </c>
      <c r="J18" s="687" t="s">
        <v>407</v>
      </c>
      <c r="K18" s="693"/>
      <c r="L18" s="694"/>
      <c r="M18" s="695"/>
      <c r="N18" s="696"/>
      <c r="O18" s="697"/>
      <c r="P18" s="697"/>
      <c r="Q18" s="709"/>
      <c r="R18" s="709"/>
    </row>
    <row r="19" s="649" customFormat="1" ht="18.75" customHeight="1" spans="1:18">
      <c r="A19" s="670">
        <v>13</v>
      </c>
      <c r="B19" s="662" t="s">
        <v>431</v>
      </c>
      <c r="C19" s="663" t="s">
        <v>432</v>
      </c>
      <c r="D19" s="664" t="s">
        <v>433</v>
      </c>
      <c r="E19" s="671" t="s">
        <v>434</v>
      </c>
      <c r="F19" s="672">
        <v>50002010038</v>
      </c>
      <c r="G19" s="673">
        <v>530355</v>
      </c>
      <c r="H19" s="674" t="s">
        <v>405</v>
      </c>
      <c r="I19" s="677" t="s">
        <v>435</v>
      </c>
      <c r="J19" s="687" t="s">
        <v>407</v>
      </c>
      <c r="K19" s="693"/>
      <c r="L19" s="694"/>
      <c r="M19" s="697"/>
      <c r="N19" s="696"/>
      <c r="O19" s="697"/>
      <c r="P19" s="697"/>
      <c r="Q19" s="709"/>
      <c r="R19" s="709"/>
    </row>
    <row r="20" s="649" customFormat="1" ht="18" customHeight="1" spans="1:18">
      <c r="A20" s="670">
        <v>14</v>
      </c>
      <c r="B20" s="675" t="s">
        <v>436</v>
      </c>
      <c r="C20" s="676">
        <v>44613</v>
      </c>
      <c r="D20" s="667" t="s">
        <v>437</v>
      </c>
      <c r="E20" s="673" t="s">
        <v>438</v>
      </c>
      <c r="F20" s="673">
        <v>500002228071</v>
      </c>
      <c r="G20" s="673">
        <v>530446</v>
      </c>
      <c r="H20" s="674" t="s">
        <v>405</v>
      </c>
      <c r="I20" s="677" t="s">
        <v>408</v>
      </c>
      <c r="J20" s="687" t="s">
        <v>407</v>
      </c>
      <c r="K20" s="693"/>
      <c r="L20" s="694"/>
      <c r="M20" s="695"/>
      <c r="N20" s="696"/>
      <c r="O20" s="697"/>
      <c r="P20" s="697"/>
      <c r="Q20" s="709"/>
      <c r="R20" s="709"/>
    </row>
    <row r="21" s="649" customFormat="1" ht="16.5" customHeight="1" spans="1:18">
      <c r="A21" s="670">
        <v>15</v>
      </c>
      <c r="B21" s="662" t="s">
        <v>439</v>
      </c>
      <c r="C21" s="663" t="s">
        <v>440</v>
      </c>
      <c r="D21" s="664" t="s">
        <v>441</v>
      </c>
      <c r="E21" s="673" t="s">
        <v>442</v>
      </c>
      <c r="F21" s="672">
        <v>245853</v>
      </c>
      <c r="G21" s="673">
        <v>495460</v>
      </c>
      <c r="H21" s="674" t="s">
        <v>405</v>
      </c>
      <c r="I21" s="700" t="s">
        <v>443</v>
      </c>
      <c r="J21" s="687" t="s">
        <v>407</v>
      </c>
      <c r="K21" s="693"/>
      <c r="L21" s="694"/>
      <c r="M21" s="701"/>
      <c r="N21" s="699"/>
      <c r="O21" s="693"/>
      <c r="P21" s="693"/>
      <c r="Q21" s="709"/>
      <c r="R21" s="709"/>
    </row>
    <row r="22" s="649" customFormat="1" ht="15.75" customHeight="1" spans="1:18">
      <c r="A22" s="670">
        <v>16</v>
      </c>
      <c r="B22" s="662" t="s">
        <v>439</v>
      </c>
      <c r="C22" s="663" t="s">
        <v>440</v>
      </c>
      <c r="D22" s="664" t="s">
        <v>441</v>
      </c>
      <c r="E22" s="673" t="s">
        <v>442</v>
      </c>
      <c r="F22" s="672">
        <v>244261</v>
      </c>
      <c r="G22" s="673">
        <v>495461</v>
      </c>
      <c r="H22" s="674" t="s">
        <v>405</v>
      </c>
      <c r="I22" s="677" t="s">
        <v>443</v>
      </c>
      <c r="J22" s="687" t="s">
        <v>407</v>
      </c>
      <c r="K22" s="693"/>
      <c r="L22" s="694"/>
      <c r="M22" s="695"/>
      <c r="N22" s="696"/>
      <c r="O22" s="697"/>
      <c r="P22" s="697"/>
      <c r="Q22" s="709"/>
      <c r="R22" s="709"/>
    </row>
    <row r="23" s="649" customFormat="1" ht="15" customHeight="1" spans="1:18">
      <c r="A23" s="670">
        <v>17</v>
      </c>
      <c r="B23" s="662" t="s">
        <v>439</v>
      </c>
      <c r="C23" s="663" t="s">
        <v>440</v>
      </c>
      <c r="D23" s="664" t="s">
        <v>441</v>
      </c>
      <c r="E23" s="673" t="s">
        <v>442</v>
      </c>
      <c r="F23" s="672">
        <v>24459</v>
      </c>
      <c r="G23" s="673">
        <v>495462</v>
      </c>
      <c r="H23" s="674" t="s">
        <v>405</v>
      </c>
      <c r="I23" s="677" t="s">
        <v>443</v>
      </c>
      <c r="J23" s="687" t="s">
        <v>407</v>
      </c>
      <c r="K23" s="693"/>
      <c r="L23" s="694"/>
      <c r="M23" s="697"/>
      <c r="N23" s="696"/>
      <c r="O23" s="697"/>
      <c r="P23" s="697"/>
      <c r="Q23" s="709"/>
      <c r="R23" s="709"/>
    </row>
    <row r="24" s="649" customFormat="1" ht="18" customHeight="1" spans="1:18">
      <c r="A24" s="670">
        <v>18</v>
      </c>
      <c r="B24" s="662" t="s">
        <v>439</v>
      </c>
      <c r="C24" s="663" t="s">
        <v>440</v>
      </c>
      <c r="D24" s="664" t="s">
        <v>441</v>
      </c>
      <c r="E24" s="673" t="s">
        <v>442</v>
      </c>
      <c r="F24" s="672">
        <v>244241</v>
      </c>
      <c r="G24" s="673">
        <v>495465</v>
      </c>
      <c r="H24" s="674" t="s">
        <v>405</v>
      </c>
      <c r="I24" s="677" t="s">
        <v>444</v>
      </c>
      <c r="J24" s="687" t="s">
        <v>407</v>
      </c>
      <c r="K24" s="693"/>
      <c r="L24" s="694"/>
      <c r="M24" s="695"/>
      <c r="N24" s="696"/>
      <c r="O24" s="697"/>
      <c r="P24" s="697"/>
      <c r="Q24" s="709"/>
      <c r="R24" s="709"/>
    </row>
    <row r="25" s="649" customFormat="1" ht="15" customHeight="1" spans="1:18">
      <c r="A25" s="670">
        <v>19</v>
      </c>
      <c r="B25" s="662" t="s">
        <v>439</v>
      </c>
      <c r="C25" s="663" t="s">
        <v>440</v>
      </c>
      <c r="D25" s="664" t="s">
        <v>441</v>
      </c>
      <c r="E25" s="673" t="s">
        <v>442</v>
      </c>
      <c r="F25" s="672">
        <v>244229</v>
      </c>
      <c r="G25" s="673">
        <v>495468</v>
      </c>
      <c r="H25" s="674" t="s">
        <v>405</v>
      </c>
      <c r="I25" s="677" t="s">
        <v>445</v>
      </c>
      <c r="J25" s="687" t="s">
        <v>407</v>
      </c>
      <c r="K25" s="693"/>
      <c r="L25" s="694"/>
      <c r="M25" s="695"/>
      <c r="N25" s="696"/>
      <c r="O25" s="697"/>
      <c r="P25" s="697"/>
      <c r="Q25" s="709"/>
      <c r="R25" s="709"/>
    </row>
    <row r="26" s="649" customFormat="1" ht="16.5" customHeight="1" spans="1:18">
      <c r="A26" s="670">
        <v>20</v>
      </c>
      <c r="B26" s="662" t="s">
        <v>446</v>
      </c>
      <c r="C26" s="663" t="s">
        <v>447</v>
      </c>
      <c r="D26" s="664" t="s">
        <v>448</v>
      </c>
      <c r="E26" s="671" t="s">
        <v>449</v>
      </c>
      <c r="F26" s="677" t="s">
        <v>450</v>
      </c>
      <c r="G26" s="673">
        <v>499435</v>
      </c>
      <c r="H26" s="674" t="s">
        <v>405</v>
      </c>
      <c r="I26" s="677" t="s">
        <v>406</v>
      </c>
      <c r="J26" s="687" t="s">
        <v>407</v>
      </c>
      <c r="K26" s="693"/>
      <c r="L26" s="694"/>
      <c r="M26" s="695"/>
      <c r="N26" s="696"/>
      <c r="O26" s="697"/>
      <c r="P26" s="697"/>
      <c r="Q26" s="709"/>
      <c r="R26" s="709"/>
    </row>
    <row r="27" s="649" customFormat="1" ht="16.5" customHeight="1" spans="1:18">
      <c r="A27" s="670">
        <v>21</v>
      </c>
      <c r="B27" s="662" t="s">
        <v>446</v>
      </c>
      <c r="C27" s="663" t="s">
        <v>447</v>
      </c>
      <c r="D27" s="664" t="s">
        <v>448</v>
      </c>
      <c r="E27" s="671" t="s">
        <v>449</v>
      </c>
      <c r="F27" s="671" t="s">
        <v>451</v>
      </c>
      <c r="G27" s="673">
        <v>499436</v>
      </c>
      <c r="H27" s="674" t="s">
        <v>405</v>
      </c>
      <c r="I27" s="677" t="s">
        <v>452</v>
      </c>
      <c r="J27" s="687" t="s">
        <v>407</v>
      </c>
      <c r="K27" s="693"/>
      <c r="L27" s="694"/>
      <c r="M27" s="695"/>
      <c r="N27" s="696"/>
      <c r="O27" s="697"/>
      <c r="P27" s="697"/>
      <c r="Q27" s="709"/>
      <c r="R27" s="709"/>
    </row>
    <row r="28" s="649" customFormat="1" ht="15" customHeight="1" spans="1:18">
      <c r="A28" s="670">
        <v>22</v>
      </c>
      <c r="B28" s="678" t="s">
        <v>453</v>
      </c>
      <c r="C28" s="663" t="s">
        <v>454</v>
      </c>
      <c r="D28" s="679" t="s">
        <v>455</v>
      </c>
      <c r="E28" s="679" t="s">
        <v>456</v>
      </c>
      <c r="F28" s="680" t="s">
        <v>457</v>
      </c>
      <c r="G28" s="673">
        <v>475142</v>
      </c>
      <c r="H28" s="679" t="s">
        <v>405</v>
      </c>
      <c r="I28" s="677" t="s">
        <v>458</v>
      </c>
      <c r="J28" s="687" t="s">
        <v>407</v>
      </c>
      <c r="K28" s="693"/>
      <c r="L28" s="694"/>
      <c r="M28" s="695"/>
      <c r="N28" s="696"/>
      <c r="O28" s="697"/>
      <c r="P28" s="697"/>
      <c r="Q28" s="709"/>
      <c r="R28" s="709"/>
    </row>
    <row r="29" s="649" customFormat="1" ht="14.25" customHeight="1" spans="1:18">
      <c r="A29" s="670">
        <v>23</v>
      </c>
      <c r="B29" s="678" t="s">
        <v>453</v>
      </c>
      <c r="C29" s="663" t="s">
        <v>454</v>
      </c>
      <c r="D29" s="679" t="s">
        <v>455</v>
      </c>
      <c r="E29" s="679" t="s">
        <v>456</v>
      </c>
      <c r="F29" s="680" t="s">
        <v>457</v>
      </c>
      <c r="G29" s="673">
        <v>475143</v>
      </c>
      <c r="H29" s="679" t="s">
        <v>405</v>
      </c>
      <c r="I29" s="677" t="s">
        <v>458</v>
      </c>
      <c r="J29" s="687" t="s">
        <v>407</v>
      </c>
      <c r="K29" s="693"/>
      <c r="L29" s="694"/>
      <c r="M29" s="701"/>
      <c r="N29" s="699"/>
      <c r="O29" s="693"/>
      <c r="P29" s="693"/>
      <c r="Q29" s="710"/>
      <c r="R29" s="710"/>
    </row>
    <row r="30" s="649" customFormat="1" ht="12.75" customHeight="1" spans="1:18">
      <c r="A30" s="670">
        <v>24</v>
      </c>
      <c r="B30" s="678" t="s">
        <v>453</v>
      </c>
      <c r="C30" s="663" t="s">
        <v>454</v>
      </c>
      <c r="D30" s="679" t="s">
        <v>455</v>
      </c>
      <c r="E30" s="679" t="s">
        <v>456</v>
      </c>
      <c r="F30" s="680" t="s">
        <v>457</v>
      </c>
      <c r="G30" s="673">
        <v>475144</v>
      </c>
      <c r="H30" s="679" t="s">
        <v>405</v>
      </c>
      <c r="I30" s="677" t="s">
        <v>459</v>
      </c>
      <c r="J30" s="687" t="s">
        <v>407</v>
      </c>
      <c r="K30" s="693"/>
      <c r="L30" s="694"/>
      <c r="M30" s="701"/>
      <c r="N30" s="699"/>
      <c r="O30" s="693"/>
      <c r="P30" s="693"/>
      <c r="Q30" s="710"/>
      <c r="R30" s="710"/>
    </row>
    <row r="31" s="650" customFormat="1" ht="18.75" customHeight="1" spans="1:121">
      <c r="A31" s="681">
        <v>25</v>
      </c>
      <c r="B31" s="682" t="s">
        <v>453</v>
      </c>
      <c r="C31" s="663" t="s">
        <v>460</v>
      </c>
      <c r="D31" s="674" t="s">
        <v>461</v>
      </c>
      <c r="E31" s="674" t="s">
        <v>462</v>
      </c>
      <c r="F31" s="683" t="s">
        <v>457</v>
      </c>
      <c r="G31" s="673">
        <v>502784</v>
      </c>
      <c r="H31" s="674" t="s">
        <v>405</v>
      </c>
      <c r="I31" s="677" t="s">
        <v>443</v>
      </c>
      <c r="J31" s="687" t="s">
        <v>407</v>
      </c>
      <c r="K31" s="693"/>
      <c r="L31" s="694"/>
      <c r="M31" s="701"/>
      <c r="N31" s="699"/>
      <c r="O31" s="693"/>
      <c r="P31" s="693"/>
      <c r="Q31" s="708"/>
      <c r="R31" s="693"/>
      <c r="T31" s="711"/>
      <c r="U31" s="711"/>
      <c r="V31" s="711"/>
      <c r="W31" s="711"/>
      <c r="X31" s="711"/>
      <c r="Y31" s="711"/>
      <c r="Z31" s="711"/>
      <c r="AA31" s="711"/>
      <c r="AB31" s="711"/>
      <c r="AC31" s="711"/>
      <c r="AD31" s="711"/>
      <c r="AE31" s="711"/>
      <c r="AF31" s="711"/>
      <c r="AG31" s="711"/>
      <c r="AH31" s="711"/>
      <c r="AI31" s="711"/>
      <c r="AJ31" s="711"/>
      <c r="AK31" s="711"/>
      <c r="AL31" s="711"/>
      <c r="AM31" s="711"/>
      <c r="AN31" s="711"/>
      <c r="AO31" s="711"/>
      <c r="AP31" s="711"/>
      <c r="AQ31" s="711"/>
      <c r="AR31" s="711"/>
      <c r="AS31" s="711"/>
      <c r="AT31" s="711"/>
      <c r="AU31" s="711"/>
      <c r="AV31" s="711"/>
      <c r="AW31" s="711"/>
      <c r="AX31" s="711"/>
      <c r="AY31" s="711"/>
      <c r="AZ31" s="711"/>
      <c r="BA31" s="711"/>
      <c r="BB31" s="711"/>
      <c r="BC31" s="711"/>
      <c r="BD31" s="711"/>
      <c r="BE31" s="711"/>
      <c r="BF31" s="711"/>
      <c r="BG31" s="711"/>
      <c r="BH31" s="711"/>
      <c r="BI31" s="711"/>
      <c r="BJ31" s="711"/>
      <c r="BK31" s="711"/>
      <c r="BL31" s="711"/>
      <c r="BM31" s="711"/>
      <c r="BN31" s="711"/>
      <c r="BO31" s="711"/>
      <c r="BP31" s="711"/>
      <c r="BQ31" s="711"/>
      <c r="BR31" s="711"/>
      <c r="BS31" s="711"/>
      <c r="BT31" s="711"/>
      <c r="BU31" s="711"/>
      <c r="BV31" s="711"/>
      <c r="BW31" s="711"/>
      <c r="BX31" s="711"/>
      <c r="BY31" s="711"/>
      <c r="BZ31" s="711"/>
      <c r="CA31" s="711"/>
      <c r="CB31" s="711"/>
      <c r="CC31" s="711"/>
      <c r="CD31" s="711"/>
      <c r="CE31" s="711"/>
      <c r="CF31" s="711"/>
      <c r="CG31" s="711"/>
      <c r="CH31" s="711"/>
      <c r="CI31" s="711"/>
      <c r="CJ31" s="711"/>
      <c r="CK31" s="711"/>
      <c r="CL31" s="711"/>
      <c r="CM31" s="711"/>
      <c r="CN31" s="711"/>
      <c r="CO31" s="711"/>
      <c r="CP31" s="711"/>
      <c r="CQ31" s="711"/>
      <c r="CR31" s="711"/>
      <c r="CS31" s="711"/>
      <c r="CT31" s="711"/>
      <c r="CU31" s="711"/>
      <c r="CV31" s="711"/>
      <c r="CW31" s="711"/>
      <c r="CX31" s="711"/>
      <c r="CY31" s="711"/>
      <c r="CZ31" s="711"/>
      <c r="DA31" s="711"/>
      <c r="DB31" s="711"/>
      <c r="DC31" s="711"/>
      <c r="DD31" s="711"/>
      <c r="DE31" s="711"/>
      <c r="DF31" s="711"/>
      <c r="DG31" s="711"/>
      <c r="DH31" s="711"/>
      <c r="DI31" s="711"/>
      <c r="DJ31" s="711"/>
      <c r="DK31" s="711"/>
      <c r="DL31" s="711"/>
      <c r="DM31" s="711"/>
      <c r="DN31" s="711"/>
      <c r="DO31" s="711"/>
      <c r="DP31" s="711"/>
      <c r="DQ31" s="711"/>
    </row>
    <row r="32" s="650" customFormat="1" ht="15" customHeight="1" spans="1:121">
      <c r="A32" s="670">
        <v>26</v>
      </c>
      <c r="B32" s="682" t="s">
        <v>453</v>
      </c>
      <c r="C32" s="663" t="s">
        <v>460</v>
      </c>
      <c r="D32" s="674" t="s">
        <v>461</v>
      </c>
      <c r="E32" s="674" t="s">
        <v>462</v>
      </c>
      <c r="F32" s="683" t="s">
        <v>457</v>
      </c>
      <c r="G32" s="673">
        <v>502785</v>
      </c>
      <c r="H32" s="674" t="s">
        <v>405</v>
      </c>
      <c r="I32" s="677" t="s">
        <v>406</v>
      </c>
      <c r="J32" s="687" t="s">
        <v>407</v>
      </c>
      <c r="K32" s="693"/>
      <c r="L32" s="694"/>
      <c r="M32" s="701"/>
      <c r="N32" s="699"/>
      <c r="O32" s="693"/>
      <c r="P32" s="693"/>
      <c r="Q32" s="693"/>
      <c r="R32" s="693"/>
      <c r="T32" s="711"/>
      <c r="U32" s="711"/>
      <c r="V32" s="711"/>
      <c r="W32" s="711"/>
      <c r="X32" s="711"/>
      <c r="Y32" s="711"/>
      <c r="Z32" s="711"/>
      <c r="AA32" s="711"/>
      <c r="AB32" s="711"/>
      <c r="AC32" s="711"/>
      <c r="AD32" s="711"/>
      <c r="AE32" s="711"/>
      <c r="AF32" s="711"/>
      <c r="AG32" s="711"/>
      <c r="AH32" s="711"/>
      <c r="AI32" s="711"/>
      <c r="AJ32" s="711"/>
      <c r="AK32" s="711"/>
      <c r="AL32" s="711"/>
      <c r="AM32" s="711"/>
      <c r="AN32" s="711"/>
      <c r="AO32" s="711"/>
      <c r="AP32" s="711"/>
      <c r="AQ32" s="711"/>
      <c r="AR32" s="711"/>
      <c r="AS32" s="711"/>
      <c r="AT32" s="711"/>
      <c r="AU32" s="711"/>
      <c r="AV32" s="711"/>
      <c r="AW32" s="711"/>
      <c r="AX32" s="711"/>
      <c r="AY32" s="711"/>
      <c r="AZ32" s="711"/>
      <c r="BA32" s="711"/>
      <c r="BB32" s="711"/>
      <c r="BC32" s="711"/>
      <c r="BD32" s="711"/>
      <c r="BE32" s="711"/>
      <c r="BF32" s="711"/>
      <c r="BG32" s="711"/>
      <c r="BH32" s="711"/>
      <c r="BI32" s="711"/>
      <c r="BJ32" s="711"/>
      <c r="BK32" s="711"/>
      <c r="BL32" s="711"/>
      <c r="BM32" s="711"/>
      <c r="BN32" s="711"/>
      <c r="BO32" s="711"/>
      <c r="BP32" s="711"/>
      <c r="BQ32" s="711"/>
      <c r="BR32" s="711"/>
      <c r="BS32" s="711"/>
      <c r="BT32" s="711"/>
      <c r="BU32" s="711"/>
      <c r="BV32" s="711"/>
      <c r="BW32" s="711"/>
      <c r="BX32" s="711"/>
      <c r="BY32" s="711"/>
      <c r="BZ32" s="711"/>
      <c r="CA32" s="711"/>
      <c r="CB32" s="711"/>
      <c r="CC32" s="711"/>
      <c r="CD32" s="711"/>
      <c r="CE32" s="711"/>
      <c r="CF32" s="711"/>
      <c r="CG32" s="711"/>
      <c r="CH32" s="711"/>
      <c r="CI32" s="711"/>
      <c r="CJ32" s="711"/>
      <c r="CK32" s="711"/>
      <c r="CL32" s="711"/>
      <c r="CM32" s="711"/>
      <c r="CN32" s="711"/>
      <c r="CO32" s="711"/>
      <c r="CP32" s="711"/>
      <c r="CQ32" s="711"/>
      <c r="CR32" s="711"/>
      <c r="CS32" s="711"/>
      <c r="CT32" s="711"/>
      <c r="CU32" s="711"/>
      <c r="CV32" s="711"/>
      <c r="CW32" s="711"/>
      <c r="CX32" s="711"/>
      <c r="CY32" s="711"/>
      <c r="CZ32" s="711"/>
      <c r="DA32" s="711"/>
      <c r="DB32" s="711"/>
      <c r="DC32" s="711"/>
      <c r="DD32" s="711"/>
      <c r="DE32" s="711"/>
      <c r="DF32" s="711"/>
      <c r="DG32" s="711"/>
      <c r="DH32" s="711"/>
      <c r="DI32" s="711"/>
      <c r="DJ32" s="711"/>
      <c r="DK32" s="711"/>
      <c r="DL32" s="711"/>
      <c r="DM32" s="711"/>
      <c r="DN32" s="711"/>
      <c r="DO32" s="711"/>
      <c r="DP32" s="711"/>
      <c r="DQ32" s="711"/>
    </row>
    <row r="33" s="650" customFormat="1" ht="16.5" customHeight="1" spans="1:121">
      <c r="A33" s="670">
        <v>27</v>
      </c>
      <c r="B33" s="682" t="s">
        <v>453</v>
      </c>
      <c r="C33" s="684">
        <v>44621</v>
      </c>
      <c r="D33" s="674" t="s">
        <v>461</v>
      </c>
      <c r="E33" s="674" t="s">
        <v>462</v>
      </c>
      <c r="F33" s="683" t="s">
        <v>457</v>
      </c>
      <c r="G33" s="673">
        <v>523395</v>
      </c>
      <c r="H33" s="674" t="s">
        <v>405</v>
      </c>
      <c r="I33" s="677" t="s">
        <v>458</v>
      </c>
      <c r="J33" s="687" t="s">
        <v>407</v>
      </c>
      <c r="K33" s="693"/>
      <c r="L33" s="694"/>
      <c r="M33" s="701"/>
      <c r="N33" s="699"/>
      <c r="O33" s="693"/>
      <c r="P33" s="693"/>
      <c r="Q33" s="693"/>
      <c r="R33" s="693"/>
      <c r="T33" s="711"/>
      <c r="U33" s="711"/>
      <c r="V33" s="711"/>
      <c r="W33" s="711"/>
      <c r="X33" s="711"/>
      <c r="Y33" s="711"/>
      <c r="Z33" s="711"/>
      <c r="AA33" s="711"/>
      <c r="AB33" s="711"/>
      <c r="AC33" s="711"/>
      <c r="AD33" s="711"/>
      <c r="AE33" s="711"/>
      <c r="AF33" s="711"/>
      <c r="AG33" s="711"/>
      <c r="AH33" s="711"/>
      <c r="AI33" s="711"/>
      <c r="AJ33" s="711"/>
      <c r="AK33" s="711"/>
      <c r="AL33" s="711"/>
      <c r="AM33" s="711"/>
      <c r="AN33" s="711"/>
      <c r="AO33" s="711"/>
      <c r="AP33" s="711"/>
      <c r="AQ33" s="711"/>
      <c r="AR33" s="711"/>
      <c r="AS33" s="711"/>
      <c r="AT33" s="711"/>
      <c r="AU33" s="711"/>
      <c r="AV33" s="711"/>
      <c r="AW33" s="711"/>
      <c r="AX33" s="711"/>
      <c r="AY33" s="711"/>
      <c r="AZ33" s="711"/>
      <c r="BA33" s="711"/>
      <c r="BB33" s="711"/>
      <c r="BC33" s="711"/>
      <c r="BD33" s="711"/>
      <c r="BE33" s="711"/>
      <c r="BF33" s="711"/>
      <c r="BG33" s="711"/>
      <c r="BH33" s="711"/>
      <c r="BI33" s="711"/>
      <c r="BJ33" s="711"/>
      <c r="BK33" s="711"/>
      <c r="BL33" s="711"/>
      <c r="BM33" s="711"/>
      <c r="BN33" s="711"/>
      <c r="BO33" s="711"/>
      <c r="BP33" s="711"/>
      <c r="BQ33" s="711"/>
      <c r="BR33" s="711"/>
      <c r="BS33" s="711"/>
      <c r="BT33" s="711"/>
      <c r="BU33" s="711"/>
      <c r="BV33" s="711"/>
      <c r="BW33" s="711"/>
      <c r="BX33" s="711"/>
      <c r="BY33" s="711"/>
      <c r="BZ33" s="711"/>
      <c r="CA33" s="711"/>
      <c r="CB33" s="711"/>
      <c r="CC33" s="711"/>
      <c r="CD33" s="711"/>
      <c r="CE33" s="711"/>
      <c r="CF33" s="711"/>
      <c r="CG33" s="711"/>
      <c r="CH33" s="711"/>
      <c r="CI33" s="711"/>
      <c r="CJ33" s="711"/>
      <c r="CK33" s="711"/>
      <c r="CL33" s="711"/>
      <c r="CM33" s="711"/>
      <c r="CN33" s="711"/>
      <c r="CO33" s="711"/>
      <c r="CP33" s="711"/>
      <c r="CQ33" s="711"/>
      <c r="CR33" s="711"/>
      <c r="CS33" s="711"/>
      <c r="CT33" s="711"/>
      <c r="CU33" s="711"/>
      <c r="CV33" s="711"/>
      <c r="CW33" s="711"/>
      <c r="CX33" s="711"/>
      <c r="CY33" s="711"/>
      <c r="CZ33" s="711"/>
      <c r="DA33" s="711"/>
      <c r="DB33" s="711"/>
      <c r="DC33" s="711"/>
      <c r="DD33" s="711"/>
      <c r="DE33" s="711"/>
      <c r="DF33" s="711"/>
      <c r="DG33" s="711"/>
      <c r="DH33" s="711"/>
      <c r="DI33" s="711"/>
      <c r="DJ33" s="711"/>
      <c r="DK33" s="711"/>
      <c r="DL33" s="711"/>
      <c r="DM33" s="711"/>
      <c r="DN33" s="711"/>
      <c r="DO33" s="711"/>
      <c r="DP33" s="711"/>
      <c r="DQ33" s="711"/>
    </row>
    <row r="34" s="650" customFormat="1" ht="14.25" customHeight="1" spans="1:121">
      <c r="A34" s="670">
        <v>28</v>
      </c>
      <c r="B34" s="682" t="s">
        <v>453</v>
      </c>
      <c r="C34" s="684">
        <v>44621</v>
      </c>
      <c r="D34" s="674" t="s">
        <v>461</v>
      </c>
      <c r="E34" s="674" t="s">
        <v>462</v>
      </c>
      <c r="F34" s="683" t="s">
        <v>457</v>
      </c>
      <c r="G34" s="673">
        <v>523396</v>
      </c>
      <c r="H34" s="674" t="s">
        <v>405</v>
      </c>
      <c r="I34" s="677" t="s">
        <v>408</v>
      </c>
      <c r="J34" s="687" t="s">
        <v>407</v>
      </c>
      <c r="K34" s="693"/>
      <c r="L34" s="694"/>
      <c r="M34" s="701"/>
      <c r="N34" s="699"/>
      <c r="O34" s="693"/>
      <c r="P34" s="693"/>
      <c r="Q34" s="693"/>
      <c r="R34" s="693"/>
      <c r="T34" s="711"/>
      <c r="U34" s="711"/>
      <c r="V34" s="711"/>
      <c r="W34" s="711"/>
      <c r="X34" s="711"/>
      <c r="Y34" s="711"/>
      <c r="Z34" s="711"/>
      <c r="AA34" s="711"/>
      <c r="AB34" s="711"/>
      <c r="AC34" s="711"/>
      <c r="AD34" s="711"/>
      <c r="AE34" s="711"/>
      <c r="AF34" s="711"/>
      <c r="AG34" s="711"/>
      <c r="AH34" s="711"/>
      <c r="AI34" s="711"/>
      <c r="AJ34" s="711"/>
      <c r="AK34" s="711"/>
      <c r="AL34" s="711"/>
      <c r="AM34" s="711"/>
      <c r="AN34" s="711"/>
      <c r="AO34" s="711"/>
      <c r="AP34" s="711"/>
      <c r="AQ34" s="711"/>
      <c r="AR34" s="711"/>
      <c r="AS34" s="711"/>
      <c r="AT34" s="711"/>
      <c r="AU34" s="711"/>
      <c r="AV34" s="711"/>
      <c r="AW34" s="711"/>
      <c r="AX34" s="711"/>
      <c r="AY34" s="711"/>
      <c r="AZ34" s="711"/>
      <c r="BA34" s="711"/>
      <c r="BB34" s="711"/>
      <c r="BC34" s="711"/>
      <c r="BD34" s="711"/>
      <c r="BE34" s="711"/>
      <c r="BF34" s="711"/>
      <c r="BG34" s="711"/>
      <c r="BH34" s="711"/>
      <c r="BI34" s="711"/>
      <c r="BJ34" s="711"/>
      <c r="BK34" s="711"/>
      <c r="BL34" s="711"/>
      <c r="BM34" s="711"/>
      <c r="BN34" s="711"/>
      <c r="BO34" s="711"/>
      <c r="BP34" s="711"/>
      <c r="BQ34" s="711"/>
      <c r="BR34" s="711"/>
      <c r="BS34" s="711"/>
      <c r="BT34" s="711"/>
      <c r="BU34" s="711"/>
      <c r="BV34" s="711"/>
      <c r="BW34" s="711"/>
      <c r="BX34" s="711"/>
      <c r="BY34" s="711"/>
      <c r="BZ34" s="711"/>
      <c r="CA34" s="711"/>
      <c r="CB34" s="711"/>
      <c r="CC34" s="711"/>
      <c r="CD34" s="711"/>
      <c r="CE34" s="711"/>
      <c r="CF34" s="711"/>
      <c r="CG34" s="711"/>
      <c r="CH34" s="711"/>
      <c r="CI34" s="711"/>
      <c r="CJ34" s="711"/>
      <c r="CK34" s="711"/>
      <c r="CL34" s="711"/>
      <c r="CM34" s="711"/>
      <c r="CN34" s="711"/>
      <c r="CO34" s="711"/>
      <c r="CP34" s="711"/>
      <c r="CQ34" s="711"/>
      <c r="CR34" s="711"/>
      <c r="CS34" s="711"/>
      <c r="CT34" s="711"/>
      <c r="CU34" s="711"/>
      <c r="CV34" s="711"/>
      <c r="CW34" s="711"/>
      <c r="CX34" s="711"/>
      <c r="CY34" s="711"/>
      <c r="CZ34" s="711"/>
      <c r="DA34" s="711"/>
      <c r="DB34" s="711"/>
      <c r="DC34" s="711"/>
      <c r="DD34" s="711"/>
      <c r="DE34" s="711"/>
      <c r="DF34" s="711"/>
      <c r="DG34" s="711"/>
      <c r="DH34" s="711"/>
      <c r="DI34" s="711"/>
      <c r="DJ34" s="711"/>
      <c r="DK34" s="711"/>
      <c r="DL34" s="711"/>
      <c r="DM34" s="711"/>
      <c r="DN34" s="711"/>
      <c r="DO34" s="711"/>
      <c r="DP34" s="711"/>
      <c r="DQ34" s="711"/>
    </row>
    <row r="35" s="650" customFormat="1" ht="12" customHeight="1" spans="1:121">
      <c r="A35" s="670">
        <v>29</v>
      </c>
      <c r="B35" s="678" t="s">
        <v>463</v>
      </c>
      <c r="C35" s="663" t="s">
        <v>464</v>
      </c>
      <c r="D35" s="679" t="s">
        <v>455</v>
      </c>
      <c r="E35" s="673" t="s">
        <v>465</v>
      </c>
      <c r="F35" s="683" t="s">
        <v>457</v>
      </c>
      <c r="G35" s="673">
        <v>442096</v>
      </c>
      <c r="H35" s="679" t="s">
        <v>405</v>
      </c>
      <c r="I35" s="700" t="s">
        <v>409</v>
      </c>
      <c r="J35" s="687" t="s">
        <v>407</v>
      </c>
      <c r="K35" s="693"/>
      <c r="L35" s="694"/>
      <c r="M35" s="701"/>
      <c r="N35" s="699"/>
      <c r="O35" s="699"/>
      <c r="P35" s="693"/>
      <c r="Q35" s="693"/>
      <c r="R35" s="693"/>
      <c r="T35" s="711"/>
      <c r="U35" s="711"/>
      <c r="V35" s="711"/>
      <c r="W35" s="711"/>
      <c r="X35" s="711"/>
      <c r="Y35" s="711"/>
      <c r="Z35" s="711"/>
      <c r="AA35" s="711"/>
      <c r="AB35" s="711"/>
      <c r="AC35" s="711"/>
      <c r="AD35" s="711"/>
      <c r="AE35" s="711"/>
      <c r="AF35" s="711"/>
      <c r="AG35" s="711"/>
      <c r="AH35" s="711"/>
      <c r="AI35" s="711"/>
      <c r="AJ35" s="711"/>
      <c r="AK35" s="711"/>
      <c r="AL35" s="711"/>
      <c r="AM35" s="711"/>
      <c r="AN35" s="711"/>
      <c r="AO35" s="711"/>
      <c r="AP35" s="711"/>
      <c r="AQ35" s="711"/>
      <c r="AR35" s="711"/>
      <c r="AS35" s="711"/>
      <c r="AT35" s="711"/>
      <c r="AU35" s="711"/>
      <c r="AV35" s="711"/>
      <c r="AW35" s="711"/>
      <c r="AX35" s="711"/>
      <c r="AY35" s="711"/>
      <c r="AZ35" s="711"/>
      <c r="BA35" s="711"/>
      <c r="BB35" s="711"/>
      <c r="BC35" s="711"/>
      <c r="BD35" s="711"/>
      <c r="BE35" s="711"/>
      <c r="BF35" s="711"/>
      <c r="BG35" s="711"/>
      <c r="BH35" s="711"/>
      <c r="BI35" s="711"/>
      <c r="BJ35" s="711"/>
      <c r="BK35" s="711"/>
      <c r="BL35" s="711"/>
      <c r="BM35" s="711"/>
      <c r="BN35" s="711"/>
      <c r="BO35" s="711"/>
      <c r="BP35" s="711"/>
      <c r="BQ35" s="711"/>
      <c r="BR35" s="711"/>
      <c r="BS35" s="711"/>
      <c r="BT35" s="711"/>
      <c r="BU35" s="711"/>
      <c r="BV35" s="711"/>
      <c r="BW35" s="711"/>
      <c r="BX35" s="711"/>
      <c r="BY35" s="711"/>
      <c r="BZ35" s="711"/>
      <c r="CA35" s="711"/>
      <c r="CB35" s="711"/>
      <c r="CC35" s="711"/>
      <c r="CD35" s="711"/>
      <c r="CE35" s="711"/>
      <c r="CF35" s="711"/>
      <c r="CG35" s="711"/>
      <c r="CH35" s="711"/>
      <c r="CI35" s="711"/>
      <c r="CJ35" s="711"/>
      <c r="CK35" s="711"/>
      <c r="CL35" s="711"/>
      <c r="CM35" s="711"/>
      <c r="CN35" s="711"/>
      <c r="CO35" s="711"/>
      <c r="CP35" s="711"/>
      <c r="CQ35" s="711"/>
      <c r="CR35" s="711"/>
      <c r="CS35" s="711"/>
      <c r="CT35" s="711"/>
      <c r="CU35" s="711"/>
      <c r="CV35" s="711"/>
      <c r="CW35" s="711"/>
      <c r="CX35" s="711"/>
      <c r="CY35" s="711"/>
      <c r="CZ35" s="711"/>
      <c r="DA35" s="711"/>
      <c r="DB35" s="711"/>
      <c r="DC35" s="711"/>
      <c r="DD35" s="711"/>
      <c r="DE35" s="711"/>
      <c r="DF35" s="711"/>
      <c r="DG35" s="711"/>
      <c r="DH35" s="711"/>
      <c r="DI35" s="711"/>
      <c r="DJ35" s="711"/>
      <c r="DK35" s="711"/>
      <c r="DL35" s="711"/>
      <c r="DM35" s="711"/>
      <c r="DN35" s="711"/>
      <c r="DO35" s="711"/>
      <c r="DP35" s="711"/>
      <c r="DQ35" s="711"/>
    </row>
    <row r="36" s="649" customFormat="1" ht="18.75" customHeight="1" spans="1:121">
      <c r="A36" s="670">
        <v>30</v>
      </c>
      <c r="B36" s="662" t="s">
        <v>463</v>
      </c>
      <c r="C36" s="663" t="s">
        <v>466</v>
      </c>
      <c r="D36" s="674" t="s">
        <v>455</v>
      </c>
      <c r="E36" s="673" t="s">
        <v>465</v>
      </c>
      <c r="F36" s="683" t="s">
        <v>457</v>
      </c>
      <c r="G36" s="673">
        <v>519702</v>
      </c>
      <c r="H36" s="674" t="s">
        <v>405</v>
      </c>
      <c r="I36" s="677" t="s">
        <v>467</v>
      </c>
      <c r="J36" s="687" t="s">
        <v>407</v>
      </c>
      <c r="K36" s="693"/>
      <c r="L36" s="694"/>
      <c r="M36" s="701"/>
      <c r="N36" s="699"/>
      <c r="O36" s="693"/>
      <c r="P36" s="693"/>
      <c r="Q36" s="693"/>
      <c r="R36" s="693"/>
      <c r="T36" s="712"/>
      <c r="U36" s="712"/>
      <c r="V36" s="712"/>
      <c r="W36" s="712"/>
      <c r="X36" s="712"/>
      <c r="Y36" s="712"/>
      <c r="Z36" s="712"/>
      <c r="AA36" s="712"/>
      <c r="AB36" s="712"/>
      <c r="AC36" s="712"/>
      <c r="AD36" s="712"/>
      <c r="AE36" s="712"/>
      <c r="AF36" s="712"/>
      <c r="AG36" s="712"/>
      <c r="AH36" s="712"/>
      <c r="AI36" s="712"/>
      <c r="AJ36" s="712"/>
      <c r="AK36" s="712"/>
      <c r="AL36" s="712"/>
      <c r="AM36" s="712"/>
      <c r="AN36" s="712"/>
      <c r="AO36" s="712"/>
      <c r="AP36" s="712"/>
      <c r="AQ36" s="712"/>
      <c r="AR36" s="712"/>
      <c r="AS36" s="712"/>
      <c r="AT36" s="712"/>
      <c r="AU36" s="712"/>
      <c r="AV36" s="712"/>
      <c r="AW36" s="712"/>
      <c r="AX36" s="712"/>
      <c r="AY36" s="712"/>
      <c r="AZ36" s="712"/>
      <c r="BA36" s="712"/>
      <c r="BB36" s="712"/>
      <c r="BC36" s="712"/>
      <c r="BD36" s="712"/>
      <c r="BE36" s="712"/>
      <c r="BF36" s="712"/>
      <c r="BG36" s="712"/>
      <c r="BH36" s="712"/>
      <c r="BI36" s="712"/>
      <c r="BJ36" s="712"/>
      <c r="BK36" s="712"/>
      <c r="BL36" s="712"/>
      <c r="BM36" s="712"/>
      <c r="BN36" s="712"/>
      <c r="BO36" s="712"/>
      <c r="BP36" s="712"/>
      <c r="BQ36" s="712"/>
      <c r="BR36" s="712"/>
      <c r="BS36" s="712"/>
      <c r="BT36" s="712"/>
      <c r="BU36" s="712"/>
      <c r="BV36" s="712"/>
      <c r="BW36" s="712"/>
      <c r="BX36" s="712"/>
      <c r="BY36" s="712"/>
      <c r="BZ36" s="712"/>
      <c r="CA36" s="712"/>
      <c r="CB36" s="712"/>
      <c r="CC36" s="712"/>
      <c r="CD36" s="712"/>
      <c r="CE36" s="712"/>
      <c r="CF36" s="712"/>
      <c r="CG36" s="712"/>
      <c r="CH36" s="712"/>
      <c r="CI36" s="712"/>
      <c r="CJ36" s="712"/>
      <c r="CK36" s="712"/>
      <c r="CL36" s="712"/>
      <c r="CM36" s="712"/>
      <c r="CN36" s="712"/>
      <c r="CO36" s="712"/>
      <c r="CP36" s="712"/>
      <c r="CQ36" s="712"/>
      <c r="CR36" s="712"/>
      <c r="CS36" s="712"/>
      <c r="CT36" s="712"/>
      <c r="CU36" s="712"/>
      <c r="CV36" s="712"/>
      <c r="CW36" s="712"/>
      <c r="CX36" s="712"/>
      <c r="CY36" s="712"/>
      <c r="CZ36" s="712"/>
      <c r="DA36" s="712"/>
      <c r="DB36" s="712"/>
      <c r="DC36" s="712"/>
      <c r="DD36" s="712"/>
      <c r="DE36" s="712"/>
      <c r="DF36" s="712"/>
      <c r="DG36" s="712"/>
      <c r="DH36" s="712"/>
      <c r="DI36" s="712"/>
      <c r="DJ36" s="712"/>
      <c r="DK36" s="712"/>
      <c r="DL36" s="712"/>
      <c r="DM36" s="712"/>
      <c r="DN36" s="712"/>
      <c r="DO36" s="712"/>
      <c r="DP36" s="712"/>
      <c r="DQ36" s="712"/>
    </row>
    <row r="37" s="649" customFormat="1" ht="14.25" customHeight="1" spans="1:18">
      <c r="A37" s="670">
        <v>31</v>
      </c>
      <c r="B37" s="662" t="s">
        <v>463</v>
      </c>
      <c r="C37" s="663" t="s">
        <v>466</v>
      </c>
      <c r="D37" s="674" t="s">
        <v>455</v>
      </c>
      <c r="E37" s="673" t="s">
        <v>465</v>
      </c>
      <c r="F37" s="683" t="s">
        <v>457</v>
      </c>
      <c r="G37" s="673">
        <v>519707</v>
      </c>
      <c r="H37" s="674" t="s">
        <v>405</v>
      </c>
      <c r="I37" s="677" t="s">
        <v>410</v>
      </c>
      <c r="J37" s="687" t="s">
        <v>407</v>
      </c>
      <c r="K37" s="702"/>
      <c r="L37" s="694"/>
      <c r="M37" s="701"/>
      <c r="N37" s="699"/>
      <c r="O37" s="693"/>
      <c r="P37" s="693"/>
      <c r="Q37" s="693"/>
      <c r="R37" s="693"/>
    </row>
    <row r="38" s="649" customFormat="1" ht="12.75" customHeight="1" spans="1:18">
      <c r="A38" s="685">
        <v>32</v>
      </c>
      <c r="B38" s="662" t="s">
        <v>468</v>
      </c>
      <c r="C38" s="684">
        <v>43949</v>
      </c>
      <c r="D38" s="679" t="s">
        <v>455</v>
      </c>
      <c r="E38" s="679" t="s">
        <v>462</v>
      </c>
      <c r="F38" s="680" t="s">
        <v>457</v>
      </c>
      <c r="G38" s="673">
        <v>453658</v>
      </c>
      <c r="H38" s="679" t="s">
        <v>405</v>
      </c>
      <c r="I38" s="700" t="s">
        <v>408</v>
      </c>
      <c r="J38" s="687" t="s">
        <v>407</v>
      </c>
      <c r="K38" s="693"/>
      <c r="L38" s="694"/>
      <c r="M38" s="701"/>
      <c r="N38" s="699"/>
      <c r="O38" s="693"/>
      <c r="P38" s="693"/>
      <c r="Q38" s="693"/>
      <c r="R38" s="693"/>
    </row>
    <row r="39" s="649" customFormat="1" ht="15" customHeight="1" spans="1:18">
      <c r="A39" s="685">
        <v>33</v>
      </c>
      <c r="B39" s="662" t="s">
        <v>469</v>
      </c>
      <c r="C39" s="663" t="s">
        <v>470</v>
      </c>
      <c r="D39" s="674" t="s">
        <v>471</v>
      </c>
      <c r="E39" s="671" t="s">
        <v>472</v>
      </c>
      <c r="F39" s="671">
        <v>539753</v>
      </c>
      <c r="G39" s="673">
        <v>509988</v>
      </c>
      <c r="H39" s="674" t="s">
        <v>405</v>
      </c>
      <c r="I39" s="703" t="s">
        <v>459</v>
      </c>
      <c r="J39" s="687" t="s">
        <v>407</v>
      </c>
      <c r="K39" s="704"/>
      <c r="L39" s="694"/>
      <c r="M39" s="701"/>
      <c r="N39" s="699"/>
      <c r="O39" s="693"/>
      <c r="P39" s="693"/>
      <c r="Q39" s="693"/>
      <c r="R39" s="693"/>
    </row>
    <row r="40" s="649" customFormat="1" ht="14.25" customHeight="1" spans="1:18">
      <c r="A40" s="685">
        <v>34</v>
      </c>
      <c r="B40" s="662" t="s">
        <v>469</v>
      </c>
      <c r="C40" s="663" t="s">
        <v>470</v>
      </c>
      <c r="D40" s="674" t="s">
        <v>471</v>
      </c>
      <c r="E40" s="671" t="s">
        <v>472</v>
      </c>
      <c r="F40" s="680" t="s">
        <v>457</v>
      </c>
      <c r="G40" s="673">
        <v>509989</v>
      </c>
      <c r="H40" s="674" t="s">
        <v>405</v>
      </c>
      <c r="I40" s="703" t="s">
        <v>473</v>
      </c>
      <c r="J40" s="687" t="s">
        <v>407</v>
      </c>
      <c r="K40" s="693"/>
      <c r="L40" s="694"/>
      <c r="M40" s="701"/>
      <c r="N40" s="699"/>
      <c r="O40" s="693"/>
      <c r="P40" s="693"/>
      <c r="Q40" s="693"/>
      <c r="R40" s="693"/>
    </row>
    <row r="41" s="649" customFormat="1" ht="15.75" customHeight="1" spans="1:18">
      <c r="A41" s="685">
        <v>35</v>
      </c>
      <c r="B41" s="662" t="s">
        <v>469</v>
      </c>
      <c r="C41" s="663" t="s">
        <v>470</v>
      </c>
      <c r="D41" s="674" t="s">
        <v>471</v>
      </c>
      <c r="E41" s="671" t="s">
        <v>472</v>
      </c>
      <c r="F41" s="671">
        <v>537913</v>
      </c>
      <c r="G41" s="673">
        <v>509990</v>
      </c>
      <c r="H41" s="674" t="s">
        <v>405</v>
      </c>
      <c r="I41" s="677" t="s">
        <v>409</v>
      </c>
      <c r="J41" s="687" t="s">
        <v>407</v>
      </c>
      <c r="K41" s="693"/>
      <c r="L41" s="694"/>
      <c r="M41" s="701"/>
      <c r="N41" s="699"/>
      <c r="O41" s="693"/>
      <c r="P41" s="693"/>
      <c r="Q41" s="693"/>
      <c r="R41" s="693"/>
    </row>
    <row r="42" s="649" customFormat="1" ht="15.75" customHeight="1" spans="1:18">
      <c r="A42" s="685">
        <v>36</v>
      </c>
      <c r="B42" s="662" t="s">
        <v>469</v>
      </c>
      <c r="C42" s="663" t="s">
        <v>470</v>
      </c>
      <c r="D42" s="674" t="s">
        <v>471</v>
      </c>
      <c r="E42" s="671" t="s">
        <v>472</v>
      </c>
      <c r="F42" s="673">
        <v>539702</v>
      </c>
      <c r="G42" s="673">
        <v>509991</v>
      </c>
      <c r="H42" s="674" t="s">
        <v>405</v>
      </c>
      <c r="I42" s="703" t="s">
        <v>474</v>
      </c>
      <c r="J42" s="687" t="s">
        <v>407</v>
      </c>
      <c r="K42" s="693"/>
      <c r="L42" s="694"/>
      <c r="M42" s="701"/>
      <c r="N42" s="699"/>
      <c r="O42" s="693"/>
      <c r="P42" s="693"/>
      <c r="Q42" s="693"/>
      <c r="R42" s="693"/>
    </row>
    <row r="43" s="649" customFormat="1" ht="18" customHeight="1" spans="1:18">
      <c r="A43" s="685">
        <v>37</v>
      </c>
      <c r="B43" s="662" t="s">
        <v>469</v>
      </c>
      <c r="C43" s="663" t="s">
        <v>470</v>
      </c>
      <c r="D43" s="674" t="s">
        <v>471</v>
      </c>
      <c r="E43" s="671" t="s">
        <v>472</v>
      </c>
      <c r="F43" s="671">
        <v>539520</v>
      </c>
      <c r="G43" s="673">
        <v>509992</v>
      </c>
      <c r="H43" s="674" t="s">
        <v>405</v>
      </c>
      <c r="I43" s="677" t="s">
        <v>459</v>
      </c>
      <c r="J43" s="687" t="s">
        <v>407</v>
      </c>
      <c r="K43" s="693"/>
      <c r="L43" s="694"/>
      <c r="M43" s="701"/>
      <c r="N43" s="699"/>
      <c r="O43" s="693"/>
      <c r="P43" s="693"/>
      <c r="Q43" s="693"/>
      <c r="R43" s="693"/>
    </row>
    <row r="44" s="649" customFormat="1" ht="15.75" customHeight="1" spans="1:18">
      <c r="A44" s="685">
        <v>38</v>
      </c>
      <c r="B44" s="662" t="s">
        <v>469</v>
      </c>
      <c r="C44" s="663" t="s">
        <v>470</v>
      </c>
      <c r="D44" s="674" t="s">
        <v>471</v>
      </c>
      <c r="E44" s="671" t="s">
        <v>472</v>
      </c>
      <c r="F44" s="671">
        <v>537636</v>
      </c>
      <c r="G44" s="673">
        <v>509993</v>
      </c>
      <c r="H44" s="674" t="s">
        <v>405</v>
      </c>
      <c r="I44" s="700" t="s">
        <v>475</v>
      </c>
      <c r="J44" s="687" t="s">
        <v>407</v>
      </c>
      <c r="K44" s="693"/>
      <c r="L44" s="694"/>
      <c r="M44" s="701"/>
      <c r="N44" s="699"/>
      <c r="O44" s="693"/>
      <c r="P44" s="693"/>
      <c r="Q44" s="693"/>
      <c r="R44" s="693"/>
    </row>
    <row r="45" s="649" customFormat="1" ht="16.5" customHeight="1" spans="1:18">
      <c r="A45" s="685">
        <v>39</v>
      </c>
      <c r="B45" s="662" t="s">
        <v>469</v>
      </c>
      <c r="C45" s="663" t="s">
        <v>470</v>
      </c>
      <c r="D45" s="674" t="s">
        <v>471</v>
      </c>
      <c r="E45" s="671" t="s">
        <v>472</v>
      </c>
      <c r="F45" s="671">
        <v>539627</v>
      </c>
      <c r="G45" s="673">
        <v>509994</v>
      </c>
      <c r="H45" s="674" t="s">
        <v>405</v>
      </c>
      <c r="I45" s="677" t="s">
        <v>443</v>
      </c>
      <c r="J45" s="687" t="s">
        <v>407</v>
      </c>
      <c r="K45" s="693"/>
      <c r="L45" s="694"/>
      <c r="M45" s="701"/>
      <c r="N45" s="699"/>
      <c r="O45" s="693"/>
      <c r="P45" s="693"/>
      <c r="Q45" s="693"/>
      <c r="R45" s="693"/>
    </row>
    <row r="46" s="649" customFormat="1" ht="15.75" customHeight="1" spans="1:18">
      <c r="A46" s="685">
        <v>40</v>
      </c>
      <c r="B46" s="675" t="s">
        <v>476</v>
      </c>
      <c r="C46" s="663" t="s">
        <v>477</v>
      </c>
      <c r="D46" s="679" t="s">
        <v>478</v>
      </c>
      <c r="E46" s="679" t="s">
        <v>479</v>
      </c>
      <c r="F46" s="672">
        <v>74418001037</v>
      </c>
      <c r="G46" s="673">
        <v>393424</v>
      </c>
      <c r="H46" s="679" t="s">
        <v>405</v>
      </c>
      <c r="I46" s="700" t="s">
        <v>458</v>
      </c>
      <c r="J46" s="687" t="s">
        <v>407</v>
      </c>
      <c r="K46" s="693"/>
      <c r="L46" s="694"/>
      <c r="M46" s="701"/>
      <c r="N46" s="699"/>
      <c r="O46" s="693"/>
      <c r="P46" s="693"/>
      <c r="Q46" s="693"/>
      <c r="R46" s="693"/>
    </row>
    <row r="47" s="649" customFormat="1" ht="14.25" customHeight="1" spans="1:18">
      <c r="A47" s="685">
        <v>41</v>
      </c>
      <c r="B47" s="675" t="s">
        <v>476</v>
      </c>
      <c r="C47" s="663" t="s">
        <v>477</v>
      </c>
      <c r="D47" s="679" t="s">
        <v>478</v>
      </c>
      <c r="E47" s="679" t="s">
        <v>479</v>
      </c>
      <c r="F47" s="672" t="s">
        <v>480</v>
      </c>
      <c r="G47" s="673">
        <v>393425</v>
      </c>
      <c r="H47" s="679" t="s">
        <v>405</v>
      </c>
      <c r="I47" s="700" t="s">
        <v>406</v>
      </c>
      <c r="J47" s="687" t="s">
        <v>407</v>
      </c>
      <c r="K47" s="693"/>
      <c r="L47" s="694"/>
      <c r="M47" s="701"/>
      <c r="N47" s="699"/>
      <c r="O47" s="693"/>
      <c r="P47" s="693"/>
      <c r="Q47" s="693"/>
      <c r="R47" s="693"/>
    </row>
    <row r="48" s="649" customFormat="1" ht="12" customHeight="1" spans="1:18">
      <c r="A48" s="685">
        <v>42</v>
      </c>
      <c r="B48" s="678" t="s">
        <v>476</v>
      </c>
      <c r="C48" s="663" t="s">
        <v>477</v>
      </c>
      <c r="D48" s="679" t="s">
        <v>478</v>
      </c>
      <c r="E48" s="679" t="s">
        <v>479</v>
      </c>
      <c r="F48" s="672">
        <v>82809001002</v>
      </c>
      <c r="G48" s="673">
        <v>444365</v>
      </c>
      <c r="H48" s="679" t="s">
        <v>405</v>
      </c>
      <c r="I48" s="700" t="s">
        <v>458</v>
      </c>
      <c r="J48" s="687" t="s">
        <v>407</v>
      </c>
      <c r="K48" s="693"/>
      <c r="L48" s="694"/>
      <c r="M48" s="701"/>
      <c r="N48" s="699"/>
      <c r="O48" s="693"/>
      <c r="P48" s="693"/>
      <c r="Q48" s="693"/>
      <c r="R48" s="693"/>
    </row>
    <row r="49" s="649" customFormat="1" ht="15.75" customHeight="1" spans="1:18">
      <c r="A49" s="685">
        <v>43</v>
      </c>
      <c r="B49" s="686" t="s">
        <v>476</v>
      </c>
      <c r="C49" s="663" t="s">
        <v>481</v>
      </c>
      <c r="D49" s="665" t="s">
        <v>482</v>
      </c>
      <c r="E49" s="671" t="s">
        <v>483</v>
      </c>
      <c r="F49" s="671" t="s">
        <v>484</v>
      </c>
      <c r="G49" s="673">
        <v>489928</v>
      </c>
      <c r="H49" s="687" t="s">
        <v>405</v>
      </c>
      <c r="I49" s="677" t="s">
        <v>443</v>
      </c>
      <c r="J49" s="687" t="s">
        <v>407</v>
      </c>
      <c r="K49" s="693"/>
      <c r="L49" s="694"/>
      <c r="M49" s="705"/>
      <c r="N49" s="706"/>
      <c r="O49" s="707"/>
      <c r="P49" s="707"/>
      <c r="Q49" s="707"/>
      <c r="R49" s="707"/>
    </row>
    <row r="50" s="649" customFormat="1" ht="14.25" customHeight="1" spans="1:18">
      <c r="A50" s="685">
        <v>44</v>
      </c>
      <c r="B50" s="662" t="s">
        <v>485</v>
      </c>
      <c r="C50" s="663" t="s">
        <v>460</v>
      </c>
      <c r="D50" s="664" t="s">
        <v>486</v>
      </c>
      <c r="E50" s="671" t="s">
        <v>487</v>
      </c>
      <c r="F50" s="671" t="s">
        <v>488</v>
      </c>
      <c r="G50" s="673">
        <v>502792</v>
      </c>
      <c r="H50" s="674" t="s">
        <v>405</v>
      </c>
      <c r="I50" s="677" t="s">
        <v>489</v>
      </c>
      <c r="J50" s="687" t="s">
        <v>407</v>
      </c>
      <c r="K50" s="693"/>
      <c r="L50" s="694"/>
      <c r="M50" s="705"/>
      <c r="N50" s="706"/>
      <c r="O50" s="707"/>
      <c r="P50" s="707"/>
      <c r="Q50" s="707"/>
      <c r="R50" s="707"/>
    </row>
    <row r="51" s="649" customFormat="1" ht="14.25" customHeight="1" spans="1:18">
      <c r="A51" s="685">
        <v>45</v>
      </c>
      <c r="B51" s="662" t="s">
        <v>490</v>
      </c>
      <c r="C51" s="663" t="s">
        <v>491</v>
      </c>
      <c r="D51" s="664" t="s">
        <v>492</v>
      </c>
      <c r="E51" s="671" t="s">
        <v>493</v>
      </c>
      <c r="F51" s="671">
        <v>2107144080</v>
      </c>
      <c r="G51" s="673">
        <v>501126</v>
      </c>
      <c r="H51" s="674" t="s">
        <v>405</v>
      </c>
      <c r="I51" s="700" t="s">
        <v>494</v>
      </c>
      <c r="J51" s="687" t="s">
        <v>407</v>
      </c>
      <c r="K51" s="693"/>
      <c r="L51" s="694"/>
      <c r="M51" s="705"/>
      <c r="N51" s="706"/>
      <c r="O51" s="707"/>
      <c r="P51" s="707"/>
      <c r="Q51" s="707"/>
      <c r="R51" s="707"/>
    </row>
    <row r="52" s="649" customFormat="1" ht="15" customHeight="1" spans="1:18">
      <c r="A52" s="685">
        <v>46</v>
      </c>
      <c r="B52" s="662" t="s">
        <v>495</v>
      </c>
      <c r="C52" s="663" t="s">
        <v>496</v>
      </c>
      <c r="D52" s="664" t="s">
        <v>497</v>
      </c>
      <c r="E52" s="674" t="s">
        <v>498</v>
      </c>
      <c r="F52" s="672" t="s">
        <v>499</v>
      </c>
      <c r="G52" s="673">
        <v>525127</v>
      </c>
      <c r="H52" s="674" t="s">
        <v>405</v>
      </c>
      <c r="I52" s="677" t="s">
        <v>409</v>
      </c>
      <c r="J52" s="687" t="s">
        <v>407</v>
      </c>
      <c r="K52" s="704"/>
      <c r="L52" s="694"/>
      <c r="M52" s="705"/>
      <c r="N52" s="706"/>
      <c r="O52" s="707"/>
      <c r="P52" s="707"/>
      <c r="Q52" s="707"/>
      <c r="R52" s="707"/>
    </row>
    <row r="53" s="649" customFormat="1" ht="12.75" customHeight="1" spans="1:18">
      <c r="A53" s="685">
        <v>47</v>
      </c>
      <c r="B53" s="662" t="s">
        <v>495</v>
      </c>
      <c r="C53" s="663" t="s">
        <v>496</v>
      </c>
      <c r="D53" s="664" t="s">
        <v>497</v>
      </c>
      <c r="E53" s="674" t="s">
        <v>498</v>
      </c>
      <c r="F53" s="672" t="s">
        <v>500</v>
      </c>
      <c r="G53" s="673">
        <v>525128</v>
      </c>
      <c r="H53" s="674" t="s">
        <v>405</v>
      </c>
      <c r="I53" s="677" t="s">
        <v>406</v>
      </c>
      <c r="J53" s="687" t="s">
        <v>407</v>
      </c>
      <c r="K53" s="704"/>
      <c r="L53" s="694"/>
      <c r="M53" s="705"/>
      <c r="N53" s="706"/>
      <c r="O53" s="707"/>
      <c r="P53" s="707"/>
      <c r="Q53" s="707"/>
      <c r="R53" s="707"/>
    </row>
    <row r="54" s="649" customFormat="1" ht="12.75" customHeight="1" spans="1:18">
      <c r="A54" s="685">
        <v>48</v>
      </c>
      <c r="B54" s="662" t="s">
        <v>495</v>
      </c>
      <c r="C54" s="663" t="s">
        <v>496</v>
      </c>
      <c r="D54" s="664" t="s">
        <v>497</v>
      </c>
      <c r="E54" s="674" t="s">
        <v>498</v>
      </c>
      <c r="F54" s="672">
        <v>44455</v>
      </c>
      <c r="G54" s="673">
        <v>525129</v>
      </c>
      <c r="H54" s="674" t="s">
        <v>405</v>
      </c>
      <c r="I54" s="677" t="s">
        <v>445</v>
      </c>
      <c r="J54" s="687" t="s">
        <v>407</v>
      </c>
      <c r="K54" s="693"/>
      <c r="L54" s="694"/>
      <c r="M54" s="705"/>
      <c r="N54" s="706"/>
      <c r="O54" s="707"/>
      <c r="P54" s="707"/>
      <c r="Q54" s="707"/>
      <c r="R54" s="707"/>
    </row>
    <row r="55" s="649" customFormat="1" ht="15" customHeight="1" spans="1:18">
      <c r="A55" s="685">
        <v>49</v>
      </c>
      <c r="B55" s="662" t="s">
        <v>495</v>
      </c>
      <c r="C55" s="663" t="s">
        <v>496</v>
      </c>
      <c r="D55" s="664" t="s">
        <v>497</v>
      </c>
      <c r="E55" s="674" t="s">
        <v>498</v>
      </c>
      <c r="F55" s="672" t="s">
        <v>501</v>
      </c>
      <c r="G55" s="673">
        <v>525130</v>
      </c>
      <c r="H55" s="674" t="s">
        <v>405</v>
      </c>
      <c r="I55" s="700" t="s">
        <v>458</v>
      </c>
      <c r="J55" s="687" t="s">
        <v>407</v>
      </c>
      <c r="K55" s="693"/>
      <c r="L55" s="694"/>
      <c r="M55" s="705"/>
      <c r="N55" s="706"/>
      <c r="O55" s="707"/>
      <c r="P55" s="707"/>
      <c r="Q55" s="707"/>
      <c r="R55" s="707"/>
    </row>
    <row r="56" s="651" customFormat="1" ht="14.25" customHeight="1" spans="1:18">
      <c r="A56" s="685">
        <v>50</v>
      </c>
      <c r="B56" s="662" t="s">
        <v>495</v>
      </c>
      <c r="C56" s="663" t="s">
        <v>496</v>
      </c>
      <c r="D56" s="664" t="s">
        <v>497</v>
      </c>
      <c r="E56" s="674" t="s">
        <v>498</v>
      </c>
      <c r="F56" s="672">
        <v>44451</v>
      </c>
      <c r="G56" s="673">
        <v>525131</v>
      </c>
      <c r="H56" s="674" t="s">
        <v>405</v>
      </c>
      <c r="I56" s="677" t="s">
        <v>502</v>
      </c>
      <c r="J56" s="687" t="s">
        <v>407</v>
      </c>
      <c r="K56" s="693"/>
      <c r="L56" s="694"/>
      <c r="M56" s="705"/>
      <c r="N56" s="706"/>
      <c r="O56" s="707"/>
      <c r="P56" s="707"/>
      <c r="Q56" s="707"/>
      <c r="R56" s="707"/>
    </row>
    <row r="57" s="651" customFormat="1" ht="16.5" customHeight="1" spans="1:18">
      <c r="A57" s="685">
        <v>51</v>
      </c>
      <c r="B57" s="662" t="s">
        <v>503</v>
      </c>
      <c r="C57" s="663" t="s">
        <v>460</v>
      </c>
      <c r="D57" s="664" t="s">
        <v>504</v>
      </c>
      <c r="E57" s="671" t="s">
        <v>498</v>
      </c>
      <c r="F57" s="672">
        <v>42842</v>
      </c>
      <c r="G57" s="673">
        <v>502775</v>
      </c>
      <c r="H57" s="674" t="s">
        <v>405</v>
      </c>
      <c r="I57" s="677" t="s">
        <v>444</v>
      </c>
      <c r="J57" s="687" t="s">
        <v>407</v>
      </c>
      <c r="K57" s="693"/>
      <c r="L57" s="694"/>
      <c r="M57" s="705"/>
      <c r="N57" s="706"/>
      <c r="O57" s="707"/>
      <c r="P57" s="707"/>
      <c r="Q57" s="707"/>
      <c r="R57" s="707"/>
    </row>
    <row r="58" s="651" customFormat="1" ht="15" customHeight="1" spans="1:18">
      <c r="A58" s="685">
        <v>52</v>
      </c>
      <c r="B58" s="662" t="s">
        <v>503</v>
      </c>
      <c r="C58" s="663" t="s">
        <v>460</v>
      </c>
      <c r="D58" s="664" t="s">
        <v>504</v>
      </c>
      <c r="E58" s="671" t="s">
        <v>498</v>
      </c>
      <c r="F58" s="672">
        <v>42843</v>
      </c>
      <c r="G58" s="673">
        <v>502778</v>
      </c>
      <c r="H58" s="674" t="s">
        <v>405</v>
      </c>
      <c r="I58" s="677" t="s">
        <v>505</v>
      </c>
      <c r="J58" s="687" t="s">
        <v>407</v>
      </c>
      <c r="K58" s="693"/>
      <c r="L58" s="694"/>
      <c r="M58" s="705"/>
      <c r="N58" s="706"/>
      <c r="O58" s="707"/>
      <c r="P58" s="707"/>
      <c r="Q58" s="707"/>
      <c r="R58" s="707"/>
    </row>
    <row r="59" s="651" customFormat="1" ht="15.75" customHeight="1" spans="1:18">
      <c r="A59" s="685">
        <v>53</v>
      </c>
      <c r="B59" s="662" t="s">
        <v>503</v>
      </c>
      <c r="C59" s="663" t="s">
        <v>460</v>
      </c>
      <c r="D59" s="664" t="s">
        <v>504</v>
      </c>
      <c r="E59" s="671" t="s">
        <v>498</v>
      </c>
      <c r="F59" s="672">
        <v>42853</v>
      </c>
      <c r="G59" s="673">
        <v>502779</v>
      </c>
      <c r="H59" s="674" t="s">
        <v>405</v>
      </c>
      <c r="I59" s="677" t="s">
        <v>406</v>
      </c>
      <c r="J59" s="687" t="s">
        <v>407</v>
      </c>
      <c r="K59" s="693"/>
      <c r="L59" s="694"/>
      <c r="M59" s="705"/>
      <c r="N59" s="706"/>
      <c r="O59" s="707"/>
      <c r="P59" s="707"/>
      <c r="Q59" s="707"/>
      <c r="R59" s="707"/>
    </row>
    <row r="60" s="651" customFormat="1" ht="14.25" customHeight="1" spans="1:18">
      <c r="A60" s="685">
        <v>54</v>
      </c>
      <c r="B60" s="662" t="s">
        <v>506</v>
      </c>
      <c r="C60" s="676">
        <v>45561</v>
      </c>
      <c r="D60" s="664" t="s">
        <v>507</v>
      </c>
      <c r="E60" s="664" t="s">
        <v>462</v>
      </c>
      <c r="F60" s="688" t="s">
        <v>457</v>
      </c>
      <c r="G60" s="689">
        <v>685089</v>
      </c>
      <c r="H60" s="664" t="s">
        <v>405</v>
      </c>
      <c r="I60" s="700" t="s">
        <v>508</v>
      </c>
      <c r="J60" s="687" t="s">
        <v>509</v>
      </c>
      <c r="K60" s="693"/>
      <c r="L60" s="694"/>
      <c r="M60" s="705"/>
      <c r="N60" s="706"/>
      <c r="O60" s="707"/>
      <c r="P60" s="707"/>
      <c r="Q60" s="707"/>
      <c r="R60" s="707"/>
    </row>
    <row r="61" s="651" customFormat="1" ht="16.5" customHeight="1" spans="1:18">
      <c r="A61" s="685">
        <v>55</v>
      </c>
      <c r="B61" s="662" t="s">
        <v>510</v>
      </c>
      <c r="C61" s="663" t="s">
        <v>511</v>
      </c>
      <c r="D61" s="687" t="s">
        <v>512</v>
      </c>
      <c r="E61" s="671" t="s">
        <v>513</v>
      </c>
      <c r="F61" s="672">
        <v>79288</v>
      </c>
      <c r="G61" s="673">
        <v>483558</v>
      </c>
      <c r="H61" s="687" t="s">
        <v>405</v>
      </c>
      <c r="I61" s="677" t="s">
        <v>514</v>
      </c>
      <c r="J61" s="687" t="s">
        <v>407</v>
      </c>
      <c r="K61" s="693"/>
      <c r="L61" s="694"/>
      <c r="M61" s="705"/>
      <c r="N61" s="706"/>
      <c r="O61" s="707"/>
      <c r="P61" s="707"/>
      <c r="Q61" s="707"/>
      <c r="R61" s="707"/>
    </row>
    <row r="62" s="651" customFormat="1" ht="15" customHeight="1" spans="1:18">
      <c r="A62" s="685">
        <v>56</v>
      </c>
      <c r="B62" s="662" t="s">
        <v>510</v>
      </c>
      <c r="C62" s="663" t="s">
        <v>511</v>
      </c>
      <c r="D62" s="687" t="s">
        <v>512</v>
      </c>
      <c r="E62" s="671" t="s">
        <v>513</v>
      </c>
      <c r="F62" s="672">
        <v>79290</v>
      </c>
      <c r="G62" s="673">
        <v>483559</v>
      </c>
      <c r="H62" s="687" t="s">
        <v>405</v>
      </c>
      <c r="I62" s="677" t="s">
        <v>443</v>
      </c>
      <c r="J62" s="687" t="s">
        <v>407</v>
      </c>
      <c r="K62" s="693"/>
      <c r="L62" s="694"/>
      <c r="M62" s="705"/>
      <c r="N62" s="706"/>
      <c r="O62" s="707"/>
      <c r="P62" s="707"/>
      <c r="Q62" s="707"/>
      <c r="R62" s="707"/>
    </row>
    <row r="63" s="651" customFormat="1" ht="14.25" customHeight="1" spans="1:18">
      <c r="A63" s="685">
        <v>57</v>
      </c>
      <c r="B63" s="686" t="s">
        <v>515</v>
      </c>
      <c r="C63" s="663" t="s">
        <v>516</v>
      </c>
      <c r="D63" s="687" t="s">
        <v>517</v>
      </c>
      <c r="E63" s="671" t="s">
        <v>518</v>
      </c>
      <c r="F63" s="672">
        <v>21010003</v>
      </c>
      <c r="G63" s="673">
        <v>491689</v>
      </c>
      <c r="H63" s="687" t="s">
        <v>405</v>
      </c>
      <c r="I63" s="700" t="s">
        <v>443</v>
      </c>
      <c r="J63" s="687" t="s">
        <v>407</v>
      </c>
      <c r="K63" s="693"/>
      <c r="L63" s="694"/>
      <c r="M63" s="705"/>
      <c r="N63" s="706"/>
      <c r="O63" s="707"/>
      <c r="P63" s="707"/>
      <c r="Q63" s="707"/>
      <c r="R63" s="707"/>
    </row>
    <row r="64" s="651" customFormat="1" ht="15.75" customHeight="1" spans="1:18">
      <c r="A64" s="685">
        <v>58</v>
      </c>
      <c r="B64" s="686" t="s">
        <v>515</v>
      </c>
      <c r="C64" s="663" t="s">
        <v>516</v>
      </c>
      <c r="D64" s="687" t="s">
        <v>517</v>
      </c>
      <c r="E64" s="671" t="s">
        <v>518</v>
      </c>
      <c r="F64" s="672">
        <v>21010004</v>
      </c>
      <c r="G64" s="673">
        <v>491690</v>
      </c>
      <c r="H64" s="687" t="s">
        <v>405</v>
      </c>
      <c r="I64" s="677" t="s">
        <v>519</v>
      </c>
      <c r="J64" s="687" t="s">
        <v>407</v>
      </c>
      <c r="K64" s="693"/>
      <c r="L64" s="694"/>
      <c r="M64" s="705"/>
      <c r="N64" s="706"/>
      <c r="O64" s="707"/>
      <c r="P64" s="707"/>
      <c r="Q64" s="707"/>
      <c r="R64" s="707"/>
    </row>
    <row r="65" s="651" customFormat="1" ht="14.25" customHeight="1" spans="1:18">
      <c r="A65" s="685">
        <v>59</v>
      </c>
      <c r="B65" s="678" t="s">
        <v>520</v>
      </c>
      <c r="C65" s="663" t="s">
        <v>521</v>
      </c>
      <c r="D65" s="679" t="s">
        <v>522</v>
      </c>
      <c r="E65" s="679" t="s">
        <v>523</v>
      </c>
      <c r="F65" s="672">
        <v>19050063</v>
      </c>
      <c r="G65" s="673">
        <v>430052</v>
      </c>
      <c r="H65" s="679" t="s">
        <v>405</v>
      </c>
      <c r="I65" s="700" t="s">
        <v>524</v>
      </c>
      <c r="J65" s="687" t="s">
        <v>407</v>
      </c>
      <c r="K65" s="693"/>
      <c r="L65" s="694"/>
      <c r="M65" s="705"/>
      <c r="N65" s="706"/>
      <c r="O65" s="707"/>
      <c r="P65" s="707"/>
      <c r="Q65" s="707"/>
      <c r="R65" s="707"/>
    </row>
    <row r="66" s="651" customFormat="1" ht="14.25" customHeight="1" spans="1:18">
      <c r="A66" s="685">
        <v>60</v>
      </c>
      <c r="B66" s="662" t="s">
        <v>520</v>
      </c>
      <c r="C66" s="667" t="s">
        <v>525</v>
      </c>
      <c r="D66" s="664" t="s">
        <v>526</v>
      </c>
      <c r="E66" s="674" t="s">
        <v>527</v>
      </c>
      <c r="F66" s="683" t="s">
        <v>457</v>
      </c>
      <c r="G66" s="673">
        <v>368793</v>
      </c>
      <c r="H66" s="674" t="s">
        <v>405</v>
      </c>
      <c r="I66" s="718" t="s">
        <v>102</v>
      </c>
      <c r="J66" s="687" t="s">
        <v>407</v>
      </c>
      <c r="K66" s="693"/>
      <c r="L66" s="694"/>
      <c r="M66" s="705"/>
      <c r="N66" s="706"/>
      <c r="O66" s="707"/>
      <c r="P66" s="707"/>
      <c r="Q66" s="707"/>
      <c r="R66" s="707"/>
    </row>
    <row r="67" s="651" customFormat="1" ht="12.75" customHeight="1" spans="1:18">
      <c r="A67" s="685">
        <v>61</v>
      </c>
      <c r="B67" s="662" t="s">
        <v>528</v>
      </c>
      <c r="C67" s="663" t="s">
        <v>529</v>
      </c>
      <c r="D67" s="664" t="s">
        <v>530</v>
      </c>
      <c r="E67" s="674" t="s">
        <v>531</v>
      </c>
      <c r="F67" s="672">
        <v>212856</v>
      </c>
      <c r="G67" s="673">
        <v>529685</v>
      </c>
      <c r="H67" s="674" t="s">
        <v>405</v>
      </c>
      <c r="I67" s="677" t="s">
        <v>406</v>
      </c>
      <c r="J67" s="687" t="s">
        <v>407</v>
      </c>
      <c r="K67" s="693"/>
      <c r="L67" s="694"/>
      <c r="M67" s="705"/>
      <c r="N67" s="706"/>
      <c r="O67" s="707"/>
      <c r="P67" s="707"/>
      <c r="Q67" s="707"/>
      <c r="R67" s="707"/>
    </row>
    <row r="68" s="651" customFormat="1" ht="15.75" customHeight="1" spans="1:18">
      <c r="A68" s="685">
        <v>62</v>
      </c>
      <c r="B68" s="662" t="s">
        <v>528</v>
      </c>
      <c r="C68" s="663" t="s">
        <v>529</v>
      </c>
      <c r="D68" s="664" t="s">
        <v>530</v>
      </c>
      <c r="E68" s="674" t="s">
        <v>531</v>
      </c>
      <c r="F68" s="672" t="s">
        <v>532</v>
      </c>
      <c r="G68" s="673">
        <v>529686</v>
      </c>
      <c r="H68" s="674" t="s">
        <v>405</v>
      </c>
      <c r="I68" s="677" t="s">
        <v>406</v>
      </c>
      <c r="J68" s="687" t="s">
        <v>407</v>
      </c>
      <c r="K68" s="693"/>
      <c r="L68" s="694"/>
      <c r="M68" s="705"/>
      <c r="N68" s="706"/>
      <c r="O68" s="707"/>
      <c r="P68" s="707"/>
      <c r="Q68" s="707"/>
      <c r="R68" s="707"/>
    </row>
    <row r="69" s="651" customFormat="1" ht="14.25" customHeight="1" spans="1:18">
      <c r="A69" s="685">
        <v>63</v>
      </c>
      <c r="B69" s="662" t="s">
        <v>528</v>
      </c>
      <c r="C69" s="663" t="s">
        <v>529</v>
      </c>
      <c r="D69" s="664" t="s">
        <v>530</v>
      </c>
      <c r="E69" s="674" t="s">
        <v>531</v>
      </c>
      <c r="F69" s="672" t="s">
        <v>533</v>
      </c>
      <c r="G69" s="673">
        <v>529687</v>
      </c>
      <c r="H69" s="674" t="s">
        <v>405</v>
      </c>
      <c r="I69" s="677" t="s">
        <v>408</v>
      </c>
      <c r="J69" s="687" t="s">
        <v>407</v>
      </c>
      <c r="K69" s="693"/>
      <c r="L69" s="694"/>
      <c r="M69" s="705"/>
      <c r="N69" s="706"/>
      <c r="O69" s="707"/>
      <c r="P69" s="707"/>
      <c r="Q69" s="707"/>
      <c r="R69" s="707"/>
    </row>
    <row r="70" s="651" customFormat="1" ht="14.25" customHeight="1" spans="1:18">
      <c r="A70" s="685">
        <v>64</v>
      </c>
      <c r="B70" s="662" t="s">
        <v>528</v>
      </c>
      <c r="C70" s="663" t="s">
        <v>529</v>
      </c>
      <c r="D70" s="664" t="s">
        <v>530</v>
      </c>
      <c r="E70" s="674" t="s">
        <v>531</v>
      </c>
      <c r="F70" s="672" t="s">
        <v>534</v>
      </c>
      <c r="G70" s="673">
        <v>529696</v>
      </c>
      <c r="H70" s="674" t="s">
        <v>405</v>
      </c>
      <c r="I70" s="677" t="s">
        <v>502</v>
      </c>
      <c r="J70" s="687" t="s">
        <v>407</v>
      </c>
      <c r="K70" s="693"/>
      <c r="L70" s="694"/>
      <c r="M70" s="705"/>
      <c r="N70" s="706"/>
      <c r="O70" s="707"/>
      <c r="P70" s="707"/>
      <c r="Q70" s="707"/>
      <c r="R70" s="707"/>
    </row>
    <row r="71" s="651" customFormat="1" ht="14.25" customHeight="1" spans="1:18">
      <c r="A71" s="685">
        <v>65</v>
      </c>
      <c r="B71" s="662" t="s">
        <v>528</v>
      </c>
      <c r="C71" s="663" t="s">
        <v>529</v>
      </c>
      <c r="D71" s="664" t="s">
        <v>530</v>
      </c>
      <c r="E71" s="674" t="s">
        <v>531</v>
      </c>
      <c r="F71" s="672" t="s">
        <v>535</v>
      </c>
      <c r="G71" s="673">
        <v>529705</v>
      </c>
      <c r="H71" s="674" t="s">
        <v>405</v>
      </c>
      <c r="I71" s="677" t="s">
        <v>445</v>
      </c>
      <c r="J71" s="687" t="s">
        <v>407</v>
      </c>
      <c r="K71" s="693"/>
      <c r="L71" s="694"/>
      <c r="M71" s="705"/>
      <c r="N71" s="706"/>
      <c r="O71" s="707"/>
      <c r="P71" s="707"/>
      <c r="Q71" s="707"/>
      <c r="R71" s="707"/>
    </row>
    <row r="72" s="651" customFormat="1" ht="15" customHeight="1" spans="1:18">
      <c r="A72" s="685">
        <v>66</v>
      </c>
      <c r="B72" s="662" t="s">
        <v>528</v>
      </c>
      <c r="C72" s="663" t="s">
        <v>529</v>
      </c>
      <c r="D72" s="664" t="s">
        <v>530</v>
      </c>
      <c r="E72" s="674" t="s">
        <v>531</v>
      </c>
      <c r="F72" s="672">
        <v>212849</v>
      </c>
      <c r="G72" s="673">
        <v>529706</v>
      </c>
      <c r="H72" s="674" t="s">
        <v>405</v>
      </c>
      <c r="I72" s="677" t="s">
        <v>406</v>
      </c>
      <c r="J72" s="687" t="s">
        <v>407</v>
      </c>
      <c r="K72" s="719"/>
      <c r="L72" s="694"/>
      <c r="M72" s="705"/>
      <c r="N72" s="706"/>
      <c r="O72" s="707"/>
      <c r="P72" s="707"/>
      <c r="Q72" s="707"/>
      <c r="R72" s="707"/>
    </row>
    <row r="73" s="651" customFormat="1" ht="14.25" customHeight="1" spans="1:18">
      <c r="A73" s="685">
        <v>67</v>
      </c>
      <c r="B73" s="662" t="s">
        <v>536</v>
      </c>
      <c r="C73" s="663" t="s">
        <v>537</v>
      </c>
      <c r="D73" s="687" t="s">
        <v>530</v>
      </c>
      <c r="E73" s="671" t="s">
        <v>531</v>
      </c>
      <c r="F73" s="672">
        <v>212848</v>
      </c>
      <c r="G73" s="673">
        <v>489737</v>
      </c>
      <c r="H73" s="687" t="s">
        <v>405</v>
      </c>
      <c r="I73" s="677" t="s">
        <v>408</v>
      </c>
      <c r="J73" s="687" t="s">
        <v>407</v>
      </c>
      <c r="K73" s="693"/>
      <c r="L73" s="694"/>
      <c r="M73" s="705"/>
      <c r="N73" s="706"/>
      <c r="O73" s="707"/>
      <c r="P73" s="707"/>
      <c r="Q73" s="707"/>
      <c r="R73" s="707"/>
    </row>
    <row r="74" s="651" customFormat="1" ht="15" customHeight="1" spans="1:18">
      <c r="A74" s="685">
        <v>68</v>
      </c>
      <c r="B74" s="662" t="s">
        <v>536</v>
      </c>
      <c r="C74" s="663" t="s">
        <v>537</v>
      </c>
      <c r="D74" s="687" t="s">
        <v>530</v>
      </c>
      <c r="E74" s="671" t="s">
        <v>531</v>
      </c>
      <c r="F74" s="672">
        <v>212867</v>
      </c>
      <c r="G74" s="673">
        <v>489738</v>
      </c>
      <c r="H74" s="687" t="s">
        <v>405</v>
      </c>
      <c r="I74" s="677" t="s">
        <v>408</v>
      </c>
      <c r="J74" s="687" t="s">
        <v>407</v>
      </c>
      <c r="K74" s="693"/>
      <c r="L74" s="694"/>
      <c r="M74" s="705"/>
      <c r="N74" s="706"/>
      <c r="O74" s="707"/>
      <c r="P74" s="707"/>
      <c r="Q74" s="707"/>
      <c r="R74" s="707"/>
    </row>
    <row r="75" s="651" customFormat="1" ht="12.75" customHeight="1" spans="1:18">
      <c r="A75" s="685">
        <v>69</v>
      </c>
      <c r="B75" s="662" t="s">
        <v>538</v>
      </c>
      <c r="C75" s="663" t="s">
        <v>539</v>
      </c>
      <c r="D75" s="679" t="s">
        <v>540</v>
      </c>
      <c r="E75" s="673" t="s">
        <v>541</v>
      </c>
      <c r="F75" s="677" t="s">
        <v>542</v>
      </c>
      <c r="G75" s="673">
        <v>453632</v>
      </c>
      <c r="H75" s="679" t="s">
        <v>405</v>
      </c>
      <c r="I75" s="700" t="s">
        <v>443</v>
      </c>
      <c r="J75" s="687" t="s">
        <v>407</v>
      </c>
      <c r="K75" s="693"/>
      <c r="L75" s="694"/>
      <c r="M75" s="705"/>
      <c r="N75" s="706"/>
      <c r="O75" s="707"/>
      <c r="P75" s="707"/>
      <c r="Q75" s="707"/>
      <c r="R75" s="707"/>
    </row>
    <row r="76" s="651" customFormat="1" ht="14.25" customHeight="1" spans="1:18">
      <c r="A76" s="685">
        <v>70</v>
      </c>
      <c r="B76" s="686" t="s">
        <v>543</v>
      </c>
      <c r="C76" s="663" t="s">
        <v>544</v>
      </c>
      <c r="D76" s="687" t="s">
        <v>545</v>
      </c>
      <c r="E76" s="673" t="s">
        <v>546</v>
      </c>
      <c r="F76" s="673">
        <v>9138012104347</v>
      </c>
      <c r="G76" s="673">
        <v>492958</v>
      </c>
      <c r="H76" s="687" t="s">
        <v>405</v>
      </c>
      <c r="I76" s="700" t="s">
        <v>443</v>
      </c>
      <c r="J76" s="687" t="s">
        <v>407</v>
      </c>
      <c r="K76" s="693"/>
      <c r="L76" s="694"/>
      <c r="M76" s="705"/>
      <c r="N76" s="706"/>
      <c r="O76" s="707"/>
      <c r="P76" s="707"/>
      <c r="Q76" s="707"/>
      <c r="R76" s="707"/>
    </row>
    <row r="77" s="651" customFormat="1" ht="12.75" customHeight="1" spans="1:18">
      <c r="A77" s="685">
        <v>71</v>
      </c>
      <c r="B77" s="686" t="s">
        <v>543</v>
      </c>
      <c r="C77" s="663" t="s">
        <v>544</v>
      </c>
      <c r="D77" s="687" t="s">
        <v>545</v>
      </c>
      <c r="E77" s="673" t="s">
        <v>546</v>
      </c>
      <c r="F77" s="672" t="s">
        <v>547</v>
      </c>
      <c r="G77" s="673">
        <v>492959</v>
      </c>
      <c r="H77" s="674" t="s">
        <v>405</v>
      </c>
      <c r="I77" s="700" t="s">
        <v>443</v>
      </c>
      <c r="J77" s="687" t="s">
        <v>407</v>
      </c>
      <c r="K77" s="693"/>
      <c r="L77" s="694"/>
      <c r="M77" s="705"/>
      <c r="N77" s="706"/>
      <c r="O77" s="707"/>
      <c r="P77" s="707"/>
      <c r="Q77" s="707"/>
      <c r="R77" s="707"/>
    </row>
    <row r="78" s="651" customFormat="1" ht="13.5" customHeight="1" spans="1:18">
      <c r="A78" s="685">
        <v>72</v>
      </c>
      <c r="B78" s="686" t="s">
        <v>543</v>
      </c>
      <c r="C78" s="663" t="s">
        <v>544</v>
      </c>
      <c r="D78" s="687" t="s">
        <v>545</v>
      </c>
      <c r="E78" s="667" t="s">
        <v>546</v>
      </c>
      <c r="F78" s="666" t="s">
        <v>548</v>
      </c>
      <c r="G78" s="667">
        <v>493151</v>
      </c>
      <c r="H78" s="664" t="s">
        <v>405</v>
      </c>
      <c r="I78" s="700" t="s">
        <v>443</v>
      </c>
      <c r="J78" s="687" t="s">
        <v>407</v>
      </c>
      <c r="K78" s="693"/>
      <c r="L78" s="694"/>
      <c r="M78" s="705"/>
      <c r="N78" s="706"/>
      <c r="O78" s="707"/>
      <c r="P78" s="707"/>
      <c r="Q78" s="707"/>
      <c r="R78" s="707"/>
    </row>
    <row r="79" s="651" customFormat="1" ht="15" customHeight="1" spans="1:18">
      <c r="A79" s="685">
        <v>73</v>
      </c>
      <c r="B79" s="686" t="s">
        <v>543</v>
      </c>
      <c r="C79" s="663" t="s">
        <v>544</v>
      </c>
      <c r="D79" s="713" t="s">
        <v>545</v>
      </c>
      <c r="E79" s="667" t="s">
        <v>546</v>
      </c>
      <c r="F79" s="666" t="s">
        <v>549</v>
      </c>
      <c r="G79" s="667">
        <v>493152</v>
      </c>
      <c r="H79" s="664" t="s">
        <v>405</v>
      </c>
      <c r="I79" s="700" t="s">
        <v>443</v>
      </c>
      <c r="J79" s="687" t="s">
        <v>407</v>
      </c>
      <c r="K79" s="693"/>
      <c r="L79" s="694"/>
      <c r="M79" s="705"/>
      <c r="N79" s="706"/>
      <c r="O79" s="707"/>
      <c r="P79" s="707"/>
      <c r="Q79" s="707"/>
      <c r="R79" s="707"/>
    </row>
    <row r="80" s="650" customFormat="1" ht="15.75" customHeight="1" spans="1:18">
      <c r="A80" s="685">
        <v>74</v>
      </c>
      <c r="B80" s="686" t="s">
        <v>543</v>
      </c>
      <c r="C80" s="663" t="s">
        <v>544</v>
      </c>
      <c r="D80" s="687" t="s">
        <v>545</v>
      </c>
      <c r="E80" s="667" t="s">
        <v>546</v>
      </c>
      <c r="F80" s="666" t="s">
        <v>550</v>
      </c>
      <c r="G80" s="667">
        <v>493153</v>
      </c>
      <c r="H80" s="664" t="s">
        <v>405</v>
      </c>
      <c r="I80" s="700" t="s">
        <v>443</v>
      </c>
      <c r="J80" s="687" t="s">
        <v>407</v>
      </c>
      <c r="K80" s="704"/>
      <c r="L80" s="694"/>
      <c r="M80" s="705"/>
      <c r="N80" s="706"/>
      <c r="O80" s="707"/>
      <c r="P80" s="707"/>
      <c r="Q80" s="707"/>
      <c r="R80" s="707"/>
    </row>
    <row r="81" s="651" customFormat="1" ht="15" customHeight="1" spans="1:18">
      <c r="A81" s="685">
        <v>75</v>
      </c>
      <c r="B81" s="686" t="s">
        <v>543</v>
      </c>
      <c r="C81" s="663" t="s">
        <v>544</v>
      </c>
      <c r="D81" s="687" t="s">
        <v>545</v>
      </c>
      <c r="E81" s="667" t="s">
        <v>546</v>
      </c>
      <c r="F81" s="666" t="s">
        <v>551</v>
      </c>
      <c r="G81" s="667">
        <v>493154</v>
      </c>
      <c r="H81" s="664" t="s">
        <v>405</v>
      </c>
      <c r="I81" s="700" t="s">
        <v>443</v>
      </c>
      <c r="J81" s="687" t="s">
        <v>407</v>
      </c>
      <c r="K81" s="693"/>
      <c r="L81" s="694"/>
      <c r="M81" s="705"/>
      <c r="N81" s="706"/>
      <c r="O81" s="707"/>
      <c r="P81" s="707"/>
      <c r="Q81" s="707"/>
      <c r="R81" s="707"/>
    </row>
    <row r="82" s="650" customFormat="1" ht="18.75" customHeight="1" spans="1:18">
      <c r="A82" s="714">
        <v>76</v>
      </c>
      <c r="B82" s="686" t="s">
        <v>543</v>
      </c>
      <c r="C82" s="663" t="s">
        <v>544</v>
      </c>
      <c r="D82" s="687" t="s">
        <v>545</v>
      </c>
      <c r="E82" s="667" t="s">
        <v>546</v>
      </c>
      <c r="F82" s="666" t="s">
        <v>552</v>
      </c>
      <c r="G82" s="667">
        <v>493157</v>
      </c>
      <c r="H82" s="664" t="s">
        <v>405</v>
      </c>
      <c r="I82" s="700" t="s">
        <v>443</v>
      </c>
      <c r="J82" s="687" t="s">
        <v>407</v>
      </c>
      <c r="K82" s="704"/>
      <c r="L82" s="694"/>
      <c r="M82" s="705"/>
      <c r="N82" s="706"/>
      <c r="O82" s="707"/>
      <c r="P82" s="707"/>
      <c r="Q82" s="707"/>
      <c r="R82" s="707"/>
    </row>
    <row r="83" s="651" customFormat="1" ht="18" customHeight="1" spans="1:18">
      <c r="A83" s="685">
        <v>77</v>
      </c>
      <c r="B83" s="686" t="s">
        <v>543</v>
      </c>
      <c r="C83" s="663" t="s">
        <v>544</v>
      </c>
      <c r="D83" s="687" t="s">
        <v>545</v>
      </c>
      <c r="E83" s="667" t="s">
        <v>546</v>
      </c>
      <c r="F83" s="666" t="s">
        <v>553</v>
      </c>
      <c r="G83" s="667">
        <v>493158</v>
      </c>
      <c r="H83" s="664" t="s">
        <v>405</v>
      </c>
      <c r="I83" s="700" t="s">
        <v>443</v>
      </c>
      <c r="J83" s="687" t="s">
        <v>407</v>
      </c>
      <c r="K83" s="693"/>
      <c r="L83" s="694"/>
      <c r="M83" s="705"/>
      <c r="N83" s="706"/>
      <c r="O83" s="707"/>
      <c r="P83" s="707"/>
      <c r="Q83" s="707"/>
      <c r="R83" s="707"/>
    </row>
    <row r="84" s="651" customFormat="1" ht="18" customHeight="1" spans="1:18">
      <c r="A84" s="685">
        <v>78</v>
      </c>
      <c r="B84" s="686" t="s">
        <v>543</v>
      </c>
      <c r="C84" s="663" t="s">
        <v>544</v>
      </c>
      <c r="D84" s="687" t="s">
        <v>545</v>
      </c>
      <c r="E84" s="667" t="s">
        <v>546</v>
      </c>
      <c r="F84" s="665">
        <v>9138012103332</v>
      </c>
      <c r="G84" s="667">
        <v>493159</v>
      </c>
      <c r="H84" s="664" t="s">
        <v>405</v>
      </c>
      <c r="I84" s="700" t="s">
        <v>443</v>
      </c>
      <c r="J84" s="687" t="s">
        <v>407</v>
      </c>
      <c r="K84" s="704"/>
      <c r="L84" s="694"/>
      <c r="M84" s="705"/>
      <c r="N84" s="706"/>
      <c r="O84" s="707"/>
      <c r="P84" s="707"/>
      <c r="Q84" s="707"/>
      <c r="R84" s="707"/>
    </row>
    <row r="85" s="651" customFormat="1" ht="14.25" customHeight="1" spans="1:18">
      <c r="A85" s="685">
        <v>79</v>
      </c>
      <c r="B85" s="686" t="s">
        <v>543</v>
      </c>
      <c r="C85" s="663" t="s">
        <v>544</v>
      </c>
      <c r="D85" s="687" t="s">
        <v>545</v>
      </c>
      <c r="E85" s="667" t="s">
        <v>546</v>
      </c>
      <c r="F85" s="665">
        <v>9138012104350</v>
      </c>
      <c r="G85" s="667">
        <v>493160</v>
      </c>
      <c r="H85" s="664" t="s">
        <v>405</v>
      </c>
      <c r="I85" s="700" t="s">
        <v>443</v>
      </c>
      <c r="J85" s="687" t="s">
        <v>407</v>
      </c>
      <c r="K85" s="693"/>
      <c r="L85" s="694"/>
      <c r="M85" s="705"/>
      <c r="N85" s="706"/>
      <c r="O85" s="707"/>
      <c r="P85" s="707"/>
      <c r="Q85" s="707"/>
      <c r="R85" s="707"/>
    </row>
    <row r="86" s="651" customFormat="1" ht="12" customHeight="1" spans="1:18">
      <c r="A86" s="685">
        <v>80</v>
      </c>
      <c r="B86" s="686" t="s">
        <v>543</v>
      </c>
      <c r="C86" s="663" t="s">
        <v>544</v>
      </c>
      <c r="D86" s="687" t="s">
        <v>545</v>
      </c>
      <c r="E86" s="667" t="s">
        <v>546</v>
      </c>
      <c r="F86" s="666" t="s">
        <v>554</v>
      </c>
      <c r="G86" s="667">
        <v>493161</v>
      </c>
      <c r="H86" s="664" t="s">
        <v>405</v>
      </c>
      <c r="I86" s="700" t="s">
        <v>443</v>
      </c>
      <c r="J86" s="687" t="s">
        <v>407</v>
      </c>
      <c r="K86" s="693"/>
      <c r="L86" s="694"/>
      <c r="M86" s="705"/>
      <c r="N86" s="706"/>
      <c r="O86" s="707"/>
      <c r="P86" s="707"/>
      <c r="Q86" s="707"/>
      <c r="R86" s="707"/>
    </row>
    <row r="87" s="651" customFormat="1" ht="12" customHeight="1" spans="1:18">
      <c r="A87" s="685">
        <v>81</v>
      </c>
      <c r="B87" s="686" t="s">
        <v>543</v>
      </c>
      <c r="C87" s="663" t="s">
        <v>544</v>
      </c>
      <c r="D87" s="687" t="s">
        <v>545</v>
      </c>
      <c r="E87" s="667" t="s">
        <v>546</v>
      </c>
      <c r="F87" s="667">
        <v>9138012103185</v>
      </c>
      <c r="G87" s="667">
        <v>493162</v>
      </c>
      <c r="H87" s="664" t="s">
        <v>405</v>
      </c>
      <c r="I87" s="700" t="s">
        <v>443</v>
      </c>
      <c r="J87" s="687" t="s">
        <v>407</v>
      </c>
      <c r="K87" s="693"/>
      <c r="L87" s="694"/>
      <c r="M87" s="705"/>
      <c r="N87" s="706"/>
      <c r="O87" s="707"/>
      <c r="P87" s="707"/>
      <c r="Q87" s="707"/>
      <c r="R87" s="707"/>
    </row>
    <row r="88" s="651" customFormat="1" ht="15.75" customHeight="1" spans="1:18">
      <c r="A88" s="685">
        <v>82</v>
      </c>
      <c r="B88" s="686" t="s">
        <v>543</v>
      </c>
      <c r="C88" s="663" t="s">
        <v>544</v>
      </c>
      <c r="D88" s="687" t="s">
        <v>545</v>
      </c>
      <c r="E88" s="667" t="s">
        <v>546</v>
      </c>
      <c r="F88" s="665">
        <v>9138012104448</v>
      </c>
      <c r="G88" s="667">
        <v>493164</v>
      </c>
      <c r="H88" s="664" t="s">
        <v>405</v>
      </c>
      <c r="I88" s="700" t="s">
        <v>443</v>
      </c>
      <c r="J88" s="687" t="s">
        <v>407</v>
      </c>
      <c r="K88" s="693"/>
      <c r="L88" s="694"/>
      <c r="M88" s="705"/>
      <c r="N88" s="706"/>
      <c r="O88" s="707"/>
      <c r="P88" s="707"/>
      <c r="Q88" s="707"/>
      <c r="R88" s="707"/>
    </row>
    <row r="89" s="651" customFormat="1" ht="12" customHeight="1" spans="1:18">
      <c r="A89" s="685">
        <v>83</v>
      </c>
      <c r="B89" s="686" t="s">
        <v>543</v>
      </c>
      <c r="C89" s="663" t="s">
        <v>544</v>
      </c>
      <c r="D89" s="687" t="s">
        <v>545</v>
      </c>
      <c r="E89" s="667" t="s">
        <v>546</v>
      </c>
      <c r="F89" s="666" t="s">
        <v>555</v>
      </c>
      <c r="G89" s="667">
        <v>493169</v>
      </c>
      <c r="H89" s="664" t="s">
        <v>405</v>
      </c>
      <c r="I89" s="700" t="s">
        <v>443</v>
      </c>
      <c r="J89" s="687" t="s">
        <v>407</v>
      </c>
      <c r="K89" s="693"/>
      <c r="L89" s="694"/>
      <c r="M89" s="705"/>
      <c r="N89" s="706"/>
      <c r="O89" s="707"/>
      <c r="P89" s="707"/>
      <c r="Q89" s="707"/>
      <c r="R89" s="707"/>
    </row>
    <row r="90" s="651" customFormat="1" ht="12" customHeight="1" spans="1:18">
      <c r="A90" s="685">
        <v>84</v>
      </c>
      <c r="B90" s="686" t="s">
        <v>543</v>
      </c>
      <c r="C90" s="663" t="s">
        <v>544</v>
      </c>
      <c r="D90" s="687" t="s">
        <v>545</v>
      </c>
      <c r="E90" s="667" t="s">
        <v>546</v>
      </c>
      <c r="F90" s="666" t="s">
        <v>556</v>
      </c>
      <c r="G90" s="667">
        <v>493170</v>
      </c>
      <c r="H90" s="664" t="s">
        <v>405</v>
      </c>
      <c r="I90" s="700" t="s">
        <v>443</v>
      </c>
      <c r="J90" s="687" t="s">
        <v>407</v>
      </c>
      <c r="K90" s="693"/>
      <c r="L90" s="694"/>
      <c r="M90" s="705"/>
      <c r="N90" s="706"/>
      <c r="O90" s="707"/>
      <c r="P90" s="707"/>
      <c r="Q90" s="707"/>
      <c r="R90" s="707"/>
    </row>
    <row r="91" s="651" customFormat="1" ht="12" customHeight="1" spans="1:18">
      <c r="A91" s="685">
        <v>85</v>
      </c>
      <c r="B91" s="686" t="s">
        <v>543</v>
      </c>
      <c r="C91" s="663" t="s">
        <v>544</v>
      </c>
      <c r="D91" s="687" t="s">
        <v>545</v>
      </c>
      <c r="E91" s="667" t="s">
        <v>546</v>
      </c>
      <c r="F91" s="666" t="s">
        <v>557</v>
      </c>
      <c r="G91" s="667">
        <v>493172</v>
      </c>
      <c r="H91" s="664" t="s">
        <v>405</v>
      </c>
      <c r="I91" s="700" t="s">
        <v>443</v>
      </c>
      <c r="J91" s="687" t="s">
        <v>407</v>
      </c>
      <c r="K91" s="693"/>
      <c r="L91" s="694"/>
      <c r="M91" s="705"/>
      <c r="N91" s="706"/>
      <c r="O91" s="707"/>
      <c r="P91" s="707"/>
      <c r="Q91" s="707"/>
      <c r="R91" s="707"/>
    </row>
    <row r="92" s="651" customFormat="1" ht="12" customHeight="1" spans="1:18">
      <c r="A92" s="714">
        <v>86</v>
      </c>
      <c r="B92" s="686" t="s">
        <v>543</v>
      </c>
      <c r="C92" s="663" t="s">
        <v>544</v>
      </c>
      <c r="D92" s="687" t="s">
        <v>545</v>
      </c>
      <c r="E92" s="667" t="s">
        <v>546</v>
      </c>
      <c r="F92" s="666" t="s">
        <v>558</v>
      </c>
      <c r="G92" s="667">
        <v>493176</v>
      </c>
      <c r="H92" s="664" t="s">
        <v>405</v>
      </c>
      <c r="I92" s="700" t="s">
        <v>443</v>
      </c>
      <c r="J92" s="687" t="s">
        <v>407</v>
      </c>
      <c r="K92" s="693"/>
      <c r="L92" s="694"/>
      <c r="M92" s="705"/>
      <c r="N92" s="706"/>
      <c r="O92" s="707"/>
      <c r="P92" s="707"/>
      <c r="Q92" s="707"/>
      <c r="R92" s="707"/>
    </row>
    <row r="93" s="651" customFormat="1" ht="18" customHeight="1" spans="1:18">
      <c r="A93" s="685">
        <v>87</v>
      </c>
      <c r="B93" s="686" t="s">
        <v>543</v>
      </c>
      <c r="C93" s="663" t="s">
        <v>544</v>
      </c>
      <c r="D93" s="687" t="s">
        <v>545</v>
      </c>
      <c r="E93" s="667" t="s">
        <v>546</v>
      </c>
      <c r="F93" s="665">
        <v>9138012103667</v>
      </c>
      <c r="G93" s="667">
        <v>493177</v>
      </c>
      <c r="H93" s="664" t="s">
        <v>405</v>
      </c>
      <c r="I93" s="700" t="s">
        <v>443</v>
      </c>
      <c r="J93" s="687" t="s">
        <v>407</v>
      </c>
      <c r="K93" s="693"/>
      <c r="L93" s="694"/>
      <c r="M93" s="705"/>
      <c r="N93" s="706"/>
      <c r="O93" s="707"/>
      <c r="P93" s="707"/>
      <c r="Q93" s="707"/>
      <c r="R93" s="707"/>
    </row>
    <row r="94" s="651" customFormat="1" ht="16.5" customHeight="1" spans="1:18">
      <c r="A94" s="685">
        <v>88</v>
      </c>
      <c r="B94" s="686" t="s">
        <v>543</v>
      </c>
      <c r="C94" s="663" t="s">
        <v>544</v>
      </c>
      <c r="D94" s="687" t="s">
        <v>545</v>
      </c>
      <c r="E94" s="667" t="s">
        <v>546</v>
      </c>
      <c r="F94" s="665">
        <v>9138012103898</v>
      </c>
      <c r="G94" s="667">
        <v>493180</v>
      </c>
      <c r="H94" s="664" t="s">
        <v>405</v>
      </c>
      <c r="I94" s="700" t="s">
        <v>443</v>
      </c>
      <c r="J94" s="687" t="s">
        <v>407</v>
      </c>
      <c r="K94" s="693"/>
      <c r="L94" s="694"/>
      <c r="M94" s="705"/>
      <c r="N94" s="706"/>
      <c r="O94" s="707"/>
      <c r="P94" s="707"/>
      <c r="Q94" s="707"/>
      <c r="R94" s="707"/>
    </row>
    <row r="95" s="650" customFormat="1" ht="14.25" customHeight="1" spans="1:18">
      <c r="A95" s="714">
        <v>89</v>
      </c>
      <c r="B95" s="682" t="s">
        <v>559</v>
      </c>
      <c r="C95" s="667" t="s">
        <v>560</v>
      </c>
      <c r="D95" s="674" t="s">
        <v>561</v>
      </c>
      <c r="E95" s="664" t="s">
        <v>462</v>
      </c>
      <c r="F95" s="688" t="s">
        <v>457</v>
      </c>
      <c r="G95" s="667">
        <v>370616</v>
      </c>
      <c r="H95" s="664" t="s">
        <v>405</v>
      </c>
      <c r="I95" s="720" t="s">
        <v>102</v>
      </c>
      <c r="J95" s="687" t="s">
        <v>407</v>
      </c>
      <c r="K95" s="693"/>
      <c r="L95" s="694"/>
      <c r="M95" s="705"/>
      <c r="N95" s="706"/>
      <c r="O95" s="707"/>
      <c r="P95" s="707"/>
      <c r="Q95" s="707"/>
      <c r="R95" s="707"/>
    </row>
    <row r="96" s="651" customFormat="1" ht="15" customHeight="1" spans="1:18">
      <c r="A96" s="685">
        <v>90</v>
      </c>
      <c r="B96" s="682" t="s">
        <v>562</v>
      </c>
      <c r="C96" s="663" t="s">
        <v>563</v>
      </c>
      <c r="D96" s="674" t="s">
        <v>564</v>
      </c>
      <c r="E96" s="664" t="s">
        <v>565</v>
      </c>
      <c r="F96" s="688">
        <v>978647</v>
      </c>
      <c r="G96" s="667">
        <v>525903</v>
      </c>
      <c r="H96" s="687" t="s">
        <v>405</v>
      </c>
      <c r="I96" s="721" t="s">
        <v>435</v>
      </c>
      <c r="J96" s="687" t="s">
        <v>407</v>
      </c>
      <c r="K96" s="693"/>
      <c r="L96" s="694"/>
      <c r="M96" s="705"/>
      <c r="N96" s="706"/>
      <c r="O96" s="707"/>
      <c r="P96" s="707"/>
      <c r="Q96" s="707"/>
      <c r="R96" s="707"/>
    </row>
    <row r="97" s="651" customFormat="1" ht="12" customHeight="1" spans="1:18">
      <c r="A97" s="685">
        <v>91</v>
      </c>
      <c r="B97" s="678" t="s">
        <v>566</v>
      </c>
      <c r="C97" s="663" t="s">
        <v>567</v>
      </c>
      <c r="D97" s="679" t="s">
        <v>568</v>
      </c>
      <c r="E97" s="665" t="s">
        <v>569</v>
      </c>
      <c r="F97" s="665" t="s">
        <v>570</v>
      </c>
      <c r="G97" s="667">
        <v>472602</v>
      </c>
      <c r="H97" s="679" t="s">
        <v>405</v>
      </c>
      <c r="I97" s="722" t="s">
        <v>408</v>
      </c>
      <c r="J97" s="687" t="s">
        <v>407</v>
      </c>
      <c r="K97" s="693"/>
      <c r="L97" s="694"/>
      <c r="M97" s="705"/>
      <c r="N97" s="706"/>
      <c r="O97" s="707"/>
      <c r="P97" s="707"/>
      <c r="Q97" s="707"/>
      <c r="R97" s="707"/>
    </row>
    <row r="98" s="651" customFormat="1" ht="14.25" customHeight="1" spans="1:18">
      <c r="A98" s="685">
        <v>92</v>
      </c>
      <c r="B98" s="678" t="s">
        <v>566</v>
      </c>
      <c r="C98" s="663" t="s">
        <v>567</v>
      </c>
      <c r="D98" s="679" t="s">
        <v>568</v>
      </c>
      <c r="E98" s="665" t="s">
        <v>569</v>
      </c>
      <c r="F98" s="665" t="s">
        <v>571</v>
      </c>
      <c r="G98" s="667">
        <v>472603</v>
      </c>
      <c r="H98" s="679" t="s">
        <v>405</v>
      </c>
      <c r="I98" s="677" t="s">
        <v>445</v>
      </c>
      <c r="J98" s="687" t="s">
        <v>407</v>
      </c>
      <c r="K98" s="693"/>
      <c r="L98" s="694"/>
      <c r="M98" s="705"/>
      <c r="N98" s="706"/>
      <c r="O98" s="707"/>
      <c r="P98" s="707"/>
      <c r="Q98" s="707"/>
      <c r="R98" s="707"/>
    </row>
    <row r="99" s="651" customFormat="1" ht="15.75" customHeight="1" spans="1:18">
      <c r="A99" s="685">
        <v>93</v>
      </c>
      <c r="B99" s="678" t="s">
        <v>566</v>
      </c>
      <c r="C99" s="663" t="s">
        <v>567</v>
      </c>
      <c r="D99" s="679" t="s">
        <v>568</v>
      </c>
      <c r="E99" s="665" t="s">
        <v>569</v>
      </c>
      <c r="F99" s="715" t="s">
        <v>572</v>
      </c>
      <c r="G99" s="667">
        <v>472604</v>
      </c>
      <c r="H99" s="679" t="s">
        <v>405</v>
      </c>
      <c r="I99" s="677" t="s">
        <v>406</v>
      </c>
      <c r="J99" s="687" t="s">
        <v>407</v>
      </c>
      <c r="K99" s="693"/>
      <c r="L99" s="694"/>
      <c r="M99" s="705"/>
      <c r="N99" s="706"/>
      <c r="O99" s="707"/>
      <c r="P99" s="707"/>
      <c r="Q99" s="707"/>
      <c r="R99" s="707"/>
    </row>
    <row r="100" s="651" customFormat="1" ht="16.5" customHeight="1" spans="1:18">
      <c r="A100" s="685">
        <v>94</v>
      </c>
      <c r="B100" s="678" t="s">
        <v>566</v>
      </c>
      <c r="C100" s="663" t="s">
        <v>567</v>
      </c>
      <c r="D100" s="679" t="s">
        <v>568</v>
      </c>
      <c r="E100" s="665" t="s">
        <v>569</v>
      </c>
      <c r="F100" s="665" t="s">
        <v>573</v>
      </c>
      <c r="G100" s="667">
        <v>472605</v>
      </c>
      <c r="H100" s="679" t="s">
        <v>405</v>
      </c>
      <c r="I100" s="677" t="s">
        <v>458</v>
      </c>
      <c r="J100" s="687" t="s">
        <v>407</v>
      </c>
      <c r="K100" s="693"/>
      <c r="L100" s="694"/>
      <c r="M100" s="705"/>
      <c r="N100" s="706"/>
      <c r="O100" s="707"/>
      <c r="P100" s="707"/>
      <c r="Q100" s="707"/>
      <c r="R100" s="707"/>
    </row>
    <row r="101" s="651" customFormat="1" ht="13.5" customHeight="1" spans="1:18">
      <c r="A101" s="685">
        <v>95</v>
      </c>
      <c r="B101" s="678" t="s">
        <v>566</v>
      </c>
      <c r="C101" s="663" t="s">
        <v>567</v>
      </c>
      <c r="D101" s="679" t="s">
        <v>568</v>
      </c>
      <c r="E101" s="665" t="s">
        <v>569</v>
      </c>
      <c r="F101" s="665" t="s">
        <v>574</v>
      </c>
      <c r="G101" s="667">
        <v>472606</v>
      </c>
      <c r="H101" s="679" t="s">
        <v>405</v>
      </c>
      <c r="I101" s="677" t="s">
        <v>502</v>
      </c>
      <c r="J101" s="687" t="s">
        <v>407</v>
      </c>
      <c r="K101" s="693"/>
      <c r="L101" s="694"/>
      <c r="M101" s="705"/>
      <c r="N101" s="706"/>
      <c r="O101" s="707"/>
      <c r="P101" s="707"/>
      <c r="Q101" s="707"/>
      <c r="R101" s="707"/>
    </row>
    <row r="102" s="651" customFormat="1" ht="14.25" customHeight="1" spans="1:18">
      <c r="A102" s="685">
        <v>96</v>
      </c>
      <c r="B102" s="678" t="s">
        <v>566</v>
      </c>
      <c r="C102" s="663" t="s">
        <v>575</v>
      </c>
      <c r="D102" s="687" t="s">
        <v>576</v>
      </c>
      <c r="E102" s="665" t="s">
        <v>577</v>
      </c>
      <c r="F102" s="665">
        <v>1101216438</v>
      </c>
      <c r="G102" s="667">
        <v>477424</v>
      </c>
      <c r="H102" s="679" t="s">
        <v>405</v>
      </c>
      <c r="I102" s="700" t="s">
        <v>458</v>
      </c>
      <c r="J102" s="687" t="s">
        <v>407</v>
      </c>
      <c r="K102" s="693"/>
      <c r="L102" s="694"/>
      <c r="M102" s="705"/>
      <c r="N102" s="706"/>
      <c r="O102" s="707"/>
      <c r="P102" s="707"/>
      <c r="Q102" s="707"/>
      <c r="R102" s="707"/>
    </row>
    <row r="103" s="651" customFormat="1" ht="15.75" customHeight="1" spans="1:18">
      <c r="A103" s="685">
        <v>97</v>
      </c>
      <c r="B103" s="678" t="s">
        <v>566</v>
      </c>
      <c r="C103" s="663" t="s">
        <v>575</v>
      </c>
      <c r="D103" s="687" t="s">
        <v>576</v>
      </c>
      <c r="E103" s="665" t="s">
        <v>577</v>
      </c>
      <c r="F103" s="665">
        <v>1101216436</v>
      </c>
      <c r="G103" s="667">
        <v>477425</v>
      </c>
      <c r="H103" s="679" t="s">
        <v>405</v>
      </c>
      <c r="I103" s="700" t="s">
        <v>578</v>
      </c>
      <c r="J103" s="687" t="s">
        <v>407</v>
      </c>
      <c r="K103" s="693"/>
      <c r="L103" s="694"/>
      <c r="M103" s="705"/>
      <c r="N103" s="706"/>
      <c r="O103" s="707"/>
      <c r="P103" s="707"/>
      <c r="Q103" s="707"/>
      <c r="R103" s="707"/>
    </row>
    <row r="104" s="650" customFormat="1" ht="14.25" customHeight="1" spans="1:18">
      <c r="A104" s="685">
        <v>98</v>
      </c>
      <c r="B104" s="686" t="s">
        <v>579</v>
      </c>
      <c r="C104" s="663" t="s">
        <v>575</v>
      </c>
      <c r="D104" s="687" t="s">
        <v>576</v>
      </c>
      <c r="E104" s="665" t="s">
        <v>577</v>
      </c>
      <c r="F104" s="716" t="s">
        <v>457</v>
      </c>
      <c r="G104" s="667">
        <v>482791</v>
      </c>
      <c r="H104" s="687" t="s">
        <v>405</v>
      </c>
      <c r="I104" s="677" t="s">
        <v>580</v>
      </c>
      <c r="J104" s="687" t="s">
        <v>407</v>
      </c>
      <c r="K104" s="704"/>
      <c r="L104" s="694"/>
      <c r="M104" s="705"/>
      <c r="N104" s="706"/>
      <c r="O104" s="707"/>
      <c r="P104" s="707"/>
      <c r="Q104" s="707"/>
      <c r="R104" s="707"/>
    </row>
    <row r="105" s="650" customFormat="1" ht="15" customHeight="1" spans="1:18">
      <c r="A105" s="685">
        <v>99</v>
      </c>
      <c r="B105" s="686" t="s">
        <v>579</v>
      </c>
      <c r="C105" s="663" t="s">
        <v>575</v>
      </c>
      <c r="D105" s="687" t="s">
        <v>576</v>
      </c>
      <c r="E105" s="665" t="s">
        <v>577</v>
      </c>
      <c r="F105" s="716" t="s">
        <v>457</v>
      </c>
      <c r="G105" s="667">
        <v>482792</v>
      </c>
      <c r="H105" s="687" t="s">
        <v>405</v>
      </c>
      <c r="I105" s="700" t="s">
        <v>514</v>
      </c>
      <c r="J105" s="687" t="s">
        <v>407</v>
      </c>
      <c r="K105" s="704"/>
      <c r="L105" s="694"/>
      <c r="M105" s="705"/>
      <c r="N105" s="706"/>
      <c r="O105" s="707"/>
      <c r="P105" s="707"/>
      <c r="Q105" s="707"/>
      <c r="R105" s="707"/>
    </row>
    <row r="106" s="650" customFormat="1" ht="15" customHeight="1" spans="1:18">
      <c r="A106" s="685">
        <v>100</v>
      </c>
      <c r="B106" s="662" t="s">
        <v>581</v>
      </c>
      <c r="C106" s="663" t="s">
        <v>582</v>
      </c>
      <c r="D106" s="664" t="s">
        <v>583</v>
      </c>
      <c r="E106" s="664" t="s">
        <v>584</v>
      </c>
      <c r="F106" s="669" t="s">
        <v>585</v>
      </c>
      <c r="G106" s="667">
        <v>502743</v>
      </c>
      <c r="H106" s="664" t="s">
        <v>405</v>
      </c>
      <c r="I106" s="669" t="s">
        <v>586</v>
      </c>
      <c r="J106" s="687" t="s">
        <v>407</v>
      </c>
      <c r="K106" s="693"/>
      <c r="L106" s="694"/>
      <c r="M106" s="705"/>
      <c r="N106" s="706"/>
      <c r="O106" s="707"/>
      <c r="P106" s="707"/>
      <c r="Q106" s="707"/>
      <c r="R106" s="707"/>
    </row>
    <row r="107" s="650" customFormat="1" ht="15" customHeight="1" spans="1:18">
      <c r="A107" s="685">
        <v>101</v>
      </c>
      <c r="B107" s="662" t="s">
        <v>581</v>
      </c>
      <c r="C107" s="663" t="s">
        <v>582</v>
      </c>
      <c r="D107" s="664" t="s">
        <v>583</v>
      </c>
      <c r="E107" s="664" t="s">
        <v>584</v>
      </c>
      <c r="F107" s="669" t="s">
        <v>587</v>
      </c>
      <c r="G107" s="667">
        <v>502744</v>
      </c>
      <c r="H107" s="664" t="s">
        <v>405</v>
      </c>
      <c r="I107" s="669" t="s">
        <v>406</v>
      </c>
      <c r="J107" s="687" t="s">
        <v>407</v>
      </c>
      <c r="K107" s="719"/>
      <c r="L107" s="694"/>
      <c r="M107" s="705"/>
      <c r="N107" s="706"/>
      <c r="O107" s="707"/>
      <c r="P107" s="707"/>
      <c r="Q107" s="707"/>
      <c r="R107" s="707"/>
    </row>
    <row r="108" s="651" customFormat="1" ht="15" customHeight="1" spans="1:18">
      <c r="A108" s="685">
        <v>102</v>
      </c>
      <c r="B108" s="662" t="s">
        <v>581</v>
      </c>
      <c r="C108" s="663" t="s">
        <v>582</v>
      </c>
      <c r="D108" s="664" t="s">
        <v>583</v>
      </c>
      <c r="E108" s="664" t="s">
        <v>584</v>
      </c>
      <c r="F108" s="669" t="s">
        <v>588</v>
      </c>
      <c r="G108" s="667">
        <v>502745</v>
      </c>
      <c r="H108" s="664" t="s">
        <v>405</v>
      </c>
      <c r="I108" s="669" t="s">
        <v>408</v>
      </c>
      <c r="J108" s="687" t="s">
        <v>407</v>
      </c>
      <c r="K108" s="704"/>
      <c r="L108" s="694"/>
      <c r="M108" s="705"/>
      <c r="N108" s="706"/>
      <c r="O108" s="707"/>
      <c r="P108" s="707"/>
      <c r="Q108" s="707"/>
      <c r="R108" s="707"/>
    </row>
    <row r="109" s="651" customFormat="1" ht="12" customHeight="1" spans="1:18">
      <c r="A109" s="685">
        <v>103</v>
      </c>
      <c r="B109" s="662" t="s">
        <v>589</v>
      </c>
      <c r="C109" s="663" t="s">
        <v>470</v>
      </c>
      <c r="D109" s="664" t="s">
        <v>583</v>
      </c>
      <c r="E109" s="664" t="s">
        <v>590</v>
      </c>
      <c r="F109" s="669" t="s">
        <v>591</v>
      </c>
      <c r="G109" s="667">
        <v>509946</v>
      </c>
      <c r="H109" s="664" t="s">
        <v>405</v>
      </c>
      <c r="I109" s="669" t="s">
        <v>406</v>
      </c>
      <c r="J109" s="687" t="s">
        <v>407</v>
      </c>
      <c r="K109" s="693"/>
      <c r="L109" s="694"/>
      <c r="M109" s="705"/>
      <c r="N109" s="706"/>
      <c r="O109" s="707"/>
      <c r="P109" s="707"/>
      <c r="Q109" s="707"/>
      <c r="R109" s="707"/>
    </row>
    <row r="110" s="651" customFormat="1" ht="12" customHeight="1" spans="1:18">
      <c r="A110" s="685">
        <v>104</v>
      </c>
      <c r="B110" s="662" t="s">
        <v>589</v>
      </c>
      <c r="C110" s="663" t="s">
        <v>470</v>
      </c>
      <c r="D110" s="664" t="s">
        <v>583</v>
      </c>
      <c r="E110" s="664" t="s">
        <v>590</v>
      </c>
      <c r="F110" s="669" t="s">
        <v>592</v>
      </c>
      <c r="G110" s="667">
        <v>509953</v>
      </c>
      <c r="H110" s="664" t="s">
        <v>405</v>
      </c>
      <c r="I110" s="669" t="s">
        <v>406</v>
      </c>
      <c r="J110" s="687" t="s">
        <v>407</v>
      </c>
      <c r="K110" s="704"/>
      <c r="L110" s="694"/>
      <c r="M110" s="705"/>
      <c r="N110" s="706"/>
      <c r="O110" s="707"/>
      <c r="P110" s="707"/>
      <c r="Q110" s="707"/>
      <c r="R110" s="707"/>
    </row>
    <row r="111" s="651" customFormat="1" ht="12" customHeight="1" spans="1:18">
      <c r="A111" s="685">
        <v>105</v>
      </c>
      <c r="B111" s="662" t="s">
        <v>589</v>
      </c>
      <c r="C111" s="663" t="s">
        <v>470</v>
      </c>
      <c r="D111" s="664" t="s">
        <v>583</v>
      </c>
      <c r="E111" s="664" t="s">
        <v>590</v>
      </c>
      <c r="F111" s="688" t="s">
        <v>593</v>
      </c>
      <c r="G111" s="667">
        <v>509955</v>
      </c>
      <c r="H111" s="664" t="s">
        <v>405</v>
      </c>
      <c r="I111" s="669" t="s">
        <v>406</v>
      </c>
      <c r="J111" s="687" t="s">
        <v>407</v>
      </c>
      <c r="K111" s="693"/>
      <c r="L111" s="694"/>
      <c r="M111" s="705"/>
      <c r="N111" s="706"/>
      <c r="O111" s="707"/>
      <c r="P111" s="707"/>
      <c r="Q111" s="707"/>
      <c r="R111" s="707"/>
    </row>
    <row r="112" s="651" customFormat="1" ht="12" customHeight="1" spans="1:18">
      <c r="A112" s="685">
        <v>106</v>
      </c>
      <c r="B112" s="662" t="s">
        <v>589</v>
      </c>
      <c r="C112" s="663" t="s">
        <v>470</v>
      </c>
      <c r="D112" s="664" t="s">
        <v>583</v>
      </c>
      <c r="E112" s="664" t="s">
        <v>590</v>
      </c>
      <c r="F112" s="688" t="s">
        <v>594</v>
      </c>
      <c r="G112" s="667">
        <v>509956</v>
      </c>
      <c r="H112" s="664" t="s">
        <v>405</v>
      </c>
      <c r="I112" s="669" t="s">
        <v>406</v>
      </c>
      <c r="J112" s="687" t="s">
        <v>407</v>
      </c>
      <c r="K112" s="693"/>
      <c r="L112" s="694"/>
      <c r="M112" s="705"/>
      <c r="N112" s="706"/>
      <c r="O112" s="707"/>
      <c r="P112" s="707"/>
      <c r="Q112" s="707"/>
      <c r="R112" s="707"/>
    </row>
    <row r="113" s="651" customFormat="1" ht="12" customHeight="1" spans="1:18">
      <c r="A113" s="685">
        <v>107</v>
      </c>
      <c r="B113" s="662" t="s">
        <v>589</v>
      </c>
      <c r="C113" s="663" t="s">
        <v>470</v>
      </c>
      <c r="D113" s="664" t="s">
        <v>583</v>
      </c>
      <c r="E113" s="664" t="s">
        <v>590</v>
      </c>
      <c r="F113" s="688" t="s">
        <v>595</v>
      </c>
      <c r="G113" s="667">
        <v>509957</v>
      </c>
      <c r="H113" s="664" t="s">
        <v>405</v>
      </c>
      <c r="I113" s="669" t="s">
        <v>406</v>
      </c>
      <c r="J113" s="687" t="s">
        <v>407</v>
      </c>
      <c r="K113" s="693"/>
      <c r="L113" s="694"/>
      <c r="M113" s="705"/>
      <c r="N113" s="706"/>
      <c r="O113" s="707"/>
      <c r="P113" s="707"/>
      <c r="Q113" s="707"/>
      <c r="R113" s="707"/>
    </row>
    <row r="114" s="651" customFormat="1" ht="12" customHeight="1" spans="1:18">
      <c r="A114" s="685">
        <v>108</v>
      </c>
      <c r="B114" s="662" t="s">
        <v>589</v>
      </c>
      <c r="C114" s="663" t="s">
        <v>470</v>
      </c>
      <c r="D114" s="664" t="s">
        <v>583</v>
      </c>
      <c r="E114" s="664" t="s">
        <v>590</v>
      </c>
      <c r="F114" s="688" t="s">
        <v>596</v>
      </c>
      <c r="G114" s="667">
        <v>509963</v>
      </c>
      <c r="H114" s="664" t="s">
        <v>405</v>
      </c>
      <c r="I114" s="669" t="s">
        <v>406</v>
      </c>
      <c r="J114" s="687" t="s">
        <v>407</v>
      </c>
      <c r="K114" s="693"/>
      <c r="L114" s="694"/>
      <c r="M114" s="705"/>
      <c r="N114" s="706"/>
      <c r="O114" s="707"/>
      <c r="P114" s="707"/>
      <c r="Q114" s="707"/>
      <c r="R114" s="707"/>
    </row>
    <row r="115" s="651" customFormat="1" ht="12" customHeight="1" spans="1:18">
      <c r="A115" s="685">
        <v>109</v>
      </c>
      <c r="B115" s="662" t="s">
        <v>589</v>
      </c>
      <c r="C115" s="663" t="s">
        <v>470</v>
      </c>
      <c r="D115" s="664" t="s">
        <v>583</v>
      </c>
      <c r="E115" s="664" t="s">
        <v>590</v>
      </c>
      <c r="F115" s="688" t="s">
        <v>597</v>
      </c>
      <c r="G115" s="667">
        <v>509965</v>
      </c>
      <c r="H115" s="664" t="s">
        <v>405</v>
      </c>
      <c r="I115" s="669" t="s">
        <v>406</v>
      </c>
      <c r="J115" s="687" t="s">
        <v>407</v>
      </c>
      <c r="K115" s="693"/>
      <c r="L115" s="694"/>
      <c r="M115" s="705"/>
      <c r="N115" s="706"/>
      <c r="O115" s="707"/>
      <c r="P115" s="707"/>
      <c r="Q115" s="707"/>
      <c r="R115" s="707"/>
    </row>
    <row r="116" s="651" customFormat="1" ht="15" customHeight="1" spans="1:18">
      <c r="A116" s="685">
        <v>110</v>
      </c>
      <c r="B116" s="686" t="s">
        <v>598</v>
      </c>
      <c r="C116" s="717" t="s">
        <v>599</v>
      </c>
      <c r="D116" s="687" t="s">
        <v>600</v>
      </c>
      <c r="E116" s="671" t="s">
        <v>601</v>
      </c>
      <c r="F116" s="672">
        <v>18431220</v>
      </c>
      <c r="G116" s="673">
        <v>483430</v>
      </c>
      <c r="H116" s="687" t="s">
        <v>405</v>
      </c>
      <c r="I116" s="669" t="s">
        <v>417</v>
      </c>
      <c r="J116" s="687" t="s">
        <v>407</v>
      </c>
      <c r="K116" s="693"/>
      <c r="L116" s="694"/>
      <c r="M116" s="705"/>
      <c r="N116" s="706"/>
      <c r="O116" s="707"/>
      <c r="P116" s="707"/>
      <c r="Q116" s="707"/>
      <c r="R116" s="707"/>
    </row>
    <row r="117" s="651" customFormat="1" ht="15" customHeight="1" spans="1:18">
      <c r="A117" s="685">
        <v>111</v>
      </c>
      <c r="B117" s="686" t="s">
        <v>598</v>
      </c>
      <c r="C117" s="717" t="s">
        <v>599</v>
      </c>
      <c r="D117" s="687" t="s">
        <v>600</v>
      </c>
      <c r="E117" s="671" t="s">
        <v>601</v>
      </c>
      <c r="F117" s="672">
        <v>13763120</v>
      </c>
      <c r="G117" s="673">
        <v>483431</v>
      </c>
      <c r="H117" s="687" t="s">
        <v>405</v>
      </c>
      <c r="I117" s="669" t="s">
        <v>408</v>
      </c>
      <c r="J117" s="687" t="s">
        <v>407</v>
      </c>
      <c r="K117" s="693"/>
      <c r="L117" s="694"/>
      <c r="M117" s="705"/>
      <c r="N117" s="706"/>
      <c r="O117" s="707"/>
      <c r="P117" s="707"/>
      <c r="Q117" s="707"/>
      <c r="R117" s="707"/>
    </row>
    <row r="118" s="651" customFormat="1" ht="14.25" customHeight="1" spans="1:18">
      <c r="A118" s="685">
        <v>112</v>
      </c>
      <c r="B118" s="662" t="s">
        <v>602</v>
      </c>
      <c r="C118" s="667" t="s">
        <v>603</v>
      </c>
      <c r="D118" s="664" t="s">
        <v>604</v>
      </c>
      <c r="E118" s="664" t="s">
        <v>462</v>
      </c>
      <c r="F118" s="688" t="s">
        <v>457</v>
      </c>
      <c r="G118" s="667">
        <v>377298</v>
      </c>
      <c r="H118" s="664" t="s">
        <v>405</v>
      </c>
      <c r="I118" s="720" t="s">
        <v>102</v>
      </c>
      <c r="J118" s="687" t="s">
        <v>407</v>
      </c>
      <c r="K118" s="693"/>
      <c r="L118" s="694"/>
      <c r="M118" s="705"/>
      <c r="N118" s="706"/>
      <c r="O118" s="707"/>
      <c r="P118" s="707"/>
      <c r="Q118" s="707"/>
      <c r="R118" s="707"/>
    </row>
    <row r="119" s="651" customFormat="1" ht="15" customHeight="1" spans="1:18">
      <c r="A119" s="685">
        <v>113</v>
      </c>
      <c r="B119" s="662" t="s">
        <v>605</v>
      </c>
      <c r="C119" s="663" t="s">
        <v>460</v>
      </c>
      <c r="D119" s="664" t="s">
        <v>606</v>
      </c>
      <c r="E119" s="665" t="s">
        <v>607</v>
      </c>
      <c r="F119" s="669" t="s">
        <v>608</v>
      </c>
      <c r="G119" s="667">
        <v>502824</v>
      </c>
      <c r="H119" s="664" t="s">
        <v>405</v>
      </c>
      <c r="I119" s="669" t="s">
        <v>524</v>
      </c>
      <c r="J119" s="687" t="s">
        <v>407</v>
      </c>
      <c r="K119" s="693"/>
      <c r="L119" s="694"/>
      <c r="M119" s="705"/>
      <c r="N119" s="706"/>
      <c r="O119" s="707"/>
      <c r="P119" s="707"/>
      <c r="Q119" s="707"/>
      <c r="R119" s="707"/>
    </row>
    <row r="120" s="651" customFormat="1" ht="15" customHeight="1" spans="1:18">
      <c r="A120" s="685">
        <v>114</v>
      </c>
      <c r="B120" s="662" t="s">
        <v>605</v>
      </c>
      <c r="C120" s="663" t="s">
        <v>460</v>
      </c>
      <c r="D120" s="664" t="s">
        <v>606</v>
      </c>
      <c r="E120" s="665" t="s">
        <v>607</v>
      </c>
      <c r="F120" s="665" t="s">
        <v>609</v>
      </c>
      <c r="G120" s="667">
        <v>502826</v>
      </c>
      <c r="H120" s="664" t="s">
        <v>405</v>
      </c>
      <c r="I120" s="669" t="s">
        <v>524</v>
      </c>
      <c r="J120" s="687" t="s">
        <v>407</v>
      </c>
      <c r="K120" s="693"/>
      <c r="L120" s="694"/>
      <c r="M120" s="705"/>
      <c r="N120" s="706"/>
      <c r="O120" s="707"/>
      <c r="P120" s="707"/>
      <c r="Q120" s="707"/>
      <c r="R120" s="707"/>
    </row>
    <row r="121" s="651" customFormat="1" ht="12.75" customHeight="1" spans="1:18">
      <c r="A121" s="685">
        <v>115</v>
      </c>
      <c r="B121" s="662" t="s">
        <v>610</v>
      </c>
      <c r="C121" s="663" t="s">
        <v>611</v>
      </c>
      <c r="D121" s="664" t="s">
        <v>606</v>
      </c>
      <c r="E121" s="664" t="s">
        <v>612</v>
      </c>
      <c r="F121" s="688" t="s">
        <v>613</v>
      </c>
      <c r="G121" s="667">
        <v>528956</v>
      </c>
      <c r="H121" s="664" t="s">
        <v>405</v>
      </c>
      <c r="I121" s="669" t="s">
        <v>406</v>
      </c>
      <c r="J121" s="687" t="s">
        <v>407</v>
      </c>
      <c r="K121" s="693"/>
      <c r="L121" s="694"/>
      <c r="M121" s="705"/>
      <c r="N121" s="706"/>
      <c r="O121" s="707"/>
      <c r="P121" s="707"/>
      <c r="Q121" s="707"/>
      <c r="R121" s="707"/>
    </row>
    <row r="122" s="651" customFormat="1" ht="15" customHeight="1" spans="1:18">
      <c r="A122" s="685">
        <v>116</v>
      </c>
      <c r="B122" s="662" t="s">
        <v>614</v>
      </c>
      <c r="C122" s="663" t="s">
        <v>615</v>
      </c>
      <c r="D122" s="664" t="s">
        <v>616</v>
      </c>
      <c r="E122" s="665" t="s">
        <v>617</v>
      </c>
      <c r="F122" s="688" t="s">
        <v>618</v>
      </c>
      <c r="G122" s="667">
        <v>532281</v>
      </c>
      <c r="H122" s="664" t="s">
        <v>405</v>
      </c>
      <c r="I122" s="669" t="s">
        <v>435</v>
      </c>
      <c r="J122" s="687" t="s">
        <v>407</v>
      </c>
      <c r="K122" s="693"/>
      <c r="L122" s="694"/>
      <c r="M122" s="705"/>
      <c r="N122" s="706"/>
      <c r="O122" s="707"/>
      <c r="P122" s="707"/>
      <c r="Q122" s="707"/>
      <c r="R122" s="707"/>
    </row>
    <row r="123" s="651" customFormat="1" ht="15" customHeight="1" spans="1:18">
      <c r="A123" s="685">
        <v>117</v>
      </c>
      <c r="B123" s="662" t="s">
        <v>614</v>
      </c>
      <c r="C123" s="663" t="s">
        <v>615</v>
      </c>
      <c r="D123" s="664" t="s">
        <v>616</v>
      </c>
      <c r="E123" s="665" t="s">
        <v>617</v>
      </c>
      <c r="F123" s="688" t="s">
        <v>619</v>
      </c>
      <c r="G123" s="667">
        <v>532319</v>
      </c>
      <c r="H123" s="664" t="s">
        <v>405</v>
      </c>
      <c r="I123" s="669" t="s">
        <v>474</v>
      </c>
      <c r="J123" s="687" t="s">
        <v>407</v>
      </c>
      <c r="K123" s="693"/>
      <c r="L123" s="694"/>
      <c r="M123" s="705"/>
      <c r="N123" s="706"/>
      <c r="O123" s="707"/>
      <c r="P123" s="707"/>
      <c r="Q123" s="707"/>
      <c r="R123" s="707"/>
    </row>
    <row r="124" s="651" customFormat="1" ht="12" customHeight="1" spans="1:18">
      <c r="A124" s="685">
        <v>118</v>
      </c>
      <c r="B124" s="662" t="s">
        <v>620</v>
      </c>
      <c r="C124" s="663" t="s">
        <v>447</v>
      </c>
      <c r="D124" s="664" t="s">
        <v>621</v>
      </c>
      <c r="E124" s="664" t="s">
        <v>622</v>
      </c>
      <c r="F124" s="669" t="s">
        <v>623</v>
      </c>
      <c r="G124" s="667">
        <v>499548</v>
      </c>
      <c r="H124" s="664" t="s">
        <v>405</v>
      </c>
      <c r="I124" s="669" t="s">
        <v>406</v>
      </c>
      <c r="J124" s="687" t="s">
        <v>407</v>
      </c>
      <c r="K124" s="693"/>
      <c r="L124" s="694"/>
      <c r="M124" s="705"/>
      <c r="N124" s="706"/>
      <c r="O124" s="707"/>
      <c r="P124" s="707"/>
      <c r="Q124" s="707"/>
      <c r="R124" s="707"/>
    </row>
    <row r="125" s="651" customFormat="1" ht="12" customHeight="1" spans="1:18">
      <c r="A125" s="685">
        <v>119</v>
      </c>
      <c r="B125" s="662" t="s">
        <v>620</v>
      </c>
      <c r="C125" s="663" t="s">
        <v>447</v>
      </c>
      <c r="D125" s="664" t="s">
        <v>621</v>
      </c>
      <c r="E125" s="664" t="s">
        <v>622</v>
      </c>
      <c r="F125" s="669" t="s">
        <v>624</v>
      </c>
      <c r="G125" s="667">
        <v>499549</v>
      </c>
      <c r="H125" s="664" t="s">
        <v>405</v>
      </c>
      <c r="I125" s="669" t="s">
        <v>406</v>
      </c>
      <c r="J125" s="687" t="s">
        <v>407</v>
      </c>
      <c r="K125" s="693"/>
      <c r="L125" s="694"/>
      <c r="M125" s="705"/>
      <c r="N125" s="706"/>
      <c r="O125" s="707"/>
      <c r="P125" s="707"/>
      <c r="Q125" s="707"/>
      <c r="R125" s="707"/>
    </row>
    <row r="126" s="651" customFormat="1" ht="12" customHeight="1" spans="1:18">
      <c r="A126" s="685">
        <v>120</v>
      </c>
      <c r="B126" s="662" t="s">
        <v>620</v>
      </c>
      <c r="C126" s="663" t="s">
        <v>447</v>
      </c>
      <c r="D126" s="664" t="s">
        <v>621</v>
      </c>
      <c r="E126" s="664" t="s">
        <v>622</v>
      </c>
      <c r="F126" s="669" t="s">
        <v>625</v>
      </c>
      <c r="G126" s="667">
        <v>499550</v>
      </c>
      <c r="H126" s="664" t="s">
        <v>405</v>
      </c>
      <c r="I126" s="669" t="s">
        <v>406</v>
      </c>
      <c r="J126" s="687" t="s">
        <v>407</v>
      </c>
      <c r="K126" s="693"/>
      <c r="L126" s="694"/>
      <c r="M126" s="705"/>
      <c r="N126" s="706"/>
      <c r="O126" s="707"/>
      <c r="P126" s="707"/>
      <c r="Q126" s="707"/>
      <c r="R126" s="707"/>
    </row>
    <row r="127" s="650" customFormat="1" ht="12" customHeight="1" spans="1:18">
      <c r="A127" s="685">
        <v>121</v>
      </c>
      <c r="B127" s="662" t="s">
        <v>620</v>
      </c>
      <c r="C127" s="663" t="s">
        <v>447</v>
      </c>
      <c r="D127" s="664" t="s">
        <v>621</v>
      </c>
      <c r="E127" s="664" t="s">
        <v>622</v>
      </c>
      <c r="F127" s="669" t="s">
        <v>626</v>
      </c>
      <c r="G127" s="667">
        <v>499552</v>
      </c>
      <c r="H127" s="664" t="s">
        <v>405</v>
      </c>
      <c r="I127" s="669" t="s">
        <v>406</v>
      </c>
      <c r="J127" s="687" t="s">
        <v>407</v>
      </c>
      <c r="K127" s="693"/>
      <c r="L127" s="694"/>
      <c r="M127" s="705"/>
      <c r="N127" s="706"/>
      <c r="O127" s="707"/>
      <c r="P127" s="707"/>
      <c r="Q127" s="707"/>
      <c r="R127" s="707"/>
    </row>
    <row r="128" s="651" customFormat="1" ht="12" customHeight="1" spans="1:18">
      <c r="A128" s="685">
        <v>122</v>
      </c>
      <c r="B128" s="662" t="s">
        <v>620</v>
      </c>
      <c r="C128" s="663" t="s">
        <v>447</v>
      </c>
      <c r="D128" s="664" t="s">
        <v>621</v>
      </c>
      <c r="E128" s="664" t="s">
        <v>622</v>
      </c>
      <c r="F128" s="669" t="s">
        <v>627</v>
      </c>
      <c r="G128" s="667">
        <v>499553</v>
      </c>
      <c r="H128" s="664" t="s">
        <v>405</v>
      </c>
      <c r="I128" s="669" t="s">
        <v>406</v>
      </c>
      <c r="J128" s="687" t="s">
        <v>407</v>
      </c>
      <c r="K128" s="693"/>
      <c r="L128" s="694"/>
      <c r="M128" s="705"/>
      <c r="N128" s="706"/>
      <c r="O128" s="707"/>
      <c r="P128" s="707"/>
      <c r="Q128" s="707"/>
      <c r="R128" s="707"/>
    </row>
    <row r="129" s="651" customFormat="1" ht="12" customHeight="1" spans="1:18">
      <c r="A129" s="685">
        <v>123</v>
      </c>
      <c r="B129" s="662" t="s">
        <v>620</v>
      </c>
      <c r="C129" s="663" t="s">
        <v>628</v>
      </c>
      <c r="D129" s="664" t="s">
        <v>606</v>
      </c>
      <c r="E129" s="664" t="s">
        <v>629</v>
      </c>
      <c r="F129" s="669" t="s">
        <v>630</v>
      </c>
      <c r="G129" s="667">
        <v>527794</v>
      </c>
      <c r="H129" s="664" t="s">
        <v>405</v>
      </c>
      <c r="I129" s="669" t="s">
        <v>408</v>
      </c>
      <c r="J129" s="687" t="s">
        <v>407</v>
      </c>
      <c r="K129" s="693"/>
      <c r="L129" s="694"/>
      <c r="M129" s="705"/>
      <c r="N129" s="706"/>
      <c r="O129" s="707"/>
      <c r="P129" s="707"/>
      <c r="Q129" s="707"/>
      <c r="R129" s="707"/>
    </row>
    <row r="130" s="651" customFormat="1" ht="12" customHeight="1" spans="1:18">
      <c r="A130" s="685">
        <v>124</v>
      </c>
      <c r="B130" s="662" t="s">
        <v>620</v>
      </c>
      <c r="C130" s="663" t="s">
        <v>628</v>
      </c>
      <c r="D130" s="664" t="s">
        <v>606</v>
      </c>
      <c r="E130" s="664" t="s">
        <v>629</v>
      </c>
      <c r="F130" s="669" t="s">
        <v>631</v>
      </c>
      <c r="G130" s="667">
        <v>527795</v>
      </c>
      <c r="H130" s="664" t="s">
        <v>405</v>
      </c>
      <c r="I130" s="669" t="s">
        <v>409</v>
      </c>
      <c r="J130" s="687" t="s">
        <v>407</v>
      </c>
      <c r="K130" s="693"/>
      <c r="L130" s="694"/>
      <c r="M130" s="705"/>
      <c r="N130" s="706"/>
      <c r="O130" s="707"/>
      <c r="P130" s="707"/>
      <c r="Q130" s="707"/>
      <c r="R130" s="707"/>
    </row>
    <row r="131" s="651" customFormat="1" ht="12" customHeight="1" spans="1:18">
      <c r="A131" s="685">
        <v>125</v>
      </c>
      <c r="B131" s="662" t="s">
        <v>620</v>
      </c>
      <c r="C131" s="663" t="s">
        <v>628</v>
      </c>
      <c r="D131" s="664" t="s">
        <v>606</v>
      </c>
      <c r="E131" s="664" t="s">
        <v>629</v>
      </c>
      <c r="F131" s="669" t="s">
        <v>632</v>
      </c>
      <c r="G131" s="667">
        <v>527796</v>
      </c>
      <c r="H131" s="664" t="s">
        <v>405</v>
      </c>
      <c r="I131" s="669" t="s">
        <v>406</v>
      </c>
      <c r="J131" s="687" t="s">
        <v>407</v>
      </c>
      <c r="K131" s="719"/>
      <c r="L131" s="694"/>
      <c r="M131" s="705"/>
      <c r="N131" s="706"/>
      <c r="O131" s="707"/>
      <c r="P131" s="707"/>
      <c r="Q131" s="707"/>
      <c r="R131" s="707"/>
    </row>
    <row r="132" s="651" customFormat="1" ht="12" customHeight="1" spans="1:18">
      <c r="A132" s="685">
        <v>126</v>
      </c>
      <c r="B132" s="662" t="s">
        <v>620</v>
      </c>
      <c r="C132" s="663" t="s">
        <v>628</v>
      </c>
      <c r="D132" s="664" t="s">
        <v>606</v>
      </c>
      <c r="E132" s="664" t="s">
        <v>629</v>
      </c>
      <c r="F132" s="669" t="s">
        <v>633</v>
      </c>
      <c r="G132" s="667">
        <v>527797</v>
      </c>
      <c r="H132" s="664" t="s">
        <v>405</v>
      </c>
      <c r="I132" s="669" t="s">
        <v>406</v>
      </c>
      <c r="J132" s="687" t="s">
        <v>407</v>
      </c>
      <c r="K132" s="693"/>
      <c r="L132" s="694"/>
      <c r="M132" s="705"/>
      <c r="N132" s="706"/>
      <c r="O132" s="707"/>
      <c r="P132" s="707"/>
      <c r="Q132" s="707"/>
      <c r="R132" s="707"/>
    </row>
    <row r="133" s="651" customFormat="1" ht="12" customHeight="1" spans="1:18">
      <c r="A133" s="685">
        <v>127</v>
      </c>
      <c r="B133" s="662" t="s">
        <v>620</v>
      </c>
      <c r="C133" s="663" t="s">
        <v>628</v>
      </c>
      <c r="D133" s="664" t="s">
        <v>606</v>
      </c>
      <c r="E133" s="664" t="s">
        <v>629</v>
      </c>
      <c r="F133" s="669" t="s">
        <v>634</v>
      </c>
      <c r="G133" s="667">
        <v>527798</v>
      </c>
      <c r="H133" s="664" t="s">
        <v>405</v>
      </c>
      <c r="I133" s="669" t="s">
        <v>635</v>
      </c>
      <c r="J133" s="687" t="s">
        <v>407</v>
      </c>
      <c r="K133" s="693"/>
      <c r="L133" s="694"/>
      <c r="M133" s="705"/>
      <c r="N133" s="706"/>
      <c r="O133" s="707"/>
      <c r="P133" s="707"/>
      <c r="Q133" s="707"/>
      <c r="R133" s="707"/>
    </row>
    <row r="134" s="651" customFormat="1" ht="12" customHeight="1" spans="1:18">
      <c r="A134" s="685">
        <v>128</v>
      </c>
      <c r="B134" s="662" t="s">
        <v>620</v>
      </c>
      <c r="C134" s="663" t="s">
        <v>628</v>
      </c>
      <c r="D134" s="664" t="s">
        <v>606</v>
      </c>
      <c r="E134" s="664" t="s">
        <v>629</v>
      </c>
      <c r="F134" s="669" t="s">
        <v>636</v>
      </c>
      <c r="G134" s="667">
        <v>527799</v>
      </c>
      <c r="H134" s="664" t="s">
        <v>405</v>
      </c>
      <c r="I134" s="669" t="s">
        <v>445</v>
      </c>
      <c r="J134" s="687" t="s">
        <v>407</v>
      </c>
      <c r="K134" s="693"/>
      <c r="L134" s="694"/>
      <c r="M134" s="705"/>
      <c r="N134" s="706"/>
      <c r="O134" s="707"/>
      <c r="P134" s="707"/>
      <c r="Q134" s="707"/>
      <c r="R134" s="707"/>
    </row>
    <row r="135" s="651" customFormat="1" ht="12" customHeight="1" spans="1:18">
      <c r="A135" s="685">
        <v>129</v>
      </c>
      <c r="B135" s="662" t="s">
        <v>620</v>
      </c>
      <c r="C135" s="663" t="s">
        <v>628</v>
      </c>
      <c r="D135" s="664" t="s">
        <v>606</v>
      </c>
      <c r="E135" s="664" t="s">
        <v>629</v>
      </c>
      <c r="F135" s="669" t="s">
        <v>630</v>
      </c>
      <c r="G135" s="667">
        <v>527800</v>
      </c>
      <c r="H135" s="664" t="s">
        <v>405</v>
      </c>
      <c r="I135" s="669" t="s">
        <v>474</v>
      </c>
      <c r="J135" s="687" t="s">
        <v>407</v>
      </c>
      <c r="K135" s="693"/>
      <c r="L135" s="694"/>
      <c r="M135" s="705"/>
      <c r="N135" s="706"/>
      <c r="O135" s="707"/>
      <c r="P135" s="707"/>
      <c r="Q135" s="707"/>
      <c r="R135" s="707"/>
    </row>
    <row r="136" s="651" customFormat="1" ht="12" customHeight="1" spans="1:18">
      <c r="A136" s="685">
        <v>130</v>
      </c>
      <c r="B136" s="662" t="s">
        <v>620</v>
      </c>
      <c r="C136" s="663" t="s">
        <v>628</v>
      </c>
      <c r="D136" s="664" t="s">
        <v>606</v>
      </c>
      <c r="E136" s="664" t="s">
        <v>629</v>
      </c>
      <c r="F136" s="669" t="s">
        <v>637</v>
      </c>
      <c r="G136" s="667">
        <v>527801</v>
      </c>
      <c r="H136" s="664" t="s">
        <v>405</v>
      </c>
      <c r="I136" s="669" t="s">
        <v>514</v>
      </c>
      <c r="J136" s="687" t="s">
        <v>407</v>
      </c>
      <c r="K136" s="693"/>
      <c r="L136" s="694"/>
      <c r="M136" s="705"/>
      <c r="N136" s="706"/>
      <c r="O136" s="707"/>
      <c r="P136" s="707"/>
      <c r="Q136" s="707"/>
      <c r="R136" s="707"/>
    </row>
    <row r="137" s="651" customFormat="1" ht="12" customHeight="1" spans="1:18">
      <c r="A137" s="685">
        <v>131</v>
      </c>
      <c r="B137" s="662" t="s">
        <v>620</v>
      </c>
      <c r="C137" s="663" t="s">
        <v>628</v>
      </c>
      <c r="D137" s="664" t="s">
        <v>606</v>
      </c>
      <c r="E137" s="664" t="s">
        <v>629</v>
      </c>
      <c r="F137" s="669" t="s">
        <v>638</v>
      </c>
      <c r="G137" s="667">
        <v>527802</v>
      </c>
      <c r="H137" s="664" t="s">
        <v>405</v>
      </c>
      <c r="I137" s="669" t="s">
        <v>474</v>
      </c>
      <c r="J137" s="687" t="s">
        <v>407</v>
      </c>
      <c r="K137" s="693"/>
      <c r="L137" s="694"/>
      <c r="M137" s="705"/>
      <c r="N137" s="706"/>
      <c r="O137" s="707"/>
      <c r="P137" s="707"/>
      <c r="Q137" s="707"/>
      <c r="R137" s="707"/>
    </row>
    <row r="138" s="651" customFormat="1" ht="12" customHeight="1" spans="1:18">
      <c r="A138" s="685">
        <v>132</v>
      </c>
      <c r="B138" s="662" t="s">
        <v>620</v>
      </c>
      <c r="C138" s="663" t="s">
        <v>628</v>
      </c>
      <c r="D138" s="664" t="s">
        <v>606</v>
      </c>
      <c r="E138" s="664" t="s">
        <v>629</v>
      </c>
      <c r="F138" s="669" t="s">
        <v>639</v>
      </c>
      <c r="G138" s="667">
        <v>527803</v>
      </c>
      <c r="H138" s="664" t="s">
        <v>405</v>
      </c>
      <c r="I138" s="669" t="s">
        <v>458</v>
      </c>
      <c r="J138" s="687" t="s">
        <v>407</v>
      </c>
      <c r="K138" s="693"/>
      <c r="L138" s="694"/>
      <c r="M138" s="705"/>
      <c r="N138" s="706"/>
      <c r="O138" s="707"/>
      <c r="P138" s="707"/>
      <c r="Q138" s="707"/>
      <c r="R138" s="707"/>
    </row>
    <row r="139" s="651" customFormat="1" ht="12" customHeight="1" spans="1:18">
      <c r="A139" s="685">
        <v>133</v>
      </c>
      <c r="B139" s="662" t="s">
        <v>620</v>
      </c>
      <c r="C139" s="663" t="s">
        <v>628</v>
      </c>
      <c r="D139" s="664" t="s">
        <v>606</v>
      </c>
      <c r="E139" s="664" t="s">
        <v>629</v>
      </c>
      <c r="F139" s="669" t="s">
        <v>640</v>
      </c>
      <c r="G139" s="667">
        <v>527804</v>
      </c>
      <c r="H139" s="664" t="s">
        <v>405</v>
      </c>
      <c r="I139" s="669" t="s">
        <v>406</v>
      </c>
      <c r="J139" s="687" t="s">
        <v>407</v>
      </c>
      <c r="K139" s="693"/>
      <c r="L139" s="694"/>
      <c r="M139" s="705"/>
      <c r="N139" s="706"/>
      <c r="O139" s="707"/>
      <c r="P139" s="707"/>
      <c r="Q139" s="707"/>
      <c r="R139" s="707"/>
    </row>
    <row r="140" s="651" customFormat="1" ht="12" customHeight="1" spans="1:18">
      <c r="A140" s="685">
        <v>134</v>
      </c>
      <c r="B140" s="662" t="s">
        <v>620</v>
      </c>
      <c r="C140" s="663" t="s">
        <v>628</v>
      </c>
      <c r="D140" s="664" t="s">
        <v>606</v>
      </c>
      <c r="E140" s="664" t="s">
        <v>629</v>
      </c>
      <c r="F140" s="669" t="s">
        <v>641</v>
      </c>
      <c r="G140" s="667">
        <v>527805</v>
      </c>
      <c r="H140" s="664" t="s">
        <v>405</v>
      </c>
      <c r="I140" s="669" t="s">
        <v>406</v>
      </c>
      <c r="J140" s="687" t="s">
        <v>407</v>
      </c>
      <c r="K140" s="693"/>
      <c r="L140" s="694"/>
      <c r="M140" s="705"/>
      <c r="N140" s="706"/>
      <c r="O140" s="707"/>
      <c r="P140" s="707"/>
      <c r="Q140" s="707"/>
      <c r="R140" s="707"/>
    </row>
    <row r="141" s="651" customFormat="1" ht="12" customHeight="1" spans="1:18">
      <c r="A141" s="685">
        <v>135</v>
      </c>
      <c r="B141" s="662" t="s">
        <v>620</v>
      </c>
      <c r="C141" s="663" t="s">
        <v>628</v>
      </c>
      <c r="D141" s="664" t="s">
        <v>606</v>
      </c>
      <c r="E141" s="664" t="s">
        <v>629</v>
      </c>
      <c r="F141" s="669" t="s">
        <v>642</v>
      </c>
      <c r="G141" s="667">
        <v>527806</v>
      </c>
      <c r="H141" s="664" t="s">
        <v>405</v>
      </c>
      <c r="I141" s="669" t="s">
        <v>643</v>
      </c>
      <c r="J141" s="687" t="s">
        <v>407</v>
      </c>
      <c r="K141" s="693"/>
      <c r="L141" s="694"/>
      <c r="M141" s="705"/>
      <c r="N141" s="706"/>
      <c r="O141" s="707"/>
      <c r="P141" s="707"/>
      <c r="Q141" s="707"/>
      <c r="R141" s="707"/>
    </row>
    <row r="142" s="651" customFormat="1" ht="12" customHeight="1" spans="1:18">
      <c r="A142" s="685">
        <v>136</v>
      </c>
      <c r="B142" s="662" t="s">
        <v>620</v>
      </c>
      <c r="C142" s="663" t="s">
        <v>628</v>
      </c>
      <c r="D142" s="664" t="s">
        <v>606</v>
      </c>
      <c r="E142" s="664" t="s">
        <v>629</v>
      </c>
      <c r="F142" s="669" t="s">
        <v>644</v>
      </c>
      <c r="G142" s="667">
        <v>527807</v>
      </c>
      <c r="H142" s="664" t="s">
        <v>405</v>
      </c>
      <c r="I142" s="669" t="s">
        <v>406</v>
      </c>
      <c r="J142" s="687" t="s">
        <v>407</v>
      </c>
      <c r="K142" s="693"/>
      <c r="L142" s="694"/>
      <c r="M142" s="705"/>
      <c r="N142" s="706"/>
      <c r="O142" s="707"/>
      <c r="P142" s="707"/>
      <c r="Q142" s="707"/>
      <c r="R142" s="707"/>
    </row>
    <row r="143" s="651" customFormat="1" ht="12" customHeight="1" spans="1:18">
      <c r="A143" s="685">
        <v>137</v>
      </c>
      <c r="B143" s="662" t="s">
        <v>620</v>
      </c>
      <c r="C143" s="663" t="s">
        <v>628</v>
      </c>
      <c r="D143" s="664" t="s">
        <v>606</v>
      </c>
      <c r="E143" s="664" t="s">
        <v>629</v>
      </c>
      <c r="F143" s="669" t="s">
        <v>645</v>
      </c>
      <c r="G143" s="667">
        <v>527808</v>
      </c>
      <c r="H143" s="664" t="s">
        <v>405</v>
      </c>
      <c r="I143" s="669" t="s">
        <v>502</v>
      </c>
      <c r="J143" s="687" t="s">
        <v>407</v>
      </c>
      <c r="K143" s="693"/>
      <c r="L143" s="694"/>
      <c r="M143" s="705"/>
      <c r="N143" s="706"/>
      <c r="O143" s="707"/>
      <c r="P143" s="707"/>
      <c r="Q143" s="707"/>
      <c r="R143" s="707"/>
    </row>
    <row r="144" s="651" customFormat="1" ht="12" customHeight="1" spans="1:18">
      <c r="A144" s="685">
        <v>138</v>
      </c>
      <c r="B144" s="662" t="s">
        <v>620</v>
      </c>
      <c r="C144" s="663" t="s">
        <v>628</v>
      </c>
      <c r="D144" s="664" t="s">
        <v>606</v>
      </c>
      <c r="E144" s="664" t="s">
        <v>629</v>
      </c>
      <c r="F144" s="669" t="s">
        <v>646</v>
      </c>
      <c r="G144" s="667">
        <v>527809</v>
      </c>
      <c r="H144" s="664" t="s">
        <v>405</v>
      </c>
      <c r="I144" s="669" t="s">
        <v>406</v>
      </c>
      <c r="J144" s="687" t="s">
        <v>407</v>
      </c>
      <c r="K144" s="693"/>
      <c r="L144" s="694"/>
      <c r="M144" s="705"/>
      <c r="N144" s="706"/>
      <c r="O144" s="707"/>
      <c r="P144" s="707"/>
      <c r="Q144" s="707"/>
      <c r="R144" s="707"/>
    </row>
    <row r="145" s="651" customFormat="1" ht="12" customHeight="1" spans="1:18">
      <c r="A145" s="685">
        <v>139</v>
      </c>
      <c r="B145" s="662" t="s">
        <v>620</v>
      </c>
      <c r="C145" s="663" t="s">
        <v>628</v>
      </c>
      <c r="D145" s="664" t="s">
        <v>606</v>
      </c>
      <c r="E145" s="664" t="s">
        <v>629</v>
      </c>
      <c r="F145" s="669" t="s">
        <v>647</v>
      </c>
      <c r="G145" s="667">
        <v>527810</v>
      </c>
      <c r="H145" s="664" t="s">
        <v>405</v>
      </c>
      <c r="I145" s="669" t="s">
        <v>648</v>
      </c>
      <c r="J145" s="687" t="s">
        <v>407</v>
      </c>
      <c r="K145" s="693"/>
      <c r="L145" s="694"/>
      <c r="M145" s="705"/>
      <c r="N145" s="706"/>
      <c r="O145" s="707"/>
      <c r="P145" s="707"/>
      <c r="Q145" s="707"/>
      <c r="R145" s="707"/>
    </row>
    <row r="146" s="651" customFormat="1" ht="12" customHeight="1" spans="1:18">
      <c r="A146" s="685">
        <v>140</v>
      </c>
      <c r="B146" s="662" t="s">
        <v>620</v>
      </c>
      <c r="C146" s="663" t="s">
        <v>628</v>
      </c>
      <c r="D146" s="664" t="s">
        <v>606</v>
      </c>
      <c r="E146" s="664" t="s">
        <v>629</v>
      </c>
      <c r="F146" s="669" t="s">
        <v>649</v>
      </c>
      <c r="G146" s="667">
        <v>527811</v>
      </c>
      <c r="H146" s="664" t="s">
        <v>405</v>
      </c>
      <c r="I146" s="669" t="s">
        <v>408</v>
      </c>
      <c r="J146" s="687" t="s">
        <v>407</v>
      </c>
      <c r="K146" s="693"/>
      <c r="L146" s="694"/>
      <c r="M146" s="705"/>
      <c r="N146" s="706"/>
      <c r="O146" s="707"/>
      <c r="P146" s="707"/>
      <c r="Q146" s="707"/>
      <c r="R146" s="707"/>
    </row>
    <row r="147" s="651" customFormat="1" ht="12" customHeight="1" spans="1:18">
      <c r="A147" s="685">
        <v>141</v>
      </c>
      <c r="B147" s="662" t="s">
        <v>620</v>
      </c>
      <c r="C147" s="663" t="s">
        <v>628</v>
      </c>
      <c r="D147" s="664" t="s">
        <v>606</v>
      </c>
      <c r="E147" s="664" t="s">
        <v>629</v>
      </c>
      <c r="F147" s="669" t="s">
        <v>650</v>
      </c>
      <c r="G147" s="667">
        <v>527815</v>
      </c>
      <c r="H147" s="664" t="s">
        <v>405</v>
      </c>
      <c r="I147" s="669" t="s">
        <v>445</v>
      </c>
      <c r="J147" s="687" t="s">
        <v>407</v>
      </c>
      <c r="K147" s="693"/>
      <c r="L147" s="694"/>
      <c r="M147" s="705"/>
      <c r="N147" s="706"/>
      <c r="O147" s="707"/>
      <c r="P147" s="707"/>
      <c r="Q147" s="707"/>
      <c r="R147" s="707"/>
    </row>
    <row r="148" s="651" customFormat="1" ht="15.75" customHeight="1" spans="1:18">
      <c r="A148" s="685">
        <v>142</v>
      </c>
      <c r="B148" s="686" t="s">
        <v>651</v>
      </c>
      <c r="C148" s="663" t="s">
        <v>652</v>
      </c>
      <c r="D148" s="665" t="s">
        <v>653</v>
      </c>
      <c r="E148" s="665" t="s">
        <v>654</v>
      </c>
      <c r="F148" s="665" t="s">
        <v>655</v>
      </c>
      <c r="G148" s="667">
        <v>490314</v>
      </c>
      <c r="H148" s="687" t="s">
        <v>405</v>
      </c>
      <c r="I148" s="677" t="s">
        <v>656</v>
      </c>
      <c r="J148" s="687" t="s">
        <v>407</v>
      </c>
      <c r="K148" s="693"/>
      <c r="L148" s="694"/>
      <c r="M148" s="705"/>
      <c r="N148" s="706"/>
      <c r="O148" s="707"/>
      <c r="P148" s="707"/>
      <c r="Q148" s="707"/>
      <c r="R148" s="707"/>
    </row>
    <row r="149" s="651" customFormat="1" ht="15" customHeight="1" spans="1:18">
      <c r="A149" s="685">
        <v>143</v>
      </c>
      <c r="B149" s="686" t="s">
        <v>651</v>
      </c>
      <c r="C149" s="663" t="s">
        <v>652</v>
      </c>
      <c r="D149" s="665" t="s">
        <v>653</v>
      </c>
      <c r="E149" s="665" t="s">
        <v>654</v>
      </c>
      <c r="F149" s="665" t="s">
        <v>657</v>
      </c>
      <c r="G149" s="667">
        <v>490315</v>
      </c>
      <c r="H149" s="687" t="s">
        <v>405</v>
      </c>
      <c r="I149" s="677" t="s">
        <v>409</v>
      </c>
      <c r="J149" s="687" t="s">
        <v>407</v>
      </c>
      <c r="K149" s="693"/>
      <c r="L149" s="694"/>
      <c r="M149" s="705"/>
      <c r="N149" s="706"/>
      <c r="O149" s="707"/>
      <c r="P149" s="707"/>
      <c r="Q149" s="707"/>
      <c r="R149" s="707"/>
    </row>
    <row r="150" s="651" customFormat="1" ht="14.25" customHeight="1" spans="1:18">
      <c r="A150" s="685">
        <v>144</v>
      </c>
      <c r="B150" s="686" t="s">
        <v>651</v>
      </c>
      <c r="C150" s="663" t="s">
        <v>652</v>
      </c>
      <c r="D150" s="665" t="s">
        <v>653</v>
      </c>
      <c r="E150" s="665" t="s">
        <v>654</v>
      </c>
      <c r="F150" s="665" t="s">
        <v>658</v>
      </c>
      <c r="G150" s="667">
        <v>490316</v>
      </c>
      <c r="H150" s="687" t="s">
        <v>405</v>
      </c>
      <c r="I150" s="677" t="s">
        <v>459</v>
      </c>
      <c r="J150" s="687" t="s">
        <v>407</v>
      </c>
      <c r="K150" s="693"/>
      <c r="L150" s="694"/>
      <c r="M150" s="705"/>
      <c r="N150" s="706"/>
      <c r="O150" s="707"/>
      <c r="P150" s="707"/>
      <c r="Q150" s="707"/>
      <c r="R150" s="707"/>
    </row>
    <row r="151" s="651" customFormat="1" ht="18" customHeight="1" spans="1:18">
      <c r="A151" s="685">
        <v>145</v>
      </c>
      <c r="B151" s="682" t="s">
        <v>659</v>
      </c>
      <c r="C151" s="663" t="s">
        <v>660</v>
      </c>
      <c r="D151" s="679" t="s">
        <v>661</v>
      </c>
      <c r="E151" s="665" t="s">
        <v>662</v>
      </c>
      <c r="F151" s="665">
        <v>30003120</v>
      </c>
      <c r="G151" s="667">
        <v>470700</v>
      </c>
      <c r="H151" s="679" t="s">
        <v>405</v>
      </c>
      <c r="I151" s="700" t="s">
        <v>443</v>
      </c>
      <c r="J151" s="687" t="s">
        <v>407</v>
      </c>
      <c r="K151" s="693"/>
      <c r="L151" s="694"/>
      <c r="M151" s="705"/>
      <c r="N151" s="706"/>
      <c r="O151" s="707"/>
      <c r="P151" s="707"/>
      <c r="Q151" s="707"/>
      <c r="R151" s="707"/>
    </row>
    <row r="152" s="651" customFormat="1" ht="14.25" customHeight="1" spans="1:18">
      <c r="A152" s="685">
        <v>146</v>
      </c>
      <c r="B152" s="682" t="s">
        <v>663</v>
      </c>
      <c r="C152" s="684">
        <v>44613</v>
      </c>
      <c r="D152" s="674"/>
      <c r="E152" s="664" t="s">
        <v>462</v>
      </c>
      <c r="F152" s="688" t="s">
        <v>457</v>
      </c>
      <c r="G152" s="667">
        <v>509932</v>
      </c>
      <c r="H152" s="674" t="s">
        <v>405</v>
      </c>
      <c r="I152" s="677" t="s">
        <v>409</v>
      </c>
      <c r="J152" s="687" t="s">
        <v>407</v>
      </c>
      <c r="K152" s="693"/>
      <c r="L152" s="694"/>
      <c r="M152" s="705"/>
      <c r="N152" s="706"/>
      <c r="O152" s="707"/>
      <c r="P152" s="707"/>
      <c r="Q152" s="707"/>
      <c r="R152" s="707"/>
    </row>
    <row r="153" s="651" customFormat="1" ht="17.25" customHeight="1" spans="1:18">
      <c r="A153" s="685">
        <v>147</v>
      </c>
      <c r="B153" s="686" t="s">
        <v>664</v>
      </c>
      <c r="C153" s="663" t="s">
        <v>665</v>
      </c>
      <c r="D153" s="687" t="s">
        <v>666</v>
      </c>
      <c r="E153" s="665" t="s">
        <v>667</v>
      </c>
      <c r="F153" s="665">
        <v>1073107</v>
      </c>
      <c r="G153" s="667">
        <v>490247</v>
      </c>
      <c r="H153" s="687" t="s">
        <v>405</v>
      </c>
      <c r="I153" s="677" t="s">
        <v>406</v>
      </c>
      <c r="J153" s="687" t="s">
        <v>407</v>
      </c>
      <c r="K153" s="693"/>
      <c r="L153" s="694"/>
      <c r="M153" s="705"/>
      <c r="N153" s="706"/>
      <c r="O153" s="707"/>
      <c r="P153" s="707"/>
      <c r="Q153" s="707"/>
      <c r="R153" s="707"/>
    </row>
    <row r="154" s="651" customFormat="1" ht="18" customHeight="1" spans="1:18">
      <c r="A154" s="685">
        <v>148</v>
      </c>
      <c r="B154" s="662" t="s">
        <v>668</v>
      </c>
      <c r="C154" s="663" t="s">
        <v>669</v>
      </c>
      <c r="D154" s="664" t="s">
        <v>670</v>
      </c>
      <c r="E154" s="665" t="s">
        <v>671</v>
      </c>
      <c r="F154" s="666">
        <v>16233</v>
      </c>
      <c r="G154" s="667">
        <v>513657</v>
      </c>
      <c r="H154" s="664" t="s">
        <v>405</v>
      </c>
      <c r="I154" s="669" t="s">
        <v>443</v>
      </c>
      <c r="J154" s="687" t="s">
        <v>407</v>
      </c>
      <c r="K154" s="693"/>
      <c r="L154" s="694"/>
      <c r="M154" s="705"/>
      <c r="N154" s="706"/>
      <c r="O154" s="707"/>
      <c r="P154" s="707"/>
      <c r="Q154" s="707"/>
      <c r="R154" s="707"/>
    </row>
    <row r="155" s="651" customFormat="1" ht="18" customHeight="1" spans="1:18">
      <c r="A155" s="685">
        <v>149</v>
      </c>
      <c r="B155" s="662" t="s">
        <v>668</v>
      </c>
      <c r="C155" s="663" t="s">
        <v>669</v>
      </c>
      <c r="D155" s="664" t="s">
        <v>670</v>
      </c>
      <c r="E155" s="665" t="s">
        <v>671</v>
      </c>
      <c r="F155" s="666">
        <v>16252</v>
      </c>
      <c r="G155" s="667">
        <v>513669</v>
      </c>
      <c r="H155" s="664" t="s">
        <v>405</v>
      </c>
      <c r="I155" s="669" t="s">
        <v>409</v>
      </c>
      <c r="J155" s="687" t="s">
        <v>407</v>
      </c>
      <c r="K155" s="693"/>
      <c r="L155" s="694"/>
      <c r="M155" s="705"/>
      <c r="N155" s="706"/>
      <c r="O155" s="707"/>
      <c r="P155" s="707"/>
      <c r="Q155" s="707"/>
      <c r="R155" s="707"/>
    </row>
    <row r="156" s="651" customFormat="1" ht="15.75" customHeight="1" spans="1:18">
      <c r="A156" s="685">
        <v>150</v>
      </c>
      <c r="B156" s="662" t="s">
        <v>668</v>
      </c>
      <c r="C156" s="663" t="s">
        <v>669</v>
      </c>
      <c r="D156" s="664" t="s">
        <v>670</v>
      </c>
      <c r="E156" s="665" t="s">
        <v>671</v>
      </c>
      <c r="F156" s="666">
        <v>16262</v>
      </c>
      <c r="G156" s="667">
        <v>513674</v>
      </c>
      <c r="H156" s="664" t="s">
        <v>405</v>
      </c>
      <c r="I156" s="669" t="s">
        <v>443</v>
      </c>
      <c r="J156" s="687" t="s">
        <v>407</v>
      </c>
      <c r="K156" s="693"/>
      <c r="L156" s="694"/>
      <c r="M156" s="705"/>
      <c r="N156" s="706"/>
      <c r="O156" s="707"/>
      <c r="P156" s="707"/>
      <c r="Q156" s="707"/>
      <c r="R156" s="707"/>
    </row>
    <row r="157" s="651" customFormat="1" ht="15.75" customHeight="1" spans="1:18">
      <c r="A157" s="685">
        <v>151</v>
      </c>
      <c r="B157" s="662" t="s">
        <v>668</v>
      </c>
      <c r="C157" s="663" t="s">
        <v>669</v>
      </c>
      <c r="D157" s="664" t="s">
        <v>670</v>
      </c>
      <c r="E157" s="665" t="s">
        <v>671</v>
      </c>
      <c r="F157" s="666">
        <v>16286</v>
      </c>
      <c r="G157" s="667">
        <v>513682</v>
      </c>
      <c r="H157" s="664" t="s">
        <v>405</v>
      </c>
      <c r="I157" s="669" t="s">
        <v>406</v>
      </c>
      <c r="J157" s="687" t="s">
        <v>407</v>
      </c>
      <c r="K157" s="704"/>
      <c r="L157" s="694"/>
      <c r="M157" s="705"/>
      <c r="N157" s="706"/>
      <c r="O157" s="707"/>
      <c r="P157" s="707"/>
      <c r="Q157" s="707"/>
      <c r="R157" s="707"/>
    </row>
    <row r="158" s="651" customFormat="1" ht="15.75" customHeight="1" spans="1:18">
      <c r="A158" s="685">
        <v>152</v>
      </c>
      <c r="B158" s="662" t="s">
        <v>668</v>
      </c>
      <c r="C158" s="663" t="s">
        <v>669</v>
      </c>
      <c r="D158" s="664" t="s">
        <v>670</v>
      </c>
      <c r="E158" s="665" t="s">
        <v>671</v>
      </c>
      <c r="F158" s="666">
        <v>163123</v>
      </c>
      <c r="G158" s="667">
        <v>513689</v>
      </c>
      <c r="H158" s="664" t="s">
        <v>405</v>
      </c>
      <c r="I158" s="669" t="s">
        <v>408</v>
      </c>
      <c r="J158" s="687" t="s">
        <v>407</v>
      </c>
      <c r="K158" s="693"/>
      <c r="L158" s="694"/>
      <c r="M158" s="705"/>
      <c r="N158" s="706"/>
      <c r="O158" s="707"/>
      <c r="P158" s="707"/>
      <c r="Q158" s="707"/>
      <c r="R158" s="707"/>
    </row>
    <row r="159" s="651" customFormat="1" ht="18" customHeight="1" spans="1:18">
      <c r="A159" s="685">
        <v>153</v>
      </c>
      <c r="B159" s="662" t="s">
        <v>668</v>
      </c>
      <c r="C159" s="663" t="s">
        <v>672</v>
      </c>
      <c r="D159" s="664" t="s">
        <v>673</v>
      </c>
      <c r="E159" s="665" t="s">
        <v>674</v>
      </c>
      <c r="F159" s="666">
        <v>17521</v>
      </c>
      <c r="G159" s="667">
        <v>520456</v>
      </c>
      <c r="H159" s="664" t="s">
        <v>405</v>
      </c>
      <c r="I159" s="669" t="s">
        <v>406</v>
      </c>
      <c r="J159" s="687" t="s">
        <v>407</v>
      </c>
      <c r="K159" s="693"/>
      <c r="L159" s="694"/>
      <c r="M159" s="705"/>
      <c r="N159" s="706"/>
      <c r="O159" s="707"/>
      <c r="P159" s="707"/>
      <c r="Q159" s="707"/>
      <c r="R159" s="707"/>
    </row>
    <row r="160" s="651" customFormat="1" ht="15" customHeight="1" spans="1:18">
      <c r="A160" s="685">
        <v>154</v>
      </c>
      <c r="B160" s="662" t="s">
        <v>668</v>
      </c>
      <c r="C160" s="663" t="s">
        <v>672</v>
      </c>
      <c r="D160" s="664" t="s">
        <v>673</v>
      </c>
      <c r="E160" s="665" t="s">
        <v>674</v>
      </c>
      <c r="F160" s="666">
        <v>17568</v>
      </c>
      <c r="G160" s="667">
        <v>520460</v>
      </c>
      <c r="H160" s="664" t="s">
        <v>405</v>
      </c>
      <c r="I160" s="669" t="s">
        <v>406</v>
      </c>
      <c r="J160" s="687" t="s">
        <v>407</v>
      </c>
      <c r="K160" s="693"/>
      <c r="L160" s="694"/>
      <c r="M160" s="705"/>
      <c r="N160" s="706"/>
      <c r="O160" s="707"/>
      <c r="P160" s="707"/>
      <c r="Q160" s="707"/>
      <c r="R160" s="707"/>
    </row>
    <row r="161" s="651" customFormat="1" ht="14.25" customHeight="1" spans="1:18">
      <c r="A161" s="685">
        <v>155</v>
      </c>
      <c r="B161" s="662" t="s">
        <v>668</v>
      </c>
      <c r="C161" s="663" t="s">
        <v>672</v>
      </c>
      <c r="D161" s="664" t="s">
        <v>673</v>
      </c>
      <c r="E161" s="665" t="s">
        <v>674</v>
      </c>
      <c r="F161" s="666" t="s">
        <v>675</v>
      </c>
      <c r="G161" s="667">
        <v>520471</v>
      </c>
      <c r="H161" s="664" t="s">
        <v>676</v>
      </c>
      <c r="I161" s="669" t="s">
        <v>406</v>
      </c>
      <c r="J161" s="687" t="s">
        <v>407</v>
      </c>
      <c r="K161" s="693"/>
      <c r="L161" s="694"/>
      <c r="M161" s="705"/>
      <c r="N161" s="706"/>
      <c r="O161" s="707"/>
      <c r="P161" s="707"/>
      <c r="Q161" s="707"/>
      <c r="R161" s="707"/>
    </row>
    <row r="162" s="651" customFormat="1" ht="14.25" customHeight="1" spans="1:18">
      <c r="A162" s="685">
        <v>156</v>
      </c>
      <c r="B162" s="662" t="s">
        <v>668</v>
      </c>
      <c r="C162" s="663" t="s">
        <v>672</v>
      </c>
      <c r="D162" s="664" t="s">
        <v>673</v>
      </c>
      <c r="E162" s="665" t="s">
        <v>674</v>
      </c>
      <c r="F162" s="666" t="s">
        <v>677</v>
      </c>
      <c r="G162" s="667">
        <v>520473</v>
      </c>
      <c r="H162" s="664" t="s">
        <v>405</v>
      </c>
      <c r="I162" s="669" t="s">
        <v>406</v>
      </c>
      <c r="J162" s="687" t="s">
        <v>407</v>
      </c>
      <c r="K162" s="693"/>
      <c r="L162" s="694"/>
      <c r="M162" s="705"/>
      <c r="N162" s="706"/>
      <c r="O162" s="707"/>
      <c r="P162" s="707"/>
      <c r="Q162" s="707"/>
      <c r="R162" s="707"/>
    </row>
    <row r="163" s="651" customFormat="1" ht="15.75" customHeight="1" spans="1:18">
      <c r="A163" s="685">
        <v>157</v>
      </c>
      <c r="B163" s="662" t="s">
        <v>668</v>
      </c>
      <c r="C163" s="663" t="s">
        <v>672</v>
      </c>
      <c r="D163" s="664" t="s">
        <v>673</v>
      </c>
      <c r="E163" s="665" t="s">
        <v>678</v>
      </c>
      <c r="F163" s="666" t="s">
        <v>679</v>
      </c>
      <c r="G163" s="667">
        <v>520474</v>
      </c>
      <c r="H163" s="664" t="s">
        <v>405</v>
      </c>
      <c r="I163" s="669" t="s">
        <v>406</v>
      </c>
      <c r="J163" s="687" t="s">
        <v>407</v>
      </c>
      <c r="K163" s="693"/>
      <c r="L163" s="694"/>
      <c r="M163" s="705"/>
      <c r="N163" s="706"/>
      <c r="O163" s="707"/>
      <c r="P163" s="707"/>
      <c r="Q163" s="707"/>
      <c r="R163" s="707"/>
    </row>
    <row r="164" s="651" customFormat="1" ht="14.25" customHeight="1" spans="1:18">
      <c r="A164" s="685">
        <v>158</v>
      </c>
      <c r="B164" s="662" t="s">
        <v>668</v>
      </c>
      <c r="C164" s="663" t="s">
        <v>672</v>
      </c>
      <c r="D164" s="664" t="s">
        <v>673</v>
      </c>
      <c r="E164" s="665" t="s">
        <v>674</v>
      </c>
      <c r="F164" s="666">
        <v>17504</v>
      </c>
      <c r="G164" s="667">
        <v>520509</v>
      </c>
      <c r="H164" s="664" t="s">
        <v>405</v>
      </c>
      <c r="I164" s="669" t="s">
        <v>406</v>
      </c>
      <c r="J164" s="687" t="s">
        <v>407</v>
      </c>
      <c r="K164" s="693"/>
      <c r="L164" s="694"/>
      <c r="M164" s="705"/>
      <c r="N164" s="706"/>
      <c r="O164" s="707"/>
      <c r="P164" s="707"/>
      <c r="Q164" s="707"/>
      <c r="R164" s="707"/>
    </row>
    <row r="165" s="651" customFormat="1" ht="12" customHeight="1" spans="1:18">
      <c r="A165" s="685">
        <v>159</v>
      </c>
      <c r="B165" s="662" t="s">
        <v>668</v>
      </c>
      <c r="C165" s="663" t="s">
        <v>672</v>
      </c>
      <c r="D165" s="664" t="s">
        <v>673</v>
      </c>
      <c r="E165" s="665" t="s">
        <v>674</v>
      </c>
      <c r="F165" s="666">
        <v>17486</v>
      </c>
      <c r="G165" s="667">
        <v>520510</v>
      </c>
      <c r="H165" s="664" t="s">
        <v>405</v>
      </c>
      <c r="I165" s="669" t="s">
        <v>406</v>
      </c>
      <c r="J165" s="687" t="s">
        <v>407</v>
      </c>
      <c r="K165" s="693"/>
      <c r="L165" s="694"/>
      <c r="M165" s="705"/>
      <c r="N165" s="706"/>
      <c r="O165" s="707"/>
      <c r="P165" s="707"/>
      <c r="Q165" s="707"/>
      <c r="R165" s="707"/>
    </row>
    <row r="166" s="651" customFormat="1" ht="12" customHeight="1" spans="1:18">
      <c r="A166" s="685">
        <v>160</v>
      </c>
      <c r="B166" s="662" t="s">
        <v>668</v>
      </c>
      <c r="C166" s="663" t="s">
        <v>611</v>
      </c>
      <c r="D166" s="664" t="s">
        <v>680</v>
      </c>
      <c r="E166" s="723" t="s">
        <v>681</v>
      </c>
      <c r="F166" s="666" t="s">
        <v>682</v>
      </c>
      <c r="G166" s="667">
        <v>528873</v>
      </c>
      <c r="H166" s="664" t="s">
        <v>405</v>
      </c>
      <c r="I166" s="669" t="s">
        <v>502</v>
      </c>
      <c r="J166" s="687" t="s">
        <v>407</v>
      </c>
      <c r="K166" s="693"/>
      <c r="L166" s="694"/>
      <c r="M166" s="705"/>
      <c r="N166" s="706"/>
      <c r="O166" s="707"/>
      <c r="P166" s="707"/>
      <c r="Q166" s="707"/>
      <c r="R166" s="707"/>
    </row>
    <row r="167" s="651" customFormat="1" ht="12" customHeight="1" spans="1:18">
      <c r="A167" s="685">
        <v>161</v>
      </c>
      <c r="B167" s="662" t="s">
        <v>668</v>
      </c>
      <c r="C167" s="663" t="s">
        <v>611</v>
      </c>
      <c r="D167" s="664" t="s">
        <v>680</v>
      </c>
      <c r="E167" s="723" t="s">
        <v>681</v>
      </c>
      <c r="F167" s="688">
        <v>210827029934</v>
      </c>
      <c r="G167" s="667">
        <v>528877</v>
      </c>
      <c r="H167" s="664" t="s">
        <v>405</v>
      </c>
      <c r="I167" s="669" t="s">
        <v>445</v>
      </c>
      <c r="J167" s="687" t="s">
        <v>407</v>
      </c>
      <c r="K167" s="693"/>
      <c r="L167" s="694"/>
      <c r="M167" s="705"/>
      <c r="N167" s="706"/>
      <c r="O167" s="707"/>
      <c r="P167" s="707"/>
      <c r="Q167" s="707"/>
      <c r="R167" s="707"/>
    </row>
    <row r="168" s="651" customFormat="1" ht="12.75" customHeight="1" spans="1:18">
      <c r="A168" s="685">
        <v>162</v>
      </c>
      <c r="B168" s="662" t="s">
        <v>668</v>
      </c>
      <c r="C168" s="663" t="s">
        <v>611</v>
      </c>
      <c r="D168" s="664" t="s">
        <v>680</v>
      </c>
      <c r="E168" s="723" t="s">
        <v>681</v>
      </c>
      <c r="F168" s="688">
        <v>210917030189</v>
      </c>
      <c r="G168" s="667">
        <v>528887</v>
      </c>
      <c r="H168" s="664" t="s">
        <v>405</v>
      </c>
      <c r="I168" s="669" t="s">
        <v>458</v>
      </c>
      <c r="J168" s="687" t="s">
        <v>407</v>
      </c>
      <c r="K168" s="693"/>
      <c r="L168" s="694"/>
      <c r="M168" s="705"/>
      <c r="N168" s="706"/>
      <c r="O168" s="707"/>
      <c r="P168" s="707"/>
      <c r="Q168" s="707"/>
      <c r="R168" s="707"/>
    </row>
    <row r="169" s="651" customFormat="1" ht="12" customHeight="1" spans="1:18">
      <c r="A169" s="685">
        <v>163</v>
      </c>
      <c r="B169" s="662" t="s">
        <v>614</v>
      </c>
      <c r="C169" s="684">
        <v>45139</v>
      </c>
      <c r="D169" s="664" t="s">
        <v>616</v>
      </c>
      <c r="E169" s="723" t="s">
        <v>462</v>
      </c>
      <c r="F169" s="688" t="s">
        <v>683</v>
      </c>
      <c r="G169" s="667">
        <v>532331</v>
      </c>
      <c r="H169" s="664" t="s">
        <v>405</v>
      </c>
      <c r="I169" s="669" t="s">
        <v>408</v>
      </c>
      <c r="J169" s="733" t="s">
        <v>407</v>
      </c>
      <c r="K169" s="693"/>
      <c r="L169" s="694"/>
      <c r="M169" s="705"/>
      <c r="N169" s="706"/>
      <c r="O169" s="707"/>
      <c r="P169" s="707"/>
      <c r="Q169" s="707"/>
      <c r="R169" s="707"/>
    </row>
    <row r="170" s="651" customFormat="1" ht="12" customHeight="1" spans="1:18">
      <c r="A170" s="724">
        <v>164</v>
      </c>
      <c r="B170" s="662" t="s">
        <v>439</v>
      </c>
      <c r="C170" s="684">
        <v>45169</v>
      </c>
      <c r="D170" s="664" t="s">
        <v>684</v>
      </c>
      <c r="E170" s="723" t="s">
        <v>462</v>
      </c>
      <c r="F170" s="688">
        <v>23246</v>
      </c>
      <c r="G170" s="725">
        <v>452292</v>
      </c>
      <c r="H170" s="664" t="s">
        <v>405</v>
      </c>
      <c r="I170" s="669" t="s">
        <v>408</v>
      </c>
      <c r="J170" s="687" t="s">
        <v>407</v>
      </c>
      <c r="K170" s="693"/>
      <c r="L170" s="694"/>
      <c r="M170" s="705"/>
      <c r="N170" s="706"/>
      <c r="O170" s="707"/>
      <c r="P170" s="707"/>
      <c r="Q170" s="707"/>
      <c r="R170" s="707"/>
    </row>
    <row r="171" s="651" customFormat="1" ht="12" customHeight="1" spans="1:18">
      <c r="A171" s="724">
        <v>165</v>
      </c>
      <c r="B171" s="662" t="s">
        <v>685</v>
      </c>
      <c r="C171" s="684">
        <v>45169</v>
      </c>
      <c r="D171" s="664" t="s">
        <v>583</v>
      </c>
      <c r="E171" s="723" t="s">
        <v>462</v>
      </c>
      <c r="F171" s="688" t="s">
        <v>686</v>
      </c>
      <c r="G171" s="667">
        <v>646581</v>
      </c>
      <c r="H171" s="664" t="s">
        <v>405</v>
      </c>
      <c r="I171" s="669" t="s">
        <v>406</v>
      </c>
      <c r="J171" s="687" t="s">
        <v>407</v>
      </c>
      <c r="K171" s="693"/>
      <c r="L171" s="694"/>
      <c r="M171" s="705"/>
      <c r="N171" s="706"/>
      <c r="O171" s="707"/>
      <c r="P171" s="707"/>
      <c r="Q171" s="707"/>
      <c r="R171" s="707"/>
    </row>
    <row r="172" s="651" customFormat="1" ht="12" customHeight="1" spans="1:18">
      <c r="A172" s="724">
        <v>166</v>
      </c>
      <c r="B172" s="662" t="s">
        <v>687</v>
      </c>
      <c r="C172" s="726">
        <v>45093</v>
      </c>
      <c r="D172" s="664" t="s">
        <v>688</v>
      </c>
      <c r="E172" s="723" t="s">
        <v>462</v>
      </c>
      <c r="F172" s="688">
        <v>392282</v>
      </c>
      <c r="G172" s="727">
        <v>533273</v>
      </c>
      <c r="H172" s="664" t="s">
        <v>405</v>
      </c>
      <c r="I172" s="669" t="s">
        <v>435</v>
      </c>
      <c r="J172" s="687" t="s">
        <v>407</v>
      </c>
      <c r="K172" s="693"/>
      <c r="L172" s="694"/>
      <c r="M172" s="705"/>
      <c r="N172" s="706"/>
      <c r="O172" s="707"/>
      <c r="P172" s="707"/>
      <c r="Q172" s="707"/>
      <c r="R172" s="707"/>
    </row>
    <row r="173" s="651" customFormat="1" ht="12" customHeight="1" spans="1:18">
      <c r="A173" s="724">
        <v>167</v>
      </c>
      <c r="B173" s="662" t="s">
        <v>689</v>
      </c>
      <c r="C173" s="726">
        <v>44729</v>
      </c>
      <c r="D173" s="664" t="s">
        <v>690</v>
      </c>
      <c r="E173" s="723" t="s">
        <v>462</v>
      </c>
      <c r="F173" s="688" t="s">
        <v>691</v>
      </c>
      <c r="G173" s="727">
        <v>533273</v>
      </c>
      <c r="H173" s="664" t="s">
        <v>405</v>
      </c>
      <c r="I173" s="669" t="s">
        <v>692</v>
      </c>
      <c r="J173" s="687" t="s">
        <v>407</v>
      </c>
      <c r="K173" s="693"/>
      <c r="L173" s="694"/>
      <c r="M173" s="705"/>
      <c r="N173" s="706"/>
      <c r="O173" s="707"/>
      <c r="P173" s="707"/>
      <c r="Q173" s="707"/>
      <c r="R173" s="707"/>
    </row>
    <row r="174" s="651" customFormat="1" ht="12" customHeight="1" spans="1:18">
      <c r="A174" s="724">
        <v>168</v>
      </c>
      <c r="B174" s="662" t="s">
        <v>693</v>
      </c>
      <c r="C174" s="726">
        <v>44729</v>
      </c>
      <c r="D174" s="664" t="s">
        <v>403</v>
      </c>
      <c r="E174" s="723" t="s">
        <v>462</v>
      </c>
      <c r="F174" s="688">
        <v>321080387</v>
      </c>
      <c r="G174" s="727">
        <v>511904</v>
      </c>
      <c r="H174" s="664" t="s">
        <v>405</v>
      </c>
      <c r="I174" s="669" t="s">
        <v>694</v>
      </c>
      <c r="J174" s="687" t="s">
        <v>407</v>
      </c>
      <c r="K174" s="693"/>
      <c r="L174" s="694"/>
      <c r="M174" s="705"/>
      <c r="N174" s="706"/>
      <c r="O174" s="707"/>
      <c r="P174" s="707"/>
      <c r="Q174" s="707"/>
      <c r="R174" s="707"/>
    </row>
    <row r="175" s="651" customFormat="1" ht="12" customHeight="1" spans="1:18">
      <c r="A175" s="724">
        <v>169</v>
      </c>
      <c r="B175" s="662" t="s">
        <v>668</v>
      </c>
      <c r="C175" s="726">
        <v>44900</v>
      </c>
      <c r="D175" s="664" t="s">
        <v>695</v>
      </c>
      <c r="E175" s="723" t="s">
        <v>462</v>
      </c>
      <c r="F175" s="688" t="s">
        <v>696</v>
      </c>
      <c r="G175" s="727">
        <v>627857</v>
      </c>
      <c r="H175" s="664" t="s">
        <v>405</v>
      </c>
      <c r="I175" s="669" t="s">
        <v>406</v>
      </c>
      <c r="J175" s="687" t="s">
        <v>407</v>
      </c>
      <c r="K175" s="693"/>
      <c r="L175" s="694"/>
      <c r="M175" s="705"/>
      <c r="N175" s="706"/>
      <c r="O175" s="707"/>
      <c r="P175" s="707"/>
      <c r="Q175" s="707"/>
      <c r="R175" s="707"/>
    </row>
    <row r="176" s="651" customFormat="1" ht="12" customHeight="1" spans="1:18">
      <c r="A176" s="724">
        <v>170</v>
      </c>
      <c r="B176" s="662" t="s">
        <v>668</v>
      </c>
      <c r="C176" s="726">
        <v>44900</v>
      </c>
      <c r="D176" s="664" t="s">
        <v>695</v>
      </c>
      <c r="E176" s="723" t="s">
        <v>462</v>
      </c>
      <c r="F176" s="688" t="s">
        <v>696</v>
      </c>
      <c r="G176" s="727">
        <v>627890</v>
      </c>
      <c r="H176" s="664" t="s">
        <v>405</v>
      </c>
      <c r="I176" s="669" t="s">
        <v>406</v>
      </c>
      <c r="J176" s="687" t="s">
        <v>407</v>
      </c>
      <c r="K176" s="693"/>
      <c r="L176" s="694"/>
      <c r="M176" s="705"/>
      <c r="N176" s="706"/>
      <c r="O176" s="707"/>
      <c r="P176" s="707"/>
      <c r="Q176" s="707"/>
      <c r="R176" s="707"/>
    </row>
    <row r="177" s="651" customFormat="1" ht="12" customHeight="1" spans="1:18">
      <c r="A177" s="724">
        <v>171</v>
      </c>
      <c r="B177" s="662" t="s">
        <v>697</v>
      </c>
      <c r="C177" s="726">
        <v>45169</v>
      </c>
      <c r="D177" s="664" t="s">
        <v>698</v>
      </c>
      <c r="E177" s="723" t="s">
        <v>462</v>
      </c>
      <c r="F177" s="688" t="s">
        <v>699</v>
      </c>
      <c r="G177" s="725">
        <v>672472</v>
      </c>
      <c r="H177" s="664" t="s">
        <v>405</v>
      </c>
      <c r="I177" s="669" t="s">
        <v>408</v>
      </c>
      <c r="J177" s="687" t="s">
        <v>407</v>
      </c>
      <c r="K177" s="693"/>
      <c r="L177" s="694"/>
      <c r="M177" s="705"/>
      <c r="N177" s="706"/>
      <c r="O177" s="707"/>
      <c r="P177" s="707"/>
      <c r="Q177" s="707"/>
      <c r="R177" s="707"/>
    </row>
    <row r="178" s="651" customFormat="1" ht="12" customHeight="1" spans="1:18">
      <c r="A178" s="724">
        <v>172</v>
      </c>
      <c r="B178" s="662" t="s">
        <v>668</v>
      </c>
      <c r="C178" s="663" t="s">
        <v>611</v>
      </c>
      <c r="D178" s="664" t="s">
        <v>680</v>
      </c>
      <c r="E178" s="723" t="s">
        <v>681</v>
      </c>
      <c r="F178" s="688">
        <v>210923030250</v>
      </c>
      <c r="G178" s="667">
        <v>528892</v>
      </c>
      <c r="H178" s="664" t="s">
        <v>405</v>
      </c>
      <c r="I178" s="669" t="s">
        <v>408</v>
      </c>
      <c r="J178" s="687" t="s">
        <v>407</v>
      </c>
      <c r="K178" s="693"/>
      <c r="L178" s="694"/>
      <c r="M178" s="705"/>
      <c r="N178" s="706"/>
      <c r="O178" s="707"/>
      <c r="P178" s="707"/>
      <c r="Q178" s="707"/>
      <c r="R178" s="707"/>
    </row>
    <row r="179" s="651" customFormat="1" ht="12" customHeight="1" spans="1:18">
      <c r="A179" s="724">
        <v>173</v>
      </c>
      <c r="B179" s="662" t="s">
        <v>668</v>
      </c>
      <c r="C179" s="726">
        <v>44900</v>
      </c>
      <c r="D179" s="664" t="s">
        <v>700</v>
      </c>
      <c r="E179" s="664" t="s">
        <v>673</v>
      </c>
      <c r="F179" s="688" t="s">
        <v>696</v>
      </c>
      <c r="G179" s="728">
        <v>627857</v>
      </c>
      <c r="H179" s="664" t="s">
        <v>405</v>
      </c>
      <c r="I179" s="700" t="s">
        <v>406</v>
      </c>
      <c r="J179" s="687" t="s">
        <v>407</v>
      </c>
      <c r="K179" s="693"/>
      <c r="L179" s="694"/>
      <c r="M179" s="705"/>
      <c r="N179" s="706"/>
      <c r="O179" s="707"/>
      <c r="P179" s="707"/>
      <c r="Q179" s="707"/>
      <c r="R179" s="707"/>
    </row>
    <row r="180" s="651" customFormat="1" ht="12" customHeight="1" spans="1:18">
      <c r="A180" s="724">
        <v>174</v>
      </c>
      <c r="B180" s="662" t="s">
        <v>668</v>
      </c>
      <c r="C180" s="726">
        <v>44900</v>
      </c>
      <c r="D180" s="664" t="s">
        <v>700</v>
      </c>
      <c r="E180" s="664" t="s">
        <v>673</v>
      </c>
      <c r="F180" s="729" t="s">
        <v>701</v>
      </c>
      <c r="G180" s="728">
        <v>627890</v>
      </c>
      <c r="H180" s="664" t="s">
        <v>405</v>
      </c>
      <c r="I180" s="700" t="s">
        <v>406</v>
      </c>
      <c r="J180" s="687" t="s">
        <v>407</v>
      </c>
      <c r="K180" s="693"/>
      <c r="L180" s="694"/>
      <c r="M180" s="705"/>
      <c r="N180" s="706"/>
      <c r="O180" s="707"/>
      <c r="P180" s="707"/>
      <c r="Q180" s="707"/>
      <c r="R180" s="707"/>
    </row>
    <row r="181" s="651" customFormat="1" ht="12" customHeight="1" spans="1:18">
      <c r="A181" s="724">
        <v>175</v>
      </c>
      <c r="B181" s="662" t="s">
        <v>668</v>
      </c>
      <c r="C181" s="730">
        <v>44673</v>
      </c>
      <c r="D181" s="664" t="s">
        <v>680</v>
      </c>
      <c r="E181" s="723" t="s">
        <v>681</v>
      </c>
      <c r="F181" s="731">
        <v>210903030018</v>
      </c>
      <c r="G181" s="732">
        <v>528879</v>
      </c>
      <c r="H181" s="664" t="s">
        <v>405</v>
      </c>
      <c r="I181" s="700" t="s">
        <v>406</v>
      </c>
      <c r="J181" s="687" t="s">
        <v>407</v>
      </c>
      <c r="K181" s="693"/>
      <c r="L181" s="694"/>
      <c r="M181" s="705"/>
      <c r="N181" s="706"/>
      <c r="O181" s="707"/>
      <c r="P181" s="707"/>
      <c r="Q181" s="707"/>
      <c r="R181" s="707"/>
    </row>
    <row r="182" s="651" customFormat="1" ht="12" customHeight="1" spans="1:18">
      <c r="A182" s="724">
        <v>176</v>
      </c>
      <c r="B182" s="662" t="s">
        <v>668</v>
      </c>
      <c r="C182" s="730">
        <v>44673</v>
      </c>
      <c r="D182" s="664" t="s">
        <v>680</v>
      </c>
      <c r="E182" s="723" t="s">
        <v>681</v>
      </c>
      <c r="F182" s="731">
        <v>210923030254</v>
      </c>
      <c r="G182" s="732">
        <v>528893</v>
      </c>
      <c r="H182" s="664" t="s">
        <v>405</v>
      </c>
      <c r="I182" s="700" t="s">
        <v>702</v>
      </c>
      <c r="J182" s="687" t="s">
        <v>407</v>
      </c>
      <c r="K182" s="693"/>
      <c r="L182" s="694"/>
      <c r="M182" s="705"/>
      <c r="N182" s="706"/>
      <c r="O182" s="707"/>
      <c r="P182" s="707"/>
      <c r="Q182" s="707"/>
      <c r="R182" s="707"/>
    </row>
    <row r="183" s="651" customFormat="1" ht="12" customHeight="1" spans="1:18">
      <c r="A183" s="724">
        <v>177</v>
      </c>
      <c r="B183" s="662" t="s">
        <v>668</v>
      </c>
      <c r="C183" s="730">
        <v>44900</v>
      </c>
      <c r="D183" s="664" t="s">
        <v>700</v>
      </c>
      <c r="E183" s="723" t="s">
        <v>673</v>
      </c>
      <c r="F183" s="731" t="s">
        <v>696</v>
      </c>
      <c r="G183" s="732">
        <v>627857</v>
      </c>
      <c r="H183" s="664" t="s">
        <v>405</v>
      </c>
      <c r="I183" s="700" t="s">
        <v>406</v>
      </c>
      <c r="J183" s="687" t="s">
        <v>407</v>
      </c>
      <c r="K183" s="693"/>
      <c r="L183" s="694"/>
      <c r="M183" s="705"/>
      <c r="N183" s="706"/>
      <c r="O183" s="707"/>
      <c r="P183" s="707"/>
      <c r="Q183" s="707"/>
      <c r="R183" s="707"/>
    </row>
    <row r="184" s="651" customFormat="1" ht="12" customHeight="1" spans="1:18">
      <c r="A184" s="724">
        <v>178</v>
      </c>
      <c r="B184" s="662" t="s">
        <v>668</v>
      </c>
      <c r="C184" s="730">
        <v>44900</v>
      </c>
      <c r="D184" s="664" t="s">
        <v>700</v>
      </c>
      <c r="E184" s="723" t="s">
        <v>673</v>
      </c>
      <c r="F184" s="731" t="s">
        <v>696</v>
      </c>
      <c r="G184" s="732">
        <v>627890</v>
      </c>
      <c r="H184" s="664" t="s">
        <v>405</v>
      </c>
      <c r="I184" s="700" t="s">
        <v>406</v>
      </c>
      <c r="J184" s="687" t="s">
        <v>407</v>
      </c>
      <c r="K184" s="693"/>
      <c r="L184" s="694"/>
      <c r="M184" s="705"/>
      <c r="N184" s="706"/>
      <c r="O184" s="707"/>
      <c r="P184" s="707"/>
      <c r="Q184" s="707"/>
      <c r="R184" s="707"/>
    </row>
    <row r="185" s="651" customFormat="1" ht="12" customHeight="1" spans="1:18">
      <c r="A185" s="724">
        <v>179</v>
      </c>
      <c r="B185" s="662" t="s">
        <v>693</v>
      </c>
      <c r="C185" s="730">
        <v>44729</v>
      </c>
      <c r="D185" s="664" t="s">
        <v>703</v>
      </c>
      <c r="E185" s="723" t="s">
        <v>462</v>
      </c>
      <c r="F185" s="731">
        <v>321080387</v>
      </c>
      <c r="G185" s="732">
        <v>511904</v>
      </c>
      <c r="H185" s="664" t="s">
        <v>405</v>
      </c>
      <c r="I185" s="700" t="s">
        <v>704</v>
      </c>
      <c r="J185" s="687" t="s">
        <v>407</v>
      </c>
      <c r="K185" s="693"/>
      <c r="L185" s="694"/>
      <c r="M185" s="705"/>
      <c r="N185" s="706"/>
      <c r="O185" s="707"/>
      <c r="P185" s="707"/>
      <c r="Q185" s="707"/>
      <c r="R185" s="707"/>
    </row>
    <row r="186" s="651" customFormat="1" ht="12" customHeight="1" spans="1:18">
      <c r="A186" s="724">
        <v>180</v>
      </c>
      <c r="B186" s="662" t="s">
        <v>705</v>
      </c>
      <c r="C186" s="730">
        <v>45093</v>
      </c>
      <c r="D186" s="664" t="s">
        <v>688</v>
      </c>
      <c r="E186" s="723" t="s">
        <v>462</v>
      </c>
      <c r="F186" s="731">
        <v>392282</v>
      </c>
      <c r="G186" s="732">
        <v>709799</v>
      </c>
      <c r="H186" s="664" t="s">
        <v>405</v>
      </c>
      <c r="I186" s="700" t="s">
        <v>435</v>
      </c>
      <c r="J186" s="687" t="s">
        <v>407</v>
      </c>
      <c r="K186" s="693"/>
      <c r="L186" s="694"/>
      <c r="M186" s="705"/>
      <c r="N186" s="706"/>
      <c r="O186" s="707"/>
      <c r="P186" s="707"/>
      <c r="Q186" s="707"/>
      <c r="R186" s="707"/>
    </row>
    <row r="187" s="651" customFormat="1" ht="12" customHeight="1" spans="1:18">
      <c r="A187" s="724">
        <v>181</v>
      </c>
      <c r="B187" s="662" t="s">
        <v>614</v>
      </c>
      <c r="C187" s="730">
        <v>45139</v>
      </c>
      <c r="D187" s="664" t="s">
        <v>616</v>
      </c>
      <c r="E187" s="723" t="s">
        <v>462</v>
      </c>
      <c r="F187" s="731" t="s">
        <v>683</v>
      </c>
      <c r="G187" s="732">
        <v>532331</v>
      </c>
      <c r="H187" s="664" t="s">
        <v>405</v>
      </c>
      <c r="I187" s="700" t="s">
        <v>408</v>
      </c>
      <c r="J187" s="687" t="s">
        <v>407</v>
      </c>
      <c r="K187" s="693"/>
      <c r="L187" s="694"/>
      <c r="M187" s="705"/>
      <c r="N187" s="706"/>
      <c r="O187" s="707"/>
      <c r="P187" s="707"/>
      <c r="Q187" s="707"/>
      <c r="R187" s="707"/>
    </row>
    <row r="188" s="651" customFormat="1" ht="12" customHeight="1" spans="1:18">
      <c r="A188" s="724">
        <v>182</v>
      </c>
      <c r="B188" s="662" t="s">
        <v>439</v>
      </c>
      <c r="C188" s="730">
        <v>45169</v>
      </c>
      <c r="D188" s="664" t="s">
        <v>684</v>
      </c>
      <c r="E188" s="723" t="s">
        <v>462</v>
      </c>
      <c r="F188" s="731">
        <v>23246</v>
      </c>
      <c r="G188" s="732">
        <v>452292</v>
      </c>
      <c r="H188" s="664" t="s">
        <v>405</v>
      </c>
      <c r="I188" s="700" t="s">
        <v>408</v>
      </c>
      <c r="J188" s="687" t="s">
        <v>407</v>
      </c>
      <c r="K188" s="693"/>
      <c r="L188" s="694"/>
      <c r="M188" s="705"/>
      <c r="N188" s="706"/>
      <c r="O188" s="707"/>
      <c r="P188" s="707"/>
      <c r="Q188" s="707"/>
      <c r="R188" s="707"/>
    </row>
    <row r="189" s="651" customFormat="1" ht="12" customHeight="1" spans="1:18">
      <c r="A189" s="724">
        <v>183</v>
      </c>
      <c r="B189" s="662" t="s">
        <v>685</v>
      </c>
      <c r="C189" s="730">
        <v>45169</v>
      </c>
      <c r="D189" s="664" t="s">
        <v>706</v>
      </c>
      <c r="E189" s="723" t="s">
        <v>462</v>
      </c>
      <c r="F189" s="731" t="s">
        <v>686</v>
      </c>
      <c r="G189" s="732">
        <v>646581</v>
      </c>
      <c r="H189" s="664" t="s">
        <v>405</v>
      </c>
      <c r="I189" s="700" t="s">
        <v>406</v>
      </c>
      <c r="J189" s="687" t="s">
        <v>407</v>
      </c>
      <c r="K189" s="693"/>
      <c r="L189" s="694"/>
      <c r="M189" s="705"/>
      <c r="N189" s="706"/>
      <c r="O189" s="707"/>
      <c r="P189" s="707"/>
      <c r="Q189" s="707"/>
      <c r="R189" s="707"/>
    </row>
    <row r="190" s="651" customFormat="1" ht="12" customHeight="1" spans="1:18">
      <c r="A190" s="724">
        <v>184</v>
      </c>
      <c r="B190" s="662" t="s">
        <v>697</v>
      </c>
      <c r="C190" s="730">
        <v>45169</v>
      </c>
      <c r="D190" s="664" t="s">
        <v>698</v>
      </c>
      <c r="E190" s="723" t="s">
        <v>462</v>
      </c>
      <c r="F190" s="731" t="s">
        <v>699</v>
      </c>
      <c r="G190" s="732">
        <v>672472</v>
      </c>
      <c r="H190" s="664" t="s">
        <v>405</v>
      </c>
      <c r="I190" s="700" t="s">
        <v>408</v>
      </c>
      <c r="J190" s="687" t="s">
        <v>407</v>
      </c>
      <c r="K190" s="693"/>
      <c r="L190" s="694"/>
      <c r="M190" s="705"/>
      <c r="N190" s="706"/>
      <c r="O190" s="707"/>
      <c r="P190" s="707"/>
      <c r="Q190" s="707"/>
      <c r="R190" s="707"/>
    </row>
    <row r="191" s="651" customFormat="1" ht="12" customHeight="1" spans="1:18">
      <c r="A191" s="724">
        <v>185</v>
      </c>
      <c r="B191" s="662" t="s">
        <v>707</v>
      </c>
      <c r="C191" s="730">
        <v>45312</v>
      </c>
      <c r="D191" s="664" t="s">
        <v>420</v>
      </c>
      <c r="E191" s="723" t="s">
        <v>462</v>
      </c>
      <c r="F191" s="731" t="s">
        <v>708</v>
      </c>
      <c r="G191" s="732">
        <v>684014</v>
      </c>
      <c r="H191" s="664" t="s">
        <v>405</v>
      </c>
      <c r="I191" s="700" t="s">
        <v>406</v>
      </c>
      <c r="J191" s="687" t="s">
        <v>407</v>
      </c>
      <c r="K191" s="693"/>
      <c r="L191" s="694"/>
      <c r="M191" s="705"/>
      <c r="N191" s="706"/>
      <c r="O191" s="707"/>
      <c r="P191" s="707"/>
      <c r="Q191" s="707"/>
      <c r="R191" s="707"/>
    </row>
    <row r="192" s="651" customFormat="1" ht="12" customHeight="1" spans="1:18">
      <c r="A192" s="724">
        <v>186</v>
      </c>
      <c r="B192" s="662" t="s">
        <v>707</v>
      </c>
      <c r="C192" s="730">
        <v>45312</v>
      </c>
      <c r="D192" s="664" t="s">
        <v>420</v>
      </c>
      <c r="E192" s="723" t="s">
        <v>462</v>
      </c>
      <c r="F192" s="731" t="s">
        <v>709</v>
      </c>
      <c r="G192" s="732">
        <v>684028</v>
      </c>
      <c r="H192" s="664" t="s">
        <v>405</v>
      </c>
      <c r="I192" s="700" t="s">
        <v>406</v>
      </c>
      <c r="J192" s="687" t="s">
        <v>407</v>
      </c>
      <c r="K192" s="693"/>
      <c r="L192" s="694"/>
      <c r="M192" s="705"/>
      <c r="N192" s="706"/>
      <c r="O192" s="707"/>
      <c r="P192" s="707"/>
      <c r="Q192" s="707"/>
      <c r="R192" s="707"/>
    </row>
    <row r="193" s="651" customFormat="1" ht="15.75" customHeight="1" spans="1:18">
      <c r="A193" s="734">
        <v>187</v>
      </c>
      <c r="B193" s="662" t="s">
        <v>668</v>
      </c>
      <c r="C193" s="730">
        <v>44673</v>
      </c>
      <c r="D193" s="664" t="s">
        <v>680</v>
      </c>
      <c r="E193" s="723" t="s">
        <v>681</v>
      </c>
      <c r="F193" s="731">
        <v>210827029935</v>
      </c>
      <c r="G193" s="732">
        <v>528878</v>
      </c>
      <c r="H193" s="664" t="s">
        <v>405</v>
      </c>
      <c r="I193" s="700" t="s">
        <v>443</v>
      </c>
      <c r="J193" s="687" t="s">
        <v>407</v>
      </c>
      <c r="K193" s="693"/>
      <c r="L193" s="694"/>
      <c r="M193" s="705"/>
      <c r="N193" s="706"/>
      <c r="O193" s="707"/>
      <c r="P193" s="707"/>
      <c r="Q193" s="707"/>
      <c r="R193" s="707"/>
    </row>
    <row r="194" s="651" customFormat="1" ht="12" customHeight="1" spans="1:18">
      <c r="A194" s="685">
        <v>189</v>
      </c>
      <c r="B194" s="735" t="s">
        <v>710</v>
      </c>
      <c r="C194" s="726">
        <v>44224</v>
      </c>
      <c r="D194" s="736" t="s">
        <v>711</v>
      </c>
      <c r="E194" s="737">
        <v>450</v>
      </c>
      <c r="F194" s="737" t="s">
        <v>712</v>
      </c>
      <c r="G194" s="727">
        <v>471594</v>
      </c>
      <c r="H194" s="737" t="s">
        <v>405</v>
      </c>
      <c r="I194" s="729" t="s">
        <v>713</v>
      </c>
      <c r="J194" s="740" t="s">
        <v>407</v>
      </c>
      <c r="K194" s="693"/>
      <c r="L194" s="694"/>
      <c r="M194" s="705"/>
      <c r="N194" s="706"/>
      <c r="O194" s="707"/>
      <c r="P194" s="707"/>
      <c r="Q194" s="707"/>
      <c r="R194" s="707"/>
    </row>
    <row r="195" s="651" customFormat="1" ht="12" customHeight="1" spans="1:18">
      <c r="A195" s="685">
        <v>190</v>
      </c>
      <c r="B195" s="735" t="s">
        <v>710</v>
      </c>
      <c r="C195" s="726">
        <v>44224</v>
      </c>
      <c r="D195" s="736" t="s">
        <v>711</v>
      </c>
      <c r="E195" s="737">
        <v>450</v>
      </c>
      <c r="F195" s="737" t="s">
        <v>714</v>
      </c>
      <c r="G195" s="727">
        <v>471581</v>
      </c>
      <c r="H195" s="737" t="s">
        <v>405</v>
      </c>
      <c r="I195" s="729" t="s">
        <v>715</v>
      </c>
      <c r="J195" s="740" t="s">
        <v>407</v>
      </c>
      <c r="K195" s="693"/>
      <c r="L195" s="694"/>
      <c r="M195" s="705"/>
      <c r="N195" s="706"/>
      <c r="O195" s="707"/>
      <c r="P195" s="707"/>
      <c r="Q195" s="707"/>
      <c r="R195" s="707"/>
    </row>
    <row r="196" s="651" customFormat="1" ht="12" customHeight="1" spans="1:18">
      <c r="A196" s="685">
        <v>191</v>
      </c>
      <c r="B196" s="735" t="s">
        <v>710</v>
      </c>
      <c r="C196" s="726">
        <v>44224</v>
      </c>
      <c r="D196" s="736" t="s">
        <v>711</v>
      </c>
      <c r="E196" s="737">
        <v>450</v>
      </c>
      <c r="F196" s="737" t="s">
        <v>716</v>
      </c>
      <c r="G196" s="727">
        <v>470741</v>
      </c>
      <c r="H196" s="737" t="s">
        <v>405</v>
      </c>
      <c r="I196" s="729" t="s">
        <v>717</v>
      </c>
      <c r="J196" s="740" t="s">
        <v>407</v>
      </c>
      <c r="K196" s="693"/>
      <c r="L196" s="694"/>
      <c r="M196" s="705"/>
      <c r="N196" s="706"/>
      <c r="O196" s="707"/>
      <c r="P196" s="707"/>
      <c r="Q196" s="707"/>
      <c r="R196" s="707"/>
    </row>
    <row r="197" s="651" customFormat="1" ht="12" customHeight="1" spans="1:18">
      <c r="A197" s="685">
        <v>192</v>
      </c>
      <c r="B197" s="735" t="s">
        <v>710</v>
      </c>
      <c r="C197" s="726">
        <v>44224</v>
      </c>
      <c r="D197" s="736" t="s">
        <v>711</v>
      </c>
      <c r="E197" s="737">
        <v>450</v>
      </c>
      <c r="F197" s="737" t="s">
        <v>718</v>
      </c>
      <c r="G197" s="727">
        <v>471592</v>
      </c>
      <c r="H197" s="737" t="s">
        <v>405</v>
      </c>
      <c r="I197" s="729" t="s">
        <v>719</v>
      </c>
      <c r="J197" s="740" t="s">
        <v>407</v>
      </c>
      <c r="K197" s="693"/>
      <c r="L197" s="694"/>
      <c r="M197" s="705"/>
      <c r="N197" s="706"/>
      <c r="O197" s="707"/>
      <c r="P197" s="707"/>
      <c r="Q197" s="707"/>
      <c r="R197" s="707"/>
    </row>
    <row r="198" s="651" customFormat="1" ht="12" customHeight="1" spans="1:18">
      <c r="A198" s="714">
        <v>193</v>
      </c>
      <c r="B198" s="735" t="s">
        <v>710</v>
      </c>
      <c r="C198" s="726">
        <v>44224</v>
      </c>
      <c r="D198" s="736" t="s">
        <v>720</v>
      </c>
      <c r="E198" s="737" t="s">
        <v>721</v>
      </c>
      <c r="F198" s="737" t="s">
        <v>722</v>
      </c>
      <c r="G198" s="727">
        <v>447331</v>
      </c>
      <c r="H198" s="737" t="s">
        <v>405</v>
      </c>
      <c r="I198" s="727" t="s">
        <v>723</v>
      </c>
      <c r="J198" s="740" t="s">
        <v>407</v>
      </c>
      <c r="K198" s="693"/>
      <c r="L198" s="694"/>
      <c r="M198" s="705"/>
      <c r="N198" s="706"/>
      <c r="O198" s="707"/>
      <c r="P198" s="707"/>
      <c r="Q198" s="707"/>
      <c r="R198" s="707"/>
    </row>
    <row r="199" s="651" customFormat="1" ht="12" customHeight="1" spans="1:18">
      <c r="A199" s="734">
        <v>194</v>
      </c>
      <c r="B199" s="735" t="s">
        <v>710</v>
      </c>
      <c r="C199" s="726">
        <v>44224</v>
      </c>
      <c r="D199" s="736" t="s">
        <v>720</v>
      </c>
      <c r="E199" s="737" t="s">
        <v>721</v>
      </c>
      <c r="F199" s="737" t="s">
        <v>724</v>
      </c>
      <c r="G199" s="727">
        <v>450583</v>
      </c>
      <c r="H199" s="737" t="s">
        <v>405</v>
      </c>
      <c r="I199" s="729" t="s">
        <v>725</v>
      </c>
      <c r="J199" s="740" t="s">
        <v>407</v>
      </c>
      <c r="K199" s="693"/>
      <c r="L199" s="694"/>
      <c r="M199" s="705"/>
      <c r="N199" s="706"/>
      <c r="O199" s="707"/>
      <c r="P199" s="707"/>
      <c r="Q199" s="707"/>
      <c r="R199" s="707"/>
    </row>
    <row r="200" s="651" customFormat="1" ht="12" customHeight="1" spans="1:18">
      <c r="A200" s="734">
        <v>195</v>
      </c>
      <c r="B200" s="735" t="s">
        <v>710</v>
      </c>
      <c r="C200" s="726">
        <v>44224</v>
      </c>
      <c r="D200" s="736" t="s">
        <v>720</v>
      </c>
      <c r="E200" s="737" t="s">
        <v>721</v>
      </c>
      <c r="F200" s="737" t="s">
        <v>726</v>
      </c>
      <c r="G200" s="727">
        <v>478190</v>
      </c>
      <c r="H200" s="737" t="s">
        <v>405</v>
      </c>
      <c r="I200" s="729" t="s">
        <v>723</v>
      </c>
      <c r="J200" s="740" t="s">
        <v>407</v>
      </c>
      <c r="K200" s="693"/>
      <c r="L200" s="694"/>
      <c r="M200" s="705"/>
      <c r="N200" s="706"/>
      <c r="O200" s="707"/>
      <c r="P200" s="707"/>
      <c r="Q200" s="707"/>
      <c r="R200" s="707"/>
    </row>
    <row r="201" s="651" customFormat="1" ht="12" customHeight="1" spans="1:18">
      <c r="A201" s="734">
        <v>196</v>
      </c>
      <c r="B201" s="735" t="s">
        <v>710</v>
      </c>
      <c r="C201" s="726">
        <v>44224</v>
      </c>
      <c r="D201" s="736" t="s">
        <v>720</v>
      </c>
      <c r="E201" s="737" t="s">
        <v>721</v>
      </c>
      <c r="F201" s="737" t="s">
        <v>727</v>
      </c>
      <c r="G201" s="727">
        <v>478188</v>
      </c>
      <c r="H201" s="737" t="s">
        <v>405</v>
      </c>
      <c r="I201" s="727" t="s">
        <v>723</v>
      </c>
      <c r="J201" s="740" t="s">
        <v>407</v>
      </c>
      <c r="K201" s="693"/>
      <c r="L201" s="694"/>
      <c r="M201" s="705"/>
      <c r="N201" s="706"/>
      <c r="O201" s="707"/>
      <c r="P201" s="707"/>
      <c r="Q201" s="707"/>
      <c r="R201" s="707"/>
    </row>
    <row r="202" s="651" customFormat="1" ht="12" customHeight="1" spans="1:18">
      <c r="A202" s="724">
        <v>197</v>
      </c>
      <c r="B202" s="735" t="s">
        <v>710</v>
      </c>
      <c r="C202" s="726">
        <v>44224</v>
      </c>
      <c r="D202" s="736" t="s">
        <v>720</v>
      </c>
      <c r="E202" s="737" t="s">
        <v>721</v>
      </c>
      <c r="F202" s="737" t="s">
        <v>727</v>
      </c>
      <c r="G202" s="727">
        <v>478209</v>
      </c>
      <c r="H202" s="737" t="s">
        <v>405</v>
      </c>
      <c r="I202" s="729" t="s">
        <v>728</v>
      </c>
      <c r="J202" s="740" t="s">
        <v>407</v>
      </c>
      <c r="K202" s="693"/>
      <c r="L202" s="694"/>
      <c r="M202" s="705"/>
      <c r="N202" s="706"/>
      <c r="O202" s="707"/>
      <c r="P202" s="707"/>
      <c r="Q202" s="707"/>
      <c r="R202" s="707"/>
    </row>
    <row r="203" s="651" customFormat="1" ht="12" customHeight="1" spans="1:18">
      <c r="A203" s="724">
        <v>198</v>
      </c>
      <c r="B203" s="735" t="s">
        <v>710</v>
      </c>
      <c r="C203" s="738">
        <v>43214</v>
      </c>
      <c r="D203" s="736" t="s">
        <v>606</v>
      </c>
      <c r="E203" s="737" t="s">
        <v>462</v>
      </c>
      <c r="F203" s="737" t="s">
        <v>457</v>
      </c>
      <c r="G203" s="737">
        <v>387544</v>
      </c>
      <c r="H203" s="737" t="s">
        <v>405</v>
      </c>
      <c r="I203" s="737" t="s">
        <v>729</v>
      </c>
      <c r="J203" s="740" t="s">
        <v>407</v>
      </c>
      <c r="K203" s="741"/>
      <c r="L203" s="694"/>
      <c r="M203" s="705"/>
      <c r="N203" s="706"/>
      <c r="O203" s="707"/>
      <c r="P203" s="707"/>
      <c r="Q203" s="707"/>
      <c r="R203" s="707"/>
    </row>
    <row r="204" s="651" customFormat="1" ht="12" customHeight="1" spans="1:18">
      <c r="A204" s="734">
        <v>199</v>
      </c>
      <c r="B204" s="735" t="s">
        <v>710</v>
      </c>
      <c r="C204" s="738">
        <v>43214</v>
      </c>
      <c r="D204" s="736" t="s">
        <v>606</v>
      </c>
      <c r="E204" s="737" t="s">
        <v>462</v>
      </c>
      <c r="F204" s="737" t="s">
        <v>457</v>
      </c>
      <c r="G204" s="737">
        <v>387545</v>
      </c>
      <c r="H204" s="737" t="s">
        <v>405</v>
      </c>
      <c r="I204" s="742" t="s">
        <v>719</v>
      </c>
      <c r="J204" s="740" t="s">
        <v>407</v>
      </c>
      <c r="K204" s="741"/>
      <c r="L204" s="694"/>
      <c r="M204" s="705"/>
      <c r="N204" s="706"/>
      <c r="O204" s="707"/>
      <c r="P204" s="707"/>
      <c r="Q204" s="707"/>
      <c r="R204" s="707"/>
    </row>
    <row r="205" s="651" customFormat="1" ht="12" customHeight="1" spans="1:18">
      <c r="A205" s="724">
        <v>200</v>
      </c>
      <c r="B205" s="735" t="s">
        <v>710</v>
      </c>
      <c r="C205" s="738">
        <v>43214</v>
      </c>
      <c r="D205" s="736" t="s">
        <v>606</v>
      </c>
      <c r="E205" s="737" t="s">
        <v>462</v>
      </c>
      <c r="F205" s="737" t="s">
        <v>457</v>
      </c>
      <c r="G205" s="737">
        <v>387546</v>
      </c>
      <c r="H205" s="737" t="s">
        <v>405</v>
      </c>
      <c r="I205" s="737" t="s">
        <v>730</v>
      </c>
      <c r="J205" s="740" t="s">
        <v>407</v>
      </c>
      <c r="K205" s="741"/>
      <c r="L205" s="694"/>
      <c r="M205" s="705"/>
      <c r="N205" s="706"/>
      <c r="O205" s="707"/>
      <c r="P205" s="707"/>
      <c r="Q205" s="707"/>
      <c r="R205" s="707"/>
    </row>
    <row r="206" s="651" customFormat="1" ht="12" customHeight="1" spans="1:18">
      <c r="A206" s="724">
        <v>201</v>
      </c>
      <c r="B206" s="735" t="s">
        <v>710</v>
      </c>
      <c r="C206" s="738">
        <v>43214</v>
      </c>
      <c r="D206" s="736" t="s">
        <v>606</v>
      </c>
      <c r="E206" s="737" t="s">
        <v>462</v>
      </c>
      <c r="F206" s="737" t="s">
        <v>457</v>
      </c>
      <c r="G206" s="737">
        <v>387548</v>
      </c>
      <c r="H206" s="737" t="s">
        <v>405</v>
      </c>
      <c r="I206" s="737" t="s">
        <v>723</v>
      </c>
      <c r="J206" s="740" t="s">
        <v>407</v>
      </c>
      <c r="K206" s="741"/>
      <c r="L206" s="694"/>
      <c r="M206" s="705"/>
      <c r="N206" s="706"/>
      <c r="O206" s="707"/>
      <c r="P206" s="707"/>
      <c r="Q206" s="707"/>
      <c r="R206" s="707"/>
    </row>
    <row r="207" s="651" customFormat="1" ht="12" customHeight="1" spans="1:18">
      <c r="A207" s="734">
        <v>202</v>
      </c>
      <c r="B207" s="735" t="s">
        <v>710</v>
      </c>
      <c r="C207" s="738">
        <v>43214</v>
      </c>
      <c r="D207" s="736" t="s">
        <v>606</v>
      </c>
      <c r="E207" s="737" t="s">
        <v>462</v>
      </c>
      <c r="F207" s="737" t="s">
        <v>457</v>
      </c>
      <c r="G207" s="737">
        <v>387549</v>
      </c>
      <c r="H207" s="737" t="s">
        <v>405</v>
      </c>
      <c r="I207" s="737" t="s">
        <v>719</v>
      </c>
      <c r="J207" s="740" t="s">
        <v>407</v>
      </c>
      <c r="K207" s="741"/>
      <c r="L207" s="694"/>
      <c r="M207" s="705"/>
      <c r="N207" s="706"/>
      <c r="O207" s="707"/>
      <c r="P207" s="707"/>
      <c r="Q207" s="707"/>
      <c r="R207" s="707"/>
    </row>
    <row r="208" s="651" customFormat="1" ht="14.25" customHeight="1" spans="1:18">
      <c r="A208" s="724">
        <v>203</v>
      </c>
      <c r="B208" s="735" t="s">
        <v>710</v>
      </c>
      <c r="C208" s="738">
        <v>43214</v>
      </c>
      <c r="D208" s="736" t="s">
        <v>606</v>
      </c>
      <c r="E208" s="737" t="s">
        <v>462</v>
      </c>
      <c r="F208" s="737" t="s">
        <v>457</v>
      </c>
      <c r="G208" s="737">
        <v>387553</v>
      </c>
      <c r="H208" s="737" t="s">
        <v>405</v>
      </c>
      <c r="I208" s="737" t="s">
        <v>730</v>
      </c>
      <c r="J208" s="740" t="s">
        <v>407</v>
      </c>
      <c r="K208" s="741"/>
      <c r="L208" s="694"/>
      <c r="M208" s="705"/>
      <c r="N208" s="706"/>
      <c r="O208" s="707"/>
      <c r="P208" s="707"/>
      <c r="Q208" s="707"/>
      <c r="R208" s="707"/>
    </row>
    <row r="209" s="651" customFormat="1" ht="12" customHeight="1" spans="1:18">
      <c r="A209" s="724">
        <v>204</v>
      </c>
      <c r="B209" s="735" t="s">
        <v>710</v>
      </c>
      <c r="C209" s="738">
        <v>43214</v>
      </c>
      <c r="D209" s="736" t="s">
        <v>606</v>
      </c>
      <c r="E209" s="737" t="s">
        <v>462</v>
      </c>
      <c r="F209" s="737" t="s">
        <v>457</v>
      </c>
      <c r="G209" s="737">
        <v>387554</v>
      </c>
      <c r="H209" s="737" t="s">
        <v>405</v>
      </c>
      <c r="I209" s="737" t="s">
        <v>719</v>
      </c>
      <c r="J209" s="740" t="s">
        <v>407</v>
      </c>
      <c r="K209" s="741"/>
      <c r="L209" s="694"/>
      <c r="M209" s="705"/>
      <c r="N209" s="706"/>
      <c r="O209" s="707"/>
      <c r="P209" s="707"/>
      <c r="Q209" s="707"/>
      <c r="R209" s="707"/>
    </row>
    <row r="210" s="651" customFormat="1" ht="12" customHeight="1" spans="1:18">
      <c r="A210" s="724">
        <v>205</v>
      </c>
      <c r="B210" s="735" t="s">
        <v>710</v>
      </c>
      <c r="C210" s="738">
        <v>43214</v>
      </c>
      <c r="D210" s="736" t="s">
        <v>606</v>
      </c>
      <c r="E210" s="737" t="s">
        <v>462</v>
      </c>
      <c r="F210" s="737" t="s">
        <v>457</v>
      </c>
      <c r="G210" s="737">
        <v>387557</v>
      </c>
      <c r="H210" s="737" t="s">
        <v>405</v>
      </c>
      <c r="I210" s="737" t="s">
        <v>730</v>
      </c>
      <c r="J210" s="740" t="s">
        <v>407</v>
      </c>
      <c r="K210" s="741"/>
      <c r="L210" s="694"/>
      <c r="M210" s="705"/>
      <c r="N210" s="706"/>
      <c r="O210" s="707"/>
      <c r="P210" s="707"/>
      <c r="Q210" s="707"/>
      <c r="R210" s="707"/>
    </row>
    <row r="211" s="651" customFormat="1" ht="12" customHeight="1" spans="1:18">
      <c r="A211" s="724">
        <v>206</v>
      </c>
      <c r="B211" s="735" t="s">
        <v>710</v>
      </c>
      <c r="C211" s="738">
        <v>43214</v>
      </c>
      <c r="D211" s="736" t="s">
        <v>606</v>
      </c>
      <c r="E211" s="737" t="s">
        <v>462</v>
      </c>
      <c r="F211" s="737" t="s">
        <v>457</v>
      </c>
      <c r="G211" s="737">
        <v>387559</v>
      </c>
      <c r="H211" s="737" t="s">
        <v>405</v>
      </c>
      <c r="I211" s="737" t="s">
        <v>730</v>
      </c>
      <c r="J211" s="740" t="s">
        <v>407</v>
      </c>
      <c r="K211" s="741"/>
      <c r="L211" s="694"/>
      <c r="M211" s="705"/>
      <c r="N211" s="706"/>
      <c r="O211" s="707"/>
      <c r="P211" s="707"/>
      <c r="Q211" s="707"/>
      <c r="R211" s="707"/>
    </row>
    <row r="212" s="651" customFormat="1" ht="12" customHeight="1" spans="1:18">
      <c r="A212" s="724">
        <v>207</v>
      </c>
      <c r="B212" s="735" t="s">
        <v>710</v>
      </c>
      <c r="C212" s="738">
        <v>43214</v>
      </c>
      <c r="D212" s="736" t="s">
        <v>606</v>
      </c>
      <c r="E212" s="737" t="s">
        <v>462</v>
      </c>
      <c r="F212" s="737" t="s">
        <v>457</v>
      </c>
      <c r="G212" s="737">
        <v>387560</v>
      </c>
      <c r="H212" s="737" t="s">
        <v>405</v>
      </c>
      <c r="I212" s="737" t="s">
        <v>730</v>
      </c>
      <c r="J212" s="740" t="s">
        <v>407</v>
      </c>
      <c r="K212" s="741"/>
      <c r="L212" s="694"/>
      <c r="M212" s="705"/>
      <c r="N212" s="706"/>
      <c r="O212" s="707"/>
      <c r="P212" s="707"/>
      <c r="Q212" s="707"/>
      <c r="R212" s="707"/>
    </row>
    <row r="213" s="651" customFormat="1" ht="12" customHeight="1" spans="1:18">
      <c r="A213" s="724">
        <v>208</v>
      </c>
      <c r="B213" s="735" t="s">
        <v>710</v>
      </c>
      <c r="C213" s="738">
        <v>43214</v>
      </c>
      <c r="D213" s="736" t="s">
        <v>606</v>
      </c>
      <c r="E213" s="737" t="s">
        <v>462</v>
      </c>
      <c r="F213" s="737" t="s">
        <v>457</v>
      </c>
      <c r="G213" s="737">
        <v>387561</v>
      </c>
      <c r="H213" s="737" t="s">
        <v>405</v>
      </c>
      <c r="I213" s="737" t="s">
        <v>730</v>
      </c>
      <c r="J213" s="740" t="s">
        <v>407</v>
      </c>
      <c r="K213" s="741"/>
      <c r="L213" s="694"/>
      <c r="M213" s="705"/>
      <c r="N213" s="706"/>
      <c r="O213" s="707"/>
      <c r="P213" s="707"/>
      <c r="Q213" s="707"/>
      <c r="R213" s="707"/>
    </row>
    <row r="214" s="651" customFormat="1" ht="12" customHeight="1" spans="1:18">
      <c r="A214" s="724">
        <v>209</v>
      </c>
      <c r="B214" s="735" t="s">
        <v>710</v>
      </c>
      <c r="C214" s="738">
        <v>43214</v>
      </c>
      <c r="D214" s="736" t="s">
        <v>606</v>
      </c>
      <c r="E214" s="737" t="s">
        <v>462</v>
      </c>
      <c r="F214" s="737" t="s">
        <v>457</v>
      </c>
      <c r="G214" s="737">
        <v>387562</v>
      </c>
      <c r="H214" s="737" t="s">
        <v>405</v>
      </c>
      <c r="I214" s="737" t="s">
        <v>730</v>
      </c>
      <c r="J214" s="740" t="s">
        <v>407</v>
      </c>
      <c r="K214" s="741"/>
      <c r="L214" s="694"/>
      <c r="M214" s="705"/>
      <c r="N214" s="706"/>
      <c r="O214" s="707"/>
      <c r="P214" s="707"/>
      <c r="Q214" s="707"/>
      <c r="R214" s="707"/>
    </row>
    <row r="215" s="651" customFormat="1" ht="12" customHeight="1" spans="1:18">
      <c r="A215" s="724">
        <v>210</v>
      </c>
      <c r="B215" s="735" t="s">
        <v>710</v>
      </c>
      <c r="C215" s="738">
        <v>43214</v>
      </c>
      <c r="D215" s="736" t="s">
        <v>606</v>
      </c>
      <c r="E215" s="737" t="s">
        <v>462</v>
      </c>
      <c r="F215" s="737" t="s">
        <v>457</v>
      </c>
      <c r="G215" s="737">
        <v>387564</v>
      </c>
      <c r="H215" s="737" t="s">
        <v>405</v>
      </c>
      <c r="I215" s="737" t="s">
        <v>730</v>
      </c>
      <c r="J215" s="740" t="s">
        <v>407</v>
      </c>
      <c r="K215" s="741"/>
      <c r="L215" s="694"/>
      <c r="M215" s="705"/>
      <c r="N215" s="706"/>
      <c r="O215" s="707"/>
      <c r="P215" s="707"/>
      <c r="Q215" s="707"/>
      <c r="R215" s="707"/>
    </row>
    <row r="216" s="651" customFormat="1" ht="12" customHeight="1" spans="1:18">
      <c r="A216" s="724">
        <v>211</v>
      </c>
      <c r="B216" s="735" t="s">
        <v>710</v>
      </c>
      <c r="C216" s="738">
        <v>43214</v>
      </c>
      <c r="D216" s="736" t="s">
        <v>606</v>
      </c>
      <c r="E216" s="737" t="s">
        <v>462</v>
      </c>
      <c r="F216" s="737" t="s">
        <v>457</v>
      </c>
      <c r="G216" s="737">
        <v>387565</v>
      </c>
      <c r="H216" s="737" t="s">
        <v>405</v>
      </c>
      <c r="I216" s="737" t="s">
        <v>730</v>
      </c>
      <c r="J216" s="740" t="s">
        <v>407</v>
      </c>
      <c r="K216" s="741"/>
      <c r="L216" s="694"/>
      <c r="M216" s="705"/>
      <c r="N216" s="706"/>
      <c r="O216" s="707"/>
      <c r="P216" s="707"/>
      <c r="Q216" s="707"/>
      <c r="R216" s="707"/>
    </row>
    <row r="217" s="651" customFormat="1" ht="12" customHeight="1" spans="1:18">
      <c r="A217" s="724">
        <v>212</v>
      </c>
      <c r="B217" s="735" t="s">
        <v>710</v>
      </c>
      <c r="C217" s="738">
        <v>43214</v>
      </c>
      <c r="D217" s="736" t="s">
        <v>606</v>
      </c>
      <c r="E217" s="737" t="s">
        <v>462</v>
      </c>
      <c r="F217" s="737" t="s">
        <v>457</v>
      </c>
      <c r="G217" s="737">
        <v>387568</v>
      </c>
      <c r="H217" s="737" t="s">
        <v>405</v>
      </c>
      <c r="I217" s="737" t="s">
        <v>730</v>
      </c>
      <c r="J217" s="740" t="s">
        <v>407</v>
      </c>
      <c r="K217" s="741"/>
      <c r="L217" s="694"/>
      <c r="M217" s="705"/>
      <c r="N217" s="706"/>
      <c r="O217" s="707"/>
      <c r="P217" s="707"/>
      <c r="Q217" s="707"/>
      <c r="R217" s="707"/>
    </row>
    <row r="218" s="651" customFormat="1" ht="12" customHeight="1" spans="1:18">
      <c r="A218" s="724">
        <v>213</v>
      </c>
      <c r="B218" s="735" t="s">
        <v>710</v>
      </c>
      <c r="C218" s="738">
        <v>43214</v>
      </c>
      <c r="D218" s="736" t="s">
        <v>606</v>
      </c>
      <c r="E218" s="737" t="s">
        <v>462</v>
      </c>
      <c r="F218" s="737" t="s">
        <v>457</v>
      </c>
      <c r="G218" s="737">
        <v>387569</v>
      </c>
      <c r="H218" s="737" t="s">
        <v>405</v>
      </c>
      <c r="I218" s="737" t="s">
        <v>730</v>
      </c>
      <c r="J218" s="740" t="s">
        <v>407</v>
      </c>
      <c r="K218" s="741"/>
      <c r="L218" s="694"/>
      <c r="M218" s="705"/>
      <c r="N218" s="706"/>
      <c r="O218" s="707"/>
      <c r="P218" s="707"/>
      <c r="Q218" s="707"/>
      <c r="R218" s="707"/>
    </row>
    <row r="219" s="651" customFormat="1" ht="12" customHeight="1" spans="1:18">
      <c r="A219" s="724">
        <v>214</v>
      </c>
      <c r="B219" s="735" t="s">
        <v>710</v>
      </c>
      <c r="C219" s="738">
        <v>43214</v>
      </c>
      <c r="D219" s="736" t="s">
        <v>606</v>
      </c>
      <c r="E219" s="737" t="s">
        <v>462</v>
      </c>
      <c r="F219" s="737" t="s">
        <v>457</v>
      </c>
      <c r="G219" s="737">
        <v>387570</v>
      </c>
      <c r="H219" s="737" t="s">
        <v>405</v>
      </c>
      <c r="I219" s="737" t="s">
        <v>730</v>
      </c>
      <c r="J219" s="740" t="s">
        <v>407</v>
      </c>
      <c r="K219" s="743"/>
      <c r="L219" s="694"/>
      <c r="M219" s="705"/>
      <c r="N219" s="706"/>
      <c r="O219" s="707"/>
      <c r="P219" s="707"/>
      <c r="Q219" s="707"/>
      <c r="R219" s="707"/>
    </row>
    <row r="220" s="651" customFormat="1" ht="12" customHeight="1" spans="1:18">
      <c r="A220" s="724">
        <v>215</v>
      </c>
      <c r="B220" s="735" t="s">
        <v>710</v>
      </c>
      <c r="C220" s="738">
        <v>43214</v>
      </c>
      <c r="D220" s="736" t="s">
        <v>606</v>
      </c>
      <c r="E220" s="737" t="s">
        <v>462</v>
      </c>
      <c r="F220" s="737" t="s">
        <v>457</v>
      </c>
      <c r="G220" s="737">
        <v>387571</v>
      </c>
      <c r="H220" s="737" t="s">
        <v>405</v>
      </c>
      <c r="I220" s="737" t="s">
        <v>729</v>
      </c>
      <c r="J220" s="740" t="s">
        <v>407</v>
      </c>
      <c r="K220" s="741"/>
      <c r="L220" s="694"/>
      <c r="M220" s="705"/>
      <c r="N220" s="706"/>
      <c r="O220" s="707"/>
      <c r="P220" s="707"/>
      <c r="Q220" s="707"/>
      <c r="R220" s="707"/>
    </row>
    <row r="221" s="651" customFormat="1" ht="12" customHeight="1" spans="1:18">
      <c r="A221" s="724">
        <v>216</v>
      </c>
      <c r="B221" s="735" t="s">
        <v>710</v>
      </c>
      <c r="C221" s="738">
        <v>43214</v>
      </c>
      <c r="D221" s="736" t="s">
        <v>606</v>
      </c>
      <c r="E221" s="737" t="s">
        <v>462</v>
      </c>
      <c r="F221" s="737" t="s">
        <v>457</v>
      </c>
      <c r="G221" s="737">
        <v>387572</v>
      </c>
      <c r="H221" s="737" t="s">
        <v>405</v>
      </c>
      <c r="I221" s="737" t="s">
        <v>730</v>
      </c>
      <c r="J221" s="740" t="s">
        <v>407</v>
      </c>
      <c r="K221" s="741"/>
      <c r="L221" s="694"/>
      <c r="M221" s="705"/>
      <c r="N221" s="706"/>
      <c r="O221" s="707"/>
      <c r="P221" s="707"/>
      <c r="Q221" s="707"/>
      <c r="R221" s="707"/>
    </row>
    <row r="222" s="651" customFormat="1" ht="12" customHeight="1" spans="1:18">
      <c r="A222" s="724">
        <v>217</v>
      </c>
      <c r="B222" s="735" t="s">
        <v>710</v>
      </c>
      <c r="C222" s="738">
        <v>43214</v>
      </c>
      <c r="D222" s="736" t="s">
        <v>606</v>
      </c>
      <c r="E222" s="737" t="s">
        <v>462</v>
      </c>
      <c r="F222" s="737" t="s">
        <v>457</v>
      </c>
      <c r="G222" s="737">
        <v>387574</v>
      </c>
      <c r="H222" s="737" t="s">
        <v>405</v>
      </c>
      <c r="I222" s="737" t="s">
        <v>729</v>
      </c>
      <c r="J222" s="740" t="s">
        <v>407</v>
      </c>
      <c r="K222" s="744"/>
      <c r="L222" s="694"/>
      <c r="M222" s="705"/>
      <c r="N222" s="706"/>
      <c r="O222" s="707"/>
      <c r="P222" s="707"/>
      <c r="Q222" s="707"/>
      <c r="R222" s="707"/>
    </row>
    <row r="223" s="651" customFormat="1" ht="12" customHeight="1" spans="1:18">
      <c r="A223" s="724">
        <v>218</v>
      </c>
      <c r="B223" s="735" t="s">
        <v>710</v>
      </c>
      <c r="C223" s="738">
        <v>43214</v>
      </c>
      <c r="D223" s="736" t="s">
        <v>606</v>
      </c>
      <c r="E223" s="737" t="s">
        <v>462</v>
      </c>
      <c r="F223" s="737" t="s">
        <v>457</v>
      </c>
      <c r="G223" s="737">
        <v>387575</v>
      </c>
      <c r="H223" s="737" t="s">
        <v>405</v>
      </c>
      <c r="I223" s="737" t="s">
        <v>729</v>
      </c>
      <c r="J223" s="740" t="s">
        <v>407</v>
      </c>
      <c r="K223" s="744"/>
      <c r="L223" s="694"/>
      <c r="M223" s="705"/>
      <c r="N223" s="706"/>
      <c r="O223" s="707"/>
      <c r="P223" s="707"/>
      <c r="Q223" s="707"/>
      <c r="R223" s="707"/>
    </row>
    <row r="224" s="651" customFormat="1" ht="12" customHeight="1" spans="1:18">
      <c r="A224" s="724">
        <v>219</v>
      </c>
      <c r="B224" s="735" t="s">
        <v>710</v>
      </c>
      <c r="C224" s="738">
        <v>43214</v>
      </c>
      <c r="D224" s="736" t="s">
        <v>606</v>
      </c>
      <c r="E224" s="737" t="s">
        <v>462</v>
      </c>
      <c r="F224" s="737" t="s">
        <v>457</v>
      </c>
      <c r="G224" s="737">
        <v>387576</v>
      </c>
      <c r="H224" s="737" t="s">
        <v>405</v>
      </c>
      <c r="I224" s="737" t="s">
        <v>719</v>
      </c>
      <c r="J224" s="740" t="s">
        <v>407</v>
      </c>
      <c r="K224" s="744"/>
      <c r="L224" s="694"/>
      <c r="M224" s="705"/>
      <c r="N224" s="706"/>
      <c r="O224" s="707"/>
      <c r="P224" s="707"/>
      <c r="Q224" s="707"/>
      <c r="R224" s="707"/>
    </row>
    <row r="225" s="651" customFormat="1" ht="12" customHeight="1" spans="1:18">
      <c r="A225" s="724">
        <v>220</v>
      </c>
      <c r="B225" s="735" t="s">
        <v>710</v>
      </c>
      <c r="C225" s="738">
        <v>43214</v>
      </c>
      <c r="D225" s="736" t="s">
        <v>606</v>
      </c>
      <c r="E225" s="737" t="s">
        <v>462</v>
      </c>
      <c r="F225" s="737" t="s">
        <v>457</v>
      </c>
      <c r="G225" s="737">
        <v>387577</v>
      </c>
      <c r="H225" s="737" t="s">
        <v>405</v>
      </c>
      <c r="I225" s="737" t="s">
        <v>729</v>
      </c>
      <c r="J225" s="740" t="s">
        <v>407</v>
      </c>
      <c r="K225" s="744"/>
      <c r="L225" s="694"/>
      <c r="M225" s="705"/>
      <c r="N225" s="706"/>
      <c r="O225" s="707"/>
      <c r="P225" s="707"/>
      <c r="Q225" s="707"/>
      <c r="R225" s="707"/>
    </row>
    <row r="226" s="651" customFormat="1" ht="12" customHeight="1" spans="1:18">
      <c r="A226" s="724">
        <v>221</v>
      </c>
      <c r="B226" s="735" t="s">
        <v>710</v>
      </c>
      <c r="C226" s="738">
        <v>43214</v>
      </c>
      <c r="D226" s="736" t="s">
        <v>606</v>
      </c>
      <c r="E226" s="737" t="s">
        <v>462</v>
      </c>
      <c r="F226" s="737" t="s">
        <v>457</v>
      </c>
      <c r="G226" s="737">
        <v>387578</v>
      </c>
      <c r="H226" s="737" t="s">
        <v>405</v>
      </c>
      <c r="I226" s="737" t="s">
        <v>729</v>
      </c>
      <c r="J226" s="740" t="s">
        <v>407</v>
      </c>
      <c r="K226" s="744"/>
      <c r="L226" s="694"/>
      <c r="M226" s="705"/>
      <c r="N226" s="706"/>
      <c r="O226" s="707"/>
      <c r="P226" s="707"/>
      <c r="Q226" s="707"/>
      <c r="R226" s="707"/>
    </row>
    <row r="227" s="651" customFormat="1" ht="12" customHeight="1" spans="1:18">
      <c r="A227" s="724">
        <v>222</v>
      </c>
      <c r="B227" s="735" t="s">
        <v>710</v>
      </c>
      <c r="C227" s="738">
        <v>43214</v>
      </c>
      <c r="D227" s="736" t="s">
        <v>606</v>
      </c>
      <c r="E227" s="737" t="s">
        <v>462</v>
      </c>
      <c r="F227" s="737" t="s">
        <v>457</v>
      </c>
      <c r="G227" s="737">
        <v>387579</v>
      </c>
      <c r="H227" s="737" t="s">
        <v>405</v>
      </c>
      <c r="I227" s="737" t="s">
        <v>731</v>
      </c>
      <c r="J227" s="740" t="s">
        <v>407</v>
      </c>
      <c r="K227" s="744"/>
      <c r="L227" s="745"/>
      <c r="M227" s="705"/>
      <c r="N227" s="706"/>
      <c r="O227" s="707"/>
      <c r="P227" s="707"/>
      <c r="Q227" s="707"/>
      <c r="R227" s="707"/>
    </row>
    <row r="228" s="651" customFormat="1" ht="12" customHeight="1" spans="1:18">
      <c r="A228" s="724">
        <v>223</v>
      </c>
      <c r="B228" s="735" t="s">
        <v>710</v>
      </c>
      <c r="C228" s="738">
        <v>43214</v>
      </c>
      <c r="D228" s="736" t="s">
        <v>606</v>
      </c>
      <c r="E228" s="737" t="s">
        <v>462</v>
      </c>
      <c r="F228" s="737" t="s">
        <v>457</v>
      </c>
      <c r="G228" s="737">
        <v>387580</v>
      </c>
      <c r="H228" s="737" t="s">
        <v>405</v>
      </c>
      <c r="I228" s="737" t="s">
        <v>732</v>
      </c>
      <c r="J228" s="740" t="s">
        <v>407</v>
      </c>
      <c r="K228" s="744"/>
      <c r="L228" s="745"/>
      <c r="M228" s="705"/>
      <c r="N228" s="706"/>
      <c r="O228" s="707"/>
      <c r="P228" s="707"/>
      <c r="Q228" s="707"/>
      <c r="R228" s="707"/>
    </row>
    <row r="229" s="651" customFormat="1" ht="12" customHeight="1" spans="1:18">
      <c r="A229" s="724">
        <v>224</v>
      </c>
      <c r="B229" s="735" t="s">
        <v>710</v>
      </c>
      <c r="C229" s="738">
        <v>43214</v>
      </c>
      <c r="D229" s="736" t="s">
        <v>606</v>
      </c>
      <c r="E229" s="737" t="s">
        <v>462</v>
      </c>
      <c r="F229" s="737" t="s">
        <v>457</v>
      </c>
      <c r="G229" s="737">
        <v>387581</v>
      </c>
      <c r="H229" s="737" t="s">
        <v>405</v>
      </c>
      <c r="I229" s="737" t="s">
        <v>733</v>
      </c>
      <c r="J229" s="740" t="s">
        <v>407</v>
      </c>
      <c r="K229" s="744"/>
      <c r="L229" s="745"/>
      <c r="M229" s="705"/>
      <c r="N229" s="706"/>
      <c r="O229" s="707"/>
      <c r="P229" s="707"/>
      <c r="Q229" s="707"/>
      <c r="R229" s="707"/>
    </row>
    <row r="230" s="651" customFormat="1" ht="12" customHeight="1" spans="1:18">
      <c r="A230" s="724">
        <v>225</v>
      </c>
      <c r="B230" s="735" t="s">
        <v>710</v>
      </c>
      <c r="C230" s="738">
        <v>43214</v>
      </c>
      <c r="D230" s="736" t="s">
        <v>606</v>
      </c>
      <c r="E230" s="737" t="s">
        <v>462</v>
      </c>
      <c r="F230" s="737" t="s">
        <v>457</v>
      </c>
      <c r="G230" s="737">
        <v>387582</v>
      </c>
      <c r="H230" s="737" t="s">
        <v>405</v>
      </c>
      <c r="I230" s="737" t="s">
        <v>730</v>
      </c>
      <c r="J230" s="740" t="s">
        <v>407</v>
      </c>
      <c r="K230" s="744"/>
      <c r="L230" s="745"/>
      <c r="M230" s="705"/>
      <c r="N230" s="706"/>
      <c r="O230" s="707"/>
      <c r="P230" s="707"/>
      <c r="Q230" s="707"/>
      <c r="R230" s="707"/>
    </row>
    <row r="231" s="651" customFormat="1" ht="12" customHeight="1" spans="1:18">
      <c r="A231" s="724">
        <v>226</v>
      </c>
      <c r="B231" s="735" t="s">
        <v>710</v>
      </c>
      <c r="C231" s="738">
        <v>43214</v>
      </c>
      <c r="D231" s="736" t="s">
        <v>606</v>
      </c>
      <c r="E231" s="737" t="s">
        <v>462</v>
      </c>
      <c r="F231" s="737" t="s">
        <v>457</v>
      </c>
      <c r="G231" s="737">
        <v>387583</v>
      </c>
      <c r="H231" s="737" t="s">
        <v>405</v>
      </c>
      <c r="I231" s="737" t="s">
        <v>729</v>
      </c>
      <c r="J231" s="740" t="s">
        <v>407</v>
      </c>
      <c r="K231" s="744"/>
      <c r="L231" s="745"/>
      <c r="M231" s="705"/>
      <c r="N231" s="706"/>
      <c r="O231" s="707"/>
      <c r="P231" s="707"/>
      <c r="Q231" s="707"/>
      <c r="R231" s="707"/>
    </row>
    <row r="232" s="651" customFormat="1" ht="12" customHeight="1" spans="1:18">
      <c r="A232" s="724">
        <v>227</v>
      </c>
      <c r="B232" s="735" t="s">
        <v>710</v>
      </c>
      <c r="C232" s="738">
        <v>42814</v>
      </c>
      <c r="D232" s="736" t="s">
        <v>734</v>
      </c>
      <c r="E232" s="737" t="s">
        <v>735</v>
      </c>
      <c r="F232" s="737" t="s">
        <v>736</v>
      </c>
      <c r="G232" s="737">
        <v>357821</v>
      </c>
      <c r="H232" s="737" t="s">
        <v>405</v>
      </c>
      <c r="I232" s="737" t="s">
        <v>728</v>
      </c>
      <c r="J232" s="740" t="s">
        <v>407</v>
      </c>
      <c r="K232" s="744"/>
      <c r="L232" s="745"/>
      <c r="M232" s="705"/>
      <c r="N232" s="706"/>
      <c r="O232" s="707"/>
      <c r="P232" s="707"/>
      <c r="Q232" s="707"/>
      <c r="R232" s="707"/>
    </row>
    <row r="233" s="651" customFormat="1" ht="12" customHeight="1" spans="1:18">
      <c r="A233" s="724">
        <v>228</v>
      </c>
      <c r="B233" s="735" t="s">
        <v>710</v>
      </c>
      <c r="C233" s="738">
        <v>42814</v>
      </c>
      <c r="D233" s="736" t="s">
        <v>734</v>
      </c>
      <c r="E233" s="737" t="s">
        <v>735</v>
      </c>
      <c r="F233" s="737" t="s">
        <v>737</v>
      </c>
      <c r="G233" s="737">
        <v>357822</v>
      </c>
      <c r="H233" s="737" t="s">
        <v>405</v>
      </c>
      <c r="I233" s="737" t="s">
        <v>738</v>
      </c>
      <c r="J233" s="740" t="s">
        <v>407</v>
      </c>
      <c r="K233" s="744"/>
      <c r="L233" s="745"/>
      <c r="M233" s="705"/>
      <c r="N233" s="706"/>
      <c r="O233" s="707"/>
      <c r="P233" s="707"/>
      <c r="Q233" s="707"/>
      <c r="R233" s="707"/>
    </row>
    <row r="234" s="651" customFormat="1" ht="12" customHeight="1" spans="1:18">
      <c r="A234" s="724">
        <v>229</v>
      </c>
      <c r="B234" s="735" t="s">
        <v>710</v>
      </c>
      <c r="C234" s="738">
        <v>42814</v>
      </c>
      <c r="D234" s="736" t="s">
        <v>734</v>
      </c>
      <c r="E234" s="737" t="s">
        <v>735</v>
      </c>
      <c r="F234" s="737" t="s">
        <v>739</v>
      </c>
      <c r="G234" s="737">
        <v>357823</v>
      </c>
      <c r="H234" s="737" t="s">
        <v>405</v>
      </c>
      <c r="I234" s="737" t="s">
        <v>740</v>
      </c>
      <c r="J234" s="740" t="s">
        <v>407</v>
      </c>
      <c r="K234" s="744"/>
      <c r="L234" s="745"/>
      <c r="M234" s="705"/>
      <c r="N234" s="706"/>
      <c r="O234" s="707"/>
      <c r="P234" s="707"/>
      <c r="Q234" s="707"/>
      <c r="R234" s="707"/>
    </row>
    <row r="235" s="651" customFormat="1" ht="12" customHeight="1" spans="1:18">
      <c r="A235" s="724">
        <v>230</v>
      </c>
      <c r="B235" s="662" t="s">
        <v>741</v>
      </c>
      <c r="C235" s="676">
        <v>45315</v>
      </c>
      <c r="D235" s="664" t="s">
        <v>742</v>
      </c>
      <c r="E235" s="664" t="s">
        <v>462</v>
      </c>
      <c r="F235" s="688" t="s">
        <v>457</v>
      </c>
      <c r="G235" s="667">
        <v>683541</v>
      </c>
      <c r="H235" s="664" t="s">
        <v>405</v>
      </c>
      <c r="I235" s="740" t="s">
        <v>743</v>
      </c>
      <c r="J235" s="740" t="s">
        <v>407</v>
      </c>
      <c r="K235" s="744"/>
      <c r="L235" s="745"/>
      <c r="M235" s="705"/>
      <c r="N235" s="706"/>
      <c r="O235" s="707"/>
      <c r="P235" s="707"/>
      <c r="Q235" s="707"/>
      <c r="R235" s="707"/>
    </row>
    <row r="236" s="651" customFormat="1" ht="12" customHeight="1" spans="1:18">
      <c r="A236" s="734">
        <v>231</v>
      </c>
      <c r="B236" s="662" t="s">
        <v>741</v>
      </c>
      <c r="C236" s="676">
        <v>45315</v>
      </c>
      <c r="D236" s="664" t="s">
        <v>742</v>
      </c>
      <c r="E236" s="664" t="s">
        <v>462</v>
      </c>
      <c r="F236" s="688" t="s">
        <v>457</v>
      </c>
      <c r="G236" s="667">
        <v>683542</v>
      </c>
      <c r="H236" s="664" t="s">
        <v>405</v>
      </c>
      <c r="I236" s="740" t="s">
        <v>743</v>
      </c>
      <c r="J236" s="740" t="s">
        <v>407</v>
      </c>
      <c r="K236" s="744"/>
      <c r="L236" s="745"/>
      <c r="M236" s="705"/>
      <c r="N236" s="706"/>
      <c r="O236" s="707"/>
      <c r="P236" s="707"/>
      <c r="Q236" s="707"/>
      <c r="R236" s="707"/>
    </row>
    <row r="237" s="651" customFormat="1" ht="12" customHeight="1" spans="1:18">
      <c r="A237" s="724">
        <v>232</v>
      </c>
      <c r="B237" s="735" t="s">
        <v>710</v>
      </c>
      <c r="C237" s="726">
        <v>44253</v>
      </c>
      <c r="D237" s="736" t="s">
        <v>734</v>
      </c>
      <c r="E237" s="737" t="s">
        <v>735</v>
      </c>
      <c r="F237" s="737" t="s">
        <v>744</v>
      </c>
      <c r="G237" s="737">
        <v>357830</v>
      </c>
      <c r="H237" s="737" t="s">
        <v>405</v>
      </c>
      <c r="I237" s="737" t="s">
        <v>745</v>
      </c>
      <c r="J237" s="740" t="s">
        <v>407</v>
      </c>
      <c r="K237" s="744"/>
      <c r="L237" s="745"/>
      <c r="M237" s="705"/>
      <c r="N237" s="706"/>
      <c r="O237" s="707"/>
      <c r="P237" s="707"/>
      <c r="Q237" s="707"/>
      <c r="R237" s="707"/>
    </row>
    <row r="238" s="651" customFormat="1" ht="12" customHeight="1" spans="1:18">
      <c r="A238" s="724">
        <v>234</v>
      </c>
      <c r="B238" s="735" t="s">
        <v>710</v>
      </c>
      <c r="C238" s="726">
        <v>44253</v>
      </c>
      <c r="D238" s="736" t="s">
        <v>720</v>
      </c>
      <c r="E238" s="737" t="s">
        <v>721</v>
      </c>
      <c r="F238" s="737" t="s">
        <v>746</v>
      </c>
      <c r="G238" s="727">
        <v>478187</v>
      </c>
      <c r="H238" s="737" t="s">
        <v>405</v>
      </c>
      <c r="I238" s="737" t="s">
        <v>747</v>
      </c>
      <c r="J238" s="740" t="s">
        <v>407</v>
      </c>
      <c r="K238" s="744"/>
      <c r="L238" s="745"/>
      <c r="M238" s="705"/>
      <c r="N238" s="706"/>
      <c r="O238" s="707"/>
      <c r="P238" s="707"/>
      <c r="Q238" s="707"/>
      <c r="R238" s="707"/>
    </row>
    <row r="239" s="651" customFormat="1" ht="12" customHeight="1" spans="1:18">
      <c r="A239" s="724">
        <v>235</v>
      </c>
      <c r="B239" s="735" t="s">
        <v>710</v>
      </c>
      <c r="C239" s="726">
        <v>44253</v>
      </c>
      <c r="D239" s="736" t="s">
        <v>720</v>
      </c>
      <c r="E239" s="737" t="s">
        <v>721</v>
      </c>
      <c r="F239" s="737" t="s">
        <v>748</v>
      </c>
      <c r="G239" s="727">
        <v>478196</v>
      </c>
      <c r="H239" s="737" t="s">
        <v>405</v>
      </c>
      <c r="I239" s="727" t="s">
        <v>719</v>
      </c>
      <c r="J239" s="740" t="s">
        <v>407</v>
      </c>
      <c r="K239" s="744"/>
      <c r="L239" s="745"/>
      <c r="M239" s="705"/>
      <c r="N239" s="706"/>
      <c r="O239" s="707"/>
      <c r="P239" s="707"/>
      <c r="Q239" s="707"/>
      <c r="R239" s="707"/>
    </row>
    <row r="240" s="651" customFormat="1" ht="12" customHeight="1" spans="1:18">
      <c r="A240" s="724">
        <v>236</v>
      </c>
      <c r="B240" s="735" t="s">
        <v>710</v>
      </c>
      <c r="C240" s="726">
        <v>44253</v>
      </c>
      <c r="D240" s="736" t="s">
        <v>720</v>
      </c>
      <c r="E240" s="737" t="s">
        <v>721</v>
      </c>
      <c r="F240" s="737" t="s">
        <v>748</v>
      </c>
      <c r="G240" s="727">
        <v>478197</v>
      </c>
      <c r="H240" s="737" t="s">
        <v>405</v>
      </c>
      <c r="I240" s="729" t="s">
        <v>749</v>
      </c>
      <c r="J240" s="740" t="s">
        <v>407</v>
      </c>
      <c r="K240" s="744"/>
      <c r="L240" s="745"/>
      <c r="M240" s="705"/>
      <c r="N240" s="706"/>
      <c r="O240" s="707"/>
      <c r="P240" s="707"/>
      <c r="Q240" s="707"/>
      <c r="R240" s="707"/>
    </row>
    <row r="241" s="651" customFormat="1" ht="12" customHeight="1" spans="1:18">
      <c r="A241" s="724">
        <v>237</v>
      </c>
      <c r="B241" s="735" t="s">
        <v>710</v>
      </c>
      <c r="C241" s="726">
        <v>44253</v>
      </c>
      <c r="D241" s="736" t="s">
        <v>720</v>
      </c>
      <c r="E241" s="737" t="s">
        <v>721</v>
      </c>
      <c r="F241" s="737" t="s">
        <v>748</v>
      </c>
      <c r="G241" s="727">
        <v>478199</v>
      </c>
      <c r="H241" s="737" t="s">
        <v>405</v>
      </c>
      <c r="I241" s="729" t="s">
        <v>719</v>
      </c>
      <c r="J241" s="740" t="s">
        <v>407</v>
      </c>
      <c r="K241" s="744"/>
      <c r="L241" s="745"/>
      <c r="M241" s="705"/>
      <c r="N241" s="706"/>
      <c r="O241" s="707"/>
      <c r="P241" s="707"/>
      <c r="Q241" s="707"/>
      <c r="R241" s="707"/>
    </row>
    <row r="242" s="651" customFormat="1" ht="12" customHeight="1" spans="1:18">
      <c r="A242" s="724">
        <v>238</v>
      </c>
      <c r="B242" s="735" t="s">
        <v>710</v>
      </c>
      <c r="C242" s="726">
        <v>44253</v>
      </c>
      <c r="D242" s="736" t="s">
        <v>720</v>
      </c>
      <c r="E242" s="737" t="s">
        <v>721</v>
      </c>
      <c r="F242" s="737" t="s">
        <v>750</v>
      </c>
      <c r="G242" s="727">
        <v>478210</v>
      </c>
      <c r="H242" s="737" t="s">
        <v>405</v>
      </c>
      <c r="I242" s="727" t="s">
        <v>751</v>
      </c>
      <c r="J242" s="740" t="s">
        <v>407</v>
      </c>
      <c r="K242" s="744"/>
      <c r="L242" s="745"/>
      <c r="M242" s="705"/>
      <c r="N242" s="706"/>
      <c r="O242" s="707"/>
      <c r="P242" s="707"/>
      <c r="Q242" s="707"/>
      <c r="R242" s="707"/>
    </row>
    <row r="243" s="651" customFormat="1" ht="15" customHeight="1" spans="1:18">
      <c r="A243" s="724">
        <v>239</v>
      </c>
      <c r="B243" s="735" t="s">
        <v>710</v>
      </c>
      <c r="C243" s="726">
        <v>44253</v>
      </c>
      <c r="D243" s="736" t="s">
        <v>720</v>
      </c>
      <c r="E243" s="737" t="s">
        <v>721</v>
      </c>
      <c r="F243" s="737" t="s">
        <v>752</v>
      </c>
      <c r="G243" s="727">
        <v>478211</v>
      </c>
      <c r="H243" s="737" t="s">
        <v>405</v>
      </c>
      <c r="I243" s="729" t="s">
        <v>753</v>
      </c>
      <c r="J243" s="740" t="s">
        <v>407</v>
      </c>
      <c r="K243" s="744"/>
      <c r="L243" s="745"/>
      <c r="M243" s="705"/>
      <c r="N243" s="706"/>
      <c r="O243" s="707"/>
      <c r="P243" s="707"/>
      <c r="Q243" s="707"/>
      <c r="R243" s="707"/>
    </row>
    <row r="244" s="650" customFormat="1" ht="11.25" customHeight="1" spans="1:18">
      <c r="A244" s="724">
        <v>240</v>
      </c>
      <c r="B244" s="735" t="s">
        <v>754</v>
      </c>
      <c r="C244" s="738">
        <v>43039</v>
      </c>
      <c r="D244" s="736" t="s">
        <v>755</v>
      </c>
      <c r="E244" s="737" t="s">
        <v>756</v>
      </c>
      <c r="F244" s="737" t="s">
        <v>757</v>
      </c>
      <c r="G244" s="737">
        <v>376690</v>
      </c>
      <c r="H244" s="737" t="s">
        <v>405</v>
      </c>
      <c r="I244" s="737" t="s">
        <v>719</v>
      </c>
      <c r="J244" s="740" t="s">
        <v>407</v>
      </c>
      <c r="K244" s="744"/>
      <c r="L244" s="745"/>
      <c r="M244" s="705"/>
      <c r="N244" s="706"/>
      <c r="O244" s="707"/>
      <c r="P244" s="707"/>
      <c r="Q244" s="707"/>
      <c r="R244" s="707"/>
    </row>
    <row r="245" s="651" customFormat="1" ht="14.25" customHeight="1" spans="1:18">
      <c r="A245" s="724">
        <v>241</v>
      </c>
      <c r="B245" s="735" t="s">
        <v>754</v>
      </c>
      <c r="C245" s="739">
        <v>43039</v>
      </c>
      <c r="D245" s="736" t="s">
        <v>755</v>
      </c>
      <c r="E245" s="737" t="s">
        <v>758</v>
      </c>
      <c r="F245" s="737" t="s">
        <v>759</v>
      </c>
      <c r="G245" s="737">
        <v>376691</v>
      </c>
      <c r="H245" s="737" t="s">
        <v>405</v>
      </c>
      <c r="I245" s="737" t="s">
        <v>760</v>
      </c>
      <c r="J245" s="740" t="s">
        <v>407</v>
      </c>
      <c r="K245" s="744"/>
      <c r="L245" s="745"/>
      <c r="M245" s="705"/>
      <c r="N245" s="706"/>
      <c r="O245" s="707"/>
      <c r="P245" s="707"/>
      <c r="Q245" s="707"/>
      <c r="R245" s="707"/>
    </row>
    <row r="246" s="651" customFormat="1" ht="12" customHeight="1" spans="1:18">
      <c r="A246" s="724">
        <v>242</v>
      </c>
      <c r="B246" s="735" t="s">
        <v>754</v>
      </c>
      <c r="C246" s="739">
        <v>43039</v>
      </c>
      <c r="D246" s="736" t="s">
        <v>755</v>
      </c>
      <c r="E246" s="737" t="s">
        <v>758</v>
      </c>
      <c r="F246" s="737" t="s">
        <v>761</v>
      </c>
      <c r="G246" s="737">
        <v>376692</v>
      </c>
      <c r="H246" s="737" t="s">
        <v>405</v>
      </c>
      <c r="I246" s="737" t="s">
        <v>762</v>
      </c>
      <c r="J246" s="740" t="s">
        <v>407</v>
      </c>
      <c r="K246" s="746"/>
      <c r="L246" s="745"/>
      <c r="M246" s="705"/>
      <c r="N246" s="706"/>
      <c r="O246" s="707"/>
      <c r="P246" s="707"/>
      <c r="Q246" s="707"/>
      <c r="R246" s="707"/>
    </row>
    <row r="247" s="651" customFormat="1" ht="11.25" customHeight="1" spans="1:18">
      <c r="A247" s="724">
        <v>243</v>
      </c>
      <c r="B247" s="735" t="s">
        <v>754</v>
      </c>
      <c r="C247" s="739">
        <v>43039</v>
      </c>
      <c r="D247" s="736" t="s">
        <v>755</v>
      </c>
      <c r="E247" s="737" t="s">
        <v>758</v>
      </c>
      <c r="F247" s="737" t="s">
        <v>763</v>
      </c>
      <c r="G247" s="737">
        <v>376693</v>
      </c>
      <c r="H247" s="737" t="s">
        <v>405</v>
      </c>
      <c r="I247" s="737" t="s">
        <v>730</v>
      </c>
      <c r="J247" s="740" t="s">
        <v>407</v>
      </c>
      <c r="K247" s="744"/>
      <c r="L247" s="745"/>
      <c r="M247" s="705"/>
      <c r="N247" s="706"/>
      <c r="O247" s="707"/>
      <c r="P247" s="707"/>
      <c r="Q247" s="707"/>
      <c r="R247" s="707"/>
    </row>
    <row r="248" s="650" customFormat="1" ht="12" customHeight="1" spans="1:18">
      <c r="A248" s="724">
        <v>244</v>
      </c>
      <c r="B248" s="735" t="s">
        <v>754</v>
      </c>
      <c r="C248" s="739">
        <v>43039</v>
      </c>
      <c r="D248" s="736" t="s">
        <v>755</v>
      </c>
      <c r="E248" s="737" t="s">
        <v>758</v>
      </c>
      <c r="F248" s="737" t="s">
        <v>764</v>
      </c>
      <c r="G248" s="737">
        <v>376694</v>
      </c>
      <c r="H248" s="737" t="s">
        <v>405</v>
      </c>
      <c r="I248" s="737" t="s">
        <v>730</v>
      </c>
      <c r="J248" s="740" t="s">
        <v>407</v>
      </c>
      <c r="K248" s="744"/>
      <c r="L248" s="745"/>
      <c r="M248" s="705"/>
      <c r="N248" s="706"/>
      <c r="O248" s="707"/>
      <c r="P248" s="707"/>
      <c r="Q248" s="707"/>
      <c r="R248" s="707"/>
    </row>
    <row r="249" s="650" customFormat="1" ht="12" customHeight="1" spans="1:18">
      <c r="A249" s="724">
        <v>245</v>
      </c>
      <c r="B249" s="735" t="s">
        <v>754</v>
      </c>
      <c r="C249" s="739">
        <v>43039</v>
      </c>
      <c r="D249" s="736" t="s">
        <v>755</v>
      </c>
      <c r="E249" s="737" t="s">
        <v>758</v>
      </c>
      <c r="F249" s="737" t="s">
        <v>765</v>
      </c>
      <c r="G249" s="737">
        <v>376695</v>
      </c>
      <c r="H249" s="737" t="s">
        <v>405</v>
      </c>
      <c r="I249" s="737" t="s">
        <v>730</v>
      </c>
      <c r="J249" s="740" t="s">
        <v>407</v>
      </c>
      <c r="K249" s="744"/>
      <c r="L249" s="745"/>
      <c r="M249" s="705"/>
      <c r="N249" s="706"/>
      <c r="O249" s="707"/>
      <c r="P249" s="707"/>
      <c r="Q249" s="707"/>
      <c r="R249" s="707"/>
    </row>
    <row r="250" s="650" customFormat="1" ht="12" customHeight="1" spans="1:18">
      <c r="A250" s="724">
        <v>246</v>
      </c>
      <c r="B250" s="735" t="s">
        <v>754</v>
      </c>
      <c r="C250" s="739">
        <v>43039</v>
      </c>
      <c r="D250" s="736" t="s">
        <v>755</v>
      </c>
      <c r="E250" s="737" t="s">
        <v>758</v>
      </c>
      <c r="F250" s="737" t="s">
        <v>766</v>
      </c>
      <c r="G250" s="737">
        <v>376696</v>
      </c>
      <c r="H250" s="737" t="s">
        <v>405</v>
      </c>
      <c r="I250" s="737" t="s">
        <v>762</v>
      </c>
      <c r="J250" s="740" t="s">
        <v>407</v>
      </c>
      <c r="K250" s="744"/>
      <c r="L250" s="745"/>
      <c r="M250" s="705"/>
      <c r="N250" s="706"/>
      <c r="O250" s="707"/>
      <c r="P250" s="707"/>
      <c r="Q250" s="707"/>
      <c r="R250" s="707"/>
    </row>
    <row r="251" s="650" customFormat="1" ht="12" customHeight="1" spans="1:18">
      <c r="A251" s="724">
        <v>247</v>
      </c>
      <c r="B251" s="735" t="s">
        <v>754</v>
      </c>
      <c r="C251" s="739">
        <v>43039</v>
      </c>
      <c r="D251" s="736" t="s">
        <v>755</v>
      </c>
      <c r="E251" s="737" t="s">
        <v>758</v>
      </c>
      <c r="F251" s="737" t="s">
        <v>767</v>
      </c>
      <c r="G251" s="737">
        <v>376697</v>
      </c>
      <c r="H251" s="737" t="s">
        <v>405</v>
      </c>
      <c r="I251" s="737" t="s">
        <v>730</v>
      </c>
      <c r="J251" s="740" t="s">
        <v>407</v>
      </c>
      <c r="K251" s="744"/>
      <c r="L251" s="745"/>
      <c r="M251" s="705"/>
      <c r="N251" s="706"/>
      <c r="O251" s="707"/>
      <c r="P251" s="707"/>
      <c r="Q251" s="707"/>
      <c r="R251" s="707"/>
    </row>
    <row r="252" s="650" customFormat="1" ht="12" customHeight="1" spans="1:18">
      <c r="A252" s="724">
        <v>248</v>
      </c>
      <c r="B252" s="735" t="s">
        <v>754</v>
      </c>
      <c r="C252" s="739">
        <v>43039</v>
      </c>
      <c r="D252" s="736" t="s">
        <v>755</v>
      </c>
      <c r="E252" s="737" t="s">
        <v>758</v>
      </c>
      <c r="F252" s="737" t="s">
        <v>768</v>
      </c>
      <c r="G252" s="737">
        <v>376698</v>
      </c>
      <c r="H252" s="737" t="s">
        <v>405</v>
      </c>
      <c r="I252" s="737" t="s">
        <v>730</v>
      </c>
      <c r="J252" s="740" t="s">
        <v>407</v>
      </c>
      <c r="K252" s="744"/>
      <c r="L252" s="745"/>
      <c r="M252" s="705"/>
      <c r="N252" s="706"/>
      <c r="O252" s="707"/>
      <c r="P252" s="707"/>
      <c r="Q252" s="707"/>
      <c r="R252" s="707"/>
    </row>
    <row r="253" s="650" customFormat="1" ht="12" customHeight="1" spans="1:18">
      <c r="A253" s="724">
        <v>249</v>
      </c>
      <c r="B253" s="735" t="s">
        <v>754</v>
      </c>
      <c r="C253" s="739">
        <v>43039</v>
      </c>
      <c r="D253" s="736" t="s">
        <v>755</v>
      </c>
      <c r="E253" s="737" t="s">
        <v>758</v>
      </c>
      <c r="F253" s="737" t="s">
        <v>769</v>
      </c>
      <c r="G253" s="737">
        <v>376699</v>
      </c>
      <c r="H253" s="737" t="s">
        <v>405</v>
      </c>
      <c r="I253" s="737" t="s">
        <v>730</v>
      </c>
      <c r="J253" s="740" t="s">
        <v>407</v>
      </c>
      <c r="K253" s="744"/>
      <c r="L253" s="745"/>
      <c r="M253" s="705"/>
      <c r="N253" s="706"/>
      <c r="O253" s="707"/>
      <c r="P253" s="707"/>
      <c r="Q253" s="707"/>
      <c r="R253" s="707"/>
    </row>
    <row r="254" s="650" customFormat="1" ht="12" customHeight="1" spans="1:18">
      <c r="A254" s="724">
        <v>250</v>
      </c>
      <c r="B254" s="735" t="s">
        <v>754</v>
      </c>
      <c r="C254" s="739">
        <v>43039</v>
      </c>
      <c r="D254" s="736" t="s">
        <v>755</v>
      </c>
      <c r="E254" s="737" t="s">
        <v>758</v>
      </c>
      <c r="F254" s="737" t="s">
        <v>770</v>
      </c>
      <c r="G254" s="737">
        <v>376700</v>
      </c>
      <c r="H254" s="737" t="s">
        <v>405</v>
      </c>
      <c r="I254" s="737" t="s">
        <v>730</v>
      </c>
      <c r="J254" s="740" t="s">
        <v>407</v>
      </c>
      <c r="K254" s="744"/>
      <c r="L254" s="745"/>
      <c r="M254" s="705"/>
      <c r="N254" s="706"/>
      <c r="O254" s="707"/>
      <c r="P254" s="707"/>
      <c r="Q254" s="707"/>
      <c r="R254" s="707"/>
    </row>
    <row r="255" s="650" customFormat="1" ht="12" customHeight="1" spans="1:18">
      <c r="A255" s="724">
        <v>251</v>
      </c>
      <c r="B255" s="735" t="s">
        <v>754</v>
      </c>
      <c r="C255" s="739">
        <v>43039</v>
      </c>
      <c r="D255" s="736" t="s">
        <v>755</v>
      </c>
      <c r="E255" s="737" t="s">
        <v>758</v>
      </c>
      <c r="F255" s="737" t="s">
        <v>771</v>
      </c>
      <c r="G255" s="737">
        <v>376701</v>
      </c>
      <c r="H255" s="737" t="s">
        <v>405</v>
      </c>
      <c r="I255" s="737" t="s">
        <v>719</v>
      </c>
      <c r="J255" s="740" t="s">
        <v>407</v>
      </c>
      <c r="K255" s="744"/>
      <c r="L255" s="745"/>
      <c r="M255" s="705"/>
      <c r="N255" s="706"/>
      <c r="O255" s="707"/>
      <c r="P255" s="707"/>
      <c r="Q255" s="707"/>
      <c r="R255" s="707"/>
    </row>
    <row r="256" s="650" customFormat="1" ht="12" customHeight="1" spans="1:18">
      <c r="A256" s="724">
        <v>252</v>
      </c>
      <c r="B256" s="735" t="s">
        <v>754</v>
      </c>
      <c r="C256" s="739">
        <v>43039</v>
      </c>
      <c r="D256" s="736" t="s">
        <v>755</v>
      </c>
      <c r="E256" s="737" t="s">
        <v>758</v>
      </c>
      <c r="F256" s="737" t="s">
        <v>772</v>
      </c>
      <c r="G256" s="737">
        <v>376702</v>
      </c>
      <c r="H256" s="737" t="s">
        <v>405</v>
      </c>
      <c r="I256" s="737" t="s">
        <v>719</v>
      </c>
      <c r="J256" s="740" t="s">
        <v>407</v>
      </c>
      <c r="K256" s="744"/>
      <c r="L256" s="745"/>
      <c r="M256" s="705"/>
      <c r="N256" s="706"/>
      <c r="O256" s="707"/>
      <c r="P256" s="707"/>
      <c r="Q256" s="707"/>
      <c r="R256" s="707"/>
    </row>
    <row r="257" s="650" customFormat="1" ht="12" customHeight="1" spans="1:18">
      <c r="A257" s="724">
        <v>253</v>
      </c>
      <c r="B257" s="735" t="s">
        <v>754</v>
      </c>
      <c r="C257" s="739">
        <v>43039</v>
      </c>
      <c r="D257" s="736" t="s">
        <v>755</v>
      </c>
      <c r="E257" s="737" t="s">
        <v>758</v>
      </c>
      <c r="F257" s="737" t="s">
        <v>773</v>
      </c>
      <c r="G257" s="737">
        <v>376703</v>
      </c>
      <c r="H257" s="737" t="s">
        <v>405</v>
      </c>
      <c r="I257" s="737" t="s">
        <v>719</v>
      </c>
      <c r="J257" s="740" t="s">
        <v>407</v>
      </c>
      <c r="K257" s="744"/>
      <c r="L257" s="745"/>
      <c r="M257" s="705"/>
      <c r="N257" s="706"/>
      <c r="O257" s="707"/>
      <c r="P257" s="707"/>
      <c r="Q257" s="707"/>
      <c r="R257" s="707"/>
    </row>
    <row r="258" s="650" customFormat="1" ht="12" customHeight="1" spans="1:18">
      <c r="A258" s="734">
        <v>254</v>
      </c>
      <c r="B258" s="735" t="s">
        <v>754</v>
      </c>
      <c r="C258" s="739">
        <v>43039</v>
      </c>
      <c r="D258" s="736" t="s">
        <v>755</v>
      </c>
      <c r="E258" s="737" t="s">
        <v>758</v>
      </c>
      <c r="F258" s="737" t="s">
        <v>774</v>
      </c>
      <c r="G258" s="737">
        <v>376704</v>
      </c>
      <c r="H258" s="737" t="s">
        <v>405</v>
      </c>
      <c r="I258" s="737" t="s">
        <v>730</v>
      </c>
      <c r="J258" s="740" t="s">
        <v>407</v>
      </c>
      <c r="K258" s="744"/>
      <c r="L258" s="745"/>
      <c r="M258" s="705"/>
      <c r="N258" s="706"/>
      <c r="O258" s="707"/>
      <c r="P258" s="707"/>
      <c r="Q258" s="707"/>
      <c r="R258" s="707"/>
    </row>
    <row r="259" s="651" customFormat="1" ht="12" customHeight="1" spans="1:18">
      <c r="A259" s="724">
        <v>255</v>
      </c>
      <c r="B259" s="735" t="s">
        <v>754</v>
      </c>
      <c r="C259" s="739">
        <v>43039</v>
      </c>
      <c r="D259" s="736" t="s">
        <v>755</v>
      </c>
      <c r="E259" s="737" t="s">
        <v>758</v>
      </c>
      <c r="F259" s="737" t="s">
        <v>775</v>
      </c>
      <c r="G259" s="737">
        <v>376705</v>
      </c>
      <c r="H259" s="737" t="s">
        <v>405</v>
      </c>
      <c r="I259" s="737" t="s">
        <v>762</v>
      </c>
      <c r="J259" s="740" t="s">
        <v>407</v>
      </c>
      <c r="K259" s="744"/>
      <c r="L259" s="745"/>
      <c r="M259" s="705"/>
      <c r="N259" s="706"/>
      <c r="O259" s="707"/>
      <c r="P259" s="707"/>
      <c r="Q259" s="707"/>
      <c r="R259" s="707"/>
    </row>
    <row r="260" s="650" customFormat="1" ht="12" customHeight="1" spans="1:18">
      <c r="A260" s="724">
        <v>256</v>
      </c>
      <c r="B260" s="735" t="s">
        <v>754</v>
      </c>
      <c r="C260" s="739">
        <v>43039</v>
      </c>
      <c r="D260" s="736" t="s">
        <v>755</v>
      </c>
      <c r="E260" s="737" t="s">
        <v>758</v>
      </c>
      <c r="F260" s="737" t="s">
        <v>776</v>
      </c>
      <c r="G260" s="737">
        <v>376706</v>
      </c>
      <c r="H260" s="737" t="s">
        <v>405</v>
      </c>
      <c r="I260" s="737" t="s">
        <v>777</v>
      </c>
      <c r="J260" s="740" t="s">
        <v>407</v>
      </c>
      <c r="K260" s="744"/>
      <c r="L260" s="745"/>
      <c r="M260" s="705"/>
      <c r="N260" s="706"/>
      <c r="O260" s="707"/>
      <c r="P260" s="707"/>
      <c r="Q260" s="707"/>
      <c r="R260" s="707"/>
    </row>
    <row r="261" s="651" customFormat="1" ht="12" customHeight="1" spans="1:18">
      <c r="A261" s="724">
        <v>257</v>
      </c>
      <c r="B261" s="735" t="s">
        <v>754</v>
      </c>
      <c r="C261" s="739">
        <v>43039</v>
      </c>
      <c r="D261" s="736" t="s">
        <v>673</v>
      </c>
      <c r="E261" s="737" t="s">
        <v>778</v>
      </c>
      <c r="F261" s="737" t="s">
        <v>457</v>
      </c>
      <c r="G261" s="727">
        <v>473026</v>
      </c>
      <c r="H261" s="737" t="s">
        <v>405</v>
      </c>
      <c r="I261" s="737" t="s">
        <v>719</v>
      </c>
      <c r="J261" s="740" t="s">
        <v>407</v>
      </c>
      <c r="K261" s="744"/>
      <c r="L261" s="745"/>
      <c r="M261" s="705"/>
      <c r="N261" s="706"/>
      <c r="O261" s="707"/>
      <c r="P261" s="707"/>
      <c r="Q261" s="707"/>
      <c r="R261" s="707"/>
    </row>
    <row r="262" s="651" customFormat="1" ht="12" customHeight="1" spans="1:18">
      <c r="A262" s="724">
        <v>258</v>
      </c>
      <c r="B262" s="735" t="s">
        <v>754</v>
      </c>
      <c r="C262" s="739">
        <v>43039</v>
      </c>
      <c r="D262" s="736" t="s">
        <v>673</v>
      </c>
      <c r="E262" s="737" t="s">
        <v>778</v>
      </c>
      <c r="F262" s="737" t="s">
        <v>779</v>
      </c>
      <c r="G262" s="728">
        <v>324604</v>
      </c>
      <c r="H262" s="737" t="s">
        <v>405</v>
      </c>
      <c r="I262" s="737" t="s">
        <v>780</v>
      </c>
      <c r="J262" s="740" t="s">
        <v>407</v>
      </c>
      <c r="K262" s="744"/>
      <c r="L262" s="745"/>
      <c r="M262" s="705"/>
      <c r="N262" s="706"/>
      <c r="O262" s="707"/>
      <c r="P262" s="707"/>
      <c r="Q262" s="707"/>
      <c r="R262" s="707"/>
    </row>
    <row r="263" s="651" customFormat="1" ht="12" customHeight="1" spans="1:18">
      <c r="A263" s="724">
        <v>259</v>
      </c>
      <c r="B263" s="735" t="s">
        <v>754</v>
      </c>
      <c r="C263" s="739">
        <v>43039</v>
      </c>
      <c r="D263" s="736" t="s">
        <v>673</v>
      </c>
      <c r="E263" s="737" t="s">
        <v>778</v>
      </c>
      <c r="F263" s="737" t="s">
        <v>779</v>
      </c>
      <c r="G263" s="727">
        <v>473034</v>
      </c>
      <c r="H263" s="737" t="s">
        <v>405</v>
      </c>
      <c r="I263" s="737" t="s">
        <v>780</v>
      </c>
      <c r="J263" s="740" t="s">
        <v>407</v>
      </c>
      <c r="K263" s="744"/>
      <c r="L263" s="745"/>
      <c r="M263" s="705"/>
      <c r="N263" s="706"/>
      <c r="O263" s="707"/>
      <c r="P263" s="707"/>
      <c r="Q263" s="707"/>
      <c r="R263" s="707"/>
    </row>
    <row r="264" s="651" customFormat="1" ht="12" customHeight="1" spans="1:18">
      <c r="A264" s="724">
        <v>260</v>
      </c>
      <c r="B264" s="735" t="s">
        <v>754</v>
      </c>
      <c r="C264" s="739">
        <v>43039</v>
      </c>
      <c r="D264" s="736" t="s">
        <v>673</v>
      </c>
      <c r="E264" s="737" t="s">
        <v>778</v>
      </c>
      <c r="F264" s="737" t="s">
        <v>779</v>
      </c>
      <c r="G264" s="727">
        <v>473035</v>
      </c>
      <c r="H264" s="737" t="s">
        <v>405</v>
      </c>
      <c r="I264" s="737" t="s">
        <v>719</v>
      </c>
      <c r="J264" s="740" t="s">
        <v>407</v>
      </c>
      <c r="K264" s="746"/>
      <c r="L264" s="745"/>
      <c r="M264" s="705"/>
      <c r="N264" s="706"/>
      <c r="O264" s="707"/>
      <c r="P264" s="707"/>
      <c r="Q264" s="707"/>
      <c r="R264" s="707"/>
    </row>
    <row r="265" s="651" customFormat="1" ht="12.75" customHeight="1" spans="1:18">
      <c r="A265" s="724">
        <v>261</v>
      </c>
      <c r="B265" s="735" t="s">
        <v>754</v>
      </c>
      <c r="C265" s="739">
        <v>43039</v>
      </c>
      <c r="D265" s="736" t="s">
        <v>673</v>
      </c>
      <c r="E265" s="737" t="s">
        <v>778</v>
      </c>
      <c r="F265" s="737" t="s">
        <v>779</v>
      </c>
      <c r="G265" s="727">
        <v>473036</v>
      </c>
      <c r="H265" s="737" t="s">
        <v>405</v>
      </c>
      <c r="I265" s="737" t="s">
        <v>781</v>
      </c>
      <c r="J265" s="740" t="s">
        <v>407</v>
      </c>
      <c r="K265" s="744"/>
      <c r="L265" s="745"/>
      <c r="M265" s="705"/>
      <c r="N265" s="706"/>
      <c r="O265" s="707"/>
      <c r="P265" s="707"/>
      <c r="Q265" s="707"/>
      <c r="R265" s="707"/>
    </row>
    <row r="266" s="651" customFormat="1" ht="12" customHeight="1" spans="1:18">
      <c r="A266" s="724">
        <v>262</v>
      </c>
      <c r="B266" s="747" t="s">
        <v>782</v>
      </c>
      <c r="C266" s="748">
        <v>43790</v>
      </c>
      <c r="D266" s="737" t="s">
        <v>783</v>
      </c>
      <c r="E266" s="737" t="s">
        <v>462</v>
      </c>
      <c r="F266" s="737" t="s">
        <v>462</v>
      </c>
      <c r="G266" s="737">
        <v>437342</v>
      </c>
      <c r="H266" s="749" t="s">
        <v>784</v>
      </c>
      <c r="I266" s="727" t="s">
        <v>785</v>
      </c>
      <c r="J266" s="740" t="s">
        <v>407</v>
      </c>
      <c r="K266" s="744"/>
      <c r="L266" s="745"/>
      <c r="M266" s="705"/>
      <c r="N266" s="706"/>
      <c r="O266" s="707"/>
      <c r="P266" s="707"/>
      <c r="Q266" s="707"/>
      <c r="R266" s="707"/>
    </row>
    <row r="267" s="651" customFormat="1" ht="12" customHeight="1" spans="1:18">
      <c r="A267" s="724">
        <v>263</v>
      </c>
      <c r="B267" s="747" t="s">
        <v>786</v>
      </c>
      <c r="C267" s="748">
        <v>43790</v>
      </c>
      <c r="D267" s="737" t="s">
        <v>783</v>
      </c>
      <c r="E267" s="737" t="s">
        <v>462</v>
      </c>
      <c r="F267" s="737" t="s">
        <v>462</v>
      </c>
      <c r="G267" s="737">
        <v>437354</v>
      </c>
      <c r="H267" s="749" t="s">
        <v>784</v>
      </c>
      <c r="I267" s="758" t="s">
        <v>731</v>
      </c>
      <c r="J267" s="740" t="s">
        <v>407</v>
      </c>
      <c r="K267" s="744"/>
      <c r="L267" s="745"/>
      <c r="M267" s="705"/>
      <c r="N267" s="706"/>
      <c r="O267" s="707"/>
      <c r="P267" s="707"/>
      <c r="Q267" s="707"/>
      <c r="R267" s="707"/>
    </row>
    <row r="268" s="651" customFormat="1" ht="12" customHeight="1" spans="1:18">
      <c r="A268" s="724">
        <v>264</v>
      </c>
      <c r="B268" s="747" t="s">
        <v>787</v>
      </c>
      <c r="C268" s="748">
        <v>43028</v>
      </c>
      <c r="D268" s="736" t="s">
        <v>788</v>
      </c>
      <c r="E268" s="737" t="s">
        <v>789</v>
      </c>
      <c r="F268" s="737" t="s">
        <v>457</v>
      </c>
      <c r="G268" s="737">
        <v>374031</v>
      </c>
      <c r="H268" s="737" t="s">
        <v>405</v>
      </c>
      <c r="I268" s="737" t="s">
        <v>790</v>
      </c>
      <c r="J268" s="740" t="s">
        <v>407</v>
      </c>
      <c r="K268" s="744"/>
      <c r="L268" s="745"/>
      <c r="M268" s="705"/>
      <c r="N268" s="706"/>
      <c r="O268" s="707"/>
      <c r="P268" s="707"/>
      <c r="Q268" s="707"/>
      <c r="R268" s="707"/>
    </row>
    <row r="269" s="651" customFormat="1" ht="12" customHeight="1" spans="1:18">
      <c r="A269" s="724">
        <v>265</v>
      </c>
      <c r="B269" s="747" t="s">
        <v>787</v>
      </c>
      <c r="C269" s="748">
        <v>43028</v>
      </c>
      <c r="D269" s="736" t="s">
        <v>788</v>
      </c>
      <c r="E269" s="737" t="s">
        <v>789</v>
      </c>
      <c r="F269" s="737" t="s">
        <v>457</v>
      </c>
      <c r="G269" s="727">
        <v>401316</v>
      </c>
      <c r="H269" s="737" t="s">
        <v>405</v>
      </c>
      <c r="I269" s="729" t="s">
        <v>791</v>
      </c>
      <c r="J269" s="740" t="s">
        <v>407</v>
      </c>
      <c r="K269" s="744"/>
      <c r="L269" s="745"/>
      <c r="M269" s="705"/>
      <c r="N269" s="706"/>
      <c r="O269" s="707"/>
      <c r="P269" s="707"/>
      <c r="Q269" s="707"/>
      <c r="R269" s="707"/>
    </row>
    <row r="270" s="649" customFormat="1" ht="12" customHeight="1" spans="1:18">
      <c r="A270" s="724">
        <v>266</v>
      </c>
      <c r="B270" s="747" t="s">
        <v>787</v>
      </c>
      <c r="C270" s="748">
        <v>43028</v>
      </c>
      <c r="D270" s="736" t="s">
        <v>788</v>
      </c>
      <c r="E270" s="737" t="s">
        <v>789</v>
      </c>
      <c r="F270" s="737" t="s">
        <v>457</v>
      </c>
      <c r="G270" s="727">
        <v>378300</v>
      </c>
      <c r="H270" s="737" t="s">
        <v>405</v>
      </c>
      <c r="I270" s="729" t="s">
        <v>792</v>
      </c>
      <c r="J270" s="740" t="s">
        <v>407</v>
      </c>
      <c r="K270" s="744"/>
      <c r="L270" s="745"/>
      <c r="M270" s="705"/>
      <c r="N270" s="706"/>
      <c r="O270" s="707"/>
      <c r="P270" s="707"/>
      <c r="Q270" s="707"/>
      <c r="R270" s="707"/>
    </row>
    <row r="271" s="651" customFormat="1" ht="12" customHeight="1" spans="1:18">
      <c r="A271" s="724">
        <v>267</v>
      </c>
      <c r="B271" s="747" t="s">
        <v>787</v>
      </c>
      <c r="C271" s="748">
        <v>43028</v>
      </c>
      <c r="D271" s="736" t="s">
        <v>788</v>
      </c>
      <c r="E271" s="737" t="s">
        <v>789</v>
      </c>
      <c r="F271" s="737" t="s">
        <v>457</v>
      </c>
      <c r="G271" s="727">
        <v>374034</v>
      </c>
      <c r="H271" s="737" t="s">
        <v>405</v>
      </c>
      <c r="I271" s="729" t="s">
        <v>731</v>
      </c>
      <c r="J271" s="740" t="s">
        <v>407</v>
      </c>
      <c r="K271" s="744"/>
      <c r="L271" s="745"/>
      <c r="M271" s="705"/>
      <c r="N271" s="706"/>
      <c r="O271" s="707"/>
      <c r="P271" s="707"/>
      <c r="Q271" s="707"/>
      <c r="R271" s="707"/>
    </row>
    <row r="272" s="651" customFormat="1" ht="12" customHeight="1" spans="1:18">
      <c r="A272" s="724">
        <v>268</v>
      </c>
      <c r="B272" s="747" t="s">
        <v>787</v>
      </c>
      <c r="C272" s="748">
        <v>43028</v>
      </c>
      <c r="D272" s="736" t="s">
        <v>788</v>
      </c>
      <c r="E272" s="737" t="s">
        <v>789</v>
      </c>
      <c r="F272" s="737" t="s">
        <v>457</v>
      </c>
      <c r="G272" s="727">
        <v>519567</v>
      </c>
      <c r="H272" s="737" t="s">
        <v>405</v>
      </c>
      <c r="I272" s="729" t="s">
        <v>793</v>
      </c>
      <c r="J272" s="740" t="s">
        <v>407</v>
      </c>
      <c r="K272" s="744"/>
      <c r="L272" s="745"/>
      <c r="M272" s="705"/>
      <c r="N272" s="706"/>
      <c r="O272" s="707"/>
      <c r="P272" s="707"/>
      <c r="Q272" s="707"/>
      <c r="R272" s="707"/>
    </row>
    <row r="273" s="651" customFormat="1" ht="12" customHeight="1" spans="1:18">
      <c r="A273" s="724">
        <v>269</v>
      </c>
      <c r="B273" s="747" t="s">
        <v>787</v>
      </c>
      <c r="C273" s="748">
        <v>43028</v>
      </c>
      <c r="D273" s="736" t="s">
        <v>788</v>
      </c>
      <c r="E273" s="737" t="s">
        <v>789</v>
      </c>
      <c r="F273" s="737" t="s">
        <v>457</v>
      </c>
      <c r="G273" s="727">
        <v>519568</v>
      </c>
      <c r="H273" s="737" t="s">
        <v>405</v>
      </c>
      <c r="I273" s="727" t="s">
        <v>751</v>
      </c>
      <c r="J273" s="740" t="s">
        <v>407</v>
      </c>
      <c r="K273" s="744"/>
      <c r="L273" s="745"/>
      <c r="M273" s="705"/>
      <c r="N273" s="706"/>
      <c r="O273" s="707"/>
      <c r="P273" s="707"/>
      <c r="Q273" s="707"/>
      <c r="R273" s="707"/>
    </row>
    <row r="274" s="651" customFormat="1" ht="12" customHeight="1" spans="1:18">
      <c r="A274" s="724">
        <v>270</v>
      </c>
      <c r="B274" s="747" t="s">
        <v>794</v>
      </c>
      <c r="C274" s="739">
        <v>43061</v>
      </c>
      <c r="D274" s="736" t="s">
        <v>478</v>
      </c>
      <c r="E274" s="737" t="s">
        <v>795</v>
      </c>
      <c r="F274" s="737">
        <v>72807001013</v>
      </c>
      <c r="G274" s="737">
        <v>377994</v>
      </c>
      <c r="H274" s="737" t="s">
        <v>405</v>
      </c>
      <c r="I274" s="727" t="s">
        <v>796</v>
      </c>
      <c r="J274" s="740" t="s">
        <v>407</v>
      </c>
      <c r="K274" s="744"/>
      <c r="L274" s="745"/>
      <c r="M274" s="705"/>
      <c r="N274" s="706"/>
      <c r="O274" s="707"/>
      <c r="P274" s="707"/>
      <c r="Q274" s="707"/>
      <c r="R274" s="707"/>
    </row>
    <row r="275" s="651" customFormat="1" ht="12" customHeight="1" spans="1:18">
      <c r="A275" s="724">
        <v>271</v>
      </c>
      <c r="B275" s="747" t="s">
        <v>794</v>
      </c>
      <c r="C275" s="739">
        <v>43061</v>
      </c>
      <c r="D275" s="736" t="s">
        <v>478</v>
      </c>
      <c r="E275" s="737" t="s">
        <v>795</v>
      </c>
      <c r="F275" s="737">
        <v>72807001005</v>
      </c>
      <c r="G275" s="737">
        <v>377995</v>
      </c>
      <c r="H275" s="737" t="s">
        <v>405</v>
      </c>
      <c r="I275" s="727" t="s">
        <v>781</v>
      </c>
      <c r="J275" s="740" t="s">
        <v>407</v>
      </c>
      <c r="K275" s="744"/>
      <c r="L275" s="745"/>
      <c r="M275" s="705"/>
      <c r="N275" s="706"/>
      <c r="O275" s="707"/>
      <c r="P275" s="707"/>
      <c r="Q275" s="707"/>
      <c r="R275" s="707"/>
    </row>
    <row r="276" s="651" customFormat="1" ht="12" customHeight="1" spans="1:18">
      <c r="A276" s="724">
        <v>272</v>
      </c>
      <c r="B276" s="747" t="s">
        <v>794</v>
      </c>
      <c r="C276" s="739">
        <v>43061</v>
      </c>
      <c r="D276" s="736" t="s">
        <v>478</v>
      </c>
      <c r="E276" s="737" t="s">
        <v>795</v>
      </c>
      <c r="F276" s="737">
        <v>72807001010</v>
      </c>
      <c r="G276" s="737">
        <v>377996</v>
      </c>
      <c r="H276" s="737" t="s">
        <v>405</v>
      </c>
      <c r="I276" s="729" t="s">
        <v>719</v>
      </c>
      <c r="J276" s="740" t="s">
        <v>407</v>
      </c>
      <c r="K276" s="744"/>
      <c r="L276" s="745"/>
      <c r="M276" s="705"/>
      <c r="N276" s="706"/>
      <c r="O276" s="707"/>
      <c r="P276" s="707"/>
      <c r="Q276" s="707"/>
      <c r="R276" s="707"/>
    </row>
    <row r="277" s="651" customFormat="1" ht="12" customHeight="1" spans="1:18">
      <c r="A277" s="724">
        <v>273</v>
      </c>
      <c r="B277" s="747" t="s">
        <v>794</v>
      </c>
      <c r="C277" s="739">
        <v>43061</v>
      </c>
      <c r="D277" s="736" t="s">
        <v>478</v>
      </c>
      <c r="E277" s="737" t="s">
        <v>795</v>
      </c>
      <c r="F277" s="737">
        <v>72807001059</v>
      </c>
      <c r="G277" s="737">
        <v>377997</v>
      </c>
      <c r="H277" s="737" t="s">
        <v>405</v>
      </c>
      <c r="I277" s="727" t="s">
        <v>760</v>
      </c>
      <c r="J277" s="740" t="s">
        <v>407</v>
      </c>
      <c r="K277" s="744"/>
      <c r="L277" s="745"/>
      <c r="M277" s="705"/>
      <c r="N277" s="706"/>
      <c r="O277" s="707"/>
      <c r="P277" s="707"/>
      <c r="Q277" s="707"/>
      <c r="R277" s="707"/>
    </row>
    <row r="278" s="651" customFormat="1" ht="12" customHeight="1" spans="1:18">
      <c r="A278" s="724">
        <v>274</v>
      </c>
      <c r="B278" s="747" t="s">
        <v>794</v>
      </c>
      <c r="C278" s="739">
        <v>43061</v>
      </c>
      <c r="D278" s="736" t="s">
        <v>478</v>
      </c>
      <c r="E278" s="737" t="s">
        <v>795</v>
      </c>
      <c r="F278" s="737">
        <v>72807001001</v>
      </c>
      <c r="G278" s="737">
        <v>377998</v>
      </c>
      <c r="H278" s="737" t="s">
        <v>405</v>
      </c>
      <c r="I278" s="727" t="s">
        <v>731</v>
      </c>
      <c r="J278" s="740" t="s">
        <v>407</v>
      </c>
      <c r="K278" s="744"/>
      <c r="L278" s="745"/>
      <c r="M278" s="705"/>
      <c r="N278" s="706"/>
      <c r="O278" s="707"/>
      <c r="P278" s="707"/>
      <c r="Q278" s="707"/>
      <c r="R278" s="707"/>
    </row>
    <row r="279" s="651" customFormat="1" ht="12" customHeight="1" spans="1:18">
      <c r="A279" s="724">
        <v>275</v>
      </c>
      <c r="B279" s="747" t="s">
        <v>794</v>
      </c>
      <c r="C279" s="739">
        <v>43061</v>
      </c>
      <c r="D279" s="736" t="s">
        <v>478</v>
      </c>
      <c r="E279" s="737" t="s">
        <v>795</v>
      </c>
      <c r="F279" s="737" t="s">
        <v>457</v>
      </c>
      <c r="G279" s="727">
        <v>377999</v>
      </c>
      <c r="H279" s="737" t="s">
        <v>405</v>
      </c>
      <c r="I279" s="729" t="s">
        <v>719</v>
      </c>
      <c r="J279" s="740" t="s">
        <v>407</v>
      </c>
      <c r="K279" s="744"/>
      <c r="L279" s="745"/>
      <c r="M279" s="705"/>
      <c r="N279" s="706"/>
      <c r="O279" s="707"/>
      <c r="P279" s="707"/>
      <c r="Q279" s="707"/>
      <c r="R279" s="707"/>
    </row>
    <row r="280" s="650" customFormat="1" ht="12" customHeight="1" spans="1:18">
      <c r="A280" s="724">
        <v>276</v>
      </c>
      <c r="B280" s="747" t="s">
        <v>794</v>
      </c>
      <c r="C280" s="739">
        <v>43061</v>
      </c>
      <c r="D280" s="736" t="s">
        <v>478</v>
      </c>
      <c r="E280" s="737" t="s">
        <v>795</v>
      </c>
      <c r="F280" s="737" t="s">
        <v>457</v>
      </c>
      <c r="G280" s="727">
        <v>378001</v>
      </c>
      <c r="H280" s="737" t="s">
        <v>405</v>
      </c>
      <c r="I280" s="754" t="s">
        <v>797</v>
      </c>
      <c r="J280" s="740" t="s">
        <v>407</v>
      </c>
      <c r="K280" s="744"/>
      <c r="L280" s="745"/>
      <c r="M280" s="705"/>
      <c r="N280" s="706"/>
      <c r="O280" s="707"/>
      <c r="P280" s="707"/>
      <c r="Q280" s="707"/>
      <c r="R280" s="707"/>
    </row>
    <row r="281" s="651" customFormat="1" ht="12" customHeight="1" spans="1:18">
      <c r="A281" s="724">
        <v>277</v>
      </c>
      <c r="B281" s="747" t="s">
        <v>794</v>
      </c>
      <c r="C281" s="739">
        <v>43061</v>
      </c>
      <c r="D281" s="736" t="s">
        <v>478</v>
      </c>
      <c r="E281" s="737" t="s">
        <v>795</v>
      </c>
      <c r="F281" s="737" t="s">
        <v>457</v>
      </c>
      <c r="G281" s="727">
        <v>378004</v>
      </c>
      <c r="H281" s="737" t="s">
        <v>405</v>
      </c>
      <c r="I281" s="727" t="s">
        <v>731</v>
      </c>
      <c r="J281" s="740" t="s">
        <v>407</v>
      </c>
      <c r="K281" s="744"/>
      <c r="L281" s="745"/>
      <c r="M281" s="705"/>
      <c r="N281" s="706"/>
      <c r="O281" s="707"/>
      <c r="P281" s="707"/>
      <c r="Q281" s="707"/>
      <c r="R281" s="707"/>
    </row>
    <row r="282" s="651" customFormat="1" ht="12" customHeight="1" spans="1:18">
      <c r="A282" s="724">
        <v>278</v>
      </c>
      <c r="B282" s="747" t="s">
        <v>794</v>
      </c>
      <c r="C282" s="739">
        <v>43061</v>
      </c>
      <c r="D282" s="736" t="s">
        <v>478</v>
      </c>
      <c r="E282" s="737" t="s">
        <v>795</v>
      </c>
      <c r="F282" s="737" t="s">
        <v>457</v>
      </c>
      <c r="G282" s="727">
        <v>378005</v>
      </c>
      <c r="H282" s="737" t="s">
        <v>405</v>
      </c>
      <c r="I282" s="727" t="s">
        <v>719</v>
      </c>
      <c r="J282" s="740" t="s">
        <v>407</v>
      </c>
      <c r="K282" s="744"/>
      <c r="L282" s="745"/>
      <c r="M282" s="705"/>
      <c r="N282" s="706"/>
      <c r="O282" s="707"/>
      <c r="P282" s="707"/>
      <c r="Q282" s="707"/>
      <c r="R282" s="707"/>
    </row>
    <row r="283" s="651" customFormat="1" ht="12" customHeight="1" spans="1:18">
      <c r="A283" s="724">
        <v>279</v>
      </c>
      <c r="B283" s="747" t="s">
        <v>794</v>
      </c>
      <c r="C283" s="739">
        <v>43061</v>
      </c>
      <c r="D283" s="736" t="s">
        <v>478</v>
      </c>
      <c r="E283" s="737" t="s">
        <v>795</v>
      </c>
      <c r="F283" s="737" t="s">
        <v>457</v>
      </c>
      <c r="G283" s="727">
        <v>378006</v>
      </c>
      <c r="H283" s="737" t="s">
        <v>405</v>
      </c>
      <c r="I283" s="727" t="s">
        <v>725</v>
      </c>
      <c r="J283" s="740" t="s">
        <v>407</v>
      </c>
      <c r="K283" s="744"/>
      <c r="L283" s="745"/>
      <c r="M283" s="705"/>
      <c r="N283" s="706"/>
      <c r="O283" s="707"/>
      <c r="P283" s="707"/>
      <c r="Q283" s="707"/>
      <c r="R283" s="707"/>
    </row>
    <row r="284" s="651" customFormat="1" ht="12" customHeight="1" spans="1:18">
      <c r="A284" s="734">
        <v>280</v>
      </c>
      <c r="B284" s="747" t="s">
        <v>794</v>
      </c>
      <c r="C284" s="739">
        <v>43061</v>
      </c>
      <c r="D284" s="736" t="s">
        <v>478</v>
      </c>
      <c r="E284" s="737" t="s">
        <v>795</v>
      </c>
      <c r="F284" s="737" t="s">
        <v>457</v>
      </c>
      <c r="G284" s="750">
        <v>378008</v>
      </c>
      <c r="H284" s="737" t="s">
        <v>405</v>
      </c>
      <c r="I284" s="750" t="s">
        <v>731</v>
      </c>
      <c r="J284" s="740" t="s">
        <v>407</v>
      </c>
      <c r="K284" s="744"/>
      <c r="L284" s="745"/>
      <c r="M284" s="705"/>
      <c r="N284" s="706"/>
      <c r="O284" s="707"/>
      <c r="P284" s="707"/>
      <c r="Q284" s="707"/>
      <c r="R284" s="707"/>
    </row>
    <row r="285" s="651" customFormat="1" ht="12" customHeight="1" spans="1:18">
      <c r="A285" s="724">
        <v>281</v>
      </c>
      <c r="B285" s="747" t="s">
        <v>794</v>
      </c>
      <c r="C285" s="739">
        <v>43061</v>
      </c>
      <c r="D285" s="736" t="s">
        <v>478</v>
      </c>
      <c r="E285" s="737" t="s">
        <v>795</v>
      </c>
      <c r="F285" s="737" t="s">
        <v>457</v>
      </c>
      <c r="G285" s="727">
        <v>378009</v>
      </c>
      <c r="H285" s="737" t="s">
        <v>405</v>
      </c>
      <c r="I285" s="727" t="s">
        <v>798</v>
      </c>
      <c r="J285" s="740" t="s">
        <v>407</v>
      </c>
      <c r="K285" s="744"/>
      <c r="L285" s="745"/>
      <c r="M285" s="705"/>
      <c r="N285" s="706"/>
      <c r="O285" s="707"/>
      <c r="P285" s="707"/>
      <c r="Q285" s="707"/>
      <c r="R285" s="707"/>
    </row>
    <row r="286" s="651" customFormat="1" ht="12" customHeight="1" spans="1:18">
      <c r="A286" s="724">
        <v>282</v>
      </c>
      <c r="B286" s="747" t="s">
        <v>794</v>
      </c>
      <c r="C286" s="739">
        <v>43061</v>
      </c>
      <c r="D286" s="736" t="s">
        <v>478</v>
      </c>
      <c r="E286" s="737" t="s">
        <v>795</v>
      </c>
      <c r="F286" s="737" t="s">
        <v>457</v>
      </c>
      <c r="G286" s="727">
        <v>378010</v>
      </c>
      <c r="H286" s="737" t="s">
        <v>405</v>
      </c>
      <c r="I286" s="754" t="s">
        <v>799</v>
      </c>
      <c r="J286" s="740" t="s">
        <v>407</v>
      </c>
      <c r="K286" s="744"/>
      <c r="L286" s="745"/>
      <c r="M286" s="705"/>
      <c r="N286" s="706"/>
      <c r="O286" s="707"/>
      <c r="P286" s="707"/>
      <c r="Q286" s="707"/>
      <c r="R286" s="707"/>
    </row>
    <row r="287" s="651" customFormat="1" ht="12" customHeight="1" spans="1:18">
      <c r="A287" s="724">
        <v>283</v>
      </c>
      <c r="B287" s="747" t="s">
        <v>794</v>
      </c>
      <c r="C287" s="739">
        <v>43061</v>
      </c>
      <c r="D287" s="736" t="s">
        <v>478</v>
      </c>
      <c r="E287" s="737" t="s">
        <v>795</v>
      </c>
      <c r="F287" s="737" t="s">
        <v>457</v>
      </c>
      <c r="G287" s="727">
        <v>378012</v>
      </c>
      <c r="H287" s="737" t="s">
        <v>405</v>
      </c>
      <c r="I287" s="727" t="s">
        <v>800</v>
      </c>
      <c r="J287" s="740" t="s">
        <v>407</v>
      </c>
      <c r="K287" s="744"/>
      <c r="L287" s="745"/>
      <c r="M287" s="705"/>
      <c r="N287" s="706"/>
      <c r="O287" s="707"/>
      <c r="P287" s="707"/>
      <c r="Q287" s="707"/>
      <c r="R287" s="707"/>
    </row>
    <row r="288" s="651" customFormat="1" ht="12" customHeight="1" spans="1:18">
      <c r="A288" s="734">
        <v>284</v>
      </c>
      <c r="B288" s="747" t="s">
        <v>794</v>
      </c>
      <c r="C288" s="739">
        <v>43061</v>
      </c>
      <c r="D288" s="736" t="s">
        <v>478</v>
      </c>
      <c r="E288" s="737" t="s">
        <v>795</v>
      </c>
      <c r="F288" s="737" t="s">
        <v>457</v>
      </c>
      <c r="G288" s="727">
        <v>378013</v>
      </c>
      <c r="H288" s="737" t="s">
        <v>405</v>
      </c>
      <c r="I288" s="727" t="s">
        <v>723</v>
      </c>
      <c r="J288" s="740" t="s">
        <v>407</v>
      </c>
      <c r="K288" s="744"/>
      <c r="L288" s="745"/>
      <c r="M288" s="705"/>
      <c r="N288" s="706"/>
      <c r="O288" s="707"/>
      <c r="P288" s="707"/>
      <c r="Q288" s="707"/>
      <c r="R288" s="707"/>
    </row>
    <row r="289" s="651" customFormat="1" ht="12" customHeight="1" spans="1:18">
      <c r="A289" s="724">
        <v>285</v>
      </c>
      <c r="B289" s="747" t="s">
        <v>463</v>
      </c>
      <c r="C289" s="738">
        <v>42872</v>
      </c>
      <c r="D289" s="736" t="s">
        <v>801</v>
      </c>
      <c r="E289" s="737" t="s">
        <v>462</v>
      </c>
      <c r="F289" s="737" t="s">
        <v>457</v>
      </c>
      <c r="G289" s="737">
        <v>359755</v>
      </c>
      <c r="H289" s="737" t="s">
        <v>405</v>
      </c>
      <c r="I289" s="737" t="s">
        <v>730</v>
      </c>
      <c r="J289" s="740" t="s">
        <v>407</v>
      </c>
      <c r="K289" s="744"/>
      <c r="L289" s="745"/>
      <c r="M289" s="705"/>
      <c r="N289" s="706"/>
      <c r="O289" s="707"/>
      <c r="P289" s="707"/>
      <c r="Q289" s="707"/>
      <c r="R289" s="707"/>
    </row>
    <row r="290" s="651" customFormat="1" ht="12" customHeight="1" spans="1:18">
      <c r="A290" s="724">
        <v>286</v>
      </c>
      <c r="B290" s="747" t="s">
        <v>463</v>
      </c>
      <c r="C290" s="738">
        <v>42872</v>
      </c>
      <c r="D290" s="736" t="s">
        <v>801</v>
      </c>
      <c r="E290" s="737" t="s">
        <v>462</v>
      </c>
      <c r="F290" s="737" t="s">
        <v>457</v>
      </c>
      <c r="G290" s="737">
        <v>359756</v>
      </c>
      <c r="H290" s="737" t="s">
        <v>405</v>
      </c>
      <c r="I290" s="737" t="s">
        <v>802</v>
      </c>
      <c r="J290" s="740" t="s">
        <v>407</v>
      </c>
      <c r="K290" s="744"/>
      <c r="L290" s="745"/>
      <c r="M290" s="705"/>
      <c r="N290" s="706"/>
      <c r="O290" s="707"/>
      <c r="P290" s="707"/>
      <c r="Q290" s="707"/>
      <c r="R290" s="707"/>
    </row>
    <row r="291" s="651" customFormat="1" ht="12" customHeight="1" spans="1:18">
      <c r="A291" s="724">
        <v>287</v>
      </c>
      <c r="B291" s="747" t="s">
        <v>803</v>
      </c>
      <c r="C291" s="748">
        <v>44738</v>
      </c>
      <c r="D291" s="736" t="s">
        <v>804</v>
      </c>
      <c r="E291" s="737" t="s">
        <v>805</v>
      </c>
      <c r="F291" s="737" t="s">
        <v>806</v>
      </c>
      <c r="G291" s="727">
        <v>462649</v>
      </c>
      <c r="H291" s="737" t="s">
        <v>405</v>
      </c>
      <c r="I291" s="737" t="s">
        <v>807</v>
      </c>
      <c r="J291" s="740" t="s">
        <v>407</v>
      </c>
      <c r="K291" s="744"/>
      <c r="L291" s="745"/>
      <c r="M291" s="705"/>
      <c r="N291" s="706"/>
      <c r="O291" s="707"/>
      <c r="P291" s="707"/>
      <c r="Q291" s="707"/>
      <c r="R291" s="707"/>
    </row>
    <row r="292" s="651" customFormat="1" ht="12.75" customHeight="1" spans="1:18">
      <c r="A292" s="724">
        <v>288</v>
      </c>
      <c r="B292" s="747" t="s">
        <v>808</v>
      </c>
      <c r="C292" s="738">
        <v>42940</v>
      </c>
      <c r="D292" s="736" t="s">
        <v>809</v>
      </c>
      <c r="E292" s="737" t="s">
        <v>810</v>
      </c>
      <c r="F292" s="737" t="s">
        <v>457</v>
      </c>
      <c r="G292" s="737">
        <v>382727</v>
      </c>
      <c r="H292" s="737" t="s">
        <v>405</v>
      </c>
      <c r="I292" s="737" t="s">
        <v>785</v>
      </c>
      <c r="J292" s="759" t="s">
        <v>509</v>
      </c>
      <c r="K292" s="744"/>
      <c r="L292" s="745"/>
      <c r="M292" s="705"/>
      <c r="N292" s="706"/>
      <c r="O292" s="707"/>
      <c r="P292" s="707"/>
      <c r="Q292" s="707"/>
      <c r="R292" s="707"/>
    </row>
    <row r="293" s="651" customFormat="1" ht="12" customHeight="1" spans="1:18">
      <c r="A293" s="724">
        <v>298</v>
      </c>
      <c r="B293" s="747" t="s">
        <v>506</v>
      </c>
      <c r="C293" s="726" t="s">
        <v>811</v>
      </c>
      <c r="D293" s="737" t="s">
        <v>812</v>
      </c>
      <c r="E293" s="737" t="s">
        <v>462</v>
      </c>
      <c r="F293" s="737" t="s">
        <v>457</v>
      </c>
      <c r="G293" s="727">
        <v>348876</v>
      </c>
      <c r="H293" s="737" t="s">
        <v>405</v>
      </c>
      <c r="I293" s="737" t="s">
        <v>730</v>
      </c>
      <c r="J293" s="759" t="s">
        <v>509</v>
      </c>
      <c r="K293" s="744"/>
      <c r="L293" s="745"/>
      <c r="M293" s="705"/>
      <c r="N293" s="706"/>
      <c r="O293" s="707"/>
      <c r="P293" s="707"/>
      <c r="Q293" s="707"/>
      <c r="R293" s="707"/>
    </row>
    <row r="294" s="651" customFormat="1" ht="12" customHeight="1" spans="1:18">
      <c r="A294" s="724">
        <v>299</v>
      </c>
      <c r="B294" s="747" t="s">
        <v>506</v>
      </c>
      <c r="C294" s="726" t="s">
        <v>813</v>
      </c>
      <c r="D294" s="736" t="s">
        <v>814</v>
      </c>
      <c r="E294" s="737" t="s">
        <v>462</v>
      </c>
      <c r="F294" s="737" t="s">
        <v>457</v>
      </c>
      <c r="G294" s="727">
        <v>383929</v>
      </c>
      <c r="H294" s="737" t="s">
        <v>405</v>
      </c>
      <c r="I294" s="737" t="s">
        <v>730</v>
      </c>
      <c r="J294" s="759" t="s">
        <v>509</v>
      </c>
      <c r="K294" s="744"/>
      <c r="L294" s="745"/>
      <c r="M294" s="705"/>
      <c r="N294" s="706"/>
      <c r="O294" s="707"/>
      <c r="P294" s="707"/>
      <c r="Q294" s="707"/>
      <c r="R294" s="707"/>
    </row>
    <row r="295" s="651" customFormat="1" ht="12" customHeight="1" spans="1:18">
      <c r="A295" s="734">
        <v>300</v>
      </c>
      <c r="B295" s="747" t="s">
        <v>815</v>
      </c>
      <c r="C295" s="751">
        <v>42982</v>
      </c>
      <c r="D295" s="736" t="s">
        <v>816</v>
      </c>
      <c r="E295" s="737" t="s">
        <v>817</v>
      </c>
      <c r="F295" s="737" t="s">
        <v>818</v>
      </c>
      <c r="G295" s="737">
        <v>366458</v>
      </c>
      <c r="H295" s="737" t="s">
        <v>405</v>
      </c>
      <c r="I295" s="737" t="s">
        <v>725</v>
      </c>
      <c r="J295" s="740" t="s">
        <v>407</v>
      </c>
      <c r="K295" s="744"/>
      <c r="L295" s="745"/>
      <c r="M295" s="705"/>
      <c r="N295" s="706"/>
      <c r="O295" s="707"/>
      <c r="P295" s="707"/>
      <c r="Q295" s="707"/>
      <c r="R295" s="707"/>
    </row>
    <row r="296" s="651" customFormat="1" ht="12" customHeight="1" spans="1:18">
      <c r="A296" s="724">
        <v>301</v>
      </c>
      <c r="B296" s="752" t="s">
        <v>819</v>
      </c>
      <c r="C296" s="726" t="s">
        <v>820</v>
      </c>
      <c r="D296" s="753" t="s">
        <v>540</v>
      </c>
      <c r="E296" s="754" t="s">
        <v>821</v>
      </c>
      <c r="F296" s="754">
        <v>451</v>
      </c>
      <c r="G296" s="754">
        <v>367579</v>
      </c>
      <c r="H296" s="754" t="s">
        <v>405</v>
      </c>
      <c r="I296" s="754" t="s">
        <v>822</v>
      </c>
      <c r="J296" s="740" t="s">
        <v>407</v>
      </c>
      <c r="K296" s="744"/>
      <c r="L296" s="745"/>
      <c r="M296" s="705"/>
      <c r="N296" s="706"/>
      <c r="O296" s="707"/>
      <c r="P296" s="707"/>
      <c r="Q296" s="707"/>
      <c r="R296" s="707"/>
    </row>
    <row r="297" s="651" customFormat="1" ht="12" customHeight="1" spans="1:18">
      <c r="A297" s="724">
        <v>302</v>
      </c>
      <c r="B297" s="752" t="s">
        <v>819</v>
      </c>
      <c r="C297" s="726">
        <v>44839</v>
      </c>
      <c r="D297" s="737" t="s">
        <v>823</v>
      </c>
      <c r="E297" s="737" t="s">
        <v>462</v>
      </c>
      <c r="F297" s="755">
        <v>1914956202</v>
      </c>
      <c r="G297" s="727">
        <v>533853</v>
      </c>
      <c r="H297" s="737" t="s">
        <v>405</v>
      </c>
      <c r="I297" s="754" t="s">
        <v>797</v>
      </c>
      <c r="J297" s="740" t="s">
        <v>407</v>
      </c>
      <c r="K297" s="744"/>
      <c r="L297" s="745"/>
      <c r="M297" s="705"/>
      <c r="N297" s="706"/>
      <c r="O297" s="707"/>
      <c r="P297" s="707"/>
      <c r="Q297" s="707"/>
      <c r="R297" s="707"/>
    </row>
    <row r="298" s="651" customFormat="1" ht="12" customHeight="1" spans="1:18">
      <c r="A298" s="724">
        <v>303</v>
      </c>
      <c r="B298" s="756" t="s">
        <v>824</v>
      </c>
      <c r="C298" s="726" t="s">
        <v>825</v>
      </c>
      <c r="D298" s="736" t="s">
        <v>826</v>
      </c>
      <c r="E298" s="737" t="s">
        <v>462</v>
      </c>
      <c r="F298" s="737" t="s">
        <v>457</v>
      </c>
      <c r="G298" s="737">
        <v>404834</v>
      </c>
      <c r="H298" s="737" t="s">
        <v>405</v>
      </c>
      <c r="I298" s="737" t="s">
        <v>827</v>
      </c>
      <c r="J298" s="740" t="s">
        <v>407</v>
      </c>
      <c r="K298" s="744"/>
      <c r="L298" s="745"/>
      <c r="M298" s="705"/>
      <c r="N298" s="706"/>
      <c r="O298" s="707"/>
      <c r="P298" s="707"/>
      <c r="Q298" s="707"/>
      <c r="R298" s="707"/>
    </row>
    <row r="299" s="651" customFormat="1" ht="12" customHeight="1" spans="1:18">
      <c r="A299" s="724">
        <v>304</v>
      </c>
      <c r="B299" s="756" t="s">
        <v>828</v>
      </c>
      <c r="C299" s="726" t="s">
        <v>829</v>
      </c>
      <c r="D299" s="736" t="s">
        <v>720</v>
      </c>
      <c r="E299" s="737" t="s">
        <v>414</v>
      </c>
      <c r="F299" s="737" t="s">
        <v>830</v>
      </c>
      <c r="G299" s="737">
        <v>373635</v>
      </c>
      <c r="H299" s="737" t="s">
        <v>405</v>
      </c>
      <c r="I299" s="737" t="s">
        <v>831</v>
      </c>
      <c r="J299" s="740" t="s">
        <v>407</v>
      </c>
      <c r="K299" s="744"/>
      <c r="L299" s="745"/>
      <c r="M299" s="705"/>
      <c r="N299" s="706"/>
      <c r="O299" s="707"/>
      <c r="P299" s="707"/>
      <c r="Q299" s="707"/>
      <c r="R299" s="707"/>
    </row>
    <row r="300" s="651" customFormat="1" ht="12" customHeight="1" spans="1:18">
      <c r="A300" s="724">
        <v>305</v>
      </c>
      <c r="B300" s="747" t="s">
        <v>832</v>
      </c>
      <c r="C300" s="726">
        <v>44565</v>
      </c>
      <c r="D300" s="736" t="s">
        <v>833</v>
      </c>
      <c r="E300" s="737" t="s">
        <v>462</v>
      </c>
      <c r="F300" s="737" t="s">
        <v>834</v>
      </c>
      <c r="G300" s="732">
        <v>528031</v>
      </c>
      <c r="H300" s="737" t="s">
        <v>405</v>
      </c>
      <c r="I300" s="737" t="s">
        <v>835</v>
      </c>
      <c r="J300" s="740" t="s">
        <v>407</v>
      </c>
      <c r="K300" s="744"/>
      <c r="L300" s="745"/>
      <c r="M300" s="705"/>
      <c r="N300" s="706"/>
      <c r="O300" s="707"/>
      <c r="P300" s="707"/>
      <c r="Q300" s="707"/>
      <c r="R300" s="707"/>
    </row>
    <row r="301" s="651" customFormat="1" ht="12" customHeight="1" spans="1:18">
      <c r="A301" s="724">
        <v>306</v>
      </c>
      <c r="B301" s="747" t="s">
        <v>836</v>
      </c>
      <c r="C301" s="726">
        <v>44565</v>
      </c>
      <c r="D301" s="736" t="s">
        <v>833</v>
      </c>
      <c r="E301" s="737" t="s">
        <v>462</v>
      </c>
      <c r="F301" s="737" t="s">
        <v>837</v>
      </c>
      <c r="G301" s="732">
        <v>522764</v>
      </c>
      <c r="H301" s="737" t="s">
        <v>405</v>
      </c>
      <c r="I301" s="737" t="s">
        <v>838</v>
      </c>
      <c r="J301" s="740" t="s">
        <v>407</v>
      </c>
      <c r="K301" s="744"/>
      <c r="L301" s="745"/>
      <c r="M301" s="705"/>
      <c r="N301" s="706"/>
      <c r="O301" s="707"/>
      <c r="P301" s="707"/>
      <c r="Q301" s="707"/>
      <c r="R301" s="707"/>
    </row>
    <row r="302" s="651" customFormat="1" ht="12" customHeight="1" spans="1:18">
      <c r="A302" s="724">
        <v>307</v>
      </c>
      <c r="B302" s="747" t="s">
        <v>839</v>
      </c>
      <c r="C302" s="726">
        <v>44725</v>
      </c>
      <c r="D302" s="736" t="s">
        <v>840</v>
      </c>
      <c r="E302" s="737" t="s">
        <v>462</v>
      </c>
      <c r="F302" s="737" t="s">
        <v>841</v>
      </c>
      <c r="G302" s="727">
        <v>509771</v>
      </c>
      <c r="H302" s="737" t="s">
        <v>405</v>
      </c>
      <c r="I302" s="737" t="s">
        <v>785</v>
      </c>
      <c r="J302" s="740" t="s">
        <v>407</v>
      </c>
      <c r="K302" s="744"/>
      <c r="L302" s="745"/>
      <c r="M302" s="705"/>
      <c r="N302" s="706"/>
      <c r="O302" s="707"/>
      <c r="P302" s="707"/>
      <c r="Q302" s="707"/>
      <c r="R302" s="707"/>
    </row>
    <row r="303" s="651" customFormat="1" ht="12" customHeight="1" spans="1:18">
      <c r="A303" s="724">
        <v>308</v>
      </c>
      <c r="B303" s="747" t="s">
        <v>842</v>
      </c>
      <c r="C303" s="726" t="s">
        <v>843</v>
      </c>
      <c r="D303" s="736" t="s">
        <v>844</v>
      </c>
      <c r="E303" s="737" t="s">
        <v>462</v>
      </c>
      <c r="F303" s="737" t="s">
        <v>457</v>
      </c>
      <c r="G303" s="727">
        <v>381875</v>
      </c>
      <c r="H303" s="737" t="s">
        <v>405</v>
      </c>
      <c r="I303" s="729" t="s">
        <v>731</v>
      </c>
      <c r="J303" s="740" t="s">
        <v>407</v>
      </c>
      <c r="K303" s="744"/>
      <c r="L303" s="745"/>
      <c r="M303" s="705"/>
      <c r="N303" s="706"/>
      <c r="O303" s="707"/>
      <c r="P303" s="707"/>
      <c r="Q303" s="707"/>
      <c r="R303" s="707"/>
    </row>
    <row r="304" s="651" customFormat="1" ht="12" customHeight="1" spans="1:18">
      <c r="A304" s="724">
        <v>309</v>
      </c>
      <c r="B304" s="747" t="s">
        <v>842</v>
      </c>
      <c r="C304" s="726" t="s">
        <v>843</v>
      </c>
      <c r="D304" s="736" t="s">
        <v>844</v>
      </c>
      <c r="E304" s="737" t="s">
        <v>462</v>
      </c>
      <c r="F304" s="737" t="s">
        <v>457</v>
      </c>
      <c r="G304" s="727">
        <v>381876</v>
      </c>
      <c r="H304" s="737" t="s">
        <v>405</v>
      </c>
      <c r="I304" s="727" t="s">
        <v>751</v>
      </c>
      <c r="J304" s="740" t="s">
        <v>407</v>
      </c>
      <c r="K304" s="744"/>
      <c r="L304" s="745"/>
      <c r="M304" s="705"/>
      <c r="N304" s="706"/>
      <c r="O304" s="707"/>
      <c r="P304" s="707"/>
      <c r="Q304" s="707"/>
      <c r="R304" s="707"/>
    </row>
    <row r="305" s="651" customFormat="1" ht="12" customHeight="1" spans="1:18">
      <c r="A305" s="724">
        <v>310</v>
      </c>
      <c r="B305" s="747" t="s">
        <v>842</v>
      </c>
      <c r="C305" s="726" t="s">
        <v>843</v>
      </c>
      <c r="D305" s="736" t="s">
        <v>844</v>
      </c>
      <c r="E305" s="737" t="s">
        <v>462</v>
      </c>
      <c r="F305" s="737" t="s">
        <v>457</v>
      </c>
      <c r="G305" s="727">
        <v>381878</v>
      </c>
      <c r="H305" s="737" t="s">
        <v>405</v>
      </c>
      <c r="I305" s="729" t="s">
        <v>777</v>
      </c>
      <c r="J305" s="740" t="s">
        <v>407</v>
      </c>
      <c r="K305" s="744"/>
      <c r="L305" s="745"/>
      <c r="M305" s="705"/>
      <c r="N305" s="706"/>
      <c r="O305" s="707"/>
      <c r="P305" s="707"/>
      <c r="Q305" s="707"/>
      <c r="R305" s="707"/>
    </row>
    <row r="306" s="651" customFormat="1" ht="12" customHeight="1" spans="1:18">
      <c r="A306" s="724">
        <v>311</v>
      </c>
      <c r="B306" s="747" t="s">
        <v>602</v>
      </c>
      <c r="C306" s="726" t="s">
        <v>603</v>
      </c>
      <c r="D306" s="737" t="s">
        <v>604</v>
      </c>
      <c r="E306" s="737" t="s">
        <v>462</v>
      </c>
      <c r="F306" s="737" t="s">
        <v>457</v>
      </c>
      <c r="G306" s="727">
        <v>377293</v>
      </c>
      <c r="H306" s="737" t="s">
        <v>405</v>
      </c>
      <c r="I306" s="729" t="s">
        <v>102</v>
      </c>
      <c r="J306" s="740" t="s">
        <v>407</v>
      </c>
      <c r="K306" s="744"/>
      <c r="L306" s="745"/>
      <c r="M306" s="705"/>
      <c r="N306" s="706"/>
      <c r="O306" s="707"/>
      <c r="P306" s="707"/>
      <c r="Q306" s="707"/>
      <c r="R306" s="707"/>
    </row>
    <row r="307" s="651" customFormat="1" ht="12" customHeight="1" spans="1:18">
      <c r="A307" s="724">
        <v>312</v>
      </c>
      <c r="B307" s="747" t="s">
        <v>602</v>
      </c>
      <c r="C307" s="726" t="s">
        <v>603</v>
      </c>
      <c r="D307" s="737" t="s">
        <v>604</v>
      </c>
      <c r="E307" s="737" t="s">
        <v>462</v>
      </c>
      <c r="F307" s="737" t="s">
        <v>457</v>
      </c>
      <c r="G307" s="727">
        <v>377294</v>
      </c>
      <c r="H307" s="737" t="s">
        <v>405</v>
      </c>
      <c r="I307" s="729" t="s">
        <v>780</v>
      </c>
      <c r="J307" s="740" t="s">
        <v>407</v>
      </c>
      <c r="K307" s="744"/>
      <c r="L307" s="745"/>
      <c r="M307" s="705"/>
      <c r="N307" s="706"/>
      <c r="O307" s="707"/>
      <c r="P307" s="707"/>
      <c r="Q307" s="707"/>
      <c r="R307" s="707"/>
    </row>
    <row r="308" s="651" customFormat="1" ht="12" customHeight="1" spans="1:18">
      <c r="A308" s="724">
        <v>314</v>
      </c>
      <c r="B308" s="747" t="s">
        <v>538</v>
      </c>
      <c r="C308" s="726" t="s">
        <v>845</v>
      </c>
      <c r="D308" s="737" t="s">
        <v>846</v>
      </c>
      <c r="E308" s="737" t="s">
        <v>462</v>
      </c>
      <c r="F308" s="737" t="s">
        <v>457</v>
      </c>
      <c r="G308" s="727">
        <v>382102</v>
      </c>
      <c r="H308" s="737" t="s">
        <v>405</v>
      </c>
      <c r="I308" s="727" t="s">
        <v>780</v>
      </c>
      <c r="J308" s="740" t="s">
        <v>407</v>
      </c>
      <c r="K308" s="744"/>
      <c r="L308" s="745"/>
      <c r="M308" s="705"/>
      <c r="N308" s="706"/>
      <c r="O308" s="707"/>
      <c r="P308" s="707"/>
      <c r="Q308" s="707"/>
      <c r="R308" s="707"/>
    </row>
    <row r="309" s="651" customFormat="1" ht="12" customHeight="1" spans="1:18">
      <c r="A309" s="724">
        <v>315</v>
      </c>
      <c r="B309" s="747" t="s">
        <v>538</v>
      </c>
      <c r="C309" s="726" t="s">
        <v>845</v>
      </c>
      <c r="D309" s="737" t="s">
        <v>846</v>
      </c>
      <c r="E309" s="737" t="s">
        <v>462</v>
      </c>
      <c r="F309" s="737" t="s">
        <v>457</v>
      </c>
      <c r="G309" s="727">
        <v>382103</v>
      </c>
      <c r="H309" s="737" t="s">
        <v>405</v>
      </c>
      <c r="I309" s="727" t="s">
        <v>847</v>
      </c>
      <c r="J309" s="740" t="s">
        <v>407</v>
      </c>
      <c r="K309" s="744"/>
      <c r="L309" s="745"/>
      <c r="M309" s="705"/>
      <c r="N309" s="706"/>
      <c r="O309" s="707"/>
      <c r="P309" s="707"/>
      <c r="Q309" s="707"/>
      <c r="R309" s="707"/>
    </row>
    <row r="310" s="651" customFormat="1" ht="12" customHeight="1" spans="1:18">
      <c r="A310" s="724">
        <v>316</v>
      </c>
      <c r="B310" s="747" t="s">
        <v>538</v>
      </c>
      <c r="C310" s="726" t="s">
        <v>845</v>
      </c>
      <c r="D310" s="737" t="s">
        <v>846</v>
      </c>
      <c r="E310" s="737" t="s">
        <v>462</v>
      </c>
      <c r="F310" s="737" t="s">
        <v>457</v>
      </c>
      <c r="G310" s="727">
        <v>382104</v>
      </c>
      <c r="H310" s="737" t="s">
        <v>405</v>
      </c>
      <c r="I310" s="729" t="s">
        <v>780</v>
      </c>
      <c r="J310" s="740" t="s">
        <v>407</v>
      </c>
      <c r="K310" s="744"/>
      <c r="L310" s="745"/>
      <c r="M310" s="705"/>
      <c r="N310" s="706"/>
      <c r="O310" s="707"/>
      <c r="P310" s="707"/>
      <c r="Q310" s="707"/>
      <c r="R310" s="707"/>
    </row>
    <row r="311" s="651" customFormat="1" ht="12" customHeight="1" spans="1:18">
      <c r="A311" s="724">
        <v>317</v>
      </c>
      <c r="B311" s="747" t="s">
        <v>538</v>
      </c>
      <c r="C311" s="726" t="s">
        <v>845</v>
      </c>
      <c r="D311" s="737" t="s">
        <v>846</v>
      </c>
      <c r="E311" s="737" t="s">
        <v>462</v>
      </c>
      <c r="F311" s="737" t="s">
        <v>457</v>
      </c>
      <c r="G311" s="727">
        <v>453571</v>
      </c>
      <c r="H311" s="737" t="s">
        <v>405</v>
      </c>
      <c r="I311" s="727" t="s">
        <v>780</v>
      </c>
      <c r="J311" s="740" t="s">
        <v>407</v>
      </c>
      <c r="K311" s="744"/>
      <c r="L311" s="745"/>
      <c r="M311" s="705"/>
      <c r="N311" s="706"/>
      <c r="O311" s="707"/>
      <c r="P311" s="707"/>
      <c r="Q311" s="707"/>
      <c r="R311" s="707"/>
    </row>
    <row r="312" s="651" customFormat="1" ht="12" customHeight="1" spans="1:18">
      <c r="A312" s="724">
        <v>318</v>
      </c>
      <c r="B312" s="747" t="s">
        <v>538</v>
      </c>
      <c r="C312" s="726" t="s">
        <v>845</v>
      </c>
      <c r="D312" s="737" t="s">
        <v>846</v>
      </c>
      <c r="E312" s="737" t="s">
        <v>462</v>
      </c>
      <c r="F312" s="737" t="s">
        <v>457</v>
      </c>
      <c r="G312" s="727">
        <v>453574</v>
      </c>
      <c r="H312" s="737" t="s">
        <v>405</v>
      </c>
      <c r="I312" s="727" t="s">
        <v>847</v>
      </c>
      <c r="J312" s="740" t="s">
        <v>407</v>
      </c>
      <c r="K312" s="744"/>
      <c r="L312" s="745"/>
      <c r="M312" s="705"/>
      <c r="N312" s="706"/>
      <c r="O312" s="707"/>
      <c r="P312" s="707"/>
      <c r="Q312" s="707"/>
      <c r="R312" s="707"/>
    </row>
    <row r="313" s="651" customFormat="1" ht="12" customHeight="1" spans="1:18">
      <c r="A313" s="724">
        <v>319</v>
      </c>
      <c r="B313" s="747" t="s">
        <v>468</v>
      </c>
      <c r="C313" s="757" t="s">
        <v>848</v>
      </c>
      <c r="D313" s="737" t="s">
        <v>849</v>
      </c>
      <c r="E313" s="737" t="s">
        <v>462</v>
      </c>
      <c r="F313" s="737" t="s">
        <v>457</v>
      </c>
      <c r="G313" s="750">
        <v>366109</v>
      </c>
      <c r="H313" s="737" t="s">
        <v>405</v>
      </c>
      <c r="I313" s="760" t="s">
        <v>443</v>
      </c>
      <c r="J313" s="740" t="s">
        <v>407</v>
      </c>
      <c r="K313" s="761"/>
      <c r="L313" s="745"/>
      <c r="M313" s="705"/>
      <c r="N313" s="706"/>
      <c r="O313" s="707"/>
      <c r="P313" s="707"/>
      <c r="Q313" s="707"/>
      <c r="R313" s="707"/>
    </row>
    <row r="314" s="651" customFormat="1" ht="12" customHeight="1" spans="1:18">
      <c r="A314" s="724">
        <v>320</v>
      </c>
      <c r="B314" s="747" t="s">
        <v>468</v>
      </c>
      <c r="C314" s="757" t="s">
        <v>848</v>
      </c>
      <c r="D314" s="737" t="s">
        <v>849</v>
      </c>
      <c r="E314" s="737" t="s">
        <v>462</v>
      </c>
      <c r="F314" s="737" t="s">
        <v>457</v>
      </c>
      <c r="G314" s="727">
        <v>366111</v>
      </c>
      <c r="H314" s="737" t="s">
        <v>405</v>
      </c>
      <c r="I314" s="729" t="s">
        <v>738</v>
      </c>
      <c r="J314" s="740" t="s">
        <v>407</v>
      </c>
      <c r="K314" s="762"/>
      <c r="L314" s="745"/>
      <c r="M314" s="705"/>
      <c r="N314" s="706"/>
      <c r="O314" s="707"/>
      <c r="P314" s="707"/>
      <c r="Q314" s="707"/>
      <c r="R314" s="707"/>
    </row>
    <row r="315" s="651" customFormat="1" ht="12" customHeight="1" spans="1:18">
      <c r="A315" s="724">
        <v>321</v>
      </c>
      <c r="B315" s="747" t="s">
        <v>468</v>
      </c>
      <c r="C315" s="757" t="s">
        <v>848</v>
      </c>
      <c r="D315" s="737" t="s">
        <v>849</v>
      </c>
      <c r="E315" s="737" t="s">
        <v>462</v>
      </c>
      <c r="F315" s="737" t="s">
        <v>457</v>
      </c>
      <c r="G315" s="727">
        <v>366112</v>
      </c>
      <c r="H315" s="737" t="s">
        <v>405</v>
      </c>
      <c r="I315" s="729" t="s">
        <v>850</v>
      </c>
      <c r="J315" s="740" t="s">
        <v>407</v>
      </c>
      <c r="K315" s="762"/>
      <c r="L315" s="745"/>
      <c r="M315" s="705"/>
      <c r="N315" s="706"/>
      <c r="O315" s="707"/>
      <c r="P315" s="707"/>
      <c r="Q315" s="707"/>
      <c r="R315" s="707"/>
    </row>
    <row r="316" s="651" customFormat="1" ht="12" customHeight="1" spans="1:18">
      <c r="A316" s="734">
        <v>322</v>
      </c>
      <c r="B316" s="747" t="s">
        <v>468</v>
      </c>
      <c r="C316" s="757" t="s">
        <v>848</v>
      </c>
      <c r="D316" s="737" t="s">
        <v>849</v>
      </c>
      <c r="E316" s="737" t="s">
        <v>462</v>
      </c>
      <c r="F316" s="737" t="s">
        <v>457</v>
      </c>
      <c r="G316" s="727">
        <v>366113</v>
      </c>
      <c r="H316" s="737" t="s">
        <v>405</v>
      </c>
      <c r="I316" s="729" t="s">
        <v>443</v>
      </c>
      <c r="J316" s="740" t="s">
        <v>407</v>
      </c>
      <c r="K316" s="762"/>
      <c r="L316" s="745"/>
      <c r="M316" s="705"/>
      <c r="N316" s="706"/>
      <c r="O316" s="707"/>
      <c r="P316" s="707"/>
      <c r="Q316" s="707"/>
      <c r="R316" s="707"/>
    </row>
    <row r="317" s="651" customFormat="1" ht="12" customHeight="1" spans="1:18">
      <c r="A317" s="724">
        <v>323</v>
      </c>
      <c r="B317" s="747" t="s">
        <v>468</v>
      </c>
      <c r="C317" s="757" t="s">
        <v>848</v>
      </c>
      <c r="D317" s="737" t="s">
        <v>849</v>
      </c>
      <c r="E317" s="737" t="s">
        <v>462</v>
      </c>
      <c r="F317" s="737" t="s">
        <v>457</v>
      </c>
      <c r="G317" s="727">
        <v>366114</v>
      </c>
      <c r="H317" s="737" t="s">
        <v>405</v>
      </c>
      <c r="I317" s="729" t="s">
        <v>443</v>
      </c>
      <c r="J317" s="740" t="s">
        <v>407</v>
      </c>
      <c r="K317" s="763"/>
      <c r="L317" s="745"/>
      <c r="M317" s="705"/>
      <c r="N317" s="706"/>
      <c r="O317" s="707"/>
      <c r="P317" s="707"/>
      <c r="Q317" s="707"/>
      <c r="R317" s="707"/>
    </row>
    <row r="318" s="651" customFormat="1" ht="12" customHeight="1" spans="1:18">
      <c r="A318" s="734">
        <v>324</v>
      </c>
      <c r="B318" s="747" t="s">
        <v>468</v>
      </c>
      <c r="C318" s="757" t="s">
        <v>848</v>
      </c>
      <c r="D318" s="737" t="s">
        <v>849</v>
      </c>
      <c r="E318" s="737" t="s">
        <v>462</v>
      </c>
      <c r="F318" s="737" t="s">
        <v>457</v>
      </c>
      <c r="G318" s="727">
        <v>366115</v>
      </c>
      <c r="H318" s="737" t="s">
        <v>405</v>
      </c>
      <c r="I318" s="729" t="s">
        <v>738</v>
      </c>
      <c r="J318" s="740" t="s">
        <v>407</v>
      </c>
      <c r="K318" s="763"/>
      <c r="L318" s="745"/>
      <c r="M318" s="705"/>
      <c r="N318" s="706"/>
      <c r="O318" s="707"/>
      <c r="P318" s="707"/>
      <c r="Q318" s="707"/>
      <c r="R318" s="707"/>
    </row>
    <row r="319" s="651" customFormat="1" ht="12" customHeight="1" spans="1:18">
      <c r="A319" s="724">
        <v>325</v>
      </c>
      <c r="B319" s="747" t="s">
        <v>468</v>
      </c>
      <c r="C319" s="757" t="s">
        <v>848</v>
      </c>
      <c r="D319" s="737" t="s">
        <v>849</v>
      </c>
      <c r="E319" s="737" t="s">
        <v>462</v>
      </c>
      <c r="F319" s="737" t="s">
        <v>457</v>
      </c>
      <c r="G319" s="727">
        <v>366116</v>
      </c>
      <c r="H319" s="737" t="s">
        <v>405</v>
      </c>
      <c r="I319" s="729" t="s">
        <v>443</v>
      </c>
      <c r="J319" s="740" t="s">
        <v>407</v>
      </c>
      <c r="K319" s="763"/>
      <c r="L319" s="745"/>
      <c r="M319" s="705"/>
      <c r="N319" s="706"/>
      <c r="O319" s="707"/>
      <c r="P319" s="707"/>
      <c r="Q319" s="707"/>
      <c r="R319" s="707"/>
    </row>
    <row r="320" s="651" customFormat="1" ht="12" customHeight="1" spans="1:18">
      <c r="A320" s="724">
        <v>326</v>
      </c>
      <c r="B320" s="747" t="s">
        <v>468</v>
      </c>
      <c r="C320" s="757" t="s">
        <v>848</v>
      </c>
      <c r="D320" s="737" t="s">
        <v>849</v>
      </c>
      <c r="E320" s="737" t="s">
        <v>462</v>
      </c>
      <c r="F320" s="737" t="s">
        <v>457</v>
      </c>
      <c r="G320" s="727">
        <v>366117</v>
      </c>
      <c r="H320" s="737" t="s">
        <v>405</v>
      </c>
      <c r="I320" s="729" t="s">
        <v>777</v>
      </c>
      <c r="J320" s="740" t="s">
        <v>407</v>
      </c>
      <c r="K320" s="763"/>
      <c r="L320" s="745"/>
      <c r="M320" s="705"/>
      <c r="N320" s="706"/>
      <c r="O320" s="707"/>
      <c r="P320" s="707"/>
      <c r="Q320" s="707"/>
      <c r="R320" s="707"/>
    </row>
    <row r="321" s="651" customFormat="1" ht="12" customHeight="1" spans="1:18">
      <c r="A321" s="724">
        <v>327</v>
      </c>
      <c r="B321" s="747" t="s">
        <v>851</v>
      </c>
      <c r="C321" s="726" t="s">
        <v>560</v>
      </c>
      <c r="D321" s="737" t="s">
        <v>852</v>
      </c>
      <c r="E321" s="737" t="s">
        <v>462</v>
      </c>
      <c r="F321" s="737" t="s">
        <v>457</v>
      </c>
      <c r="G321" s="727">
        <v>370693</v>
      </c>
      <c r="H321" s="737" t="s">
        <v>405</v>
      </c>
      <c r="I321" s="729" t="s">
        <v>853</v>
      </c>
      <c r="J321" s="740" t="s">
        <v>407</v>
      </c>
      <c r="K321" s="762"/>
      <c r="L321" s="745"/>
      <c r="M321" s="705"/>
      <c r="N321" s="706"/>
      <c r="O321" s="707"/>
      <c r="P321" s="707"/>
      <c r="Q321" s="707"/>
      <c r="R321" s="707"/>
    </row>
    <row r="322" s="651" customFormat="1" ht="12" customHeight="1" spans="1:18">
      <c r="A322" s="724">
        <v>328</v>
      </c>
      <c r="B322" s="747" t="s">
        <v>851</v>
      </c>
      <c r="C322" s="726" t="s">
        <v>560</v>
      </c>
      <c r="D322" s="737" t="s">
        <v>852</v>
      </c>
      <c r="E322" s="737" t="s">
        <v>462</v>
      </c>
      <c r="F322" s="737" t="s">
        <v>457</v>
      </c>
      <c r="G322" s="727">
        <v>370694</v>
      </c>
      <c r="H322" s="737" t="s">
        <v>405</v>
      </c>
      <c r="I322" s="729" t="s">
        <v>854</v>
      </c>
      <c r="J322" s="740" t="s">
        <v>407</v>
      </c>
      <c r="K322" s="763"/>
      <c r="L322" s="745"/>
      <c r="M322" s="705"/>
      <c r="N322" s="706"/>
      <c r="O322" s="707"/>
      <c r="P322" s="707"/>
      <c r="Q322" s="707"/>
      <c r="R322" s="707"/>
    </row>
    <row r="323" s="651" customFormat="1" ht="12" customHeight="1" spans="1:18">
      <c r="A323" s="724">
        <v>329</v>
      </c>
      <c r="B323" s="747" t="s">
        <v>851</v>
      </c>
      <c r="C323" s="726" t="s">
        <v>560</v>
      </c>
      <c r="D323" s="737" t="s">
        <v>852</v>
      </c>
      <c r="E323" s="737" t="s">
        <v>462</v>
      </c>
      <c r="F323" s="737" t="s">
        <v>457</v>
      </c>
      <c r="G323" s="727">
        <v>370695</v>
      </c>
      <c r="H323" s="737" t="s">
        <v>405</v>
      </c>
      <c r="I323" s="727" t="s">
        <v>855</v>
      </c>
      <c r="J323" s="740" t="s">
        <v>407</v>
      </c>
      <c r="K323" s="763"/>
      <c r="L323" s="745"/>
      <c r="M323" s="705"/>
      <c r="N323" s="706"/>
      <c r="O323" s="707"/>
      <c r="P323" s="707"/>
      <c r="Q323" s="707"/>
      <c r="R323" s="707"/>
    </row>
    <row r="324" s="651" customFormat="1" ht="12" customHeight="1" spans="1:18">
      <c r="A324" s="724">
        <v>330</v>
      </c>
      <c r="B324" s="764" t="s">
        <v>856</v>
      </c>
      <c r="C324" s="765">
        <v>46078</v>
      </c>
      <c r="D324" s="664" t="s">
        <v>857</v>
      </c>
      <c r="E324" s="664" t="s">
        <v>462</v>
      </c>
      <c r="F324" s="688">
        <v>293362</v>
      </c>
      <c r="G324" s="766">
        <v>808424</v>
      </c>
      <c r="H324" s="664" t="s">
        <v>405</v>
      </c>
      <c r="I324" s="700" t="s">
        <v>443</v>
      </c>
      <c r="J324" s="687" t="s">
        <v>509</v>
      </c>
      <c r="K324" s="763"/>
      <c r="L324" s="745"/>
      <c r="M324" s="705"/>
      <c r="N324" s="706"/>
      <c r="O324" s="707"/>
      <c r="P324" s="707"/>
      <c r="Q324" s="707"/>
      <c r="R324" s="707"/>
    </row>
    <row r="325" s="651" customFormat="1" ht="12" customHeight="1" spans="1:18">
      <c r="A325" s="734">
        <v>331</v>
      </c>
      <c r="B325" s="747" t="s">
        <v>851</v>
      </c>
      <c r="C325" s="726" t="s">
        <v>560</v>
      </c>
      <c r="D325" s="737" t="s">
        <v>852</v>
      </c>
      <c r="E325" s="737" t="s">
        <v>462</v>
      </c>
      <c r="F325" s="737" t="s">
        <v>457</v>
      </c>
      <c r="G325" s="727">
        <v>370698</v>
      </c>
      <c r="H325" s="737" t="s">
        <v>405</v>
      </c>
      <c r="I325" s="729" t="s">
        <v>780</v>
      </c>
      <c r="J325" s="740" t="s">
        <v>407</v>
      </c>
      <c r="K325" s="763"/>
      <c r="L325" s="745"/>
      <c r="M325" s="705"/>
      <c r="N325" s="706"/>
      <c r="O325" s="707"/>
      <c r="P325" s="707"/>
      <c r="Q325" s="707"/>
      <c r="R325" s="707"/>
    </row>
    <row r="326" s="651" customFormat="1" ht="12" customHeight="1" spans="1:18">
      <c r="A326" s="724">
        <v>332</v>
      </c>
      <c r="B326" s="747" t="s">
        <v>495</v>
      </c>
      <c r="C326" s="726" t="s">
        <v>848</v>
      </c>
      <c r="D326" s="736" t="s">
        <v>858</v>
      </c>
      <c r="E326" s="737" t="s">
        <v>462</v>
      </c>
      <c r="F326" s="737" t="s">
        <v>457</v>
      </c>
      <c r="G326" s="727">
        <v>366144</v>
      </c>
      <c r="H326" s="737" t="s">
        <v>405</v>
      </c>
      <c r="I326" s="729" t="s">
        <v>859</v>
      </c>
      <c r="J326" s="740" t="s">
        <v>407</v>
      </c>
      <c r="K326" s="763"/>
      <c r="L326" s="745"/>
      <c r="M326" s="705"/>
      <c r="N326" s="706"/>
      <c r="O326" s="707"/>
      <c r="P326" s="707"/>
      <c r="Q326" s="707"/>
      <c r="R326" s="707"/>
    </row>
    <row r="327" s="651" customFormat="1" ht="12" customHeight="1" spans="1:18">
      <c r="A327" s="724">
        <v>333</v>
      </c>
      <c r="B327" s="747" t="s">
        <v>495</v>
      </c>
      <c r="C327" s="726" t="s">
        <v>848</v>
      </c>
      <c r="D327" s="736" t="s">
        <v>858</v>
      </c>
      <c r="E327" s="737" t="s">
        <v>462</v>
      </c>
      <c r="F327" s="737" t="s">
        <v>457</v>
      </c>
      <c r="G327" s="727">
        <v>366149</v>
      </c>
      <c r="H327" s="737" t="s">
        <v>405</v>
      </c>
      <c r="I327" s="729" t="s">
        <v>780</v>
      </c>
      <c r="J327" s="740" t="s">
        <v>407</v>
      </c>
      <c r="K327" s="763"/>
      <c r="L327" s="745"/>
      <c r="M327" s="705"/>
      <c r="N327" s="706"/>
      <c r="O327" s="707"/>
      <c r="P327" s="707"/>
      <c r="Q327" s="707"/>
      <c r="R327" s="707"/>
    </row>
    <row r="328" s="651" customFormat="1" ht="12" customHeight="1" spans="1:18">
      <c r="A328" s="724">
        <v>334</v>
      </c>
      <c r="B328" s="747" t="s">
        <v>495</v>
      </c>
      <c r="C328" s="726" t="s">
        <v>848</v>
      </c>
      <c r="D328" s="736" t="s">
        <v>858</v>
      </c>
      <c r="E328" s="737" t="s">
        <v>462</v>
      </c>
      <c r="F328" s="737" t="s">
        <v>457</v>
      </c>
      <c r="G328" s="727">
        <v>366152</v>
      </c>
      <c r="H328" s="737" t="s">
        <v>405</v>
      </c>
      <c r="I328" s="729" t="s">
        <v>860</v>
      </c>
      <c r="J328" s="740" t="s">
        <v>407</v>
      </c>
      <c r="K328" s="763"/>
      <c r="L328" s="745"/>
      <c r="M328" s="705"/>
      <c r="N328" s="706"/>
      <c r="O328" s="707"/>
      <c r="P328" s="707"/>
      <c r="Q328" s="707"/>
      <c r="R328" s="707"/>
    </row>
    <row r="329" s="651" customFormat="1" ht="12" customHeight="1" spans="1:18">
      <c r="A329" s="724">
        <v>335</v>
      </c>
      <c r="B329" s="747" t="s">
        <v>495</v>
      </c>
      <c r="C329" s="726" t="s">
        <v>848</v>
      </c>
      <c r="D329" s="736" t="s">
        <v>858</v>
      </c>
      <c r="E329" s="737" t="s">
        <v>462</v>
      </c>
      <c r="F329" s="737" t="s">
        <v>457</v>
      </c>
      <c r="G329" s="727">
        <v>366143</v>
      </c>
      <c r="H329" s="737" t="s">
        <v>405</v>
      </c>
      <c r="I329" s="729" t="s">
        <v>861</v>
      </c>
      <c r="J329" s="740" t="s">
        <v>407</v>
      </c>
      <c r="K329" s="763"/>
      <c r="L329" s="745"/>
      <c r="M329" s="705"/>
      <c r="N329" s="706"/>
      <c r="O329" s="707"/>
      <c r="P329" s="707"/>
      <c r="Q329" s="707"/>
      <c r="R329" s="707"/>
    </row>
    <row r="330" s="651" customFormat="1" ht="12" customHeight="1" spans="1:18">
      <c r="A330" s="724">
        <v>336</v>
      </c>
      <c r="B330" s="747" t="s">
        <v>862</v>
      </c>
      <c r="C330" s="726" t="s">
        <v>560</v>
      </c>
      <c r="D330" s="736" t="s">
        <v>852</v>
      </c>
      <c r="E330" s="737" t="s">
        <v>462</v>
      </c>
      <c r="F330" s="737" t="s">
        <v>457</v>
      </c>
      <c r="G330" s="727">
        <v>370716</v>
      </c>
      <c r="H330" s="737" t="s">
        <v>405</v>
      </c>
      <c r="I330" s="729" t="s">
        <v>116</v>
      </c>
      <c r="J330" s="740" t="s">
        <v>407</v>
      </c>
      <c r="K330" s="763"/>
      <c r="L330" s="745"/>
      <c r="M330" s="705"/>
      <c r="N330" s="706"/>
      <c r="O330" s="707"/>
      <c r="P330" s="707"/>
      <c r="Q330" s="707"/>
      <c r="R330" s="707"/>
    </row>
    <row r="331" s="651" customFormat="1" ht="12" customHeight="1" spans="1:18">
      <c r="A331" s="724">
        <v>337</v>
      </c>
      <c r="B331" s="747" t="s">
        <v>862</v>
      </c>
      <c r="C331" s="726" t="s">
        <v>560</v>
      </c>
      <c r="D331" s="736" t="s">
        <v>852</v>
      </c>
      <c r="E331" s="737" t="s">
        <v>462</v>
      </c>
      <c r="F331" s="737" t="s">
        <v>457</v>
      </c>
      <c r="G331" s="727">
        <v>370717</v>
      </c>
      <c r="H331" s="737" t="s">
        <v>405</v>
      </c>
      <c r="I331" s="727" t="s">
        <v>863</v>
      </c>
      <c r="J331" s="740" t="s">
        <v>407</v>
      </c>
      <c r="K331" s="763"/>
      <c r="L331" s="745"/>
      <c r="M331" s="705"/>
      <c r="N331" s="706"/>
      <c r="O331" s="707"/>
      <c r="P331" s="707"/>
      <c r="Q331" s="707"/>
      <c r="R331" s="707"/>
    </row>
    <row r="332" s="651" customFormat="1" ht="12" customHeight="1" spans="1:18">
      <c r="A332" s="724">
        <v>338</v>
      </c>
      <c r="B332" s="747" t="s">
        <v>862</v>
      </c>
      <c r="C332" s="726" t="s">
        <v>560</v>
      </c>
      <c r="D332" s="736" t="s">
        <v>852</v>
      </c>
      <c r="E332" s="737" t="s">
        <v>462</v>
      </c>
      <c r="F332" s="737" t="s">
        <v>457</v>
      </c>
      <c r="G332" s="727">
        <v>370718</v>
      </c>
      <c r="H332" s="737" t="s">
        <v>405</v>
      </c>
      <c r="I332" s="727" t="s">
        <v>116</v>
      </c>
      <c r="J332" s="740" t="s">
        <v>407</v>
      </c>
      <c r="K332" s="763"/>
      <c r="L332" s="745"/>
      <c r="M332" s="705"/>
      <c r="N332" s="706"/>
      <c r="O332" s="707"/>
      <c r="P332" s="707"/>
      <c r="Q332" s="707"/>
      <c r="R332" s="707"/>
    </row>
    <row r="333" s="651" customFormat="1" ht="12" customHeight="1" spans="1:18">
      <c r="A333" s="724">
        <v>339</v>
      </c>
      <c r="B333" s="747" t="s">
        <v>862</v>
      </c>
      <c r="C333" s="726" t="s">
        <v>560</v>
      </c>
      <c r="D333" s="736" t="s">
        <v>852</v>
      </c>
      <c r="E333" s="737" t="s">
        <v>462</v>
      </c>
      <c r="F333" s="737" t="s">
        <v>457</v>
      </c>
      <c r="G333" s="727">
        <v>370722</v>
      </c>
      <c r="H333" s="737" t="s">
        <v>405</v>
      </c>
      <c r="I333" s="729" t="s">
        <v>864</v>
      </c>
      <c r="J333" s="740" t="s">
        <v>407</v>
      </c>
      <c r="K333" s="763"/>
      <c r="L333" s="745"/>
      <c r="M333" s="705"/>
      <c r="N333" s="706"/>
      <c r="O333" s="707"/>
      <c r="P333" s="707"/>
      <c r="Q333" s="707"/>
      <c r="R333" s="707"/>
    </row>
    <row r="334" s="651" customFormat="1" ht="12" customHeight="1" spans="1:18">
      <c r="A334" s="724">
        <v>340</v>
      </c>
      <c r="B334" s="747" t="s">
        <v>862</v>
      </c>
      <c r="C334" s="726" t="s">
        <v>560</v>
      </c>
      <c r="D334" s="736" t="s">
        <v>852</v>
      </c>
      <c r="E334" s="737" t="s">
        <v>462</v>
      </c>
      <c r="F334" s="737" t="s">
        <v>457</v>
      </c>
      <c r="G334" s="727">
        <v>370723</v>
      </c>
      <c r="H334" s="737" t="s">
        <v>405</v>
      </c>
      <c r="I334" s="729" t="s">
        <v>717</v>
      </c>
      <c r="J334" s="740" t="s">
        <v>407</v>
      </c>
      <c r="K334" s="763"/>
      <c r="L334" s="745"/>
      <c r="M334" s="705"/>
      <c r="N334" s="706"/>
      <c r="O334" s="707"/>
      <c r="P334" s="707"/>
      <c r="Q334" s="707"/>
      <c r="R334" s="707"/>
    </row>
    <row r="335" s="651" customFormat="1" ht="12" customHeight="1" spans="1:18">
      <c r="A335" s="724">
        <v>341</v>
      </c>
      <c r="B335" s="747" t="s">
        <v>862</v>
      </c>
      <c r="C335" s="726" t="s">
        <v>560</v>
      </c>
      <c r="D335" s="736" t="s">
        <v>852</v>
      </c>
      <c r="E335" s="737" t="s">
        <v>462</v>
      </c>
      <c r="F335" s="737" t="s">
        <v>457</v>
      </c>
      <c r="G335" s="727">
        <v>370724</v>
      </c>
      <c r="H335" s="737" t="s">
        <v>405</v>
      </c>
      <c r="I335" s="727" t="s">
        <v>865</v>
      </c>
      <c r="J335" s="740" t="s">
        <v>407</v>
      </c>
      <c r="K335" s="763"/>
      <c r="L335" s="745"/>
      <c r="M335" s="705"/>
      <c r="N335" s="706"/>
      <c r="O335" s="707"/>
      <c r="P335" s="707"/>
      <c r="Q335" s="707"/>
      <c r="R335" s="707"/>
    </row>
    <row r="336" s="651" customFormat="1" ht="12" customHeight="1" spans="1:18">
      <c r="A336" s="724">
        <v>342</v>
      </c>
      <c r="B336" s="747" t="s">
        <v>862</v>
      </c>
      <c r="C336" s="726" t="s">
        <v>560</v>
      </c>
      <c r="D336" s="736" t="s">
        <v>852</v>
      </c>
      <c r="E336" s="737" t="s">
        <v>462</v>
      </c>
      <c r="F336" s="737" t="s">
        <v>457</v>
      </c>
      <c r="G336" s="727">
        <v>370728</v>
      </c>
      <c r="H336" s="737" t="s">
        <v>405</v>
      </c>
      <c r="I336" s="727" t="s">
        <v>860</v>
      </c>
      <c r="J336" s="740" t="s">
        <v>407</v>
      </c>
      <c r="K336" s="763"/>
      <c r="L336" s="745"/>
      <c r="M336" s="705"/>
      <c r="N336" s="706"/>
      <c r="O336" s="707"/>
      <c r="P336" s="707"/>
      <c r="Q336" s="707"/>
      <c r="R336" s="707"/>
    </row>
    <row r="337" s="651" customFormat="1" ht="12" customHeight="1" spans="1:18">
      <c r="A337" s="724">
        <v>343</v>
      </c>
      <c r="B337" s="747" t="s">
        <v>862</v>
      </c>
      <c r="C337" s="726" t="s">
        <v>560</v>
      </c>
      <c r="D337" s="736" t="s">
        <v>852</v>
      </c>
      <c r="E337" s="737" t="s">
        <v>462</v>
      </c>
      <c r="F337" s="737" t="s">
        <v>457</v>
      </c>
      <c r="G337" s="727">
        <v>370739</v>
      </c>
      <c r="H337" s="737" t="s">
        <v>405</v>
      </c>
      <c r="I337" s="727" t="s">
        <v>728</v>
      </c>
      <c r="J337" s="740" t="s">
        <v>407</v>
      </c>
      <c r="K337" s="763"/>
      <c r="L337" s="745"/>
      <c r="M337" s="705"/>
      <c r="N337" s="706"/>
      <c r="O337" s="707"/>
      <c r="P337" s="707"/>
      <c r="Q337" s="707"/>
      <c r="R337" s="707"/>
    </row>
    <row r="338" s="650" customFormat="1" ht="12" customHeight="1" spans="1:18">
      <c r="A338" s="724">
        <v>344</v>
      </c>
      <c r="B338" s="747" t="s">
        <v>862</v>
      </c>
      <c r="C338" s="726" t="s">
        <v>560</v>
      </c>
      <c r="D338" s="736" t="s">
        <v>852</v>
      </c>
      <c r="E338" s="737" t="s">
        <v>462</v>
      </c>
      <c r="F338" s="737" t="s">
        <v>457</v>
      </c>
      <c r="G338" s="727">
        <v>370740</v>
      </c>
      <c r="H338" s="737" t="s">
        <v>405</v>
      </c>
      <c r="I338" s="729" t="s">
        <v>715</v>
      </c>
      <c r="J338" s="740" t="s">
        <v>407</v>
      </c>
      <c r="K338" s="763"/>
      <c r="L338" s="745"/>
      <c r="M338" s="705"/>
      <c r="N338" s="706"/>
      <c r="O338" s="707"/>
      <c r="P338" s="707"/>
      <c r="Q338" s="707"/>
      <c r="R338" s="707"/>
    </row>
    <row r="339" s="651" customFormat="1" ht="12" customHeight="1" spans="1:18">
      <c r="A339" s="724">
        <v>345</v>
      </c>
      <c r="B339" s="747" t="s">
        <v>862</v>
      </c>
      <c r="C339" s="726" t="s">
        <v>560</v>
      </c>
      <c r="D339" s="736" t="s">
        <v>852</v>
      </c>
      <c r="E339" s="737" t="s">
        <v>462</v>
      </c>
      <c r="F339" s="737" t="s">
        <v>457</v>
      </c>
      <c r="G339" s="727">
        <v>370741</v>
      </c>
      <c r="H339" s="737" t="s">
        <v>405</v>
      </c>
      <c r="I339" s="727" t="s">
        <v>866</v>
      </c>
      <c r="J339" s="740" t="s">
        <v>407</v>
      </c>
      <c r="K339" s="763"/>
      <c r="L339" s="745"/>
      <c r="M339" s="705"/>
      <c r="N339" s="706"/>
      <c r="O339" s="707"/>
      <c r="P339" s="707"/>
      <c r="Q339" s="707"/>
      <c r="R339" s="707"/>
    </row>
    <row r="340" s="651" customFormat="1" ht="15" customHeight="1" spans="1:18">
      <c r="A340" s="724">
        <v>346</v>
      </c>
      <c r="B340" s="747" t="s">
        <v>515</v>
      </c>
      <c r="C340" s="726" t="s">
        <v>867</v>
      </c>
      <c r="D340" s="737" t="s">
        <v>517</v>
      </c>
      <c r="E340" s="737" t="s">
        <v>462</v>
      </c>
      <c r="F340" s="737" t="s">
        <v>457</v>
      </c>
      <c r="G340" s="727">
        <v>375506</v>
      </c>
      <c r="H340" s="737" t="s">
        <v>405</v>
      </c>
      <c r="I340" s="729" t="s">
        <v>868</v>
      </c>
      <c r="J340" s="740" t="s">
        <v>407</v>
      </c>
      <c r="K340" s="763"/>
      <c r="L340" s="745"/>
      <c r="M340" s="705"/>
      <c r="N340" s="706"/>
      <c r="O340" s="707"/>
      <c r="P340" s="707"/>
      <c r="Q340" s="707"/>
      <c r="R340" s="707"/>
    </row>
    <row r="341" s="651" customFormat="1" ht="15" customHeight="1" spans="1:18">
      <c r="A341" s="724">
        <v>347</v>
      </c>
      <c r="B341" s="747" t="s">
        <v>520</v>
      </c>
      <c r="C341" s="726" t="s">
        <v>869</v>
      </c>
      <c r="D341" s="736" t="s">
        <v>870</v>
      </c>
      <c r="E341" s="737" t="s">
        <v>527</v>
      </c>
      <c r="F341" s="737" t="s">
        <v>457</v>
      </c>
      <c r="G341" s="727">
        <v>368794</v>
      </c>
      <c r="H341" s="737" t="s">
        <v>405</v>
      </c>
      <c r="I341" s="667" t="s">
        <v>102</v>
      </c>
      <c r="J341" s="740" t="s">
        <v>407</v>
      </c>
      <c r="K341" s="763"/>
      <c r="L341" s="745"/>
      <c r="M341" s="705"/>
      <c r="N341" s="706"/>
      <c r="O341" s="707"/>
      <c r="P341" s="707"/>
      <c r="Q341" s="707"/>
      <c r="R341" s="707"/>
    </row>
    <row r="342" s="651" customFormat="1" ht="14.25" customHeight="1" spans="1:18">
      <c r="A342" s="724">
        <v>348</v>
      </c>
      <c r="B342" s="747" t="s">
        <v>543</v>
      </c>
      <c r="C342" s="726" t="s">
        <v>871</v>
      </c>
      <c r="D342" s="737" t="s">
        <v>872</v>
      </c>
      <c r="E342" s="737" t="s">
        <v>873</v>
      </c>
      <c r="F342" s="737" t="s">
        <v>457</v>
      </c>
      <c r="G342" s="727">
        <v>361002</v>
      </c>
      <c r="H342" s="737" t="s">
        <v>405</v>
      </c>
      <c r="I342" s="727" t="s">
        <v>408</v>
      </c>
      <c r="J342" s="740" t="s">
        <v>407</v>
      </c>
      <c r="K342" s="763"/>
      <c r="L342" s="745"/>
      <c r="M342" s="705"/>
      <c r="N342" s="706"/>
      <c r="O342" s="707"/>
      <c r="P342" s="707"/>
      <c r="Q342" s="707"/>
      <c r="R342" s="707"/>
    </row>
    <row r="343" s="651" customFormat="1" ht="13.5" customHeight="1" spans="1:18">
      <c r="A343" s="724">
        <v>349</v>
      </c>
      <c r="B343" s="747" t="s">
        <v>543</v>
      </c>
      <c r="C343" s="726" t="s">
        <v>871</v>
      </c>
      <c r="D343" s="737" t="s">
        <v>872</v>
      </c>
      <c r="E343" s="737" t="s">
        <v>873</v>
      </c>
      <c r="F343" s="737" t="s">
        <v>457</v>
      </c>
      <c r="G343" s="727">
        <v>361003</v>
      </c>
      <c r="H343" s="737" t="s">
        <v>405</v>
      </c>
      <c r="I343" s="727" t="s">
        <v>847</v>
      </c>
      <c r="J343" s="740" t="s">
        <v>407</v>
      </c>
      <c r="K343" s="763"/>
      <c r="L343" s="745"/>
      <c r="M343" s="705"/>
      <c r="N343" s="706"/>
      <c r="O343" s="707"/>
      <c r="P343" s="707"/>
      <c r="Q343" s="707"/>
      <c r="R343" s="707"/>
    </row>
    <row r="344" s="651" customFormat="1" ht="12.75" customHeight="1" spans="1:18">
      <c r="A344" s="724">
        <v>350</v>
      </c>
      <c r="B344" s="747" t="s">
        <v>543</v>
      </c>
      <c r="C344" s="726" t="s">
        <v>871</v>
      </c>
      <c r="D344" s="737" t="s">
        <v>872</v>
      </c>
      <c r="E344" s="737" t="s">
        <v>873</v>
      </c>
      <c r="F344" s="737" t="s">
        <v>457</v>
      </c>
      <c r="G344" s="727">
        <v>361014</v>
      </c>
      <c r="H344" s="737" t="s">
        <v>405</v>
      </c>
      <c r="I344" s="727" t="s">
        <v>408</v>
      </c>
      <c r="J344" s="740" t="s">
        <v>407</v>
      </c>
      <c r="K344" s="763"/>
      <c r="L344" s="745"/>
      <c r="M344" s="705"/>
      <c r="N344" s="706"/>
      <c r="O344" s="707"/>
      <c r="P344" s="707"/>
      <c r="Q344" s="707"/>
      <c r="R344" s="707"/>
    </row>
    <row r="345" s="650" customFormat="1" ht="15" customHeight="1" spans="1:18">
      <c r="A345" s="724">
        <v>351</v>
      </c>
      <c r="B345" s="747" t="s">
        <v>543</v>
      </c>
      <c r="C345" s="726" t="s">
        <v>871</v>
      </c>
      <c r="D345" s="737" t="s">
        <v>872</v>
      </c>
      <c r="E345" s="737" t="s">
        <v>873</v>
      </c>
      <c r="F345" s="737" t="s">
        <v>457</v>
      </c>
      <c r="G345" s="727">
        <v>361015</v>
      </c>
      <c r="H345" s="737" t="s">
        <v>405</v>
      </c>
      <c r="I345" s="727" t="s">
        <v>408</v>
      </c>
      <c r="J345" s="740" t="s">
        <v>407</v>
      </c>
      <c r="K345" s="763"/>
      <c r="L345" s="745"/>
      <c r="M345" s="705"/>
      <c r="N345" s="706"/>
      <c r="O345" s="707"/>
      <c r="P345" s="707"/>
      <c r="Q345" s="707"/>
      <c r="R345" s="707"/>
    </row>
    <row r="346" s="650" customFormat="1" ht="12" customHeight="1" spans="1:18">
      <c r="A346" s="724">
        <v>352</v>
      </c>
      <c r="B346" s="756" t="s">
        <v>566</v>
      </c>
      <c r="C346" s="726" t="s">
        <v>874</v>
      </c>
      <c r="D346" s="736" t="s">
        <v>875</v>
      </c>
      <c r="E346" s="737" t="s">
        <v>873</v>
      </c>
      <c r="F346" s="737" t="s">
        <v>457</v>
      </c>
      <c r="G346" s="727">
        <v>366918</v>
      </c>
      <c r="H346" s="737" t="s">
        <v>405</v>
      </c>
      <c r="I346" s="729" t="s">
        <v>876</v>
      </c>
      <c r="J346" s="740" t="s">
        <v>407</v>
      </c>
      <c r="K346" s="763"/>
      <c r="L346" s="745"/>
      <c r="M346" s="705"/>
      <c r="N346" s="706"/>
      <c r="O346" s="707"/>
      <c r="P346" s="707"/>
      <c r="Q346" s="707"/>
      <c r="R346" s="707"/>
    </row>
    <row r="347" s="650" customFormat="1" ht="12" customHeight="1" spans="1:18">
      <c r="A347" s="724">
        <v>353</v>
      </c>
      <c r="B347" s="756" t="s">
        <v>566</v>
      </c>
      <c r="C347" s="726" t="s">
        <v>874</v>
      </c>
      <c r="D347" s="736" t="s">
        <v>875</v>
      </c>
      <c r="E347" s="737" t="s">
        <v>873</v>
      </c>
      <c r="F347" s="737" t="s">
        <v>457</v>
      </c>
      <c r="G347" s="727">
        <v>366921</v>
      </c>
      <c r="H347" s="737" t="s">
        <v>405</v>
      </c>
      <c r="I347" s="729" t="s">
        <v>877</v>
      </c>
      <c r="J347" s="740" t="s">
        <v>407</v>
      </c>
      <c r="K347" s="763"/>
      <c r="L347" s="745"/>
      <c r="M347" s="705"/>
      <c r="N347" s="706"/>
      <c r="O347" s="707"/>
      <c r="P347" s="707"/>
      <c r="Q347" s="707"/>
      <c r="R347" s="707"/>
    </row>
    <row r="348" s="651" customFormat="1" ht="12" customHeight="1" spans="1:18">
      <c r="A348" s="724">
        <v>354</v>
      </c>
      <c r="B348" s="756" t="s">
        <v>566</v>
      </c>
      <c r="C348" s="726" t="s">
        <v>874</v>
      </c>
      <c r="D348" s="736" t="s">
        <v>875</v>
      </c>
      <c r="E348" s="737" t="s">
        <v>873</v>
      </c>
      <c r="F348" s="737" t="s">
        <v>457</v>
      </c>
      <c r="G348" s="727">
        <v>366927</v>
      </c>
      <c r="H348" s="737" t="s">
        <v>405</v>
      </c>
      <c r="I348" s="727" t="s">
        <v>847</v>
      </c>
      <c r="J348" s="740" t="s">
        <v>407</v>
      </c>
      <c r="K348" s="763"/>
      <c r="L348" s="745"/>
      <c r="M348" s="705"/>
      <c r="N348" s="706"/>
      <c r="O348" s="707"/>
      <c r="P348" s="707"/>
      <c r="Q348" s="707"/>
      <c r="R348" s="707"/>
    </row>
    <row r="349" s="651" customFormat="1" ht="12" customHeight="1" spans="1:18">
      <c r="A349" s="724">
        <v>355</v>
      </c>
      <c r="B349" s="756" t="s">
        <v>566</v>
      </c>
      <c r="C349" s="726" t="s">
        <v>874</v>
      </c>
      <c r="D349" s="736" t="s">
        <v>875</v>
      </c>
      <c r="E349" s="737" t="s">
        <v>873</v>
      </c>
      <c r="F349" s="737" t="s">
        <v>457</v>
      </c>
      <c r="G349" s="727">
        <v>366932</v>
      </c>
      <c r="H349" s="737" t="s">
        <v>405</v>
      </c>
      <c r="I349" s="729" t="s">
        <v>878</v>
      </c>
      <c r="J349" s="740" t="s">
        <v>407</v>
      </c>
      <c r="K349" s="763"/>
      <c r="L349" s="745"/>
      <c r="M349" s="705"/>
      <c r="N349" s="706"/>
      <c r="O349" s="707"/>
      <c r="P349" s="707"/>
      <c r="Q349" s="707"/>
      <c r="R349" s="707"/>
    </row>
    <row r="350" s="651" customFormat="1" ht="12" customHeight="1" spans="1:18">
      <c r="A350" s="724">
        <v>356</v>
      </c>
      <c r="B350" s="756" t="s">
        <v>566</v>
      </c>
      <c r="C350" s="726" t="s">
        <v>874</v>
      </c>
      <c r="D350" s="736" t="s">
        <v>875</v>
      </c>
      <c r="E350" s="737" t="s">
        <v>873</v>
      </c>
      <c r="F350" s="737" t="s">
        <v>457</v>
      </c>
      <c r="G350" s="727">
        <v>366937</v>
      </c>
      <c r="H350" s="737" t="s">
        <v>405</v>
      </c>
      <c r="I350" s="729" t="s">
        <v>879</v>
      </c>
      <c r="J350" s="740" t="s">
        <v>407</v>
      </c>
      <c r="K350" s="763"/>
      <c r="L350" s="745"/>
      <c r="M350" s="705"/>
      <c r="N350" s="706"/>
      <c r="O350" s="707"/>
      <c r="P350" s="707"/>
      <c r="Q350" s="707"/>
      <c r="R350" s="707"/>
    </row>
    <row r="351" s="651" customFormat="1" ht="12" customHeight="1" spans="1:18">
      <c r="A351" s="724">
        <v>357</v>
      </c>
      <c r="B351" s="756" t="s">
        <v>566</v>
      </c>
      <c r="C351" s="726" t="s">
        <v>874</v>
      </c>
      <c r="D351" s="736" t="s">
        <v>875</v>
      </c>
      <c r="E351" s="737" t="s">
        <v>873</v>
      </c>
      <c r="F351" s="737" t="s">
        <v>457</v>
      </c>
      <c r="G351" s="727">
        <v>366945</v>
      </c>
      <c r="H351" s="737" t="s">
        <v>405</v>
      </c>
      <c r="I351" s="772" t="s">
        <v>880</v>
      </c>
      <c r="J351" s="740" t="s">
        <v>407</v>
      </c>
      <c r="K351" s="763"/>
      <c r="L351" s="745"/>
      <c r="M351" s="705"/>
      <c r="N351" s="706"/>
      <c r="O351" s="707"/>
      <c r="P351" s="707"/>
      <c r="Q351" s="707"/>
      <c r="R351" s="707"/>
    </row>
    <row r="352" s="651" customFormat="1" ht="12" customHeight="1" spans="1:18">
      <c r="A352" s="724">
        <v>358</v>
      </c>
      <c r="B352" s="756" t="s">
        <v>566</v>
      </c>
      <c r="C352" s="726" t="s">
        <v>874</v>
      </c>
      <c r="D352" s="736" t="s">
        <v>875</v>
      </c>
      <c r="E352" s="737" t="s">
        <v>873</v>
      </c>
      <c r="F352" s="737" t="s">
        <v>457</v>
      </c>
      <c r="G352" s="727">
        <v>366951</v>
      </c>
      <c r="H352" s="737" t="s">
        <v>405</v>
      </c>
      <c r="I352" s="729" t="s">
        <v>879</v>
      </c>
      <c r="J352" s="740" t="s">
        <v>407</v>
      </c>
      <c r="K352" s="763"/>
      <c r="L352" s="745"/>
      <c r="M352" s="705"/>
      <c r="N352" s="706"/>
      <c r="O352" s="707"/>
      <c r="P352" s="707"/>
      <c r="Q352" s="707"/>
      <c r="R352" s="707"/>
    </row>
    <row r="353" s="651" customFormat="1" ht="12" customHeight="1" spans="1:18">
      <c r="A353" s="724">
        <v>359</v>
      </c>
      <c r="B353" s="756" t="s">
        <v>566</v>
      </c>
      <c r="C353" s="726" t="s">
        <v>874</v>
      </c>
      <c r="D353" s="736" t="s">
        <v>875</v>
      </c>
      <c r="E353" s="737" t="s">
        <v>873</v>
      </c>
      <c r="F353" s="737" t="s">
        <v>457</v>
      </c>
      <c r="G353" s="727">
        <v>366954</v>
      </c>
      <c r="H353" s="664" t="s">
        <v>405</v>
      </c>
      <c r="I353" s="729" t="s">
        <v>879</v>
      </c>
      <c r="J353" s="740" t="s">
        <v>407</v>
      </c>
      <c r="K353" s="763"/>
      <c r="L353" s="745"/>
      <c r="M353" s="705"/>
      <c r="N353" s="706"/>
      <c r="O353" s="707"/>
      <c r="P353" s="707"/>
      <c r="Q353" s="707"/>
      <c r="R353" s="707"/>
    </row>
    <row r="354" s="651" customFormat="1" ht="12" customHeight="1" spans="1:18">
      <c r="A354" s="724">
        <v>360</v>
      </c>
      <c r="B354" s="764" t="s">
        <v>881</v>
      </c>
      <c r="C354" s="767">
        <v>45749</v>
      </c>
      <c r="D354" s="664" t="s">
        <v>882</v>
      </c>
      <c r="E354" s="664" t="s">
        <v>462</v>
      </c>
      <c r="F354" s="688" t="s">
        <v>457</v>
      </c>
      <c r="G354" s="689">
        <v>736426</v>
      </c>
      <c r="H354" s="664" t="s">
        <v>405</v>
      </c>
      <c r="I354" s="700" t="s">
        <v>408</v>
      </c>
      <c r="J354" s="687" t="s">
        <v>407</v>
      </c>
      <c r="K354" s="763"/>
      <c r="L354" s="745"/>
      <c r="M354" s="705"/>
      <c r="N354" s="706"/>
      <c r="O354" s="707"/>
      <c r="P354" s="707"/>
      <c r="Q354" s="707"/>
      <c r="R354" s="707"/>
    </row>
    <row r="355" s="651" customFormat="1" ht="12" customHeight="1" spans="1:18">
      <c r="A355" s="724">
        <v>361</v>
      </c>
      <c r="B355" s="756" t="s">
        <v>566</v>
      </c>
      <c r="C355" s="726" t="s">
        <v>883</v>
      </c>
      <c r="D355" s="664" t="s">
        <v>884</v>
      </c>
      <c r="E355" s="664" t="s">
        <v>885</v>
      </c>
      <c r="F355" s="737" t="s">
        <v>457</v>
      </c>
      <c r="G355" s="727">
        <v>366393</v>
      </c>
      <c r="H355" s="664" t="s">
        <v>405</v>
      </c>
      <c r="I355" s="729" t="s">
        <v>719</v>
      </c>
      <c r="J355" s="740" t="s">
        <v>407</v>
      </c>
      <c r="K355" s="763"/>
      <c r="L355" s="745"/>
      <c r="M355" s="705"/>
      <c r="N355" s="706"/>
      <c r="O355" s="707"/>
      <c r="P355" s="707"/>
      <c r="Q355" s="707"/>
      <c r="R355" s="707"/>
    </row>
    <row r="356" s="651" customFormat="1" ht="12" customHeight="1" spans="1:18">
      <c r="A356" s="724">
        <v>362</v>
      </c>
      <c r="B356" s="756" t="s">
        <v>566</v>
      </c>
      <c r="C356" s="726" t="s">
        <v>883</v>
      </c>
      <c r="D356" s="664" t="s">
        <v>884</v>
      </c>
      <c r="E356" s="664" t="s">
        <v>885</v>
      </c>
      <c r="F356" s="737" t="s">
        <v>457</v>
      </c>
      <c r="G356" s="727">
        <v>366385</v>
      </c>
      <c r="H356" s="664" t="s">
        <v>405</v>
      </c>
      <c r="I356" s="727" t="s">
        <v>886</v>
      </c>
      <c r="J356" s="740" t="s">
        <v>407</v>
      </c>
      <c r="K356" s="763"/>
      <c r="L356" s="745"/>
      <c r="M356" s="705"/>
      <c r="N356" s="706"/>
      <c r="O356" s="707"/>
      <c r="P356" s="707"/>
      <c r="Q356" s="707"/>
      <c r="R356" s="707"/>
    </row>
    <row r="357" s="651" customFormat="1" ht="12" customHeight="1" spans="1:18">
      <c r="A357" s="724">
        <v>363</v>
      </c>
      <c r="B357" s="756" t="s">
        <v>566</v>
      </c>
      <c r="C357" s="726" t="s">
        <v>883</v>
      </c>
      <c r="D357" s="664" t="s">
        <v>884</v>
      </c>
      <c r="E357" s="664" t="s">
        <v>885</v>
      </c>
      <c r="F357" s="737" t="s">
        <v>457</v>
      </c>
      <c r="G357" s="727">
        <v>366386</v>
      </c>
      <c r="H357" s="664" t="s">
        <v>405</v>
      </c>
      <c r="I357" s="727" t="s">
        <v>887</v>
      </c>
      <c r="J357" s="740" t="s">
        <v>407</v>
      </c>
      <c r="K357" s="763"/>
      <c r="L357" s="745"/>
      <c r="M357" s="705"/>
      <c r="N357" s="706"/>
      <c r="O357" s="707"/>
      <c r="P357" s="707"/>
      <c r="Q357" s="707"/>
      <c r="R357" s="707"/>
    </row>
    <row r="358" s="651" customFormat="1" ht="12" customHeight="1" spans="1:18">
      <c r="A358" s="724">
        <v>364</v>
      </c>
      <c r="B358" s="756" t="s">
        <v>566</v>
      </c>
      <c r="C358" s="726" t="s">
        <v>883</v>
      </c>
      <c r="D358" s="664" t="s">
        <v>884</v>
      </c>
      <c r="E358" s="664" t="s">
        <v>885</v>
      </c>
      <c r="F358" s="737" t="s">
        <v>457</v>
      </c>
      <c r="G358" s="727">
        <v>366387</v>
      </c>
      <c r="H358" s="664" t="s">
        <v>405</v>
      </c>
      <c r="I358" s="727" t="s">
        <v>888</v>
      </c>
      <c r="J358" s="740" t="s">
        <v>407</v>
      </c>
      <c r="K358" s="763"/>
      <c r="L358" s="745"/>
      <c r="M358" s="705"/>
      <c r="N358" s="706"/>
      <c r="O358" s="707"/>
      <c r="P358" s="707"/>
      <c r="Q358" s="707"/>
      <c r="R358" s="707"/>
    </row>
    <row r="359" s="651" customFormat="1" ht="12" customHeight="1" spans="1:18">
      <c r="A359" s="724">
        <v>365</v>
      </c>
      <c r="B359" s="756" t="s">
        <v>566</v>
      </c>
      <c r="C359" s="726" t="s">
        <v>883</v>
      </c>
      <c r="D359" s="664" t="s">
        <v>884</v>
      </c>
      <c r="E359" s="664" t="s">
        <v>885</v>
      </c>
      <c r="F359" s="737" t="s">
        <v>457</v>
      </c>
      <c r="G359" s="727">
        <v>366388</v>
      </c>
      <c r="H359" s="664" t="s">
        <v>405</v>
      </c>
      <c r="I359" s="727" t="s">
        <v>889</v>
      </c>
      <c r="J359" s="740" t="s">
        <v>407</v>
      </c>
      <c r="K359" s="763"/>
      <c r="L359" s="745"/>
      <c r="M359" s="705"/>
      <c r="N359" s="706"/>
      <c r="O359" s="707"/>
      <c r="P359" s="707"/>
      <c r="Q359" s="707"/>
      <c r="R359" s="707"/>
    </row>
    <row r="360" s="650" customFormat="1" ht="12.75" customHeight="1" spans="1:18">
      <c r="A360" s="724">
        <v>366</v>
      </c>
      <c r="B360" s="756" t="s">
        <v>566</v>
      </c>
      <c r="C360" s="726" t="s">
        <v>883</v>
      </c>
      <c r="D360" s="664" t="s">
        <v>890</v>
      </c>
      <c r="E360" s="664" t="s">
        <v>462</v>
      </c>
      <c r="F360" s="688" t="s">
        <v>457</v>
      </c>
      <c r="G360" s="727">
        <v>366435</v>
      </c>
      <c r="H360" s="664" t="s">
        <v>405</v>
      </c>
      <c r="I360" s="727" t="s">
        <v>780</v>
      </c>
      <c r="J360" s="740" t="s">
        <v>407</v>
      </c>
      <c r="K360" s="763"/>
      <c r="L360" s="745"/>
      <c r="M360" s="705"/>
      <c r="N360" s="706"/>
      <c r="O360" s="707"/>
      <c r="P360" s="707"/>
      <c r="Q360" s="707"/>
      <c r="R360" s="707"/>
    </row>
    <row r="361" s="651" customFormat="1" ht="12" customHeight="1" spans="1:18">
      <c r="A361" s="724">
        <v>367</v>
      </c>
      <c r="B361" s="756" t="s">
        <v>566</v>
      </c>
      <c r="C361" s="726" t="s">
        <v>883</v>
      </c>
      <c r="D361" s="664" t="s">
        <v>890</v>
      </c>
      <c r="E361" s="664" t="s">
        <v>462</v>
      </c>
      <c r="F361" s="688" t="s">
        <v>457</v>
      </c>
      <c r="G361" s="727">
        <v>366438</v>
      </c>
      <c r="H361" s="664" t="s">
        <v>405</v>
      </c>
      <c r="I361" s="727" t="s">
        <v>891</v>
      </c>
      <c r="J361" s="740" t="s">
        <v>407</v>
      </c>
      <c r="K361" s="763"/>
      <c r="L361" s="745"/>
      <c r="M361" s="705"/>
      <c r="N361" s="706"/>
      <c r="O361" s="707"/>
      <c r="P361" s="707"/>
      <c r="Q361" s="707"/>
      <c r="R361" s="707"/>
    </row>
    <row r="362" s="651" customFormat="1" ht="12" customHeight="1" spans="1:18">
      <c r="A362" s="724">
        <v>368</v>
      </c>
      <c r="B362" s="735" t="s">
        <v>892</v>
      </c>
      <c r="C362" s="768">
        <v>42982</v>
      </c>
      <c r="D362" s="736" t="s">
        <v>540</v>
      </c>
      <c r="E362" s="737" t="s">
        <v>821</v>
      </c>
      <c r="F362" s="737">
        <v>451</v>
      </c>
      <c r="G362" s="737">
        <v>367579</v>
      </c>
      <c r="H362" s="737" t="s">
        <v>405</v>
      </c>
      <c r="I362" s="737" t="s">
        <v>893</v>
      </c>
      <c r="J362" s="740" t="s">
        <v>407</v>
      </c>
      <c r="K362" s="763"/>
      <c r="L362" s="745"/>
      <c r="M362" s="705"/>
      <c r="N362" s="706"/>
      <c r="O362" s="707"/>
      <c r="P362" s="707"/>
      <c r="Q362" s="707"/>
      <c r="R362" s="707"/>
    </row>
    <row r="363" s="651" customFormat="1" ht="12" customHeight="1" spans="1:18">
      <c r="A363" s="724">
        <v>369</v>
      </c>
      <c r="B363" s="735" t="s">
        <v>894</v>
      </c>
      <c r="C363" s="769">
        <v>42935</v>
      </c>
      <c r="D363" s="736" t="s">
        <v>895</v>
      </c>
      <c r="E363" s="737">
        <v>39209</v>
      </c>
      <c r="F363" s="737">
        <v>6441</v>
      </c>
      <c r="G363" s="737">
        <v>368598</v>
      </c>
      <c r="H363" s="737" t="s">
        <v>405</v>
      </c>
      <c r="I363" s="737" t="s">
        <v>494</v>
      </c>
      <c r="J363" s="740" t="s">
        <v>407</v>
      </c>
      <c r="K363" s="763"/>
      <c r="L363" s="745"/>
      <c r="M363" s="705"/>
      <c r="N363" s="706"/>
      <c r="O363" s="707"/>
      <c r="P363" s="707"/>
      <c r="Q363" s="707"/>
      <c r="R363" s="707"/>
    </row>
    <row r="364" s="651" customFormat="1" ht="12" customHeight="1" spans="1:18">
      <c r="A364" s="724">
        <v>370</v>
      </c>
      <c r="B364" s="735" t="s">
        <v>894</v>
      </c>
      <c r="C364" s="769">
        <v>42935</v>
      </c>
      <c r="D364" s="736" t="s">
        <v>895</v>
      </c>
      <c r="E364" s="737">
        <v>39209</v>
      </c>
      <c r="F364" s="737">
        <v>6437</v>
      </c>
      <c r="G364" s="737">
        <v>368599</v>
      </c>
      <c r="H364" s="737" t="s">
        <v>405</v>
      </c>
      <c r="I364" s="737" t="s">
        <v>494</v>
      </c>
      <c r="J364" s="740" t="s">
        <v>407</v>
      </c>
      <c r="K364" s="763"/>
      <c r="L364" s="745"/>
      <c r="M364" s="705"/>
      <c r="N364" s="706"/>
      <c r="O364" s="707"/>
      <c r="P364" s="707"/>
      <c r="Q364" s="707"/>
      <c r="R364" s="707"/>
    </row>
    <row r="365" s="651" customFormat="1" ht="12" customHeight="1" spans="1:18">
      <c r="A365" s="734">
        <v>371</v>
      </c>
      <c r="B365" s="735" t="s">
        <v>896</v>
      </c>
      <c r="C365" s="738">
        <v>42818</v>
      </c>
      <c r="D365" s="736" t="s">
        <v>897</v>
      </c>
      <c r="E365" s="737" t="s">
        <v>898</v>
      </c>
      <c r="F365" s="737" t="s">
        <v>457</v>
      </c>
      <c r="G365" s="737">
        <v>357889</v>
      </c>
      <c r="H365" s="737" t="s">
        <v>405</v>
      </c>
      <c r="I365" s="737" t="s">
        <v>899</v>
      </c>
      <c r="J365" s="740" t="s">
        <v>407</v>
      </c>
      <c r="K365" s="763"/>
      <c r="L365" s="745"/>
      <c r="M365" s="705"/>
      <c r="N365" s="706"/>
      <c r="O365" s="707"/>
      <c r="P365" s="707"/>
      <c r="Q365" s="707"/>
      <c r="R365" s="707"/>
    </row>
    <row r="366" s="651" customFormat="1" ht="12" customHeight="1" spans="1:18">
      <c r="A366" s="724">
        <v>372</v>
      </c>
      <c r="B366" s="735" t="s">
        <v>896</v>
      </c>
      <c r="C366" s="738">
        <v>42818</v>
      </c>
      <c r="D366" s="736" t="s">
        <v>897</v>
      </c>
      <c r="E366" s="737" t="s">
        <v>898</v>
      </c>
      <c r="F366" s="737" t="s">
        <v>457</v>
      </c>
      <c r="G366" s="737">
        <v>357890</v>
      </c>
      <c r="H366" s="737" t="s">
        <v>405</v>
      </c>
      <c r="I366" s="737" t="s">
        <v>900</v>
      </c>
      <c r="J366" s="740" t="s">
        <v>407</v>
      </c>
      <c r="K366" s="763"/>
      <c r="L366" s="745"/>
      <c r="M366" s="705"/>
      <c r="N366" s="706"/>
      <c r="O366" s="707"/>
      <c r="P366" s="707"/>
      <c r="Q366" s="707"/>
      <c r="R366" s="707"/>
    </row>
    <row r="367" s="651" customFormat="1" ht="12" customHeight="1" spans="1:18">
      <c r="A367" s="724">
        <v>373</v>
      </c>
      <c r="B367" s="735" t="s">
        <v>896</v>
      </c>
      <c r="C367" s="738">
        <v>42818</v>
      </c>
      <c r="D367" s="736" t="s">
        <v>897</v>
      </c>
      <c r="E367" s="737" t="s">
        <v>898</v>
      </c>
      <c r="F367" s="737" t="s">
        <v>457</v>
      </c>
      <c r="G367" s="737">
        <v>357891</v>
      </c>
      <c r="H367" s="737" t="s">
        <v>405</v>
      </c>
      <c r="I367" s="737" t="s">
        <v>901</v>
      </c>
      <c r="J367" s="740" t="s">
        <v>407</v>
      </c>
      <c r="K367" s="763"/>
      <c r="L367" s="745"/>
      <c r="M367" s="705"/>
      <c r="N367" s="706"/>
      <c r="O367" s="707"/>
      <c r="P367" s="707"/>
      <c r="Q367" s="707"/>
      <c r="R367" s="707"/>
    </row>
    <row r="368" s="651" customFormat="1" ht="12" customHeight="1" spans="1:18">
      <c r="A368" s="724">
        <v>374</v>
      </c>
      <c r="B368" s="735" t="s">
        <v>896</v>
      </c>
      <c r="C368" s="738">
        <v>42818</v>
      </c>
      <c r="D368" s="736" t="s">
        <v>897</v>
      </c>
      <c r="E368" s="737" t="s">
        <v>898</v>
      </c>
      <c r="F368" s="737" t="s">
        <v>457</v>
      </c>
      <c r="G368" s="737">
        <v>357892</v>
      </c>
      <c r="H368" s="737" t="s">
        <v>405</v>
      </c>
      <c r="I368" s="737" t="s">
        <v>902</v>
      </c>
      <c r="J368" s="740" t="s">
        <v>407</v>
      </c>
      <c r="K368" s="762"/>
      <c r="L368" s="745"/>
      <c r="M368" s="705"/>
      <c r="N368" s="706"/>
      <c r="O368" s="707"/>
      <c r="P368" s="707"/>
      <c r="Q368" s="707"/>
      <c r="R368" s="707"/>
    </row>
    <row r="369" s="651" customFormat="1" ht="12" customHeight="1" spans="1:18">
      <c r="A369" s="724">
        <v>375</v>
      </c>
      <c r="B369" s="735" t="s">
        <v>903</v>
      </c>
      <c r="C369" s="739">
        <v>43039</v>
      </c>
      <c r="D369" s="736" t="s">
        <v>720</v>
      </c>
      <c r="E369" s="737" t="s">
        <v>904</v>
      </c>
      <c r="F369" s="737" t="s">
        <v>905</v>
      </c>
      <c r="G369" s="737">
        <v>376733</v>
      </c>
      <c r="H369" s="737" t="s">
        <v>405</v>
      </c>
      <c r="I369" s="737" t="s">
        <v>807</v>
      </c>
      <c r="J369" s="740" t="s">
        <v>407</v>
      </c>
      <c r="K369" s="763"/>
      <c r="L369" s="745"/>
      <c r="M369" s="705"/>
      <c r="N369" s="706"/>
      <c r="O369" s="707"/>
      <c r="P369" s="707"/>
      <c r="Q369" s="707"/>
      <c r="R369" s="707"/>
    </row>
    <row r="370" s="651" customFormat="1" ht="12" customHeight="1" spans="1:18">
      <c r="A370" s="724">
        <v>376</v>
      </c>
      <c r="B370" s="735" t="s">
        <v>903</v>
      </c>
      <c r="C370" s="739">
        <v>43039</v>
      </c>
      <c r="D370" s="736" t="s">
        <v>720</v>
      </c>
      <c r="E370" s="737" t="s">
        <v>904</v>
      </c>
      <c r="F370" s="737" t="s">
        <v>905</v>
      </c>
      <c r="G370" s="737">
        <v>376737</v>
      </c>
      <c r="H370" s="737" t="s">
        <v>405</v>
      </c>
      <c r="I370" s="737" t="s">
        <v>731</v>
      </c>
      <c r="J370" s="740" t="s">
        <v>407</v>
      </c>
      <c r="K370" s="763"/>
      <c r="L370" s="745"/>
      <c r="M370" s="705"/>
      <c r="N370" s="706"/>
      <c r="O370" s="707"/>
      <c r="P370" s="707"/>
      <c r="Q370" s="707"/>
      <c r="R370" s="707"/>
    </row>
    <row r="371" s="651" customFormat="1" ht="14.25" customHeight="1" spans="1:18">
      <c r="A371" s="724">
        <v>377</v>
      </c>
      <c r="B371" s="735" t="s">
        <v>903</v>
      </c>
      <c r="C371" s="739">
        <v>43039</v>
      </c>
      <c r="D371" s="736" t="s">
        <v>720</v>
      </c>
      <c r="E371" s="737" t="s">
        <v>904</v>
      </c>
      <c r="F371" s="737" t="s">
        <v>905</v>
      </c>
      <c r="G371" s="737">
        <v>376740</v>
      </c>
      <c r="H371" s="737" t="s">
        <v>405</v>
      </c>
      <c r="I371" s="737" t="s">
        <v>906</v>
      </c>
      <c r="J371" s="740" t="s">
        <v>407</v>
      </c>
      <c r="K371" s="763"/>
      <c r="L371" s="745"/>
      <c r="M371" s="705"/>
      <c r="N371" s="706"/>
      <c r="O371" s="707"/>
      <c r="P371" s="707"/>
      <c r="Q371" s="707"/>
      <c r="R371" s="707"/>
    </row>
    <row r="372" s="651" customFormat="1" ht="15" customHeight="1" spans="1:18">
      <c r="A372" s="724">
        <v>378</v>
      </c>
      <c r="B372" s="735" t="s">
        <v>903</v>
      </c>
      <c r="C372" s="739">
        <v>43039</v>
      </c>
      <c r="D372" s="736" t="s">
        <v>720</v>
      </c>
      <c r="E372" s="737" t="s">
        <v>904</v>
      </c>
      <c r="F372" s="737" t="s">
        <v>905</v>
      </c>
      <c r="G372" s="737">
        <v>376746</v>
      </c>
      <c r="H372" s="737" t="s">
        <v>405</v>
      </c>
      <c r="I372" s="737" t="s">
        <v>723</v>
      </c>
      <c r="J372" s="740" t="s">
        <v>407</v>
      </c>
      <c r="K372" s="773"/>
      <c r="L372" s="745"/>
      <c r="M372" s="705"/>
      <c r="N372" s="706"/>
      <c r="O372" s="707"/>
      <c r="P372" s="707"/>
      <c r="Q372" s="707"/>
      <c r="R372" s="707"/>
    </row>
    <row r="373" s="651" customFormat="1" ht="14.25" customHeight="1" spans="1:18">
      <c r="A373" s="724">
        <v>379</v>
      </c>
      <c r="B373" s="735" t="s">
        <v>903</v>
      </c>
      <c r="C373" s="739">
        <v>43039</v>
      </c>
      <c r="D373" s="736" t="s">
        <v>720</v>
      </c>
      <c r="E373" s="737" t="s">
        <v>904</v>
      </c>
      <c r="F373" s="737" t="s">
        <v>905</v>
      </c>
      <c r="G373" s="737">
        <v>376747</v>
      </c>
      <c r="H373" s="737" t="s">
        <v>405</v>
      </c>
      <c r="I373" s="737" t="s">
        <v>725</v>
      </c>
      <c r="J373" s="740" t="s">
        <v>407</v>
      </c>
      <c r="K373" s="744"/>
      <c r="L373" s="745"/>
      <c r="M373" s="705"/>
      <c r="N373" s="706"/>
      <c r="O373" s="707"/>
      <c r="P373" s="707"/>
      <c r="Q373" s="707"/>
      <c r="R373" s="707"/>
    </row>
    <row r="374" s="651" customFormat="1" ht="15" customHeight="1" spans="1:18">
      <c r="A374" s="724">
        <v>380</v>
      </c>
      <c r="B374" s="735" t="s">
        <v>903</v>
      </c>
      <c r="C374" s="739">
        <v>43039</v>
      </c>
      <c r="D374" s="736" t="s">
        <v>720</v>
      </c>
      <c r="E374" s="737" t="s">
        <v>904</v>
      </c>
      <c r="F374" s="737" t="s">
        <v>905</v>
      </c>
      <c r="G374" s="737">
        <v>376745</v>
      </c>
      <c r="H374" s="737" t="s">
        <v>405</v>
      </c>
      <c r="I374" s="737" t="s">
        <v>740</v>
      </c>
      <c r="J374" s="740" t="s">
        <v>407</v>
      </c>
      <c r="K374" s="744"/>
      <c r="L374" s="745"/>
      <c r="M374" s="705"/>
      <c r="N374" s="706"/>
      <c r="O374" s="707"/>
      <c r="P374" s="707"/>
      <c r="Q374" s="707"/>
      <c r="R374" s="707"/>
    </row>
    <row r="375" s="651" customFormat="1" ht="12" customHeight="1" spans="1:18">
      <c r="A375" s="724">
        <v>381</v>
      </c>
      <c r="B375" s="735" t="s">
        <v>907</v>
      </c>
      <c r="C375" s="738">
        <v>42810</v>
      </c>
      <c r="D375" s="736" t="s">
        <v>908</v>
      </c>
      <c r="E375" s="737" t="s">
        <v>909</v>
      </c>
      <c r="F375" s="737" t="s">
        <v>457</v>
      </c>
      <c r="G375" s="737">
        <v>357740</v>
      </c>
      <c r="H375" s="737" t="s">
        <v>405</v>
      </c>
      <c r="I375" s="737" t="s">
        <v>781</v>
      </c>
      <c r="J375" s="740" t="s">
        <v>407</v>
      </c>
      <c r="K375" s="744"/>
      <c r="L375" s="745"/>
      <c r="M375" s="705"/>
      <c r="N375" s="706"/>
      <c r="O375" s="707"/>
      <c r="P375" s="707"/>
      <c r="Q375" s="707"/>
      <c r="R375" s="707"/>
    </row>
    <row r="376" s="651" customFormat="1" ht="14.25" customHeight="1" spans="1:18">
      <c r="A376" s="724">
        <v>382</v>
      </c>
      <c r="B376" s="735" t="s">
        <v>907</v>
      </c>
      <c r="C376" s="738">
        <v>42810</v>
      </c>
      <c r="D376" s="736" t="s">
        <v>908</v>
      </c>
      <c r="E376" s="737" t="s">
        <v>909</v>
      </c>
      <c r="F376" s="737" t="s">
        <v>457</v>
      </c>
      <c r="G376" s="737">
        <v>357741</v>
      </c>
      <c r="H376" s="737" t="s">
        <v>405</v>
      </c>
      <c r="I376" s="737" t="s">
        <v>910</v>
      </c>
      <c r="J376" s="740" t="s">
        <v>407</v>
      </c>
      <c r="K376" s="744"/>
      <c r="L376" s="745"/>
      <c r="M376" s="705"/>
      <c r="N376" s="706"/>
      <c r="O376" s="707"/>
      <c r="P376" s="707"/>
      <c r="Q376" s="707"/>
      <c r="R376" s="707"/>
    </row>
    <row r="377" s="651" customFormat="1" ht="15.75" customHeight="1" spans="1:18">
      <c r="A377" s="724">
        <v>383</v>
      </c>
      <c r="B377" s="735" t="s">
        <v>907</v>
      </c>
      <c r="C377" s="738">
        <v>42810</v>
      </c>
      <c r="D377" s="736" t="s">
        <v>908</v>
      </c>
      <c r="E377" s="737" t="s">
        <v>909</v>
      </c>
      <c r="F377" s="737" t="s">
        <v>457</v>
      </c>
      <c r="G377" s="737">
        <v>357742</v>
      </c>
      <c r="H377" s="737" t="s">
        <v>405</v>
      </c>
      <c r="I377" s="737" t="s">
        <v>911</v>
      </c>
      <c r="J377" s="740" t="s">
        <v>407</v>
      </c>
      <c r="K377" s="744"/>
      <c r="L377" s="745"/>
      <c r="M377" s="705"/>
      <c r="N377" s="706"/>
      <c r="O377" s="707"/>
      <c r="P377" s="707"/>
      <c r="Q377" s="707"/>
      <c r="R377" s="707"/>
    </row>
    <row r="378" s="651" customFormat="1" ht="15" customHeight="1" spans="1:18">
      <c r="A378" s="724">
        <v>384</v>
      </c>
      <c r="B378" s="735" t="s">
        <v>912</v>
      </c>
      <c r="C378" s="738">
        <v>42865</v>
      </c>
      <c r="D378" s="736" t="s">
        <v>913</v>
      </c>
      <c r="E378" s="737" t="s">
        <v>914</v>
      </c>
      <c r="F378" s="737" t="s">
        <v>915</v>
      </c>
      <c r="G378" s="737">
        <v>362729</v>
      </c>
      <c r="H378" s="737" t="s">
        <v>405</v>
      </c>
      <c r="I378" s="737" t="s">
        <v>730</v>
      </c>
      <c r="J378" s="740" t="s">
        <v>407</v>
      </c>
      <c r="K378" s="744"/>
      <c r="L378" s="745"/>
      <c r="M378" s="705"/>
      <c r="N378" s="706"/>
      <c r="O378" s="707"/>
      <c r="P378" s="707"/>
      <c r="Q378" s="707"/>
      <c r="R378" s="707"/>
    </row>
    <row r="379" s="651" customFormat="1" ht="18" customHeight="1" spans="1:18">
      <c r="A379" s="724">
        <v>385</v>
      </c>
      <c r="B379" s="735" t="s">
        <v>916</v>
      </c>
      <c r="C379" s="768">
        <v>42627</v>
      </c>
      <c r="D379" s="736" t="s">
        <v>812</v>
      </c>
      <c r="E379" s="737" t="s">
        <v>462</v>
      </c>
      <c r="F379" s="737" t="s">
        <v>457</v>
      </c>
      <c r="G379" s="737">
        <v>348876</v>
      </c>
      <c r="H379" s="737" t="s">
        <v>405</v>
      </c>
      <c r="I379" s="737" t="s">
        <v>917</v>
      </c>
      <c r="J379" s="740" t="s">
        <v>407</v>
      </c>
      <c r="K379" s="744"/>
      <c r="L379" s="745"/>
      <c r="M379" s="705"/>
      <c r="N379" s="706"/>
      <c r="O379" s="707"/>
      <c r="P379" s="707"/>
      <c r="Q379" s="707"/>
      <c r="R379" s="707"/>
    </row>
    <row r="380" s="651" customFormat="1" ht="15" customHeight="1" spans="1:18">
      <c r="A380" s="724">
        <v>386</v>
      </c>
      <c r="B380" s="735" t="s">
        <v>916</v>
      </c>
      <c r="C380" s="738">
        <v>43103</v>
      </c>
      <c r="D380" s="736" t="s">
        <v>814</v>
      </c>
      <c r="E380" s="737" t="s">
        <v>462</v>
      </c>
      <c r="F380" s="737" t="s">
        <v>457</v>
      </c>
      <c r="G380" s="737">
        <v>383929</v>
      </c>
      <c r="H380" s="737" t="s">
        <v>405</v>
      </c>
      <c r="I380" s="737" t="s">
        <v>730</v>
      </c>
      <c r="J380" s="740" t="s">
        <v>407</v>
      </c>
      <c r="K380" s="744"/>
      <c r="L380" s="745"/>
      <c r="M380" s="705"/>
      <c r="N380" s="706"/>
      <c r="O380" s="707"/>
      <c r="P380" s="707"/>
      <c r="Q380" s="707"/>
      <c r="R380" s="707"/>
    </row>
    <row r="381" s="651" customFormat="1" ht="15" customHeight="1" spans="1:18">
      <c r="A381" s="724">
        <v>387</v>
      </c>
      <c r="B381" s="735" t="s">
        <v>918</v>
      </c>
      <c r="C381" s="726">
        <v>43973</v>
      </c>
      <c r="D381" s="736" t="s">
        <v>919</v>
      </c>
      <c r="E381" s="737" t="s">
        <v>462</v>
      </c>
      <c r="F381" s="737" t="s">
        <v>457</v>
      </c>
      <c r="G381" s="770">
        <v>452419</v>
      </c>
      <c r="H381" s="737" t="s">
        <v>405</v>
      </c>
      <c r="I381" s="772" t="s">
        <v>920</v>
      </c>
      <c r="J381" s="740" t="s">
        <v>407</v>
      </c>
      <c r="K381" s="744"/>
      <c r="L381" s="745"/>
      <c r="M381" s="705"/>
      <c r="N381" s="706"/>
      <c r="O381" s="707"/>
      <c r="P381" s="707"/>
      <c r="Q381" s="707"/>
      <c r="R381" s="707"/>
    </row>
    <row r="382" s="651" customFormat="1" ht="15" customHeight="1" spans="1:18">
      <c r="A382" s="724">
        <v>388</v>
      </c>
      <c r="B382" s="735" t="s">
        <v>921</v>
      </c>
      <c r="C382" s="771">
        <v>43790</v>
      </c>
      <c r="D382" s="736" t="s">
        <v>922</v>
      </c>
      <c r="E382" s="737" t="s">
        <v>923</v>
      </c>
      <c r="F382" s="737">
        <v>1803622</v>
      </c>
      <c r="G382" s="737">
        <v>416202</v>
      </c>
      <c r="H382" s="737" t="s">
        <v>784</v>
      </c>
      <c r="I382" s="737" t="s">
        <v>924</v>
      </c>
      <c r="J382" s="740" t="s">
        <v>407</v>
      </c>
      <c r="K382" s="744"/>
      <c r="L382" s="745"/>
      <c r="M382" s="705"/>
      <c r="N382" s="706"/>
      <c r="O382" s="707"/>
      <c r="P382" s="707"/>
      <c r="Q382" s="707"/>
      <c r="R382" s="707"/>
    </row>
    <row r="383" s="651" customFormat="1" ht="14.25" customHeight="1" spans="1:18">
      <c r="A383" s="724">
        <v>389</v>
      </c>
      <c r="B383" s="735" t="s">
        <v>925</v>
      </c>
      <c r="C383" s="738">
        <v>42993</v>
      </c>
      <c r="D383" s="736" t="s">
        <v>540</v>
      </c>
      <c r="E383" s="737" t="s">
        <v>926</v>
      </c>
      <c r="F383" s="737" t="s">
        <v>457</v>
      </c>
      <c r="G383" s="737">
        <v>368570</v>
      </c>
      <c r="H383" s="737" t="s">
        <v>405</v>
      </c>
      <c r="I383" s="737" t="s">
        <v>927</v>
      </c>
      <c r="J383" s="740" t="s">
        <v>407</v>
      </c>
      <c r="K383" s="744"/>
      <c r="L383" s="745"/>
      <c r="M383" s="705"/>
      <c r="N383" s="706"/>
      <c r="O383" s="707"/>
      <c r="P383" s="707"/>
      <c r="Q383" s="707"/>
      <c r="R383" s="707"/>
    </row>
    <row r="384" s="651" customFormat="1" ht="15" customHeight="1" spans="1:18">
      <c r="A384" s="724">
        <v>390</v>
      </c>
      <c r="B384" s="735" t="s">
        <v>928</v>
      </c>
      <c r="C384" s="676">
        <v>45093</v>
      </c>
      <c r="D384" s="664" t="s">
        <v>929</v>
      </c>
      <c r="E384" s="664" t="s">
        <v>462</v>
      </c>
      <c r="F384" s="688" t="s">
        <v>457</v>
      </c>
      <c r="G384" s="667">
        <v>658658</v>
      </c>
      <c r="H384" s="664" t="s">
        <v>405</v>
      </c>
      <c r="I384" s="737" t="s">
        <v>777</v>
      </c>
      <c r="J384" s="740" t="s">
        <v>407</v>
      </c>
      <c r="K384" s="744"/>
      <c r="L384" s="745"/>
      <c r="M384" s="705"/>
      <c r="N384" s="706"/>
      <c r="O384" s="707"/>
      <c r="P384" s="707"/>
      <c r="Q384" s="707"/>
      <c r="R384" s="707"/>
    </row>
    <row r="385" s="651" customFormat="1" ht="14.25" customHeight="1" spans="1:18">
      <c r="A385" s="724">
        <v>391</v>
      </c>
      <c r="B385" s="662" t="s">
        <v>930</v>
      </c>
      <c r="C385" s="726">
        <v>45132</v>
      </c>
      <c r="D385" s="664" t="s">
        <v>809</v>
      </c>
      <c r="E385" s="664" t="s">
        <v>462</v>
      </c>
      <c r="F385" s="688" t="s">
        <v>457</v>
      </c>
      <c r="G385" s="770">
        <v>412459</v>
      </c>
      <c r="H385" s="664" t="s">
        <v>405</v>
      </c>
      <c r="I385" s="740" t="s">
        <v>102</v>
      </c>
      <c r="J385" s="740" t="s">
        <v>407</v>
      </c>
      <c r="K385" s="693"/>
      <c r="L385" s="745"/>
      <c r="M385" s="705"/>
      <c r="N385" s="706"/>
      <c r="O385" s="707"/>
      <c r="P385" s="707"/>
      <c r="Q385" s="707"/>
      <c r="R385" s="707"/>
    </row>
    <row r="386" s="651" customFormat="1" ht="16.5" customHeight="1" spans="1:18">
      <c r="A386" s="724">
        <v>392</v>
      </c>
      <c r="B386" s="662" t="s">
        <v>930</v>
      </c>
      <c r="C386" s="726">
        <v>45132</v>
      </c>
      <c r="D386" s="664" t="s">
        <v>809</v>
      </c>
      <c r="E386" s="664" t="s">
        <v>462</v>
      </c>
      <c r="F386" s="688" t="s">
        <v>457</v>
      </c>
      <c r="G386" s="770">
        <v>412460</v>
      </c>
      <c r="H386" s="664" t="s">
        <v>405</v>
      </c>
      <c r="I386" s="700" t="s">
        <v>102</v>
      </c>
      <c r="J386" s="740" t="s">
        <v>407</v>
      </c>
      <c r="K386" s="693"/>
      <c r="L386" s="745"/>
      <c r="M386" s="705"/>
      <c r="N386" s="706"/>
      <c r="O386" s="707"/>
      <c r="P386" s="707"/>
      <c r="Q386" s="707"/>
      <c r="R386" s="707"/>
    </row>
    <row r="387" s="651" customFormat="1" ht="14.25" customHeight="1" spans="1:18">
      <c r="A387" s="724">
        <v>393</v>
      </c>
      <c r="B387" s="662" t="s">
        <v>931</v>
      </c>
      <c r="C387" s="726">
        <v>45132</v>
      </c>
      <c r="D387" s="664" t="s">
        <v>604</v>
      </c>
      <c r="E387" s="664" t="s">
        <v>462</v>
      </c>
      <c r="F387" s="688" t="s">
        <v>457</v>
      </c>
      <c r="G387" s="770">
        <v>386210</v>
      </c>
      <c r="H387" s="664" t="s">
        <v>405</v>
      </c>
      <c r="I387" s="740" t="s">
        <v>102</v>
      </c>
      <c r="J387" s="740" t="s">
        <v>407</v>
      </c>
      <c r="K387" s="693"/>
      <c r="L387" s="745"/>
      <c r="M387" s="705"/>
      <c r="N387" s="706"/>
      <c r="O387" s="707"/>
      <c r="P387" s="707"/>
      <c r="Q387" s="707"/>
      <c r="R387" s="707"/>
    </row>
    <row r="388" s="651" customFormat="1" ht="15.75" customHeight="1" spans="1:18">
      <c r="A388" s="724">
        <v>394</v>
      </c>
      <c r="B388" s="662" t="s">
        <v>931</v>
      </c>
      <c r="C388" s="726">
        <v>45132</v>
      </c>
      <c r="D388" s="664" t="s">
        <v>604</v>
      </c>
      <c r="E388" s="664" t="s">
        <v>462</v>
      </c>
      <c r="F388" s="688" t="s">
        <v>457</v>
      </c>
      <c r="G388" s="770">
        <v>386205</v>
      </c>
      <c r="H388" s="664" t="s">
        <v>405</v>
      </c>
      <c r="I388" s="740" t="s">
        <v>102</v>
      </c>
      <c r="J388" s="740" t="s">
        <v>407</v>
      </c>
      <c r="K388" s="693"/>
      <c r="L388" s="745"/>
      <c r="M388" s="705"/>
      <c r="N388" s="706"/>
      <c r="O388" s="707"/>
      <c r="P388" s="707"/>
      <c r="Q388" s="707"/>
      <c r="R388" s="707"/>
    </row>
    <row r="389" s="651" customFormat="1" ht="14.25" customHeight="1" spans="1:18">
      <c r="A389" s="724">
        <v>395</v>
      </c>
      <c r="B389" s="662" t="s">
        <v>932</v>
      </c>
      <c r="C389" s="726">
        <v>45132</v>
      </c>
      <c r="D389" s="664" t="s">
        <v>933</v>
      </c>
      <c r="E389" s="664" t="s">
        <v>462</v>
      </c>
      <c r="F389" s="688" t="s">
        <v>457</v>
      </c>
      <c r="G389" s="667">
        <v>527866</v>
      </c>
      <c r="H389" s="664" t="s">
        <v>405</v>
      </c>
      <c r="I389" s="740" t="s">
        <v>494</v>
      </c>
      <c r="J389" s="740" t="s">
        <v>407</v>
      </c>
      <c r="K389" s="693"/>
      <c r="L389" s="745"/>
      <c r="M389" s="705"/>
      <c r="N389" s="706"/>
      <c r="O389" s="707"/>
      <c r="P389" s="707"/>
      <c r="Q389" s="707"/>
      <c r="R389" s="707"/>
    </row>
    <row r="390" s="651" customFormat="1" ht="15" customHeight="1" spans="1:18">
      <c r="A390" s="724">
        <v>396</v>
      </c>
      <c r="B390" s="662" t="s">
        <v>934</v>
      </c>
      <c r="C390" s="726">
        <v>45216</v>
      </c>
      <c r="D390" s="664" t="s">
        <v>875</v>
      </c>
      <c r="E390" s="664" t="s">
        <v>462</v>
      </c>
      <c r="F390" s="737">
        <v>331220</v>
      </c>
      <c r="G390" s="770">
        <v>714924</v>
      </c>
      <c r="H390" s="664" t="s">
        <v>405</v>
      </c>
      <c r="I390" s="740" t="s">
        <v>935</v>
      </c>
      <c r="J390" s="740" t="s">
        <v>407</v>
      </c>
      <c r="K390" s="693"/>
      <c r="L390" s="694"/>
      <c r="M390" s="705"/>
      <c r="N390" s="706"/>
      <c r="O390" s="707"/>
      <c r="P390" s="707"/>
      <c r="Q390" s="707"/>
      <c r="R390" s="707"/>
    </row>
    <row r="391" s="651" customFormat="1" ht="12.75" customHeight="1" spans="1:18">
      <c r="A391" s="724">
        <v>397</v>
      </c>
      <c r="B391" s="662" t="s">
        <v>936</v>
      </c>
      <c r="C391" s="676">
        <v>45315</v>
      </c>
      <c r="D391" s="664" t="s">
        <v>937</v>
      </c>
      <c r="E391" s="664" t="s">
        <v>462</v>
      </c>
      <c r="F391" s="737">
        <v>202304644</v>
      </c>
      <c r="G391" s="667">
        <v>683551</v>
      </c>
      <c r="H391" s="664" t="s">
        <v>405</v>
      </c>
      <c r="I391" s="740" t="s">
        <v>408</v>
      </c>
      <c r="J391" s="740" t="s">
        <v>407</v>
      </c>
      <c r="K391" s="693"/>
      <c r="L391" s="694"/>
      <c r="M391" s="705"/>
      <c r="N391" s="706"/>
      <c r="O391" s="707"/>
      <c r="P391" s="707"/>
      <c r="Q391" s="707"/>
      <c r="R391" s="707"/>
    </row>
    <row r="392" s="650" customFormat="1" ht="12.75" customHeight="1" spans="1:18">
      <c r="A392" s="774">
        <v>398</v>
      </c>
      <c r="B392" s="662" t="s">
        <v>938</v>
      </c>
      <c r="C392" s="676">
        <v>45315</v>
      </c>
      <c r="D392" s="664" t="s">
        <v>939</v>
      </c>
      <c r="E392" s="664" t="s">
        <v>462</v>
      </c>
      <c r="F392" s="688" t="s">
        <v>940</v>
      </c>
      <c r="G392" s="667">
        <v>680592</v>
      </c>
      <c r="H392" s="664" t="s">
        <v>405</v>
      </c>
      <c r="I392" s="740" t="s">
        <v>731</v>
      </c>
      <c r="J392" s="740" t="s">
        <v>407</v>
      </c>
      <c r="K392" s="693"/>
      <c r="L392" s="694"/>
      <c r="M392" s="705"/>
      <c r="N392" s="706"/>
      <c r="O392" s="707"/>
      <c r="P392" s="707"/>
      <c r="Q392" s="707"/>
      <c r="R392" s="707"/>
    </row>
    <row r="393" s="651" customFormat="1" ht="14.25" customHeight="1" spans="1:18">
      <c r="A393" s="774">
        <v>399</v>
      </c>
      <c r="B393" s="735" t="s">
        <v>668</v>
      </c>
      <c r="C393" s="726">
        <v>45357</v>
      </c>
      <c r="D393" s="664" t="s">
        <v>778</v>
      </c>
      <c r="E393" s="664" t="s">
        <v>462</v>
      </c>
      <c r="F393" s="688" t="s">
        <v>941</v>
      </c>
      <c r="G393" s="727">
        <v>643235</v>
      </c>
      <c r="H393" s="664" t="s">
        <v>405</v>
      </c>
      <c r="I393" s="700" t="s">
        <v>942</v>
      </c>
      <c r="J393" s="740" t="s">
        <v>407</v>
      </c>
      <c r="K393" s="693"/>
      <c r="L393" s="694"/>
      <c r="M393" s="705"/>
      <c r="N393" s="706"/>
      <c r="O393" s="707"/>
      <c r="P393" s="707"/>
      <c r="Q393" s="707"/>
      <c r="R393" s="707"/>
    </row>
    <row r="394" s="651" customFormat="1" ht="14.25" customHeight="1" spans="1:18">
      <c r="A394" s="774">
        <v>400</v>
      </c>
      <c r="B394" s="735" t="s">
        <v>668</v>
      </c>
      <c r="C394" s="726">
        <v>45357</v>
      </c>
      <c r="D394" s="664" t="s">
        <v>778</v>
      </c>
      <c r="E394" s="664" t="s">
        <v>462</v>
      </c>
      <c r="F394" s="688" t="s">
        <v>943</v>
      </c>
      <c r="G394" s="727">
        <v>643236</v>
      </c>
      <c r="H394" s="664" t="s">
        <v>405</v>
      </c>
      <c r="I394" s="775" t="s">
        <v>731</v>
      </c>
      <c r="J394" s="740" t="s">
        <v>407</v>
      </c>
      <c r="K394" s="693"/>
      <c r="L394" s="694"/>
      <c r="M394" s="705"/>
      <c r="N394" s="706"/>
      <c r="O394" s="707"/>
      <c r="P394" s="707"/>
      <c r="Q394" s="707"/>
      <c r="R394" s="707"/>
    </row>
    <row r="395" s="651" customFormat="1" ht="14.25" customHeight="1" spans="1:18">
      <c r="A395" s="774">
        <v>401</v>
      </c>
      <c r="B395" s="735" t="s">
        <v>668</v>
      </c>
      <c r="C395" s="726">
        <v>45357</v>
      </c>
      <c r="D395" s="664" t="s">
        <v>778</v>
      </c>
      <c r="E395" s="664" t="s">
        <v>462</v>
      </c>
      <c r="F395" s="688" t="s">
        <v>944</v>
      </c>
      <c r="G395" s="727">
        <v>643233</v>
      </c>
      <c r="H395" s="664" t="s">
        <v>405</v>
      </c>
      <c r="I395" s="775" t="s">
        <v>802</v>
      </c>
      <c r="J395" s="740" t="s">
        <v>407</v>
      </c>
      <c r="K395" s="693"/>
      <c r="L395" s="694"/>
      <c r="M395" s="705"/>
      <c r="N395" s="706"/>
      <c r="O395" s="707"/>
      <c r="P395" s="707"/>
      <c r="Q395" s="707"/>
      <c r="R395" s="707"/>
    </row>
    <row r="396" s="651" customFormat="1" ht="14.25" customHeight="1" spans="1:18">
      <c r="A396" s="774">
        <v>402</v>
      </c>
      <c r="B396" s="735" t="s">
        <v>668</v>
      </c>
      <c r="C396" s="726">
        <v>45357</v>
      </c>
      <c r="D396" s="664" t="s">
        <v>778</v>
      </c>
      <c r="E396" s="664" t="s">
        <v>462</v>
      </c>
      <c r="F396" s="688" t="s">
        <v>945</v>
      </c>
      <c r="G396" s="727">
        <v>643230</v>
      </c>
      <c r="H396" s="664" t="s">
        <v>405</v>
      </c>
      <c r="I396" s="775" t="s">
        <v>802</v>
      </c>
      <c r="J396" s="740" t="s">
        <v>407</v>
      </c>
      <c r="K396" s="693"/>
      <c r="L396" s="694"/>
      <c r="M396" s="705"/>
      <c r="N396" s="706"/>
      <c r="O396" s="707"/>
      <c r="P396" s="707"/>
      <c r="Q396" s="707"/>
      <c r="R396" s="707"/>
    </row>
    <row r="397" s="650" customFormat="1" ht="15.75" customHeight="1" spans="1:18">
      <c r="A397" s="774">
        <v>403</v>
      </c>
      <c r="B397" s="735" t="s">
        <v>668</v>
      </c>
      <c r="C397" s="726">
        <v>45357</v>
      </c>
      <c r="D397" s="664" t="s">
        <v>778</v>
      </c>
      <c r="E397" s="664" t="s">
        <v>462</v>
      </c>
      <c r="F397" s="688" t="s">
        <v>946</v>
      </c>
      <c r="G397" s="727">
        <v>643250</v>
      </c>
      <c r="H397" s="664" t="s">
        <v>405</v>
      </c>
      <c r="I397" s="700" t="s">
        <v>719</v>
      </c>
      <c r="J397" s="740" t="s">
        <v>407</v>
      </c>
      <c r="K397" s="693"/>
      <c r="L397" s="694"/>
      <c r="M397" s="705"/>
      <c r="N397" s="706"/>
      <c r="O397" s="707"/>
      <c r="P397" s="707"/>
      <c r="Q397" s="707"/>
      <c r="R397" s="707"/>
    </row>
    <row r="398" s="651" customFormat="1" ht="15.75" customHeight="1" spans="1:18">
      <c r="A398" s="774">
        <v>404</v>
      </c>
      <c r="B398" s="662" t="s">
        <v>947</v>
      </c>
      <c r="C398" s="676">
        <v>45434</v>
      </c>
      <c r="D398" s="664" t="s">
        <v>948</v>
      </c>
      <c r="E398" s="664" t="s">
        <v>462</v>
      </c>
      <c r="F398" s="688">
        <v>996120007</v>
      </c>
      <c r="G398" s="725">
        <v>653805</v>
      </c>
      <c r="H398" s="664" t="s">
        <v>405</v>
      </c>
      <c r="I398" s="729" t="s">
        <v>949</v>
      </c>
      <c r="J398" s="687" t="s">
        <v>407</v>
      </c>
      <c r="K398" s="693"/>
      <c r="L398" s="694"/>
      <c r="M398" s="705"/>
      <c r="N398" s="706"/>
      <c r="O398" s="707"/>
      <c r="P398" s="707"/>
      <c r="Q398" s="707"/>
      <c r="R398" s="707"/>
    </row>
    <row r="399" s="651" customFormat="1" ht="15" customHeight="1" spans="1:18">
      <c r="A399" s="774">
        <v>405</v>
      </c>
      <c r="B399" s="662" t="s">
        <v>950</v>
      </c>
      <c r="C399" s="676">
        <v>45392</v>
      </c>
      <c r="D399" s="664" t="s">
        <v>951</v>
      </c>
      <c r="E399" s="664" t="s">
        <v>462</v>
      </c>
      <c r="F399" s="688" t="s">
        <v>457</v>
      </c>
      <c r="G399" s="667">
        <v>519748</v>
      </c>
      <c r="H399" s="664" t="s">
        <v>405</v>
      </c>
      <c r="I399" s="700" t="s">
        <v>494</v>
      </c>
      <c r="J399" s="687" t="s">
        <v>407</v>
      </c>
      <c r="K399" s="693"/>
      <c r="L399" s="694"/>
      <c r="M399" s="705"/>
      <c r="N399" s="706"/>
      <c r="O399" s="707"/>
      <c r="P399" s="707"/>
      <c r="Q399" s="707"/>
      <c r="R399" s="707"/>
    </row>
    <row r="400" s="651" customFormat="1" ht="15" customHeight="1" spans="1:18">
      <c r="A400" s="774">
        <v>406</v>
      </c>
      <c r="B400" s="662" t="s">
        <v>952</v>
      </c>
      <c r="C400" s="667" t="s">
        <v>953</v>
      </c>
      <c r="D400" s="664" t="s">
        <v>600</v>
      </c>
      <c r="E400" s="664" t="s">
        <v>462</v>
      </c>
      <c r="F400" s="688" t="s">
        <v>457</v>
      </c>
      <c r="G400" s="727">
        <v>376664</v>
      </c>
      <c r="H400" s="664" t="s">
        <v>405</v>
      </c>
      <c r="I400" s="700" t="s">
        <v>954</v>
      </c>
      <c r="J400" s="687" t="s">
        <v>407</v>
      </c>
      <c r="K400" s="693"/>
      <c r="L400" s="694"/>
      <c r="M400" s="705"/>
      <c r="N400" s="706"/>
      <c r="O400" s="707"/>
      <c r="P400" s="707"/>
      <c r="Q400" s="707"/>
      <c r="R400" s="707"/>
    </row>
    <row r="401" s="651" customFormat="1" ht="12" customHeight="1" spans="1:18">
      <c r="A401" s="774">
        <v>407</v>
      </c>
      <c r="B401" s="662" t="s">
        <v>952</v>
      </c>
      <c r="C401" s="667" t="s">
        <v>953</v>
      </c>
      <c r="D401" s="664" t="s">
        <v>600</v>
      </c>
      <c r="E401" s="664" t="s">
        <v>462</v>
      </c>
      <c r="F401" s="688" t="s">
        <v>457</v>
      </c>
      <c r="G401" s="727">
        <v>376665</v>
      </c>
      <c r="H401" s="664" t="s">
        <v>676</v>
      </c>
      <c r="I401" s="700" t="s">
        <v>955</v>
      </c>
      <c r="J401" s="687" t="s">
        <v>407</v>
      </c>
      <c r="K401" s="693"/>
      <c r="L401" s="694"/>
      <c r="M401" s="705"/>
      <c r="N401" s="706"/>
      <c r="O401" s="707"/>
      <c r="P401" s="707"/>
      <c r="Q401" s="707"/>
      <c r="R401" s="707"/>
    </row>
    <row r="402" s="651" customFormat="1" ht="12" customHeight="1" spans="1:18">
      <c r="A402" s="774">
        <v>408</v>
      </c>
      <c r="B402" s="662" t="s">
        <v>952</v>
      </c>
      <c r="C402" s="667" t="s">
        <v>953</v>
      </c>
      <c r="D402" s="664" t="s">
        <v>600</v>
      </c>
      <c r="E402" s="664" t="s">
        <v>462</v>
      </c>
      <c r="F402" s="688" t="s">
        <v>457</v>
      </c>
      <c r="G402" s="727">
        <v>376653</v>
      </c>
      <c r="H402" s="664" t="s">
        <v>405</v>
      </c>
      <c r="I402" s="700" t="s">
        <v>956</v>
      </c>
      <c r="J402" s="687" t="s">
        <v>407</v>
      </c>
      <c r="K402" s="693"/>
      <c r="L402" s="694"/>
      <c r="M402" s="705"/>
      <c r="N402" s="706"/>
      <c r="O402" s="707"/>
      <c r="P402" s="707"/>
      <c r="Q402" s="707"/>
      <c r="R402" s="707"/>
    </row>
    <row r="403" s="651" customFormat="1" ht="12.75" customHeight="1" spans="1:18">
      <c r="A403" s="774">
        <v>409</v>
      </c>
      <c r="B403" s="662" t="s">
        <v>952</v>
      </c>
      <c r="C403" s="667" t="s">
        <v>953</v>
      </c>
      <c r="D403" s="664" t="s">
        <v>600</v>
      </c>
      <c r="E403" s="664" t="s">
        <v>462</v>
      </c>
      <c r="F403" s="688" t="s">
        <v>457</v>
      </c>
      <c r="G403" s="727">
        <v>376660</v>
      </c>
      <c r="H403" s="664" t="s">
        <v>405</v>
      </c>
      <c r="I403" s="700" t="s">
        <v>957</v>
      </c>
      <c r="J403" s="687" t="s">
        <v>407</v>
      </c>
      <c r="K403" s="693"/>
      <c r="L403" s="694"/>
      <c r="M403" s="705"/>
      <c r="N403" s="706"/>
      <c r="O403" s="707"/>
      <c r="P403" s="707"/>
      <c r="Q403" s="707"/>
      <c r="R403" s="707"/>
    </row>
    <row r="404" s="651" customFormat="1" ht="15" customHeight="1" spans="1:17">
      <c r="A404" s="774">
        <v>410</v>
      </c>
      <c r="B404" s="662" t="s">
        <v>958</v>
      </c>
      <c r="C404" s="667">
        <v>24072024</v>
      </c>
      <c r="D404" s="664" t="s">
        <v>897</v>
      </c>
      <c r="E404" s="664" t="s">
        <v>462</v>
      </c>
      <c r="F404" s="688" t="s">
        <v>959</v>
      </c>
      <c r="G404" s="667">
        <v>670285</v>
      </c>
      <c r="H404" s="664" t="s">
        <v>405</v>
      </c>
      <c r="I404" s="700" t="s">
        <v>408</v>
      </c>
      <c r="J404" s="687" t="s">
        <v>407</v>
      </c>
      <c r="K404" s="694"/>
      <c r="L404" s="705"/>
      <c r="M404" s="706"/>
      <c r="N404" s="707"/>
      <c r="O404" s="707"/>
      <c r="P404" s="707"/>
      <c r="Q404" s="707"/>
    </row>
    <row r="405" s="651" customFormat="1" ht="15.75" customHeight="1" spans="1:17">
      <c r="A405" s="774">
        <v>411</v>
      </c>
      <c r="B405" s="662" t="s">
        <v>960</v>
      </c>
      <c r="C405" s="676">
        <v>45561</v>
      </c>
      <c r="D405" s="664" t="s">
        <v>961</v>
      </c>
      <c r="E405" s="664" t="s">
        <v>462</v>
      </c>
      <c r="F405" s="688" t="s">
        <v>457</v>
      </c>
      <c r="G405" s="667">
        <v>700629</v>
      </c>
      <c r="H405" s="664" t="s">
        <v>405</v>
      </c>
      <c r="I405" s="700" t="s">
        <v>731</v>
      </c>
      <c r="J405" s="687" t="s">
        <v>407</v>
      </c>
      <c r="K405" s="694"/>
      <c r="L405" s="705"/>
      <c r="M405" s="706"/>
      <c r="N405" s="707"/>
      <c r="O405" s="707"/>
      <c r="P405" s="707"/>
      <c r="Q405" s="707"/>
    </row>
    <row r="406" s="651" customFormat="1" ht="14.25" customHeight="1" spans="1:18">
      <c r="A406" s="774">
        <v>412</v>
      </c>
      <c r="B406" s="662" t="s">
        <v>960</v>
      </c>
      <c r="C406" s="676">
        <v>45561</v>
      </c>
      <c r="D406" s="664" t="s">
        <v>961</v>
      </c>
      <c r="E406" s="664" t="s">
        <v>462</v>
      </c>
      <c r="F406" s="688" t="s">
        <v>457</v>
      </c>
      <c r="G406" s="667">
        <v>700628</v>
      </c>
      <c r="H406" s="664" t="s">
        <v>405</v>
      </c>
      <c r="I406" s="700" t="s">
        <v>719</v>
      </c>
      <c r="J406" s="687" t="s">
        <v>407</v>
      </c>
      <c r="K406" s="693"/>
      <c r="L406" s="694"/>
      <c r="M406" s="705"/>
      <c r="N406" s="706"/>
      <c r="O406" s="707"/>
      <c r="P406" s="707"/>
      <c r="Q406" s="707"/>
      <c r="R406" s="707"/>
    </row>
    <row r="407" s="652" customFormat="1" ht="14.25" customHeight="1" spans="1:18">
      <c r="A407" s="774">
        <v>413</v>
      </c>
      <c r="B407" s="662" t="s">
        <v>960</v>
      </c>
      <c r="C407" s="676">
        <v>45561</v>
      </c>
      <c r="D407" s="664" t="s">
        <v>961</v>
      </c>
      <c r="E407" s="664" t="s">
        <v>462</v>
      </c>
      <c r="F407" s="688" t="s">
        <v>457</v>
      </c>
      <c r="G407" s="667">
        <v>700627</v>
      </c>
      <c r="H407" s="664" t="s">
        <v>405</v>
      </c>
      <c r="I407" s="700" t="s">
        <v>731</v>
      </c>
      <c r="J407" s="687" t="s">
        <v>407</v>
      </c>
      <c r="K407" s="693"/>
      <c r="L407" s="694"/>
      <c r="M407" s="705"/>
      <c r="N407" s="706"/>
      <c r="O407" s="707"/>
      <c r="P407" s="707"/>
      <c r="Q407" s="707"/>
      <c r="R407" s="707"/>
    </row>
    <row r="408" s="651" customFormat="1" ht="13.5" customHeight="1" spans="1:18">
      <c r="A408" s="774">
        <v>414</v>
      </c>
      <c r="B408" s="662" t="s">
        <v>506</v>
      </c>
      <c r="C408" s="676">
        <v>45561</v>
      </c>
      <c r="D408" s="664" t="s">
        <v>507</v>
      </c>
      <c r="E408" s="664" t="s">
        <v>462</v>
      </c>
      <c r="F408" s="688" t="s">
        <v>457</v>
      </c>
      <c r="G408" s="689">
        <v>685093</v>
      </c>
      <c r="H408" s="664" t="s">
        <v>405</v>
      </c>
      <c r="I408" s="700" t="s">
        <v>508</v>
      </c>
      <c r="J408" s="687" t="s">
        <v>509</v>
      </c>
      <c r="K408" s="693"/>
      <c r="L408" s="694"/>
      <c r="M408" s="705"/>
      <c r="N408" s="706"/>
      <c r="O408" s="707"/>
      <c r="P408" s="707"/>
      <c r="Q408" s="707"/>
      <c r="R408" s="707"/>
    </row>
    <row r="409" s="651" customFormat="1" ht="13.5" customHeight="1" spans="1:18">
      <c r="A409" s="774">
        <v>415</v>
      </c>
      <c r="B409" s="764" t="s">
        <v>962</v>
      </c>
      <c r="C409" s="765">
        <v>46078</v>
      </c>
      <c r="D409" s="664" t="s">
        <v>963</v>
      </c>
      <c r="E409" s="664" t="s">
        <v>462</v>
      </c>
      <c r="F409" s="688" t="s">
        <v>457</v>
      </c>
      <c r="G409" s="766">
        <v>754145</v>
      </c>
      <c r="H409" s="664" t="s">
        <v>405</v>
      </c>
      <c r="I409" s="700" t="s">
        <v>791</v>
      </c>
      <c r="J409" s="687" t="s">
        <v>407</v>
      </c>
      <c r="K409" s="693"/>
      <c r="L409" s="694"/>
      <c r="M409" s="705"/>
      <c r="N409" s="706"/>
      <c r="O409" s="707"/>
      <c r="P409" s="707"/>
      <c r="Q409" s="707"/>
      <c r="R409" s="707"/>
    </row>
    <row r="410" s="651" customFormat="1" ht="12.75" customHeight="1" spans="1:18">
      <c r="A410" s="774">
        <v>416</v>
      </c>
      <c r="B410" s="764" t="s">
        <v>964</v>
      </c>
      <c r="C410" s="765">
        <v>46078</v>
      </c>
      <c r="D410" s="664" t="s">
        <v>963</v>
      </c>
      <c r="E410" s="664" t="s">
        <v>462</v>
      </c>
      <c r="F410" s="688" t="s">
        <v>457</v>
      </c>
      <c r="G410" s="766">
        <v>754162</v>
      </c>
      <c r="H410" s="664" t="s">
        <v>405</v>
      </c>
      <c r="I410" s="700" t="s">
        <v>791</v>
      </c>
      <c r="J410" s="687" t="s">
        <v>407</v>
      </c>
      <c r="K410" s="693"/>
      <c r="L410" s="694"/>
      <c r="M410" s="705"/>
      <c r="N410" s="706"/>
      <c r="O410" s="707"/>
      <c r="P410" s="707"/>
      <c r="Q410" s="707"/>
      <c r="R410" s="707"/>
    </row>
    <row r="411" s="651" customFormat="1" ht="15" customHeight="1" spans="1:18">
      <c r="A411" s="774">
        <v>417</v>
      </c>
      <c r="B411" s="764" t="s">
        <v>965</v>
      </c>
      <c r="C411" s="765">
        <v>46078</v>
      </c>
      <c r="D411" s="664" t="s">
        <v>963</v>
      </c>
      <c r="E411" s="664" t="s">
        <v>462</v>
      </c>
      <c r="F411" s="688" t="s">
        <v>457</v>
      </c>
      <c r="G411" s="766">
        <v>754165</v>
      </c>
      <c r="H411" s="664" t="s">
        <v>405</v>
      </c>
      <c r="I411" s="700" t="s">
        <v>791</v>
      </c>
      <c r="J411" s="687" t="s">
        <v>407</v>
      </c>
      <c r="K411" s="693"/>
      <c r="L411" s="694"/>
      <c r="M411" s="705"/>
      <c r="N411" s="706"/>
      <c r="O411" s="707"/>
      <c r="P411" s="707"/>
      <c r="Q411" s="707"/>
      <c r="R411" s="707"/>
    </row>
    <row r="412" s="651" customFormat="1" ht="12" customHeight="1" spans="1:18">
      <c r="A412" s="774">
        <v>418</v>
      </c>
      <c r="B412" s="764" t="s">
        <v>966</v>
      </c>
      <c r="C412" s="765">
        <v>46078</v>
      </c>
      <c r="D412" s="664" t="s">
        <v>963</v>
      </c>
      <c r="E412" s="664" t="s">
        <v>462</v>
      </c>
      <c r="F412" s="688" t="s">
        <v>457</v>
      </c>
      <c r="G412" s="766">
        <v>754175</v>
      </c>
      <c r="H412" s="664" t="s">
        <v>405</v>
      </c>
      <c r="I412" s="700" t="s">
        <v>791</v>
      </c>
      <c r="J412" s="687" t="s">
        <v>407</v>
      </c>
      <c r="K412" s="693"/>
      <c r="L412" s="694"/>
      <c r="M412" s="705"/>
      <c r="N412" s="706"/>
      <c r="O412" s="707"/>
      <c r="P412" s="707"/>
      <c r="Q412" s="707"/>
      <c r="R412" s="707"/>
    </row>
    <row r="413" s="651" customFormat="1" ht="12" customHeight="1" spans="1:18">
      <c r="A413" s="774">
        <v>419</v>
      </c>
      <c r="B413" s="764" t="s">
        <v>967</v>
      </c>
      <c r="C413" s="765">
        <v>46078</v>
      </c>
      <c r="D413" s="664" t="s">
        <v>963</v>
      </c>
      <c r="E413" s="664" t="s">
        <v>462</v>
      </c>
      <c r="F413" s="688" t="s">
        <v>457</v>
      </c>
      <c r="G413" s="766">
        <v>754194</v>
      </c>
      <c r="H413" s="664" t="s">
        <v>405</v>
      </c>
      <c r="I413" s="700" t="s">
        <v>791</v>
      </c>
      <c r="J413" s="687" t="s">
        <v>407</v>
      </c>
      <c r="K413" s="693"/>
      <c r="L413" s="694"/>
      <c r="M413" s="705"/>
      <c r="N413" s="706"/>
      <c r="O413" s="707"/>
      <c r="P413" s="707"/>
      <c r="Q413" s="707"/>
      <c r="R413" s="707"/>
    </row>
    <row r="414" s="651" customFormat="1" ht="12" customHeight="1" spans="1:18">
      <c r="A414" s="774">
        <v>420</v>
      </c>
      <c r="B414" s="764" t="s">
        <v>968</v>
      </c>
      <c r="C414" s="765">
        <v>46078</v>
      </c>
      <c r="D414" s="664" t="s">
        <v>963</v>
      </c>
      <c r="E414" s="664" t="s">
        <v>462</v>
      </c>
      <c r="F414" s="688" t="s">
        <v>457</v>
      </c>
      <c r="G414" s="766">
        <v>754218</v>
      </c>
      <c r="H414" s="664" t="s">
        <v>405</v>
      </c>
      <c r="I414" s="700" t="s">
        <v>791</v>
      </c>
      <c r="J414" s="687" t="s">
        <v>407</v>
      </c>
      <c r="K414" s="693"/>
      <c r="L414" s="694"/>
      <c r="M414" s="705"/>
      <c r="N414" s="706"/>
      <c r="O414" s="707"/>
      <c r="P414" s="707"/>
      <c r="Q414" s="707"/>
      <c r="R414" s="707"/>
    </row>
    <row r="415" s="651" customFormat="1" ht="12" customHeight="1" spans="1:18">
      <c r="A415" s="774">
        <v>421</v>
      </c>
      <c r="B415" s="764" t="s">
        <v>969</v>
      </c>
      <c r="C415" s="765">
        <v>46078</v>
      </c>
      <c r="D415" s="664" t="s">
        <v>963</v>
      </c>
      <c r="E415" s="664" t="s">
        <v>462</v>
      </c>
      <c r="F415" s="688" t="s">
        <v>457</v>
      </c>
      <c r="G415" s="766">
        <v>754220</v>
      </c>
      <c r="H415" s="664" t="s">
        <v>405</v>
      </c>
      <c r="I415" s="700" t="s">
        <v>791</v>
      </c>
      <c r="J415" s="687" t="s">
        <v>407</v>
      </c>
      <c r="K415" s="693"/>
      <c r="L415" s="694"/>
      <c r="M415" s="705"/>
      <c r="N415" s="706"/>
      <c r="O415" s="707"/>
      <c r="P415" s="707"/>
      <c r="Q415" s="707"/>
      <c r="R415" s="707"/>
    </row>
    <row r="416" s="651" customFormat="1" ht="12" customHeight="1" spans="1:18">
      <c r="A416" s="774">
        <v>422</v>
      </c>
      <c r="B416" s="764" t="s">
        <v>970</v>
      </c>
      <c r="C416" s="765">
        <v>46078</v>
      </c>
      <c r="D416" s="664" t="s">
        <v>963</v>
      </c>
      <c r="E416" s="664" t="s">
        <v>462</v>
      </c>
      <c r="F416" s="688" t="s">
        <v>457</v>
      </c>
      <c r="G416" s="766">
        <v>754224</v>
      </c>
      <c r="H416" s="664" t="s">
        <v>405</v>
      </c>
      <c r="I416" s="700" t="s">
        <v>791</v>
      </c>
      <c r="J416" s="687" t="s">
        <v>407</v>
      </c>
      <c r="K416" s="693"/>
      <c r="L416" s="694"/>
      <c r="M416" s="705"/>
      <c r="N416" s="706"/>
      <c r="O416" s="707"/>
      <c r="P416" s="707"/>
      <c r="Q416" s="707"/>
      <c r="R416" s="707"/>
    </row>
    <row r="417" s="651" customFormat="1" ht="12" customHeight="1" spans="1:18">
      <c r="A417" s="774">
        <v>423</v>
      </c>
      <c r="B417" s="764" t="s">
        <v>971</v>
      </c>
      <c r="C417" s="765">
        <v>46078</v>
      </c>
      <c r="D417" s="664" t="s">
        <v>963</v>
      </c>
      <c r="E417" s="664" t="s">
        <v>462</v>
      </c>
      <c r="F417" s="688" t="s">
        <v>457</v>
      </c>
      <c r="G417" s="766">
        <v>754226</v>
      </c>
      <c r="H417" s="664" t="s">
        <v>405</v>
      </c>
      <c r="I417" s="700" t="s">
        <v>791</v>
      </c>
      <c r="J417" s="687" t="s">
        <v>407</v>
      </c>
      <c r="K417" s="693"/>
      <c r="L417" s="694"/>
      <c r="M417" s="705"/>
      <c r="N417" s="706"/>
      <c r="O417" s="707"/>
      <c r="P417" s="707"/>
      <c r="Q417" s="707"/>
      <c r="R417" s="707"/>
    </row>
    <row r="418" s="651" customFormat="1" ht="12" customHeight="1" spans="1:18">
      <c r="A418" s="774">
        <v>424</v>
      </c>
      <c r="B418" s="764" t="s">
        <v>972</v>
      </c>
      <c r="C418" s="765">
        <v>46078</v>
      </c>
      <c r="D418" s="664" t="s">
        <v>963</v>
      </c>
      <c r="E418" s="664" t="s">
        <v>462</v>
      </c>
      <c r="F418" s="688" t="s">
        <v>457</v>
      </c>
      <c r="G418" s="766">
        <v>754256</v>
      </c>
      <c r="H418" s="664" t="s">
        <v>405</v>
      </c>
      <c r="I418" s="700" t="s">
        <v>791</v>
      </c>
      <c r="J418" s="687" t="s">
        <v>407</v>
      </c>
      <c r="K418" s="693"/>
      <c r="L418" s="694"/>
      <c r="M418" s="705"/>
      <c r="N418" s="706"/>
      <c r="O418" s="707"/>
      <c r="P418" s="707"/>
      <c r="Q418" s="707"/>
      <c r="R418" s="707"/>
    </row>
    <row r="419" s="651" customFormat="1" ht="12" customHeight="1" spans="1:18">
      <c r="A419" s="774">
        <v>425</v>
      </c>
      <c r="B419" s="764" t="s">
        <v>973</v>
      </c>
      <c r="C419" s="765">
        <v>46078</v>
      </c>
      <c r="D419" s="664" t="s">
        <v>720</v>
      </c>
      <c r="E419" s="664" t="s">
        <v>462</v>
      </c>
      <c r="F419" s="688" t="s">
        <v>974</v>
      </c>
      <c r="G419" s="766">
        <v>769339</v>
      </c>
      <c r="H419" s="664" t="s">
        <v>405</v>
      </c>
      <c r="I419" s="700" t="s">
        <v>424</v>
      </c>
      <c r="J419" s="687" t="s">
        <v>509</v>
      </c>
      <c r="K419" s="693"/>
      <c r="L419" s="694"/>
      <c r="M419" s="705"/>
      <c r="N419" s="706"/>
      <c r="O419" s="707"/>
      <c r="P419" s="707"/>
      <c r="Q419" s="707"/>
      <c r="R419" s="707"/>
    </row>
    <row r="420" s="651" customFormat="1" ht="12" customHeight="1" spans="1:18">
      <c r="A420" s="774">
        <v>426</v>
      </c>
      <c r="B420" s="764" t="s">
        <v>856</v>
      </c>
      <c r="C420" s="765">
        <v>46078</v>
      </c>
      <c r="D420" s="664" t="s">
        <v>507</v>
      </c>
      <c r="E420" s="664" t="s">
        <v>462</v>
      </c>
      <c r="F420" s="688">
        <v>293362</v>
      </c>
      <c r="G420" s="766">
        <v>808424</v>
      </c>
      <c r="H420" s="664" t="s">
        <v>405</v>
      </c>
      <c r="I420" s="700" t="s">
        <v>730</v>
      </c>
      <c r="J420" s="687" t="s">
        <v>407</v>
      </c>
      <c r="K420" s="693"/>
      <c r="L420" s="694"/>
      <c r="M420" s="705"/>
      <c r="N420" s="706"/>
      <c r="O420" s="707"/>
      <c r="P420" s="707"/>
      <c r="Q420" s="707"/>
      <c r="R420" s="707"/>
    </row>
    <row r="421" s="651" customFormat="1" ht="12" customHeight="1" spans="1:18">
      <c r="A421" s="774">
        <v>427</v>
      </c>
      <c r="B421" s="764" t="s">
        <v>975</v>
      </c>
      <c r="C421" s="765">
        <v>46247</v>
      </c>
      <c r="D421" s="664" t="s">
        <v>720</v>
      </c>
      <c r="E421" s="664" t="s">
        <v>462</v>
      </c>
      <c r="F421" s="688" t="s">
        <v>976</v>
      </c>
      <c r="G421" s="766">
        <v>670626</v>
      </c>
      <c r="H421" s="664" t="s">
        <v>405</v>
      </c>
      <c r="I421" s="700" t="s">
        <v>731</v>
      </c>
      <c r="J421" s="687" t="s">
        <v>407</v>
      </c>
      <c r="K421" s="693"/>
      <c r="L421" s="694"/>
      <c r="M421" s="705"/>
      <c r="N421" s="706"/>
      <c r="O421" s="707"/>
      <c r="P421" s="707"/>
      <c r="Q421" s="707"/>
      <c r="R421" s="707"/>
    </row>
    <row r="422" s="651" customFormat="1" ht="12" customHeight="1" spans="1:18">
      <c r="A422" s="774">
        <v>428</v>
      </c>
      <c r="B422" s="764" t="s">
        <v>977</v>
      </c>
      <c r="C422" s="765">
        <v>46266</v>
      </c>
      <c r="D422" s="664" t="s">
        <v>978</v>
      </c>
      <c r="E422" s="664" t="s">
        <v>462</v>
      </c>
      <c r="F422" s="688">
        <v>2258088</v>
      </c>
      <c r="G422" s="766">
        <v>702699</v>
      </c>
      <c r="H422" s="664" t="s">
        <v>405</v>
      </c>
      <c r="I422" s="700" t="s">
        <v>408</v>
      </c>
      <c r="J422" s="687" t="s">
        <v>407</v>
      </c>
      <c r="K422" s="693"/>
      <c r="L422" s="694"/>
      <c r="M422" s="705"/>
      <c r="N422" s="706"/>
      <c r="O422" s="707"/>
      <c r="P422" s="707"/>
      <c r="Q422" s="707"/>
      <c r="R422" s="707"/>
    </row>
    <row r="423" s="651" customFormat="1" ht="12" customHeight="1" spans="1:18">
      <c r="A423" s="774">
        <v>429</v>
      </c>
      <c r="B423" s="764" t="s">
        <v>979</v>
      </c>
      <c r="C423" s="765">
        <v>46266</v>
      </c>
      <c r="D423" s="664" t="s">
        <v>980</v>
      </c>
      <c r="E423" s="664" t="s">
        <v>462</v>
      </c>
      <c r="F423" s="688" t="s">
        <v>981</v>
      </c>
      <c r="G423" s="766">
        <v>752437</v>
      </c>
      <c r="H423" s="664" t="s">
        <v>405</v>
      </c>
      <c r="I423" s="700" t="s">
        <v>408</v>
      </c>
      <c r="J423" s="687" t="s">
        <v>407</v>
      </c>
      <c r="K423" s="693"/>
      <c r="L423" s="694"/>
      <c r="M423" s="705"/>
      <c r="N423" s="706"/>
      <c r="O423" s="707"/>
      <c r="P423" s="707"/>
      <c r="Q423" s="707"/>
      <c r="R423" s="707"/>
    </row>
    <row r="424" s="651" customFormat="1" ht="12" customHeight="1" spans="1:18">
      <c r="A424" s="774">
        <v>430</v>
      </c>
      <c r="B424" s="764" t="s">
        <v>982</v>
      </c>
      <c r="C424" s="765">
        <v>46294</v>
      </c>
      <c r="D424" s="664" t="s">
        <v>983</v>
      </c>
      <c r="E424" s="664" t="s">
        <v>462</v>
      </c>
      <c r="F424" s="688">
        <v>92551</v>
      </c>
      <c r="G424" s="766">
        <v>675320</v>
      </c>
      <c r="H424" s="664" t="s">
        <v>405</v>
      </c>
      <c r="I424" s="700" t="s">
        <v>408</v>
      </c>
      <c r="J424" s="687" t="s">
        <v>407</v>
      </c>
      <c r="K424" s="693"/>
      <c r="L424" s="694"/>
      <c r="M424" s="705"/>
      <c r="N424" s="706"/>
      <c r="O424" s="707"/>
      <c r="P424" s="707"/>
      <c r="Q424" s="707"/>
      <c r="R424" s="707"/>
    </row>
    <row r="425" s="651" customFormat="1" ht="12" customHeight="1" spans="1:18">
      <c r="A425" s="774">
        <v>431</v>
      </c>
      <c r="B425" s="764" t="s">
        <v>984</v>
      </c>
      <c r="C425" s="765">
        <v>46294</v>
      </c>
      <c r="D425" s="664" t="s">
        <v>875</v>
      </c>
      <c r="E425" s="664" t="s">
        <v>462</v>
      </c>
      <c r="F425" s="688">
        <v>378068</v>
      </c>
      <c r="G425" s="766">
        <v>753021</v>
      </c>
      <c r="H425" s="664" t="s">
        <v>405</v>
      </c>
      <c r="I425" s="700" t="s">
        <v>408</v>
      </c>
      <c r="J425" s="687" t="s">
        <v>407</v>
      </c>
      <c r="K425" s="693"/>
      <c r="L425" s="694"/>
      <c r="M425" s="705"/>
      <c r="N425" s="706"/>
      <c r="O425" s="707"/>
      <c r="P425" s="707"/>
      <c r="Q425" s="707"/>
      <c r="R425" s="707"/>
    </row>
    <row r="426" s="651" customFormat="1" ht="12" customHeight="1" spans="1:18">
      <c r="A426" s="774">
        <v>432</v>
      </c>
      <c r="B426" s="764" t="s">
        <v>985</v>
      </c>
      <c r="C426" s="765">
        <v>46294</v>
      </c>
      <c r="D426" s="664" t="s">
        <v>986</v>
      </c>
      <c r="E426" s="664" t="s">
        <v>462</v>
      </c>
      <c r="F426" s="688" t="s">
        <v>987</v>
      </c>
      <c r="G426" s="766">
        <v>795440</v>
      </c>
      <c r="H426" s="664" t="s">
        <v>405</v>
      </c>
      <c r="I426" s="700" t="s">
        <v>408</v>
      </c>
      <c r="J426" s="687" t="s">
        <v>407</v>
      </c>
      <c r="K426" s="693"/>
      <c r="L426" s="694"/>
      <c r="M426" s="705"/>
      <c r="N426" s="706"/>
      <c r="O426" s="707"/>
      <c r="P426" s="707"/>
      <c r="Q426" s="707"/>
      <c r="R426" s="707"/>
    </row>
    <row r="427" s="651" customFormat="1" ht="12" customHeight="1" spans="1:18">
      <c r="A427" s="774"/>
      <c r="B427" s="764"/>
      <c r="C427" s="767"/>
      <c r="D427" s="664"/>
      <c r="E427" s="664"/>
      <c r="F427" s="688"/>
      <c r="G427" s="689"/>
      <c r="H427" s="664"/>
      <c r="I427" s="700"/>
      <c r="J427" s="687"/>
      <c r="K427" s="693"/>
      <c r="L427" s="694"/>
      <c r="M427" s="705"/>
      <c r="N427" s="706"/>
      <c r="O427" s="707"/>
      <c r="P427" s="707"/>
      <c r="Q427" s="707"/>
      <c r="R427" s="707"/>
    </row>
    <row r="428" s="651" customFormat="1" ht="12" customHeight="1"/>
    <row r="429" s="651" customFormat="1" ht="12" customHeight="1"/>
    <row r="430" s="651" customFormat="1" ht="12" customHeight="1"/>
    <row r="431" s="651" customFormat="1" ht="12" customHeight="1"/>
    <row r="432" s="651" customFormat="1" ht="12" customHeight="1"/>
    <row r="433" s="651" customFormat="1" ht="12" customHeight="1"/>
    <row r="434" s="651" customFormat="1" ht="12" customHeight="1"/>
  </sheetData>
  <sheetProtection selectLockedCells="1" selectUnlockedCells="1"/>
  <mergeCells count="1">
    <mergeCell ref="D6:K6"/>
  </mergeCells>
  <dataValidations count="1">
    <dataValidation type="list" allowBlank="1" showErrorMessage="1" errorTitle="Atenção" error="Escolha uma das opções, BAIXO, MÉDIO ou ALTO" sqref="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JM406:JN406 TI406:TJ406 ADE406:ADF406 ANA406:ANB406 AWW406:AWX406 BGS406:BGT406 BQO406:BQP406 CAK406:CAL406 CKG406:CKH406 CUC406:CUD406 DDY406:DDZ406 DNU406:DNV406 DXQ406:DXR406 EHM406:EHN406 ERI406:ERJ406 FBE406:FBF406 FLA406:FLB406 FUW406:FUX406 GES406:GET406 GOO406:GOP406 GYK406:GYL406 HIG406:HIH406 HSC406:HSD406 IBY406:IBZ406 ILU406:ILV406 IVQ406:IVR406 JFM406:JFN406 JPI406:JPJ406 JZE406:JZF406 KJA406:KJB406 KSW406:KSX406 LCS406:LCT406 LMO406:LMP406 LWK406:LWL406 MGG406:MGH406 MQC406:MQD406 MZY406:MZZ406 NJU406:NJV406 NTQ406:NTR406 ODM406:ODN406 ONI406:ONJ406 OXE406:OXF406 PHA406:PHB406 PQW406:PQX406 QAS406:QAT406 QKO406:QKP406 QUK406:QUL406 REG406:REH406 ROC406:ROD406 RXY406:RXZ406 SHU406:SHV406 SRQ406:SRR406 TBM406:TBN406 TLI406:TLJ406 TVE406:TVF406 UFA406:UFB406 UOW406:UOX406 UYS406:UYT406 VIO406:VIP406 VSK406:VSL406 WCG406:WCH406 WMC406:WMD406 WVY406:WVZ406 P404:Q405 JL404:JM405 TH404:TI405 ADD404:ADE405 AMZ404:ANA405 AWV404:AWW405 BGR404:BGS405 BQN404:BQO405 CAJ404:CAK405 CKF404:CKG405 CUB404:CUC405 DDX404:DDY405 DNT404:DNU405 DXP404:DXQ405 EHL404:EHM405 ERH404:ERI405 FBD404:FBE405 FKZ404:FLA405 FUV404:FUW405 GER404:GES405 GON404:GOO405 GYJ404:GYK405 HIF404:HIG405 HSB404:HSC405 IBX404:IBY405 ILT404:ILU405 IVP404:IVQ405 JFL404:JFM405 JPH404:JPI405 JZD404:JZE405 KIZ404:KJA405 KSV404:KSW405 LCR404:LCS405 LMN404:LMO405 LWJ404:LWK405 MGF404:MGG405 MQB404:MQC405 MZX404:MZY405 NJT404:NJU405 NTP404:NTQ405 ODL404:ODM405 ONH404:ONI405 OXD404:OXE405 PGZ404:PHA405 PQV404:PQW405 QAR404:QAS405 QKN404:QKO405 QUJ404:QUK405 REF404:REG405 ROB404:ROC405 RXX404:RXY405 SHT404:SHU405 SRP404:SRQ405 TBL404:TBM405 TLH404:TLI405 TVD404:TVE405 UEZ404:UFA405 UOV404:UOW405 UYR404:UYS405 VIN404:VIO405 VSJ404:VSK405 WCF404:WCG405 WMB404:WMC405 WVX404:WVY405 Q9:R403 JM9:JN403 TI9:TJ403 ADE9:ADF403 ANA9:ANB403 AWW9:AWX403 BGS9:BGT403 BQO9:BQP403 CAK9:CAL403 CKG9:CKH403 CUC9:CUD403 DDY9:DDZ403 DNU9:DNV403 DXQ9:DXR403 EHM9:EHN403 ERI9:ERJ403 FBE9:FBF403 FLA9:FLB403 FUW9:FUX403 GES9:GET403 GOO9:GOP403 GYK9:GYL403 HIG9:HIH403 HSC9:HSD403 IBY9:IBZ403 ILU9:ILV403 IVQ9:IVR403 JFM9:JFN403 JPI9:JPJ403 JZE9:JZF403 KJA9:KJB403 KSW9:KSX403 LCS9:LCT403 LMO9:LMP403 LWK9:LWL403 MGG9:MGH403 MQC9:MQD403 MZY9:MZZ403 NJU9:NJV403 NTQ9:NTR403 ODM9:ODN403 ONI9:ONJ403 OXE9:OXF403 PHA9:PHB403 PQW9:PQX403 QAS9:QAT403 QKO9:QKP403 QUK9:QUL403 REG9:REH403 ROC9:ROD403 RXY9:RXZ403 SHU9:SHV403 SRQ9:SRR403 TBM9:TBN403 TLI9:TLJ403 TVE9:TVF403 UFA9:UFB403 UOW9:UOX403 UYS9:UYT403 VIO9:VIP403 VSK9:VSL403 WCG9:WCH403 WMC9:WMD403 WVY9:WVZ403 Q406:R427 IC410:ID411 RY410:RZ411 ABU410:ABV411 ALQ410:ALR411 AVM410:AVN411 BFI410:BFJ411 BPE410:BPF411 BZA410:BZB411 CIW410:CIX411 CSS410:CST411 DCO410:DCP411 DMK410:DML411 DWG410:DWH411 EGC410:EGD411 EPY410:EPZ411 EZU410:EZV411 FJQ410:FJR411 FTM410:FTN411 GDI410:GDJ411 GNE410:GNF411 GXA410:GXB411 HGW410:HGX411 HQS410:HQT411 IAO410:IAP411 IKK410:IKL411 IUG410:IUH411 JEC410:JED411 JNY410:JNZ411 JXU410:JXV411 KHQ410:KHR411 KRM410:KRN411 LBI410:LBJ411 LLE410:LLF411 LVA410:LVB411 MEW410:MEX411 MOS410:MOT411 MYO410:MYP411 NIK410:NIL411 NSG410:NSH411 OCC410:OCD411 OLY410:OLZ411 OVU410:OVV411 PFQ410:PFR411 PPM410:PPN411 PZI410:PZJ411 QJE410:QJF411 QTA410:QTB411 RCW410:RCX411 RMS410:RMT411 RWO410:RWP411 SGK410:SGL411 SQG410:SQH411 TAC410:TAD411 TJY410:TJZ411 TTU410:TTV411 UDQ410:UDR411 UNM410:UNN411 UXI410:UXJ411 VHE410:VHF411 VRA410:VRB411 WAW410:WAX411 WKS410:WKT411 WUO410:WUP411 IU407:IV409 SQ407:SR409 ACM407:ACN409 AMI407:AMJ409 AWE407:AWF409 BGA407:BGB409 BPW407:BPX409 BZS407:BZT409 CJO407:CJP409 CTK407:CTL409 DDG407:DDH409 DNC407:DND409 DWY407:DWZ409 EGU407:EGV409 EQQ407:EQR409 FAM407:FAN409 FKI407:FKJ409 FUE407:FUF409 GEA407:GEB409 GNW407:GNX409 GXS407:GXT409 HHO407:HHP409 HRK407:HRL409 IBG407:IBH409 ILC407:ILD409 IUY407:IUZ409 JEU407:JEV409 JOQ407:JOR409 JYM407:JYN409 KII407:KIJ409 KSE407:KSF409 LCA407:LCB409 LLW407:LLX409 LVS407:LVT409 MFO407:MFP409 MPK407:MPL409 MZG407:MZH409 NJC407:NJD409 NSY407:NSZ409 OCU407:OCV409 OMQ407:OMR409 OWM407:OWN409 PGI407:PGJ409 PQE407:PQF409 QAA407:QAB409 QJW407:QJX409 QTS407:QTT409 RDO407:RDP409 RNK407:RNL409 RXG407:RXH409 SHC407:SHD409 SQY407:SQZ409 TAU407:TAV409 TKQ407:TKR409 TUM407:TUN409 UEI407:UEJ409 UOE407:UOF409 UYA407:UYB409 VHW407:VHX409 VRS407:VRT409 WBO407:WBP409 WLK407:WLL409 WVG407:WVH409 IC422:ID427 RY422:RZ427 ABU422:ABV427 ALQ422:ALR427 AVM422:AVN427 BFI422:BFJ427 BPE422:BPF427 BZA422:BZB427 CIW422:CIX427 CSS422:CST427 DCO422:DCP427 DMK422:DML427 DWG422:DWH427 EGC422:EGD427 EPY422:EPZ427 EZU422:EZV427 FJQ422:FJR427 FTM422:FTN427 GDI422:GDJ427 GNE422:GNF427 GXA422:GXB427 HGW422:HGX427 HQS422:HQT427 IAO422:IAP427 IKK422:IKL427 IUG422:IUH427 JEC422:JED427 JNY422:JNZ427 JXU422:JXV427 KHQ422:KHR427 KRM422:KRN427 LBI422:LBJ427 LLE422:LLF427 LVA422:LVB427 MEW422:MEX427 MOS422:MOT427 MYO422:MYP427 NIK422:NIL427 NSG422:NSH427 OCC422:OCD427 OLY422:OLZ427 OVU422:OVV427 PFQ422:PFR427 PPM422:PPN427 PZI422:PZJ427 QJE422:QJF427 QTA422:QTB427 RCW422:RCX427 RMS422:RMT427 RWO422:RWP427 SGK422:SGL427 SQG422:SQH427 TAC422:TAD427 TJY422:TJZ427 TTU422:TTV427 UDQ422:UDR427 UNM422:UNN427 UXI422:UXJ427 VHE422:VHF427 VRA422:VRB427 WAW422:WAX427 WKS422:WKT427 WUO422:WUP427 IU412:IV421 SQ412:SR421 ACM412:ACN421 AMI412:AMJ421 AWE412:AWF421 BGA412:BGB421 BPW412:BPX421 BZS412:BZT421 CJO412:CJP421 CTK412:CTL421 DDG412:DDH421 DNC412:DND421 DWY412:DWZ421 EGU412:EGV421 EQQ412:EQR421 FAM412:FAN421 FKI412:FKJ421 FUE412:FUF421 GEA412:GEB421 GNW412:GNX421 GXS412:GXT421 HHO412:HHP421 HRK412:HRL421 IBG412:IBH421 ILC412:ILD421 IUY412:IUZ421 JEU412:JEV421 JOQ412:JOR421 JYM412:JYN421 KII412:KIJ421 KSE412:KSF421 LCA412:LCB421 LLW412:LLX421 LVS412:LVT421 MFO412:MFP421 MPK412:MPL421 MZG412:MZH421 NJC412:NJD421 NSY412:NSZ421 OCU412:OCV421 OMQ412:OMR421 OWM412:OWN421 PGI412:PGJ421 PQE412:PQF421 QAA412:QAB421 QJW412:QJX421 QTS412:QTT421 RDO412:RDP421 RNK412:RNL421 RXG412:RXH421 SHC412:SHD421 SQY412:SQZ421 TAU412:TAV421 TKQ412:TKR421 TUM412:TUN421 UEI412:UEJ421 UOE412:UOF421 UYA412:UYB421 VHW412:VHX421 VRS412:VRT421 WBO412:WBP421 WLK412:WLL421 WVG412:WVH421 IU428:IV434 SQ428:SR434 ACM428:ACN434 AMI428:AMJ434 AWE428:AWF434 BGA428:BGB434 BPW428:BPX434 BZS428:BZT434 CJO428:CJP434 CTK428:CTL434 DDG428:DDH434 DNC428:DND434 DWY428:DWZ434 EGU428:EGV434 EQQ428:EQR434 FAM428:FAN434 FKI428:FKJ434 FUE428:FUF434 GEA428:GEB434 GNW428:GNX434 GXS428:GXT434 HHO428:HHP434 HRK428:HRL434 IBG428:IBH434 ILC428:ILD434 IUY428:IUZ434 JEU428:JEV434 JOQ428:JOR434 JYM428:JYN434 KII428:KIJ434 KSE428:KSF434 LCA428:LCB434 LLW428:LLX434 LVS428:LVT434 MFO428:MFP434 MPK428:MPL434 MZG428:MZH434 NJC428:NJD434 NSY428:NSZ434 OCU428:OCV434 OMQ428:OMR434 OWM428:OWN434 PGI428:PGJ434 PQE428:PQF434 QAA428:QAB434 QJW428:QJX434 QTS428:QTT434 RDO428:RDP434 RNK428:RNL434 RXG428:RXH434 SHC428:SHD434 SQY428:SQZ434 TAU428:TAV434 TKQ428:TKR434 TUM428:TUN434 UEI428:UEJ434 UOE428:UOF434 UYA428:UYB434 VHW428:VHX434 VRS428:VRT434 WBO428:WBP434 WLK428:WLL434 WVG428:WVH434">
      <formula1>"BAIXO,MÉDIO,ALTO"</formula1>
    </dataValidation>
  </dataValidations>
  <printOptions horizontalCentered="1" verticalCentered="1"/>
  <pageMargins left="0" right="0" top="0" bottom="0" header="0.511811023622047" footer="0.511811023622047"/>
  <pageSetup paperSize="9" scale="44" firstPageNumber="0" orientation="landscape" useFirstPageNumber="1" horizontalDpi="300" verticalDpi="300"/>
  <headerFooter alignWithMargins="0"/>
  <rowBreaks count="3" manualBreakCount="3">
    <brk id="97" max="16383" man="1"/>
    <brk id="214" max="16383" man="1"/>
    <brk id="311" max="16383" man="1"/>
  </rowBreak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N87"/>
  <sheetViews>
    <sheetView showGridLines="0" zoomScale="74" zoomScaleNormal="74" workbookViewId="0">
      <selection activeCell="G14" sqref="G14:H14"/>
    </sheetView>
  </sheetViews>
  <sheetFormatPr defaultColWidth="9.42857142857143" defaultRowHeight="14.45" customHeight="1"/>
  <cols>
    <col min="1" max="1" width="11.1428571428571" style="572" customWidth="1"/>
    <col min="2" max="2" width="79.5714285714286" style="572" customWidth="1"/>
    <col min="3" max="3" width="20.8571428571429" style="572" customWidth="1"/>
    <col min="4" max="4" width="19.4285714285714" style="572" customWidth="1"/>
    <col min="5" max="6" width="17.5714285714286" style="572" customWidth="1"/>
    <col min="7" max="7" width="16.4285714285714" style="572" customWidth="1"/>
    <col min="8" max="8" width="33.2857142857143" style="572" customWidth="1"/>
    <col min="9" max="16384" width="9.42857142857143" style="572"/>
  </cols>
  <sheetData>
    <row r="2" ht="15" customHeight="1" spans="2:6">
      <c r="B2" s="573" t="s">
        <v>988</v>
      </c>
      <c r="C2" s="573"/>
      <c r="E2" s="471" t="s">
        <v>1</v>
      </c>
      <c r="F2" s="472" t="s">
        <v>2</v>
      </c>
    </row>
    <row r="3" ht="15" customHeight="1" spans="2:6">
      <c r="B3" s="574" t="s">
        <v>989</v>
      </c>
      <c r="C3" s="574"/>
      <c r="E3" s="471" t="s">
        <v>4</v>
      </c>
      <c r="F3" s="472">
        <v>2026</v>
      </c>
    </row>
    <row r="4" ht="15" customHeight="1" spans="5:6">
      <c r="E4" s="474" t="s">
        <v>5</v>
      </c>
      <c r="F4" s="475" t="s">
        <v>6</v>
      </c>
    </row>
    <row r="7" ht="10.5" customHeight="1"/>
    <row r="8" s="569" customFormat="1" ht="18.75" customHeight="1" spans="1:14">
      <c r="A8" s="575" t="s">
        <v>990</v>
      </c>
      <c r="B8" s="576" t="s">
        <v>991</v>
      </c>
      <c r="C8" s="576"/>
      <c r="D8" s="576"/>
      <c r="E8" s="576"/>
      <c r="F8" s="576"/>
      <c r="G8" s="576"/>
      <c r="H8" s="576"/>
      <c r="I8" s="629"/>
      <c r="J8" s="629"/>
      <c r="K8" s="629"/>
      <c r="L8" s="629"/>
      <c r="M8" s="629"/>
      <c r="N8" s="629"/>
    </row>
    <row r="9" s="570" customFormat="1" ht="24" customHeight="1" spans="1:8">
      <c r="A9" s="577" t="s">
        <v>313</v>
      </c>
      <c r="B9" s="578" t="s">
        <v>992</v>
      </c>
      <c r="C9" s="578" t="s">
        <v>993</v>
      </c>
      <c r="D9" s="578" t="s">
        <v>994</v>
      </c>
      <c r="E9" s="578" t="s">
        <v>995</v>
      </c>
      <c r="F9" s="578" t="s">
        <v>996</v>
      </c>
      <c r="G9" s="579" t="s">
        <v>997</v>
      </c>
      <c r="H9" s="579"/>
    </row>
    <row r="10" s="569" customFormat="1" ht="15" customHeight="1" spans="1:14">
      <c r="A10" s="580">
        <v>1</v>
      </c>
      <c r="B10" s="581"/>
      <c r="C10" s="582"/>
      <c r="D10" s="583"/>
      <c r="E10" s="584"/>
      <c r="F10" s="585"/>
      <c r="G10" s="586"/>
      <c r="H10" s="586"/>
      <c r="I10" s="629"/>
      <c r="J10" s="629"/>
      <c r="K10" s="629"/>
      <c r="L10" s="629"/>
      <c r="M10" s="629"/>
      <c r="N10" s="629"/>
    </row>
    <row r="11" s="570" customFormat="1" ht="15" customHeight="1" spans="1:14">
      <c r="A11" s="587">
        <v>2</v>
      </c>
      <c r="B11" s="588"/>
      <c r="C11" s="589"/>
      <c r="D11" s="590"/>
      <c r="E11" s="591"/>
      <c r="F11" s="592"/>
      <c r="G11" s="593"/>
      <c r="H11" s="593"/>
      <c r="I11" s="630"/>
      <c r="J11" s="630"/>
      <c r="K11" s="630"/>
      <c r="L11" s="630"/>
      <c r="M11" s="630"/>
      <c r="N11" s="630"/>
    </row>
    <row r="12" s="570" customFormat="1" ht="15" customHeight="1" spans="1:14">
      <c r="A12" s="587">
        <v>3</v>
      </c>
      <c r="B12" s="588"/>
      <c r="C12" s="589"/>
      <c r="D12" s="594"/>
      <c r="E12" s="595"/>
      <c r="F12" s="592"/>
      <c r="G12" s="593"/>
      <c r="H12" s="593"/>
      <c r="I12" s="630"/>
      <c r="J12" s="630"/>
      <c r="K12" s="630"/>
      <c r="L12" s="630"/>
      <c r="M12" s="630"/>
      <c r="N12" s="630"/>
    </row>
    <row r="13" s="570" customFormat="1" ht="15" customHeight="1" spans="1:14">
      <c r="A13" s="587">
        <v>4</v>
      </c>
      <c r="B13" s="588"/>
      <c r="C13" s="589"/>
      <c r="D13" s="594"/>
      <c r="E13" s="595"/>
      <c r="F13" s="592"/>
      <c r="G13" s="593"/>
      <c r="H13" s="593"/>
      <c r="I13" s="630"/>
      <c r="J13" s="630"/>
      <c r="K13" s="630"/>
      <c r="L13" s="630"/>
      <c r="M13" s="630"/>
      <c r="N13" s="630"/>
    </row>
    <row r="14" s="570" customFormat="1" ht="15" customHeight="1" spans="1:14">
      <c r="A14" s="587">
        <v>5</v>
      </c>
      <c r="B14" s="588"/>
      <c r="C14" s="589"/>
      <c r="D14" s="594"/>
      <c r="E14" s="595"/>
      <c r="F14" s="592"/>
      <c r="G14" s="593"/>
      <c r="H14" s="593"/>
      <c r="I14" s="630"/>
      <c r="J14" s="630"/>
      <c r="K14" s="630"/>
      <c r="L14" s="630"/>
      <c r="M14" s="630"/>
      <c r="N14" s="630"/>
    </row>
    <row r="15" s="570" customFormat="1" ht="15" customHeight="1" spans="1:14">
      <c r="A15" s="587">
        <v>6</v>
      </c>
      <c r="B15" s="588"/>
      <c r="C15" s="589"/>
      <c r="D15" s="594"/>
      <c r="E15" s="595"/>
      <c r="F15" s="592"/>
      <c r="G15" s="593"/>
      <c r="H15" s="593"/>
      <c r="I15" s="630"/>
      <c r="J15" s="630"/>
      <c r="K15" s="630"/>
      <c r="L15" s="630"/>
      <c r="M15" s="630"/>
      <c r="N15" s="630"/>
    </row>
    <row r="16" s="570" customFormat="1" ht="15" customHeight="1" spans="1:14">
      <c r="A16" s="587">
        <v>7</v>
      </c>
      <c r="B16" s="596"/>
      <c r="C16" s="597"/>
      <c r="D16" s="598"/>
      <c r="E16" s="599"/>
      <c r="F16" s="600"/>
      <c r="G16" s="593"/>
      <c r="H16" s="593"/>
      <c r="I16" s="630"/>
      <c r="J16" s="630"/>
      <c r="K16" s="630"/>
      <c r="L16" s="630"/>
      <c r="M16" s="630"/>
      <c r="N16" s="630"/>
    </row>
    <row r="17" s="570" customFormat="1" ht="15" customHeight="1" spans="1:14">
      <c r="A17" s="587">
        <v>8</v>
      </c>
      <c r="B17" s="596"/>
      <c r="C17" s="601"/>
      <c r="D17" s="598"/>
      <c r="E17" s="599"/>
      <c r="F17" s="600"/>
      <c r="G17" s="593"/>
      <c r="H17" s="593"/>
      <c r="I17" s="630"/>
      <c r="J17" s="630"/>
      <c r="K17" s="630"/>
      <c r="L17" s="630"/>
      <c r="M17" s="630"/>
      <c r="N17" s="630"/>
    </row>
    <row r="18" s="570" customFormat="1" ht="15" customHeight="1" spans="1:14">
      <c r="A18" s="587">
        <v>9</v>
      </c>
      <c r="B18" s="602"/>
      <c r="C18" s="601"/>
      <c r="D18" s="598"/>
      <c r="E18" s="599"/>
      <c r="F18" s="600"/>
      <c r="G18" s="593"/>
      <c r="H18" s="593"/>
      <c r="I18" s="630"/>
      <c r="J18" s="630"/>
      <c r="K18" s="630"/>
      <c r="L18" s="630"/>
      <c r="M18" s="630"/>
      <c r="N18" s="630"/>
    </row>
    <row r="19" s="570" customFormat="1" ht="26.25" customHeight="1" spans="1:14">
      <c r="A19" s="603">
        <v>10</v>
      </c>
      <c r="B19" s="604"/>
      <c r="C19" s="605"/>
      <c r="D19" s="606"/>
      <c r="E19" s="607"/>
      <c r="F19" s="608"/>
      <c r="G19" s="609"/>
      <c r="H19" s="609"/>
      <c r="I19" s="630"/>
      <c r="J19" s="630"/>
      <c r="K19" s="630"/>
      <c r="L19" s="630"/>
      <c r="M19" s="630"/>
      <c r="N19" s="630"/>
    </row>
    <row r="20" s="570" customFormat="1" customHeight="1" spans="1:14">
      <c r="A20" s="610"/>
      <c r="B20" s="610"/>
      <c r="C20" s="610"/>
      <c r="D20" s="611"/>
      <c r="E20" s="611"/>
      <c r="F20" s="611"/>
      <c r="G20" s="611"/>
      <c r="H20" s="611"/>
      <c r="I20" s="630"/>
      <c r="J20" s="630"/>
      <c r="K20" s="630"/>
      <c r="L20" s="630"/>
      <c r="M20" s="630"/>
      <c r="N20" s="630"/>
    </row>
    <row r="21" s="570" customFormat="1" ht="23.25" customHeight="1" spans="1:14">
      <c r="A21" s="612" t="s">
        <v>313</v>
      </c>
      <c r="B21" s="613" t="s">
        <v>998</v>
      </c>
      <c r="C21" s="613" t="s">
        <v>999</v>
      </c>
      <c r="D21" s="613" t="s">
        <v>993</v>
      </c>
      <c r="E21" s="613" t="s">
        <v>994</v>
      </c>
      <c r="F21" s="613" t="s">
        <v>1000</v>
      </c>
      <c r="G21" s="613" t="s">
        <v>995</v>
      </c>
      <c r="H21" s="614" t="s">
        <v>997</v>
      </c>
      <c r="I21" s="630"/>
      <c r="J21" s="630"/>
      <c r="K21" s="630"/>
      <c r="L21" s="630"/>
      <c r="M21" s="630"/>
      <c r="N21" s="630"/>
    </row>
    <row r="22" s="570" customFormat="1" ht="15" customHeight="1" spans="1:14">
      <c r="A22" s="615"/>
      <c r="B22" s="616"/>
      <c r="C22" s="617"/>
      <c r="D22" s="582"/>
      <c r="E22" s="583"/>
      <c r="F22" s="617"/>
      <c r="G22" s="618"/>
      <c r="H22" s="586"/>
      <c r="I22" s="630"/>
      <c r="J22" s="630"/>
      <c r="K22" s="630"/>
      <c r="L22" s="630"/>
      <c r="M22" s="630"/>
      <c r="N22" s="630"/>
    </row>
    <row r="23" s="571" customFormat="1" ht="16.5" customHeight="1" spans="1:14">
      <c r="A23" s="619"/>
      <c r="B23" s="620"/>
      <c r="C23" s="621"/>
      <c r="D23" s="589"/>
      <c r="E23" s="590"/>
      <c r="F23" s="622"/>
      <c r="G23" s="623"/>
      <c r="H23" s="593"/>
      <c r="I23" s="631"/>
      <c r="J23" s="631"/>
      <c r="K23" s="631"/>
      <c r="L23" s="631"/>
      <c r="M23" s="631"/>
      <c r="N23" s="631"/>
    </row>
    <row r="24" s="571" customFormat="1" ht="16.5" customHeight="1" spans="1:14">
      <c r="A24" s="619"/>
      <c r="B24" s="620"/>
      <c r="C24" s="621"/>
      <c r="D24" s="589"/>
      <c r="E24" s="590"/>
      <c r="F24" s="621"/>
      <c r="G24" s="623"/>
      <c r="H24" s="593"/>
      <c r="I24" s="631"/>
      <c r="J24" s="631"/>
      <c r="K24" s="631"/>
      <c r="L24" s="631"/>
      <c r="M24" s="631"/>
      <c r="N24" s="631"/>
    </row>
    <row r="25" s="571" customFormat="1" ht="16.5" customHeight="1" spans="1:14">
      <c r="A25" s="619"/>
      <c r="B25" s="620"/>
      <c r="C25" s="621"/>
      <c r="D25" s="589"/>
      <c r="E25" s="590"/>
      <c r="F25" s="622"/>
      <c r="G25" s="623"/>
      <c r="H25" s="593"/>
      <c r="I25" s="631"/>
      <c r="J25" s="631"/>
      <c r="K25" s="631"/>
      <c r="L25" s="631"/>
      <c r="M25" s="631"/>
      <c r="N25" s="631"/>
    </row>
    <row r="26" s="571" customFormat="1" ht="16.5" customHeight="1" spans="1:14">
      <c r="A26" s="619"/>
      <c r="B26" s="620"/>
      <c r="C26" s="621"/>
      <c r="D26" s="589"/>
      <c r="E26" s="590"/>
      <c r="F26" s="621"/>
      <c r="G26" s="623"/>
      <c r="H26" s="593"/>
      <c r="I26" s="631"/>
      <c r="J26" s="631"/>
      <c r="K26" s="631"/>
      <c r="L26" s="631"/>
      <c r="M26" s="631"/>
      <c r="N26" s="631"/>
    </row>
    <row r="27" s="571" customFormat="1" ht="16.5" customHeight="1" spans="1:14">
      <c r="A27" s="619"/>
      <c r="B27" s="620"/>
      <c r="C27" s="621"/>
      <c r="D27" s="589"/>
      <c r="E27" s="590"/>
      <c r="F27" s="621"/>
      <c r="G27" s="623"/>
      <c r="H27" s="593"/>
      <c r="I27" s="631"/>
      <c r="J27" s="631"/>
      <c r="K27" s="631"/>
      <c r="L27" s="631"/>
      <c r="M27" s="631"/>
      <c r="N27" s="631"/>
    </row>
    <row r="28" s="571" customFormat="1" ht="16.5" customHeight="1" spans="1:14">
      <c r="A28" s="619"/>
      <c r="B28" s="620"/>
      <c r="C28" s="621"/>
      <c r="D28" s="589"/>
      <c r="E28" s="590"/>
      <c r="F28" s="621"/>
      <c r="G28" s="623"/>
      <c r="H28" s="593"/>
      <c r="I28" s="631"/>
      <c r="J28" s="631"/>
      <c r="K28" s="631"/>
      <c r="L28" s="631"/>
      <c r="M28" s="631"/>
      <c r="N28" s="631"/>
    </row>
    <row r="29" s="571" customFormat="1" ht="16.5" customHeight="1" spans="1:14">
      <c r="A29" s="619"/>
      <c r="B29" s="620"/>
      <c r="C29" s="621"/>
      <c r="D29" s="589"/>
      <c r="E29" s="590"/>
      <c r="F29" s="622"/>
      <c r="G29" s="623"/>
      <c r="H29" s="593"/>
      <c r="I29" s="631"/>
      <c r="J29" s="631"/>
      <c r="K29" s="631"/>
      <c r="L29" s="631"/>
      <c r="M29" s="631"/>
      <c r="N29" s="631"/>
    </row>
    <row r="30" s="571" customFormat="1" ht="16.5" customHeight="1" spans="1:14">
      <c r="A30" s="619"/>
      <c r="B30" s="620"/>
      <c r="C30" s="621"/>
      <c r="D30" s="589"/>
      <c r="E30" s="590"/>
      <c r="F30" s="621"/>
      <c r="G30" s="623"/>
      <c r="H30" s="593"/>
      <c r="I30" s="631"/>
      <c r="J30" s="631"/>
      <c r="K30" s="631"/>
      <c r="L30" s="631"/>
      <c r="M30" s="631"/>
      <c r="N30" s="631"/>
    </row>
    <row r="31" s="571" customFormat="1" ht="16.5" customHeight="1" spans="1:14">
      <c r="A31" s="619"/>
      <c r="B31" s="620"/>
      <c r="C31" s="621"/>
      <c r="D31" s="589"/>
      <c r="E31" s="590"/>
      <c r="F31" s="622"/>
      <c r="G31" s="623"/>
      <c r="H31" s="593"/>
      <c r="I31" s="631"/>
      <c r="J31" s="631"/>
      <c r="K31" s="631"/>
      <c r="L31" s="631"/>
      <c r="M31" s="631"/>
      <c r="N31" s="631"/>
    </row>
    <row r="32" s="571" customFormat="1" ht="16.5" customHeight="1" spans="1:14">
      <c r="A32" s="619"/>
      <c r="B32" s="624"/>
      <c r="C32" s="621"/>
      <c r="D32" s="589"/>
      <c r="E32" s="590"/>
      <c r="F32" s="622"/>
      <c r="G32" s="623"/>
      <c r="H32" s="593"/>
      <c r="I32" s="631"/>
      <c r="J32" s="631"/>
      <c r="K32" s="631"/>
      <c r="L32" s="631"/>
      <c r="M32" s="631"/>
      <c r="N32" s="631"/>
    </row>
    <row r="33" s="571" customFormat="1" ht="16.5" customHeight="1" spans="1:14">
      <c r="A33" s="619"/>
      <c r="B33" s="620"/>
      <c r="C33" s="622"/>
      <c r="D33" s="589"/>
      <c r="E33" s="590"/>
      <c r="F33" s="622"/>
      <c r="G33" s="623"/>
      <c r="H33" s="593"/>
      <c r="I33" s="631"/>
      <c r="J33" s="631"/>
      <c r="K33" s="631"/>
      <c r="L33" s="631"/>
      <c r="M33" s="631"/>
      <c r="N33" s="631"/>
    </row>
    <row r="34" s="571" customFormat="1" ht="16.5" customHeight="1" spans="1:14">
      <c r="A34" s="619"/>
      <c r="B34" s="620"/>
      <c r="C34" s="621"/>
      <c r="D34" s="589"/>
      <c r="E34" s="590"/>
      <c r="F34" s="622"/>
      <c r="G34" s="623"/>
      <c r="H34" s="593"/>
      <c r="I34" s="631"/>
      <c r="J34" s="631"/>
      <c r="K34" s="631"/>
      <c r="L34" s="631"/>
      <c r="M34" s="631"/>
      <c r="N34" s="631"/>
    </row>
    <row r="35" s="571" customFormat="1" ht="16.5" customHeight="1" spans="1:14">
      <c r="A35" s="619"/>
      <c r="B35" s="620"/>
      <c r="C35" s="621"/>
      <c r="D35" s="589"/>
      <c r="E35" s="590"/>
      <c r="F35" s="622"/>
      <c r="G35" s="623"/>
      <c r="H35" s="593"/>
      <c r="I35" s="631"/>
      <c r="J35" s="631"/>
      <c r="K35" s="631"/>
      <c r="L35" s="631"/>
      <c r="M35" s="631"/>
      <c r="N35" s="631"/>
    </row>
    <row r="36" s="571" customFormat="1" ht="16.5" customHeight="1" spans="1:14">
      <c r="A36" s="619"/>
      <c r="B36" s="620"/>
      <c r="C36" s="622"/>
      <c r="D36" s="589"/>
      <c r="E36" s="590"/>
      <c r="F36" s="622"/>
      <c r="G36" s="625"/>
      <c r="H36" s="626"/>
      <c r="I36" s="631"/>
      <c r="J36" s="631"/>
      <c r="K36" s="631"/>
      <c r="L36" s="631"/>
      <c r="M36" s="631"/>
      <c r="N36" s="631"/>
    </row>
    <row r="37" s="571" customFormat="1" ht="16.5" customHeight="1" spans="1:14">
      <c r="A37" s="619"/>
      <c r="B37" s="624"/>
      <c r="C37" s="622"/>
      <c r="D37" s="589"/>
      <c r="E37" s="590"/>
      <c r="F37" s="622"/>
      <c r="G37" s="623"/>
      <c r="H37" s="593"/>
      <c r="I37" s="631"/>
      <c r="J37" s="631"/>
      <c r="K37" s="631"/>
      <c r="L37" s="631"/>
      <c r="M37" s="631"/>
      <c r="N37" s="631"/>
    </row>
    <row r="38" s="571" customFormat="1" ht="16.5" customHeight="1" spans="1:14">
      <c r="A38" s="619"/>
      <c r="B38" s="624"/>
      <c r="C38" s="621"/>
      <c r="D38" s="589"/>
      <c r="E38" s="590"/>
      <c r="F38" s="622"/>
      <c r="G38" s="623"/>
      <c r="H38" s="593"/>
      <c r="I38" s="631"/>
      <c r="J38" s="631"/>
      <c r="K38" s="631"/>
      <c r="L38" s="631"/>
      <c r="M38" s="631"/>
      <c r="N38" s="631"/>
    </row>
    <row r="39" s="571" customFormat="1" ht="16.5" customHeight="1" spans="1:14">
      <c r="A39" s="619"/>
      <c r="B39" s="620"/>
      <c r="C39" s="622"/>
      <c r="D39" s="589"/>
      <c r="E39" s="590"/>
      <c r="F39" s="622"/>
      <c r="G39" s="623"/>
      <c r="H39" s="593"/>
      <c r="I39" s="631"/>
      <c r="J39" s="631"/>
      <c r="K39" s="631"/>
      <c r="L39" s="631"/>
      <c r="M39" s="631"/>
      <c r="N39" s="631"/>
    </row>
    <row r="40" s="571" customFormat="1" ht="16.5" customHeight="1" spans="1:14">
      <c r="A40" s="619"/>
      <c r="B40" s="620"/>
      <c r="C40" s="621"/>
      <c r="D40" s="589"/>
      <c r="E40" s="590"/>
      <c r="F40" s="622"/>
      <c r="G40" s="623"/>
      <c r="H40" s="593"/>
      <c r="I40" s="631"/>
      <c r="J40" s="631"/>
      <c r="K40" s="631"/>
      <c r="L40" s="631"/>
      <c r="M40" s="631"/>
      <c r="N40" s="631"/>
    </row>
    <row r="41" s="571" customFormat="1" ht="16.5" customHeight="1" spans="1:14">
      <c r="A41" s="619"/>
      <c r="B41" s="627"/>
      <c r="C41" s="621"/>
      <c r="D41" s="589"/>
      <c r="E41" s="590"/>
      <c r="F41" s="622"/>
      <c r="G41" s="623"/>
      <c r="H41" s="593"/>
      <c r="I41" s="631"/>
      <c r="J41" s="631"/>
      <c r="K41" s="631"/>
      <c r="L41" s="631"/>
      <c r="M41" s="631"/>
      <c r="N41" s="631"/>
    </row>
    <row r="42" s="571" customFormat="1" ht="16.5" customHeight="1" spans="1:14">
      <c r="A42" s="619"/>
      <c r="B42" s="620"/>
      <c r="C42" s="622"/>
      <c r="D42" s="589"/>
      <c r="E42" s="590"/>
      <c r="F42" s="622"/>
      <c r="G42" s="623"/>
      <c r="H42" s="593"/>
      <c r="I42" s="631"/>
      <c r="J42" s="631"/>
      <c r="K42" s="631"/>
      <c r="L42" s="631"/>
      <c r="M42" s="631"/>
      <c r="N42" s="631"/>
    </row>
    <row r="43" s="571" customFormat="1" ht="16.5" customHeight="1" spans="1:14">
      <c r="A43" s="619"/>
      <c r="B43" s="624"/>
      <c r="C43" s="621"/>
      <c r="D43" s="589"/>
      <c r="E43" s="590"/>
      <c r="F43" s="622"/>
      <c r="G43" s="623"/>
      <c r="H43" s="593"/>
      <c r="I43" s="631"/>
      <c r="J43" s="631"/>
      <c r="K43" s="631"/>
      <c r="L43" s="631"/>
      <c r="M43" s="631"/>
      <c r="N43" s="631"/>
    </row>
    <row r="44" s="571" customFormat="1" ht="16.5" customHeight="1" spans="1:14">
      <c r="A44" s="619"/>
      <c r="B44" s="620"/>
      <c r="C44" s="621"/>
      <c r="D44" s="589"/>
      <c r="E44" s="590"/>
      <c r="F44" s="622"/>
      <c r="G44" s="623"/>
      <c r="H44" s="593"/>
      <c r="I44" s="631"/>
      <c r="J44" s="631"/>
      <c r="K44" s="631"/>
      <c r="L44" s="631"/>
      <c r="M44" s="631"/>
      <c r="N44" s="631"/>
    </row>
    <row r="45" s="571" customFormat="1" ht="16.5" customHeight="1" spans="1:14">
      <c r="A45" s="619"/>
      <c r="B45" s="620"/>
      <c r="C45" s="621"/>
      <c r="D45" s="589"/>
      <c r="E45" s="590"/>
      <c r="F45" s="622"/>
      <c r="G45" s="623"/>
      <c r="H45" s="593"/>
      <c r="I45" s="631"/>
      <c r="J45" s="631"/>
      <c r="K45" s="631"/>
      <c r="L45" s="631"/>
      <c r="M45" s="631"/>
      <c r="N45" s="631"/>
    </row>
    <row r="46" s="571" customFormat="1" ht="16.5" customHeight="1" spans="1:14">
      <c r="A46" s="619"/>
      <c r="B46" s="620"/>
      <c r="C46" s="621"/>
      <c r="D46" s="589"/>
      <c r="E46" s="590"/>
      <c r="F46" s="621"/>
      <c r="G46" s="623"/>
      <c r="H46" s="593"/>
      <c r="I46" s="631"/>
      <c r="J46" s="631"/>
      <c r="K46" s="631"/>
      <c r="L46" s="631"/>
      <c r="M46" s="631"/>
      <c r="N46" s="631"/>
    </row>
    <row r="47" s="571" customFormat="1" ht="16.5" customHeight="1" spans="1:14">
      <c r="A47" s="619"/>
      <c r="B47" s="620"/>
      <c r="C47" s="621"/>
      <c r="D47" s="589"/>
      <c r="E47" s="590"/>
      <c r="F47" s="622"/>
      <c r="G47" s="623"/>
      <c r="H47" s="593"/>
      <c r="I47" s="631"/>
      <c r="J47" s="631"/>
      <c r="K47" s="631"/>
      <c r="L47" s="631"/>
      <c r="M47" s="631"/>
      <c r="N47" s="631"/>
    </row>
    <row r="48" s="571" customFormat="1" ht="16.5" customHeight="1" spans="1:14">
      <c r="A48" s="619"/>
      <c r="B48" s="620"/>
      <c r="C48" s="628"/>
      <c r="D48" s="589"/>
      <c r="E48" s="590"/>
      <c r="F48" s="628"/>
      <c r="G48" s="623"/>
      <c r="H48" s="593"/>
      <c r="I48" s="631"/>
      <c r="J48" s="631"/>
      <c r="K48" s="631"/>
      <c r="L48" s="631"/>
      <c r="M48" s="631"/>
      <c r="N48" s="631"/>
    </row>
    <row r="49" s="571" customFormat="1" ht="16.5" customHeight="1" spans="1:14">
      <c r="A49" s="619"/>
      <c r="B49" s="620"/>
      <c r="C49" s="622"/>
      <c r="D49" s="589"/>
      <c r="E49" s="590"/>
      <c r="F49" s="622"/>
      <c r="G49" s="623"/>
      <c r="H49" s="593"/>
      <c r="I49" s="631"/>
      <c r="J49" s="631"/>
      <c r="K49" s="631"/>
      <c r="L49" s="631"/>
      <c r="M49" s="631"/>
      <c r="N49" s="631"/>
    </row>
    <row r="50" s="571" customFormat="1" ht="16.5" customHeight="1" spans="1:14">
      <c r="A50" s="619"/>
      <c r="B50" s="620"/>
      <c r="C50" s="621"/>
      <c r="D50" s="589"/>
      <c r="E50" s="590"/>
      <c r="F50" s="622"/>
      <c r="G50" s="623"/>
      <c r="H50" s="593"/>
      <c r="I50" s="631"/>
      <c r="J50" s="631"/>
      <c r="K50" s="631"/>
      <c r="L50" s="631"/>
      <c r="M50" s="631"/>
      <c r="N50" s="631"/>
    </row>
    <row r="51" s="571" customFormat="1" ht="16.5" customHeight="1" spans="1:14">
      <c r="A51" s="619"/>
      <c r="B51" s="620"/>
      <c r="C51" s="621"/>
      <c r="D51" s="589"/>
      <c r="E51" s="590"/>
      <c r="F51" s="622"/>
      <c r="G51" s="625"/>
      <c r="H51" s="626"/>
      <c r="I51" s="631"/>
      <c r="J51" s="631"/>
      <c r="K51" s="631"/>
      <c r="L51" s="631"/>
      <c r="M51" s="631"/>
      <c r="N51" s="631"/>
    </row>
    <row r="52" s="571" customFormat="1" ht="16.5" hidden="1" customHeight="1" spans="1:14">
      <c r="A52" s="619"/>
      <c r="B52" s="620"/>
      <c r="C52" s="621"/>
      <c r="D52" s="589"/>
      <c r="E52" s="590"/>
      <c r="F52" s="622"/>
      <c r="G52" s="625"/>
      <c r="H52" s="626"/>
      <c r="I52" s="631"/>
      <c r="J52" s="631"/>
      <c r="K52" s="631"/>
      <c r="L52" s="631"/>
      <c r="M52" s="631"/>
      <c r="N52" s="631"/>
    </row>
    <row r="53" s="571" customFormat="1" ht="16.5" customHeight="1" spans="1:14">
      <c r="A53" s="619"/>
      <c r="B53" s="620"/>
      <c r="C53" s="621"/>
      <c r="D53" s="589"/>
      <c r="E53" s="590"/>
      <c r="F53" s="622"/>
      <c r="G53" s="625"/>
      <c r="H53" s="626"/>
      <c r="I53" s="631"/>
      <c r="J53" s="631"/>
      <c r="K53" s="631"/>
      <c r="L53" s="631"/>
      <c r="M53" s="631"/>
      <c r="N53" s="631"/>
    </row>
    <row r="54" s="571" customFormat="1" ht="16.5" customHeight="1" spans="1:14">
      <c r="A54" s="619"/>
      <c r="B54" s="620"/>
      <c r="C54" s="621"/>
      <c r="D54" s="589"/>
      <c r="E54" s="590"/>
      <c r="F54" s="622"/>
      <c r="G54" s="625"/>
      <c r="H54" s="626"/>
      <c r="I54" s="631"/>
      <c r="J54" s="631"/>
      <c r="K54" s="631"/>
      <c r="L54" s="631"/>
      <c r="M54" s="631"/>
      <c r="N54" s="631"/>
    </row>
    <row r="55" s="571" customFormat="1" ht="16.5" customHeight="1" spans="1:14">
      <c r="A55" s="619"/>
      <c r="B55" s="620"/>
      <c r="C55" s="621"/>
      <c r="D55" s="589"/>
      <c r="E55" s="590"/>
      <c r="F55" s="622"/>
      <c r="G55" s="625"/>
      <c r="H55" s="626"/>
      <c r="I55" s="631"/>
      <c r="J55" s="631"/>
      <c r="K55" s="631"/>
      <c r="L55" s="631"/>
      <c r="M55" s="631"/>
      <c r="N55" s="631"/>
    </row>
    <row r="56" s="571" customFormat="1" ht="16.5" customHeight="1" spans="1:14">
      <c r="A56" s="619"/>
      <c r="B56" s="620"/>
      <c r="C56" s="621"/>
      <c r="D56" s="589"/>
      <c r="E56" s="590"/>
      <c r="F56" s="622"/>
      <c r="G56" s="625"/>
      <c r="H56" s="626"/>
      <c r="I56" s="631"/>
      <c r="J56" s="631"/>
      <c r="K56" s="631"/>
      <c r="L56" s="631"/>
      <c r="M56" s="631"/>
      <c r="N56" s="631"/>
    </row>
    <row r="57" s="571" customFormat="1" ht="16.5" customHeight="1" spans="1:14">
      <c r="A57" s="619"/>
      <c r="B57" s="620"/>
      <c r="C57" s="622"/>
      <c r="D57" s="589"/>
      <c r="E57" s="590"/>
      <c r="F57" s="621"/>
      <c r="G57" s="625"/>
      <c r="H57" s="626"/>
      <c r="I57" s="631"/>
      <c r="J57" s="631"/>
      <c r="K57" s="631"/>
      <c r="L57" s="631"/>
      <c r="M57" s="631"/>
      <c r="N57" s="631"/>
    </row>
    <row r="58" s="571" customFormat="1" ht="16.5" customHeight="1" spans="1:14">
      <c r="A58" s="619"/>
      <c r="B58" s="620"/>
      <c r="C58" s="622"/>
      <c r="D58" s="589"/>
      <c r="E58" s="590"/>
      <c r="F58" s="621"/>
      <c r="G58" s="625"/>
      <c r="H58" s="626"/>
      <c r="I58" s="631"/>
      <c r="J58" s="631"/>
      <c r="K58" s="631"/>
      <c r="L58" s="631"/>
      <c r="M58" s="631"/>
      <c r="N58" s="631"/>
    </row>
    <row r="59" s="571" customFormat="1" ht="16.5" customHeight="1" spans="1:14">
      <c r="A59" s="619"/>
      <c r="B59" s="620"/>
      <c r="C59" s="621"/>
      <c r="D59" s="589"/>
      <c r="E59" s="590"/>
      <c r="F59" s="621"/>
      <c r="G59" s="625"/>
      <c r="H59" s="626"/>
      <c r="I59" s="631"/>
      <c r="J59" s="631"/>
      <c r="K59" s="631"/>
      <c r="L59" s="631"/>
      <c r="M59" s="631"/>
      <c r="N59" s="631"/>
    </row>
    <row r="60" s="571" customFormat="1" ht="16.5" customHeight="1" spans="1:14">
      <c r="A60" s="619"/>
      <c r="B60" s="620"/>
      <c r="C60" s="622"/>
      <c r="D60" s="589"/>
      <c r="E60" s="590"/>
      <c r="F60" s="621"/>
      <c r="G60" s="625"/>
      <c r="H60" s="626"/>
      <c r="I60" s="631"/>
      <c r="J60" s="631"/>
      <c r="K60" s="631"/>
      <c r="L60" s="631"/>
      <c r="M60" s="631"/>
      <c r="N60" s="631"/>
    </row>
    <row r="61" s="571" customFormat="1" ht="16.5" customHeight="1" spans="1:14">
      <c r="A61" s="619"/>
      <c r="B61" s="620"/>
      <c r="C61" s="621"/>
      <c r="D61" s="589"/>
      <c r="E61" s="590"/>
      <c r="F61" s="621"/>
      <c r="G61" s="625"/>
      <c r="H61" s="626"/>
      <c r="I61" s="631"/>
      <c r="J61" s="631"/>
      <c r="K61" s="631"/>
      <c r="L61" s="631"/>
      <c r="M61" s="631"/>
      <c r="N61" s="631"/>
    </row>
    <row r="62" s="571" customFormat="1" ht="16.5" customHeight="1" spans="1:14">
      <c r="A62" s="619"/>
      <c r="B62" s="620"/>
      <c r="C62" s="621"/>
      <c r="D62" s="589"/>
      <c r="E62" s="590"/>
      <c r="F62" s="621"/>
      <c r="G62" s="625"/>
      <c r="H62" s="626"/>
      <c r="I62" s="631"/>
      <c r="J62" s="631"/>
      <c r="K62" s="631"/>
      <c r="L62" s="631"/>
      <c r="M62" s="631"/>
      <c r="N62" s="631"/>
    </row>
    <row r="63" s="571" customFormat="1" ht="16.5" customHeight="1" spans="1:14">
      <c r="A63" s="619"/>
      <c r="B63" s="620"/>
      <c r="C63" s="621"/>
      <c r="D63" s="589"/>
      <c r="E63" s="590"/>
      <c r="F63" s="621"/>
      <c r="G63" s="625"/>
      <c r="H63" s="626"/>
      <c r="I63" s="631"/>
      <c r="J63" s="631"/>
      <c r="K63" s="631"/>
      <c r="L63" s="631"/>
      <c r="M63" s="631"/>
      <c r="N63" s="631"/>
    </row>
    <row r="64" s="571" customFormat="1" ht="16.5" customHeight="1" spans="1:14">
      <c r="A64" s="619"/>
      <c r="B64" s="620"/>
      <c r="C64" s="621"/>
      <c r="D64" s="589"/>
      <c r="E64" s="590"/>
      <c r="F64" s="622"/>
      <c r="G64" s="625"/>
      <c r="H64" s="626"/>
      <c r="I64" s="631"/>
      <c r="J64" s="631"/>
      <c r="K64" s="631"/>
      <c r="L64" s="631"/>
      <c r="M64" s="631"/>
      <c r="N64" s="631"/>
    </row>
    <row r="65" s="571" customFormat="1" ht="16.5" customHeight="1" spans="1:14">
      <c r="A65" s="619"/>
      <c r="B65" s="620"/>
      <c r="C65" s="621"/>
      <c r="D65" s="589"/>
      <c r="E65" s="590"/>
      <c r="F65" s="622"/>
      <c r="G65" s="625"/>
      <c r="H65" s="626"/>
      <c r="I65" s="631"/>
      <c r="J65" s="631"/>
      <c r="K65" s="631"/>
      <c r="L65" s="631"/>
      <c r="M65" s="631"/>
      <c r="N65" s="631"/>
    </row>
    <row r="66" s="571" customFormat="1" ht="16.5" customHeight="1" spans="1:14">
      <c r="A66" s="619"/>
      <c r="B66" s="620"/>
      <c r="C66" s="621"/>
      <c r="D66" s="589"/>
      <c r="E66" s="590"/>
      <c r="F66" s="622"/>
      <c r="G66" s="625"/>
      <c r="H66" s="626"/>
      <c r="I66" s="631"/>
      <c r="J66" s="631"/>
      <c r="K66" s="631"/>
      <c r="L66" s="631"/>
      <c r="M66" s="631"/>
      <c r="N66" s="631"/>
    </row>
    <row r="67" s="571" customFormat="1" ht="16.5" customHeight="1" spans="1:14">
      <c r="A67" s="619"/>
      <c r="B67" s="620"/>
      <c r="C67" s="621"/>
      <c r="D67" s="589"/>
      <c r="E67" s="590"/>
      <c r="F67" s="622"/>
      <c r="G67" s="625"/>
      <c r="H67" s="626"/>
      <c r="I67" s="631"/>
      <c r="J67" s="631"/>
      <c r="K67" s="631"/>
      <c r="L67" s="631"/>
      <c r="M67" s="631"/>
      <c r="N67" s="631"/>
    </row>
    <row r="68" s="571" customFormat="1" ht="16.5" customHeight="1" spans="1:14">
      <c r="A68" s="619"/>
      <c r="B68" s="620"/>
      <c r="C68" s="621"/>
      <c r="D68" s="589"/>
      <c r="E68" s="590"/>
      <c r="F68" s="622"/>
      <c r="G68" s="625"/>
      <c r="H68" s="626"/>
      <c r="I68" s="631"/>
      <c r="J68" s="631"/>
      <c r="K68" s="631"/>
      <c r="L68" s="631"/>
      <c r="M68" s="631"/>
      <c r="N68" s="631"/>
    </row>
    <row r="69" s="571" customFormat="1" ht="16.5" customHeight="1" spans="1:14">
      <c r="A69" s="619"/>
      <c r="B69" s="620"/>
      <c r="C69" s="622"/>
      <c r="D69" s="589"/>
      <c r="E69" s="590"/>
      <c r="F69" s="622"/>
      <c r="G69" s="625"/>
      <c r="H69" s="626"/>
      <c r="I69" s="631"/>
      <c r="J69" s="631"/>
      <c r="K69" s="631"/>
      <c r="L69" s="631"/>
      <c r="M69" s="631"/>
      <c r="N69" s="631"/>
    </row>
    <row r="70" s="571" customFormat="1" ht="16.5" customHeight="1" spans="1:14">
      <c r="A70" s="619"/>
      <c r="B70" s="620"/>
      <c r="C70" s="621"/>
      <c r="D70" s="589"/>
      <c r="E70" s="590"/>
      <c r="F70" s="622"/>
      <c r="G70" s="625"/>
      <c r="H70" s="626"/>
      <c r="I70" s="631"/>
      <c r="J70" s="631"/>
      <c r="K70" s="631"/>
      <c r="L70" s="631"/>
      <c r="M70" s="631"/>
      <c r="N70" s="631"/>
    </row>
    <row r="71" s="571" customFormat="1" ht="16.5" customHeight="1" spans="1:14">
      <c r="A71" s="619"/>
      <c r="B71" s="620"/>
      <c r="C71" s="621"/>
      <c r="D71" s="589"/>
      <c r="E71" s="590"/>
      <c r="F71" s="622"/>
      <c r="G71" s="623"/>
      <c r="H71" s="593"/>
      <c r="I71" s="631"/>
      <c r="J71" s="631"/>
      <c r="K71" s="631"/>
      <c r="L71" s="631"/>
      <c r="M71" s="631"/>
      <c r="N71" s="631"/>
    </row>
    <row r="72" s="571" customFormat="1" ht="16.5" customHeight="1" spans="1:14">
      <c r="A72" s="619"/>
      <c r="B72" s="620"/>
      <c r="C72" s="621"/>
      <c r="D72" s="589"/>
      <c r="E72" s="590"/>
      <c r="F72" s="622"/>
      <c r="G72" s="623"/>
      <c r="H72" s="593"/>
      <c r="I72" s="631"/>
      <c r="J72" s="631"/>
      <c r="K72" s="631"/>
      <c r="L72" s="631"/>
      <c r="M72" s="631"/>
      <c r="N72" s="631"/>
    </row>
    <row r="73" s="571" customFormat="1" ht="16.5" customHeight="1" spans="1:14">
      <c r="A73" s="619"/>
      <c r="B73" s="620"/>
      <c r="C73" s="621"/>
      <c r="D73" s="589"/>
      <c r="E73" s="590"/>
      <c r="F73" s="622"/>
      <c r="G73" s="623"/>
      <c r="H73" s="593"/>
      <c r="I73" s="631"/>
      <c r="J73" s="631"/>
      <c r="K73" s="631"/>
      <c r="L73" s="631"/>
      <c r="M73" s="631"/>
      <c r="N73" s="631"/>
    </row>
    <row r="74" s="571" customFormat="1" ht="16.5" customHeight="1" spans="1:14">
      <c r="A74" s="619"/>
      <c r="B74" s="620"/>
      <c r="C74" s="621"/>
      <c r="D74" s="589"/>
      <c r="E74" s="590"/>
      <c r="F74" s="622"/>
      <c r="G74" s="623"/>
      <c r="H74" s="593"/>
      <c r="I74" s="631"/>
      <c r="J74" s="631"/>
      <c r="K74" s="631"/>
      <c r="L74" s="631"/>
      <c r="M74" s="631"/>
      <c r="N74" s="631"/>
    </row>
    <row r="75" s="571" customFormat="1" ht="16.5" customHeight="1" spans="1:14">
      <c r="A75" s="619"/>
      <c r="B75" s="620"/>
      <c r="C75" s="621"/>
      <c r="D75" s="589"/>
      <c r="E75" s="590"/>
      <c r="F75" s="622"/>
      <c r="G75" s="623"/>
      <c r="H75" s="593"/>
      <c r="I75" s="631"/>
      <c r="J75" s="631"/>
      <c r="K75" s="631"/>
      <c r="L75" s="631"/>
      <c r="M75" s="631"/>
      <c r="N75" s="631"/>
    </row>
    <row r="76" s="571" customFormat="1" ht="16.5" customHeight="1" spans="1:14">
      <c r="A76" s="619"/>
      <c r="B76" s="620"/>
      <c r="C76" s="621"/>
      <c r="D76" s="589"/>
      <c r="E76" s="590"/>
      <c r="F76" s="622"/>
      <c r="G76" s="623"/>
      <c r="H76" s="593"/>
      <c r="I76" s="631"/>
      <c r="J76" s="631"/>
      <c r="K76" s="631"/>
      <c r="L76" s="631"/>
      <c r="M76" s="631"/>
      <c r="N76" s="631"/>
    </row>
    <row r="77" s="571" customFormat="1" ht="16.5" customHeight="1" spans="1:14">
      <c r="A77" s="619"/>
      <c r="B77" s="620"/>
      <c r="C77" s="621"/>
      <c r="D77" s="589"/>
      <c r="E77" s="590"/>
      <c r="F77" s="622"/>
      <c r="G77" s="623"/>
      <c r="H77" s="593"/>
      <c r="I77" s="631"/>
      <c r="J77" s="631"/>
      <c r="K77" s="631"/>
      <c r="L77" s="631"/>
      <c r="M77" s="631"/>
      <c r="N77" s="631"/>
    </row>
    <row r="78" s="571" customFormat="1" ht="16.5" customHeight="1" spans="1:14">
      <c r="A78" s="619"/>
      <c r="B78" s="620"/>
      <c r="C78" s="621"/>
      <c r="D78" s="589"/>
      <c r="E78" s="590"/>
      <c r="F78" s="622"/>
      <c r="G78" s="623"/>
      <c r="H78" s="593"/>
      <c r="I78" s="631"/>
      <c r="J78" s="631"/>
      <c r="K78" s="631"/>
      <c r="L78" s="631"/>
      <c r="M78" s="631"/>
      <c r="N78" s="631"/>
    </row>
    <row r="79" s="571" customFormat="1" ht="16.5" customHeight="1" spans="1:14">
      <c r="A79" s="619"/>
      <c r="B79" s="620"/>
      <c r="C79" s="621"/>
      <c r="D79" s="589"/>
      <c r="E79" s="590"/>
      <c r="F79" s="622"/>
      <c r="G79" s="623"/>
      <c r="H79" s="593"/>
      <c r="I79" s="631"/>
      <c r="J79" s="631"/>
      <c r="K79" s="631"/>
      <c r="L79" s="631"/>
      <c r="M79" s="631"/>
      <c r="N79" s="631"/>
    </row>
    <row r="80" s="570" customFormat="1" customHeight="1" spans="1:14">
      <c r="A80" s="619"/>
      <c r="B80" s="620"/>
      <c r="C80" s="621"/>
      <c r="D80" s="589"/>
      <c r="E80" s="590"/>
      <c r="F80" s="622"/>
      <c r="G80" s="623"/>
      <c r="H80" s="593"/>
      <c r="I80" s="630"/>
      <c r="J80" s="630"/>
      <c r="K80" s="630"/>
      <c r="L80" s="630"/>
      <c r="M80" s="630"/>
      <c r="N80" s="630"/>
    </row>
    <row r="81" s="570" customFormat="1" customHeight="1" spans="1:14">
      <c r="A81" s="632"/>
      <c r="B81" s="633"/>
      <c r="C81" s="634"/>
      <c r="D81" s="605"/>
      <c r="E81" s="635"/>
      <c r="F81" s="636"/>
      <c r="G81" s="637"/>
      <c r="H81" s="609"/>
      <c r="I81" s="630"/>
      <c r="J81" s="630"/>
      <c r="K81" s="630"/>
      <c r="L81" s="630"/>
      <c r="M81" s="630"/>
      <c r="N81" s="630"/>
    </row>
    <row r="82" s="570" customFormat="1" customHeight="1" spans="1:14">
      <c r="A82" s="638"/>
      <c r="B82" s="638"/>
      <c r="C82" s="638"/>
      <c r="D82" s="639"/>
      <c r="E82" s="639"/>
      <c r="F82" s="639"/>
      <c r="G82" s="630"/>
      <c r="H82" s="630"/>
      <c r="I82" s="630"/>
      <c r="J82" s="630"/>
      <c r="K82" s="630"/>
      <c r="L82" s="630"/>
      <c r="M82" s="630"/>
      <c r="N82" s="630"/>
    </row>
    <row r="83" s="570" customFormat="1" ht="17.25" customHeight="1" spans="1:11">
      <c r="A83" s="638"/>
      <c r="B83" s="638"/>
      <c r="C83" s="638"/>
      <c r="D83" s="640"/>
      <c r="E83" s="640"/>
      <c r="F83" s="640"/>
      <c r="G83" s="630"/>
      <c r="H83" s="630"/>
      <c r="I83" s="630"/>
      <c r="J83" s="630"/>
      <c r="K83" s="630"/>
    </row>
    <row r="84" s="570" customFormat="1" ht="17.25" customHeight="1" spans="1:11">
      <c r="A84" s="641" t="s">
        <v>1001</v>
      </c>
      <c r="B84" s="641"/>
      <c r="C84" s="641"/>
      <c r="D84" s="642"/>
      <c r="E84" s="642"/>
      <c r="F84" s="642"/>
      <c r="G84" s="630"/>
      <c r="H84" s="630"/>
      <c r="I84" s="630"/>
      <c r="J84" s="630"/>
      <c r="K84" s="630"/>
    </row>
    <row r="85" s="570" customFormat="1" ht="17.25" customHeight="1" spans="1:11">
      <c r="A85" s="643"/>
      <c r="B85" s="643"/>
      <c r="C85" s="644"/>
      <c r="D85" s="645"/>
      <c r="E85" s="645"/>
      <c r="F85" s="645"/>
      <c r="G85" s="630"/>
      <c r="H85" s="630"/>
      <c r="I85" s="630"/>
      <c r="J85" s="630"/>
      <c r="K85" s="630"/>
    </row>
    <row r="86" s="570" customFormat="1" ht="17.25" customHeight="1" spans="1:11">
      <c r="A86" s="643"/>
      <c r="B86" s="643"/>
      <c r="C86" s="646"/>
      <c r="D86" s="645"/>
      <c r="E86" s="645"/>
      <c r="F86" s="645"/>
      <c r="G86" s="630"/>
      <c r="H86" s="630"/>
      <c r="I86" s="630"/>
      <c r="J86" s="630"/>
      <c r="K86" s="630"/>
    </row>
    <row r="87" s="570" customFormat="1" customHeight="1" spans="1:11">
      <c r="A87" s="643"/>
      <c r="B87" s="643"/>
      <c r="C87" s="646" t="s">
        <v>69</v>
      </c>
      <c r="D87" s="647"/>
      <c r="E87" s="647"/>
      <c r="F87" s="647"/>
      <c r="G87" s="630"/>
      <c r="H87" s="630"/>
      <c r="I87" s="630"/>
      <c r="J87" s="630"/>
      <c r="K87" s="630"/>
    </row>
  </sheetData>
  <sheetProtection selectLockedCells="1" selectUnlockedCells="1"/>
  <mergeCells count="21">
    <mergeCell ref="B2:C2"/>
    <mergeCell ref="B3:C3"/>
    <mergeCell ref="B8:H8"/>
    <mergeCell ref="G9:H9"/>
    <mergeCell ref="G10:H10"/>
    <mergeCell ref="G11:H11"/>
    <mergeCell ref="G12:H12"/>
    <mergeCell ref="G13:H13"/>
    <mergeCell ref="G14:H14"/>
    <mergeCell ref="G15:H15"/>
    <mergeCell ref="G16:H16"/>
    <mergeCell ref="G17:H17"/>
    <mergeCell ref="G18:H18"/>
    <mergeCell ref="G19:H19"/>
    <mergeCell ref="D82:F82"/>
    <mergeCell ref="D83:F83"/>
    <mergeCell ref="A84:C84"/>
    <mergeCell ref="D84:F84"/>
    <mergeCell ref="D85:F85"/>
    <mergeCell ref="D86:F86"/>
    <mergeCell ref="D87:F87"/>
  </mergeCells>
  <dataValidations count="1">
    <dataValidation type="list" allowBlank="1" showErrorMessage="1" sqref="F10:F19 F65546:F65555 F131082:F131091 F196618:F196627 F262154:F262163 F327690:F327699 F393226:F393235 F458762:F458771 F524298:F524307 F589834:F589843 F655370:F655379 F720906:F720915 F786442:F786451 F851978:F851987 F917514:F917523 F983050:F983059 JB10:JB19 JB65546:JB65555 JB131082:JB131091 JB196618:JB196627 JB262154:JB262163 JB327690:JB327699 JB393226:JB393235 JB458762:JB458771 JB524298:JB524307 JB589834:JB589843 JB655370:JB655379 JB720906:JB720915 JB786442:JB786451 JB851978:JB851987 JB917514:JB917523 JB983050:JB983059 SX10:SX19 SX65546:SX65555 SX131082:SX131091 SX196618:SX196627 SX262154:SX262163 SX327690:SX327699 SX393226:SX393235 SX458762:SX458771 SX524298:SX524307 SX589834:SX589843 SX655370:SX655379 SX720906:SX720915 SX786442:SX786451 SX851978:SX851987 SX917514:SX917523 SX983050:SX983059 ACT10:ACT19 ACT65546:ACT65555 ACT131082:ACT131091 ACT196618:ACT196627 ACT262154:ACT262163 ACT327690:ACT327699 ACT393226:ACT393235 ACT458762:ACT458771 ACT524298:ACT524307 ACT589834:ACT589843 ACT655370:ACT655379 ACT720906:ACT720915 ACT786442:ACT786451 ACT851978:ACT851987 ACT917514:ACT917523 ACT983050:ACT983059 AMP10:AMP19 AMP65546:AMP65555 AMP131082:AMP131091 AMP196618:AMP196627 AMP262154:AMP262163 AMP327690:AMP327699 AMP393226:AMP393235 AMP458762:AMP458771 AMP524298:AMP524307 AMP589834:AMP589843 AMP655370:AMP655379 AMP720906:AMP720915 AMP786442:AMP786451 AMP851978:AMP851987 AMP917514:AMP917523 AMP983050:AMP983059 AWL10:AWL19 AWL65546:AWL65555 AWL131082:AWL131091 AWL196618:AWL196627 AWL262154:AWL262163 AWL327690:AWL327699 AWL393226:AWL393235 AWL458762:AWL458771 AWL524298:AWL524307 AWL589834:AWL589843 AWL655370:AWL655379 AWL720906:AWL720915 AWL786442:AWL786451 AWL851978:AWL851987 AWL917514:AWL917523 AWL983050:AWL983059 BGH10:BGH19 BGH65546:BGH65555 BGH131082:BGH131091 BGH196618:BGH196627 BGH262154:BGH262163 BGH327690:BGH327699 BGH393226:BGH393235 BGH458762:BGH458771 BGH524298:BGH524307 BGH589834:BGH589843 BGH655370:BGH655379 BGH720906:BGH720915 BGH786442:BGH786451 BGH851978:BGH851987 BGH917514:BGH917523 BGH983050:BGH983059 BQD10:BQD19 BQD65546:BQD65555 BQD131082:BQD131091 BQD196618:BQD196627 BQD262154:BQD262163 BQD327690:BQD327699 BQD393226:BQD393235 BQD458762:BQD458771 BQD524298:BQD524307 BQD589834:BQD589843 BQD655370:BQD655379 BQD720906:BQD720915 BQD786442:BQD786451 BQD851978:BQD851987 BQD917514:BQD917523 BQD983050:BQD983059 BZZ10:BZZ19 BZZ65546:BZZ65555 BZZ131082:BZZ131091 BZZ196618:BZZ196627 BZZ262154:BZZ262163 BZZ327690:BZZ327699 BZZ393226:BZZ393235 BZZ458762:BZZ458771 BZZ524298:BZZ524307 BZZ589834:BZZ589843 BZZ655370:BZZ655379 BZZ720906:BZZ720915 BZZ786442:BZZ786451 BZZ851978:BZZ851987 BZZ917514:BZZ917523 BZZ983050:BZZ983059 CJV10:CJV19 CJV65546:CJV65555 CJV131082:CJV131091 CJV196618:CJV196627 CJV262154:CJV262163 CJV327690:CJV327699 CJV393226:CJV393235 CJV458762:CJV458771 CJV524298:CJV524307 CJV589834:CJV589843 CJV655370:CJV655379 CJV720906:CJV720915 CJV786442:CJV786451 CJV851978:CJV851987 CJV917514:CJV917523 CJV983050:CJV983059 CTR10:CTR19 CTR65546:CTR65555 CTR131082:CTR131091 CTR196618:CTR196627 CTR262154:CTR262163 CTR327690:CTR327699 CTR393226:CTR393235 CTR458762:CTR458771 CTR524298:CTR524307 CTR589834:CTR589843 CTR655370:CTR655379 CTR720906:CTR720915 CTR786442:CTR786451 CTR851978:CTR851987 CTR917514:CTR917523 CTR983050:CTR983059 DDN10:DDN19 DDN65546:DDN65555 DDN131082:DDN131091 DDN196618:DDN196627 DDN262154:DDN262163 DDN327690:DDN327699 DDN393226:DDN393235 DDN458762:DDN458771 DDN524298:DDN524307 DDN589834:DDN589843 DDN655370:DDN655379 DDN720906:DDN720915 DDN786442:DDN786451 DDN851978:DDN851987 DDN917514:DDN917523 DDN983050:DDN983059 DNJ10:DNJ19 DNJ65546:DNJ65555 DNJ131082:DNJ131091 DNJ196618:DNJ196627 DNJ262154:DNJ262163 DNJ327690:DNJ327699 DNJ393226:DNJ393235 DNJ458762:DNJ458771 DNJ524298:DNJ524307 DNJ589834:DNJ589843 DNJ655370:DNJ655379 DNJ720906:DNJ720915 DNJ786442:DNJ786451 DNJ851978:DNJ851987 DNJ917514:DNJ917523 DNJ983050:DNJ983059 DXF10:DXF19 DXF65546:DXF65555 DXF131082:DXF131091 DXF196618:DXF196627 DXF262154:DXF262163 DXF327690:DXF327699 DXF393226:DXF393235 DXF458762:DXF458771 DXF524298:DXF524307 DXF589834:DXF589843 DXF655370:DXF655379 DXF720906:DXF720915 DXF786442:DXF786451 DXF851978:DXF851987 DXF917514:DXF917523 DXF983050:DXF983059 EHB10:EHB19 EHB65546:EHB65555 EHB131082:EHB131091 EHB196618:EHB196627 EHB262154:EHB262163 EHB327690:EHB327699 EHB393226:EHB393235 EHB458762:EHB458771 EHB524298:EHB524307 EHB589834:EHB589843 EHB655370:EHB655379 EHB720906:EHB720915 EHB786442:EHB786451 EHB851978:EHB851987 EHB917514:EHB917523 EHB983050:EHB983059 EQX10:EQX19 EQX65546:EQX65555 EQX131082:EQX131091 EQX196618:EQX196627 EQX262154:EQX262163 EQX327690:EQX327699 EQX393226:EQX393235 EQX458762:EQX458771 EQX524298:EQX524307 EQX589834:EQX589843 EQX655370:EQX655379 EQX720906:EQX720915 EQX786442:EQX786451 EQX851978:EQX851987 EQX917514:EQX917523 EQX983050:EQX983059 FAT10:FAT19 FAT65546:FAT65555 FAT131082:FAT131091 FAT196618:FAT196627 FAT262154:FAT262163 FAT327690:FAT327699 FAT393226:FAT393235 FAT458762:FAT458771 FAT524298:FAT524307 FAT589834:FAT589843 FAT655370:FAT655379 FAT720906:FAT720915 FAT786442:FAT786451 FAT851978:FAT851987 FAT917514:FAT917523 FAT983050:FAT983059 FKP10:FKP19 FKP65546:FKP65555 FKP131082:FKP131091 FKP196618:FKP196627 FKP262154:FKP262163 FKP327690:FKP327699 FKP393226:FKP393235 FKP458762:FKP458771 FKP524298:FKP524307 FKP589834:FKP589843 FKP655370:FKP655379 FKP720906:FKP720915 FKP786442:FKP786451 FKP851978:FKP851987 FKP917514:FKP917523 FKP983050:FKP983059 FUL10:FUL19 FUL65546:FUL65555 FUL131082:FUL131091 FUL196618:FUL196627 FUL262154:FUL262163 FUL327690:FUL327699 FUL393226:FUL393235 FUL458762:FUL458771 FUL524298:FUL524307 FUL589834:FUL589843 FUL655370:FUL655379 FUL720906:FUL720915 FUL786442:FUL786451 FUL851978:FUL851987 FUL917514:FUL917523 FUL983050:FUL983059 GEH10:GEH19 GEH65546:GEH65555 GEH131082:GEH131091 GEH196618:GEH196627 GEH262154:GEH262163 GEH327690:GEH327699 GEH393226:GEH393235 GEH458762:GEH458771 GEH524298:GEH524307 GEH589834:GEH589843 GEH655370:GEH655379 GEH720906:GEH720915 GEH786442:GEH786451 GEH851978:GEH851987 GEH917514:GEH917523 GEH983050:GEH983059 GOD10:GOD19 GOD65546:GOD65555 GOD131082:GOD131091 GOD196618:GOD196627 GOD262154:GOD262163 GOD327690:GOD327699 GOD393226:GOD393235 GOD458762:GOD458771 GOD524298:GOD524307 GOD589834:GOD589843 GOD655370:GOD655379 GOD720906:GOD720915 GOD786442:GOD786451 GOD851978:GOD851987 GOD917514:GOD917523 GOD983050:GOD983059 GXZ10:GXZ19 GXZ65546:GXZ65555 GXZ131082:GXZ131091 GXZ196618:GXZ196627 GXZ262154:GXZ262163 GXZ327690:GXZ327699 GXZ393226:GXZ393235 GXZ458762:GXZ458771 GXZ524298:GXZ524307 GXZ589834:GXZ589843 GXZ655370:GXZ655379 GXZ720906:GXZ720915 GXZ786442:GXZ786451 GXZ851978:GXZ851987 GXZ917514:GXZ917523 GXZ983050:GXZ983059 HHV10:HHV19 HHV65546:HHV65555 HHV131082:HHV131091 HHV196618:HHV196627 HHV262154:HHV262163 HHV327690:HHV327699 HHV393226:HHV393235 HHV458762:HHV458771 HHV524298:HHV524307 HHV589834:HHV589843 HHV655370:HHV655379 HHV720906:HHV720915 HHV786442:HHV786451 HHV851978:HHV851987 HHV917514:HHV917523 HHV983050:HHV983059 HRR10:HRR19 HRR65546:HRR65555 HRR131082:HRR131091 HRR196618:HRR196627 HRR262154:HRR262163 HRR327690:HRR327699 HRR393226:HRR393235 HRR458762:HRR458771 HRR524298:HRR524307 HRR589834:HRR589843 HRR655370:HRR655379 HRR720906:HRR720915 HRR786442:HRR786451 HRR851978:HRR851987 HRR917514:HRR917523 HRR983050:HRR983059 IBN10:IBN19 IBN65546:IBN65555 IBN131082:IBN131091 IBN196618:IBN196627 IBN262154:IBN262163 IBN327690:IBN327699 IBN393226:IBN393235 IBN458762:IBN458771 IBN524298:IBN524307 IBN589834:IBN589843 IBN655370:IBN655379 IBN720906:IBN720915 IBN786442:IBN786451 IBN851978:IBN851987 IBN917514:IBN917523 IBN983050:IBN983059 ILJ10:ILJ19 ILJ65546:ILJ65555 ILJ131082:ILJ131091 ILJ196618:ILJ196627 ILJ262154:ILJ262163 ILJ327690:ILJ327699 ILJ393226:ILJ393235 ILJ458762:ILJ458771 ILJ524298:ILJ524307 ILJ589834:ILJ589843 ILJ655370:ILJ655379 ILJ720906:ILJ720915 ILJ786442:ILJ786451 ILJ851978:ILJ851987 ILJ917514:ILJ917523 ILJ983050:ILJ983059 IVF10:IVF19 IVF65546:IVF65555 IVF131082:IVF131091 IVF196618:IVF196627 IVF262154:IVF262163 IVF327690:IVF327699 IVF393226:IVF393235 IVF458762:IVF458771 IVF524298:IVF524307 IVF589834:IVF589843 IVF655370:IVF655379 IVF720906:IVF720915 IVF786442:IVF786451 IVF851978:IVF851987 IVF917514:IVF917523 IVF983050:IVF983059 JFB10:JFB19 JFB65546:JFB65555 JFB131082:JFB131091 JFB196618:JFB196627 JFB262154:JFB262163 JFB327690:JFB327699 JFB393226:JFB393235 JFB458762:JFB458771 JFB524298:JFB524307 JFB589834:JFB589843 JFB655370:JFB655379 JFB720906:JFB720915 JFB786442:JFB786451 JFB851978:JFB851987 JFB917514:JFB917523 JFB983050:JFB983059 JOX10:JOX19 JOX65546:JOX65555 JOX131082:JOX131091 JOX196618:JOX196627 JOX262154:JOX262163 JOX327690:JOX327699 JOX393226:JOX393235 JOX458762:JOX458771 JOX524298:JOX524307 JOX589834:JOX589843 JOX655370:JOX655379 JOX720906:JOX720915 JOX786442:JOX786451 JOX851978:JOX851987 JOX917514:JOX917523 JOX983050:JOX983059 JYT10:JYT19 JYT65546:JYT65555 JYT131082:JYT131091 JYT196618:JYT196627 JYT262154:JYT262163 JYT327690:JYT327699 JYT393226:JYT393235 JYT458762:JYT458771 JYT524298:JYT524307 JYT589834:JYT589843 JYT655370:JYT655379 JYT720906:JYT720915 JYT786442:JYT786451 JYT851978:JYT851987 JYT917514:JYT917523 JYT983050:JYT983059 KIP10:KIP19 KIP65546:KIP65555 KIP131082:KIP131091 KIP196618:KIP196627 KIP262154:KIP262163 KIP327690:KIP327699 KIP393226:KIP393235 KIP458762:KIP458771 KIP524298:KIP524307 KIP589834:KIP589843 KIP655370:KIP655379 KIP720906:KIP720915 KIP786442:KIP786451 KIP851978:KIP851987 KIP917514:KIP917523 KIP983050:KIP983059 KSL10:KSL19 KSL65546:KSL65555 KSL131082:KSL131091 KSL196618:KSL196627 KSL262154:KSL262163 KSL327690:KSL327699 KSL393226:KSL393235 KSL458762:KSL458771 KSL524298:KSL524307 KSL589834:KSL589843 KSL655370:KSL655379 KSL720906:KSL720915 KSL786442:KSL786451 KSL851978:KSL851987 KSL917514:KSL917523 KSL983050:KSL983059 LCH10:LCH19 LCH65546:LCH65555 LCH131082:LCH131091 LCH196618:LCH196627 LCH262154:LCH262163 LCH327690:LCH327699 LCH393226:LCH393235 LCH458762:LCH458771 LCH524298:LCH524307 LCH589834:LCH589843 LCH655370:LCH655379 LCH720906:LCH720915 LCH786442:LCH786451 LCH851978:LCH851987 LCH917514:LCH917523 LCH983050:LCH983059 LMD10:LMD19 LMD65546:LMD65555 LMD131082:LMD131091 LMD196618:LMD196627 LMD262154:LMD262163 LMD327690:LMD327699 LMD393226:LMD393235 LMD458762:LMD458771 LMD524298:LMD524307 LMD589834:LMD589843 LMD655370:LMD655379 LMD720906:LMD720915 LMD786442:LMD786451 LMD851978:LMD851987 LMD917514:LMD917523 LMD983050:LMD983059 LVZ10:LVZ19 LVZ65546:LVZ65555 LVZ131082:LVZ131091 LVZ196618:LVZ196627 LVZ262154:LVZ262163 LVZ327690:LVZ327699 LVZ393226:LVZ393235 LVZ458762:LVZ458771 LVZ524298:LVZ524307 LVZ589834:LVZ589843 LVZ655370:LVZ655379 LVZ720906:LVZ720915 LVZ786442:LVZ786451 LVZ851978:LVZ851987 LVZ917514:LVZ917523 LVZ983050:LVZ983059 MFV10:MFV19 MFV65546:MFV65555 MFV131082:MFV131091 MFV196618:MFV196627 MFV262154:MFV262163 MFV327690:MFV327699 MFV393226:MFV393235 MFV458762:MFV458771 MFV524298:MFV524307 MFV589834:MFV589843 MFV655370:MFV655379 MFV720906:MFV720915 MFV786442:MFV786451 MFV851978:MFV851987 MFV917514:MFV917523 MFV983050:MFV983059 MPR10:MPR19 MPR65546:MPR65555 MPR131082:MPR131091 MPR196618:MPR196627 MPR262154:MPR262163 MPR327690:MPR327699 MPR393226:MPR393235 MPR458762:MPR458771 MPR524298:MPR524307 MPR589834:MPR589843 MPR655370:MPR655379 MPR720906:MPR720915 MPR786442:MPR786451 MPR851978:MPR851987 MPR917514:MPR917523 MPR983050:MPR983059 MZN10:MZN19 MZN65546:MZN65555 MZN131082:MZN131091 MZN196618:MZN196627 MZN262154:MZN262163 MZN327690:MZN327699 MZN393226:MZN393235 MZN458762:MZN458771 MZN524298:MZN524307 MZN589834:MZN589843 MZN655370:MZN655379 MZN720906:MZN720915 MZN786442:MZN786451 MZN851978:MZN851987 MZN917514:MZN917523 MZN983050:MZN983059 NJJ10:NJJ19 NJJ65546:NJJ65555 NJJ131082:NJJ131091 NJJ196618:NJJ196627 NJJ262154:NJJ262163 NJJ327690:NJJ327699 NJJ393226:NJJ393235 NJJ458762:NJJ458771 NJJ524298:NJJ524307 NJJ589834:NJJ589843 NJJ655370:NJJ655379 NJJ720906:NJJ720915 NJJ786442:NJJ786451 NJJ851978:NJJ851987 NJJ917514:NJJ917523 NJJ983050:NJJ983059 NTF10:NTF19 NTF65546:NTF65555 NTF131082:NTF131091 NTF196618:NTF196627 NTF262154:NTF262163 NTF327690:NTF327699 NTF393226:NTF393235 NTF458762:NTF458771 NTF524298:NTF524307 NTF589834:NTF589843 NTF655370:NTF655379 NTF720906:NTF720915 NTF786442:NTF786451 NTF851978:NTF851987 NTF917514:NTF917523 NTF983050:NTF983059 ODB10:ODB19 ODB65546:ODB65555 ODB131082:ODB131091 ODB196618:ODB196627 ODB262154:ODB262163 ODB327690:ODB327699 ODB393226:ODB393235 ODB458762:ODB458771 ODB524298:ODB524307 ODB589834:ODB589843 ODB655370:ODB655379 ODB720906:ODB720915 ODB786442:ODB786451 ODB851978:ODB851987 ODB917514:ODB917523 ODB983050:ODB983059 OMX10:OMX19 OMX65546:OMX65555 OMX131082:OMX131091 OMX196618:OMX196627 OMX262154:OMX262163 OMX327690:OMX327699 OMX393226:OMX393235 OMX458762:OMX458771 OMX524298:OMX524307 OMX589834:OMX589843 OMX655370:OMX655379 OMX720906:OMX720915 OMX786442:OMX786451 OMX851978:OMX851987 OMX917514:OMX917523 OMX983050:OMX983059 OWT10:OWT19 OWT65546:OWT65555 OWT131082:OWT131091 OWT196618:OWT196627 OWT262154:OWT262163 OWT327690:OWT327699 OWT393226:OWT393235 OWT458762:OWT458771 OWT524298:OWT524307 OWT589834:OWT589843 OWT655370:OWT655379 OWT720906:OWT720915 OWT786442:OWT786451 OWT851978:OWT851987 OWT917514:OWT917523 OWT983050:OWT983059 PGP10:PGP19 PGP65546:PGP65555 PGP131082:PGP131091 PGP196618:PGP196627 PGP262154:PGP262163 PGP327690:PGP327699 PGP393226:PGP393235 PGP458762:PGP458771 PGP524298:PGP524307 PGP589834:PGP589843 PGP655370:PGP655379 PGP720906:PGP720915 PGP786442:PGP786451 PGP851978:PGP851987 PGP917514:PGP917523 PGP983050:PGP983059 PQL10:PQL19 PQL65546:PQL65555 PQL131082:PQL131091 PQL196618:PQL196627 PQL262154:PQL262163 PQL327690:PQL327699 PQL393226:PQL393235 PQL458762:PQL458771 PQL524298:PQL524307 PQL589834:PQL589843 PQL655370:PQL655379 PQL720906:PQL720915 PQL786442:PQL786451 PQL851978:PQL851987 PQL917514:PQL917523 PQL983050:PQL983059 QAH10:QAH19 QAH65546:QAH65555 QAH131082:QAH131091 QAH196618:QAH196627 QAH262154:QAH262163 QAH327690:QAH327699 QAH393226:QAH393235 QAH458762:QAH458771 QAH524298:QAH524307 QAH589834:QAH589843 QAH655370:QAH655379 QAH720906:QAH720915 QAH786442:QAH786451 QAH851978:QAH851987 QAH917514:QAH917523 QAH983050:QAH983059 QKD10:QKD19 QKD65546:QKD65555 QKD131082:QKD131091 QKD196618:QKD196627 QKD262154:QKD262163 QKD327690:QKD327699 QKD393226:QKD393235 QKD458762:QKD458771 QKD524298:QKD524307 QKD589834:QKD589843 QKD655370:QKD655379 QKD720906:QKD720915 QKD786442:QKD786451 QKD851978:QKD851987 QKD917514:QKD917523 QKD983050:QKD983059 QTZ10:QTZ19 QTZ65546:QTZ65555 QTZ131082:QTZ131091 QTZ196618:QTZ196627 QTZ262154:QTZ262163 QTZ327690:QTZ327699 QTZ393226:QTZ393235 QTZ458762:QTZ458771 QTZ524298:QTZ524307 QTZ589834:QTZ589843 QTZ655370:QTZ655379 QTZ720906:QTZ720915 QTZ786442:QTZ786451 QTZ851978:QTZ851987 QTZ917514:QTZ917523 QTZ983050:QTZ983059 RDV10:RDV19 RDV65546:RDV65555 RDV131082:RDV131091 RDV196618:RDV196627 RDV262154:RDV262163 RDV327690:RDV327699 RDV393226:RDV393235 RDV458762:RDV458771 RDV524298:RDV524307 RDV589834:RDV589843 RDV655370:RDV655379 RDV720906:RDV720915 RDV786442:RDV786451 RDV851978:RDV851987 RDV917514:RDV917523 RDV983050:RDV983059 RNR10:RNR19 RNR65546:RNR65555 RNR131082:RNR131091 RNR196618:RNR196627 RNR262154:RNR262163 RNR327690:RNR327699 RNR393226:RNR393235 RNR458762:RNR458771 RNR524298:RNR524307 RNR589834:RNR589843 RNR655370:RNR655379 RNR720906:RNR720915 RNR786442:RNR786451 RNR851978:RNR851987 RNR917514:RNR917523 RNR983050:RNR983059 RXN10:RXN19 RXN65546:RXN65555 RXN131082:RXN131091 RXN196618:RXN196627 RXN262154:RXN262163 RXN327690:RXN327699 RXN393226:RXN393235 RXN458762:RXN458771 RXN524298:RXN524307 RXN589834:RXN589843 RXN655370:RXN655379 RXN720906:RXN720915 RXN786442:RXN786451 RXN851978:RXN851987 RXN917514:RXN917523 RXN983050:RXN983059 SHJ10:SHJ19 SHJ65546:SHJ65555 SHJ131082:SHJ131091 SHJ196618:SHJ196627 SHJ262154:SHJ262163 SHJ327690:SHJ327699 SHJ393226:SHJ393235 SHJ458762:SHJ458771 SHJ524298:SHJ524307 SHJ589834:SHJ589843 SHJ655370:SHJ655379 SHJ720906:SHJ720915 SHJ786442:SHJ786451 SHJ851978:SHJ851987 SHJ917514:SHJ917523 SHJ983050:SHJ983059 SRF10:SRF19 SRF65546:SRF65555 SRF131082:SRF131091 SRF196618:SRF196627 SRF262154:SRF262163 SRF327690:SRF327699 SRF393226:SRF393235 SRF458762:SRF458771 SRF524298:SRF524307 SRF589834:SRF589843 SRF655370:SRF655379 SRF720906:SRF720915 SRF786442:SRF786451 SRF851978:SRF851987 SRF917514:SRF917523 SRF983050:SRF983059 TBB10:TBB19 TBB65546:TBB65555 TBB131082:TBB131091 TBB196618:TBB196627 TBB262154:TBB262163 TBB327690:TBB327699 TBB393226:TBB393235 TBB458762:TBB458771 TBB524298:TBB524307 TBB589834:TBB589843 TBB655370:TBB655379 TBB720906:TBB720915 TBB786442:TBB786451 TBB851978:TBB851987 TBB917514:TBB917523 TBB983050:TBB983059 TKX10:TKX19 TKX65546:TKX65555 TKX131082:TKX131091 TKX196618:TKX196627 TKX262154:TKX262163 TKX327690:TKX327699 TKX393226:TKX393235 TKX458762:TKX458771 TKX524298:TKX524307 TKX589834:TKX589843 TKX655370:TKX655379 TKX720906:TKX720915 TKX786442:TKX786451 TKX851978:TKX851987 TKX917514:TKX917523 TKX983050:TKX983059 TUT10:TUT19 TUT65546:TUT65555 TUT131082:TUT131091 TUT196618:TUT196627 TUT262154:TUT262163 TUT327690:TUT327699 TUT393226:TUT393235 TUT458762:TUT458771 TUT524298:TUT524307 TUT589834:TUT589843 TUT655370:TUT655379 TUT720906:TUT720915 TUT786442:TUT786451 TUT851978:TUT851987 TUT917514:TUT917523 TUT983050:TUT983059 UEP10:UEP19 UEP65546:UEP65555 UEP131082:UEP131091 UEP196618:UEP196627 UEP262154:UEP262163 UEP327690:UEP327699 UEP393226:UEP393235 UEP458762:UEP458771 UEP524298:UEP524307 UEP589834:UEP589843 UEP655370:UEP655379 UEP720906:UEP720915 UEP786442:UEP786451 UEP851978:UEP851987 UEP917514:UEP917523 UEP983050:UEP983059 UOL10:UOL19 UOL65546:UOL65555 UOL131082:UOL131091 UOL196618:UOL196627 UOL262154:UOL262163 UOL327690:UOL327699 UOL393226:UOL393235 UOL458762:UOL458771 UOL524298:UOL524307 UOL589834:UOL589843 UOL655370:UOL655379 UOL720906:UOL720915 UOL786442:UOL786451 UOL851978:UOL851987 UOL917514:UOL917523 UOL983050:UOL983059 UYH10:UYH19 UYH65546:UYH65555 UYH131082:UYH131091 UYH196618:UYH196627 UYH262154:UYH262163 UYH327690:UYH327699 UYH393226:UYH393235 UYH458762:UYH458771 UYH524298:UYH524307 UYH589834:UYH589843 UYH655370:UYH655379 UYH720906:UYH720915 UYH786442:UYH786451 UYH851978:UYH851987 UYH917514:UYH917523 UYH983050:UYH983059 VID10:VID19 VID65546:VID65555 VID131082:VID131091 VID196618:VID196627 VID262154:VID262163 VID327690:VID327699 VID393226:VID393235 VID458762:VID458771 VID524298:VID524307 VID589834:VID589843 VID655370:VID655379 VID720906:VID720915 VID786442:VID786451 VID851978:VID851987 VID917514:VID917523 VID983050:VID983059 VRZ10:VRZ19 VRZ65546:VRZ65555 VRZ131082:VRZ131091 VRZ196618:VRZ196627 VRZ262154:VRZ262163 VRZ327690:VRZ327699 VRZ393226:VRZ393235 VRZ458762:VRZ458771 VRZ524298:VRZ524307 VRZ589834:VRZ589843 VRZ655370:VRZ655379 VRZ720906:VRZ720915 VRZ786442:VRZ786451 VRZ851978:VRZ851987 VRZ917514:VRZ917523 VRZ983050:VRZ983059 WBV10:WBV19 WBV65546:WBV65555 WBV131082:WBV131091 WBV196618:WBV196627 WBV262154:WBV262163 WBV327690:WBV327699 WBV393226:WBV393235 WBV458762:WBV458771 WBV524298:WBV524307 WBV589834:WBV589843 WBV655370:WBV655379 WBV720906:WBV720915 WBV786442:WBV786451 WBV851978:WBV851987 WBV917514:WBV917523 WBV983050:WBV983059 WLR10:WLR19 WLR65546:WLR65555 WLR131082:WLR131091 WLR196618:WLR196627 WLR262154:WLR262163 WLR327690:WLR327699 WLR393226:WLR393235 WLR458762:WLR458771 WLR524298:WLR524307 WLR589834:WLR589843 WLR655370:WLR655379 WLR720906:WLR720915 WLR786442:WLR786451 WLR851978:WLR851987 WLR917514:WLR917523 WLR983050:WLR983059 WVN10:WVN19 WVN65546:WVN65555 WVN131082:WVN131091 WVN196618:WVN196627 WVN262154:WVN262163 WVN327690:WVN327699 WVN393226:WVN393235 WVN458762:WVN458771 WVN524298:WVN524307 WVN589834:WVN589843 WVN655370:WVN655379 WVN720906:WVN720915 WVN786442:WVN786451 WVN851978:WVN851987 WVN917514:WVN917523 WVN983050:WVN983059">
      <formula1>"REFORMA,ADEQUAÇÃO,AMPLIAÇÃO,FINANCEIRO"</formula1>
    </dataValidation>
  </dataValidations>
  <printOptions horizontalCentered="1" verticalCentered="1"/>
  <pageMargins left="0" right="0" top="0" bottom="0" header="0.511811023622047" footer="0.511811023622047"/>
  <pageSetup paperSize="9" firstPageNumber="0" orientation="landscape" useFirstPageNumber="1" horizontalDpi="300" verticalDpi="300"/>
  <headerFooter alignWithMargins="0"/>
  <rowBreaks count="1" manualBreakCount="1">
    <brk id="46" max="16383" man="1"/>
  </rowBreak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1"/>
  <sheetViews>
    <sheetView showGridLines="0" zoomScaleSheetLayoutView="75" workbookViewId="0">
      <selection activeCell="H5" sqref="H5"/>
    </sheetView>
  </sheetViews>
  <sheetFormatPr defaultColWidth="9" defaultRowHeight="12.75" outlineLevelCol="7"/>
  <cols>
    <col min="1" max="1" width="7.42857142857143" style="469" customWidth="1"/>
    <col min="2" max="2" width="43.7142857142857" style="469" customWidth="1"/>
    <col min="3" max="3" width="16.1428571428571" style="469" customWidth="1"/>
    <col min="4" max="4" width="14" style="469" customWidth="1"/>
    <col min="5" max="6" width="16.4285714285714" style="469" customWidth="1"/>
    <col min="7" max="7" width="15.4285714285714" style="469" customWidth="1"/>
    <col min="8" max="8" width="19.5714285714286" style="469" customWidth="1"/>
    <col min="9" max="16384" width="9" style="469"/>
  </cols>
  <sheetData>
    <row r="1" ht="13.5"/>
    <row r="2" ht="14.25" spans="2:8">
      <c r="B2" s="470" t="s">
        <v>1002</v>
      </c>
      <c r="C2" s="470"/>
      <c r="D2" s="470"/>
      <c r="E2" s="470"/>
      <c r="G2" s="471" t="s">
        <v>1</v>
      </c>
      <c r="H2" s="472" t="s">
        <v>2</v>
      </c>
    </row>
    <row r="3" ht="14.25" customHeight="1" spans="2:8">
      <c r="B3" s="473" t="s">
        <v>1003</v>
      </c>
      <c r="C3" s="473"/>
      <c r="D3" s="473"/>
      <c r="E3" s="473"/>
      <c r="G3" s="471" t="s">
        <v>4</v>
      </c>
      <c r="H3" s="472">
        <v>2026</v>
      </c>
    </row>
    <row r="4" ht="13.5" spans="7:8">
      <c r="G4" s="474" t="s">
        <v>5</v>
      </c>
      <c r="H4" s="475" t="s">
        <v>6</v>
      </c>
    </row>
    <row r="8" ht="15" customHeight="1" spans="2:7">
      <c r="B8" s="476" t="s">
        <v>1004</v>
      </c>
      <c r="C8" s="476" t="s">
        <v>1005</v>
      </c>
      <c r="D8" s="476"/>
      <c r="E8" s="476"/>
      <c r="F8" s="476"/>
      <c r="G8" s="476"/>
    </row>
    <row r="9" s="465" customFormat="1" ht="7.5" customHeight="1"/>
    <row r="10" s="465" customFormat="1" ht="24.75" customHeight="1" spans="1:8">
      <c r="A10" s="477" t="s">
        <v>76</v>
      </c>
      <c r="B10" s="478" t="s">
        <v>1006</v>
      </c>
      <c r="C10" s="478" t="s">
        <v>1007</v>
      </c>
      <c r="D10" s="478" t="s">
        <v>1008</v>
      </c>
      <c r="E10" s="478" t="s">
        <v>1009</v>
      </c>
      <c r="F10" s="478" t="s">
        <v>1010</v>
      </c>
      <c r="G10" s="478" t="s">
        <v>1011</v>
      </c>
      <c r="H10" s="479" t="s">
        <v>1012</v>
      </c>
    </row>
    <row r="11" ht="7.5" customHeight="1" spans="2:7">
      <c r="B11" s="480"/>
      <c r="C11" s="481"/>
      <c r="D11" s="481"/>
      <c r="E11" s="481"/>
      <c r="F11" s="481"/>
      <c r="G11" s="481"/>
    </row>
    <row r="12" ht="14.25" customHeight="1" spans="1:8">
      <c r="A12" s="482" t="s">
        <v>1013</v>
      </c>
      <c r="B12" s="482"/>
      <c r="C12" s="482"/>
      <c r="D12" s="482"/>
      <c r="E12" s="482"/>
      <c r="F12" s="482"/>
      <c r="G12" s="482"/>
      <c r="H12" s="482"/>
    </row>
    <row r="13" s="466" customFormat="1" ht="14.25" customHeight="1" spans="1:8">
      <c r="A13" s="483" t="s">
        <v>1014</v>
      </c>
      <c r="B13" s="484" t="s">
        <v>1015</v>
      </c>
      <c r="C13" s="485" t="s">
        <v>1016</v>
      </c>
      <c r="D13" s="486">
        <v>1</v>
      </c>
      <c r="E13" s="487">
        <v>10404.17</v>
      </c>
      <c r="F13" s="487">
        <v>6228.33</v>
      </c>
      <c r="G13" s="488" t="s">
        <v>1017</v>
      </c>
      <c r="H13" s="489" t="s">
        <v>1018</v>
      </c>
    </row>
    <row r="14" s="466" customFormat="1" ht="14.25" customHeight="1" spans="1:8">
      <c r="A14" s="483" t="s">
        <v>1019</v>
      </c>
      <c r="B14" s="484" t="s">
        <v>1020</v>
      </c>
      <c r="C14" s="485" t="s">
        <v>1016</v>
      </c>
      <c r="D14" s="486">
        <v>1</v>
      </c>
      <c r="E14" s="487">
        <v>4367.82</v>
      </c>
      <c r="F14" s="487">
        <v>3131.41</v>
      </c>
      <c r="G14" s="488" t="s">
        <v>1017</v>
      </c>
      <c r="H14" s="489" t="s">
        <v>1018</v>
      </c>
    </row>
    <row r="15" s="466" customFormat="1" ht="14.25" customHeight="1" spans="1:8">
      <c r="A15" s="483" t="s">
        <v>1021</v>
      </c>
      <c r="B15" s="490" t="s">
        <v>1022</v>
      </c>
      <c r="C15" s="485" t="s">
        <v>1016</v>
      </c>
      <c r="D15" s="491">
        <v>1</v>
      </c>
      <c r="E15" s="487">
        <v>3464.8</v>
      </c>
      <c r="F15" s="487">
        <v>2862</v>
      </c>
      <c r="G15" s="488" t="s">
        <v>1017</v>
      </c>
      <c r="H15" s="492" t="s">
        <v>1018</v>
      </c>
    </row>
    <row r="16" s="466" customFormat="1" ht="14.25" customHeight="1" spans="1:8">
      <c r="A16" s="483" t="s">
        <v>1023</v>
      </c>
      <c r="B16" s="493" t="s">
        <v>1024</v>
      </c>
      <c r="C16" s="485" t="s">
        <v>1016</v>
      </c>
      <c r="D16" s="491">
        <v>5</v>
      </c>
      <c r="E16" s="487">
        <v>7999.76</v>
      </c>
      <c r="F16" s="487">
        <v>4795.2</v>
      </c>
      <c r="G16" s="488" t="s">
        <v>1017</v>
      </c>
      <c r="H16" s="492" t="s">
        <v>1018</v>
      </c>
    </row>
    <row r="17" s="466" customFormat="1" ht="14.25" customHeight="1" spans="1:8">
      <c r="A17" s="483" t="s">
        <v>1025</v>
      </c>
      <c r="B17" s="494" t="s">
        <v>1026</v>
      </c>
      <c r="C17" s="485" t="s">
        <v>1016</v>
      </c>
      <c r="D17" s="491">
        <v>1</v>
      </c>
      <c r="E17" s="487">
        <v>3990.78</v>
      </c>
      <c r="F17" s="487">
        <v>3090.96</v>
      </c>
      <c r="G17" s="488" t="s">
        <v>1017</v>
      </c>
      <c r="H17" s="492" t="s">
        <v>1018</v>
      </c>
    </row>
    <row r="18" s="466" customFormat="1" ht="14.25" customHeight="1" spans="1:8">
      <c r="A18" s="483" t="s">
        <v>1027</v>
      </c>
      <c r="B18" s="494" t="s">
        <v>1028</v>
      </c>
      <c r="C18" s="485" t="s">
        <v>1016</v>
      </c>
      <c r="D18" s="491">
        <v>1</v>
      </c>
      <c r="E18" s="487">
        <v>2764.5</v>
      </c>
      <c r="F18" s="487">
        <v>2441.71</v>
      </c>
      <c r="G18" s="488" t="s">
        <v>1017</v>
      </c>
      <c r="H18" s="492" t="s">
        <v>1018</v>
      </c>
    </row>
    <row r="19" s="466" customFormat="1" ht="14.25" customHeight="1" spans="1:8">
      <c r="A19" s="483" t="s">
        <v>1029</v>
      </c>
      <c r="B19" s="494" t="s">
        <v>1030</v>
      </c>
      <c r="C19" s="485" t="s">
        <v>1016</v>
      </c>
      <c r="D19" s="491">
        <v>1</v>
      </c>
      <c r="E19" s="487">
        <v>3102.86</v>
      </c>
      <c r="F19" s="487">
        <v>2060.64</v>
      </c>
      <c r="G19" s="488" t="s">
        <v>1017</v>
      </c>
      <c r="H19" s="492" t="s">
        <v>1018</v>
      </c>
    </row>
    <row r="20" s="466" customFormat="1" ht="14.25" customHeight="1" spans="1:8">
      <c r="A20" s="495" t="s">
        <v>1031</v>
      </c>
      <c r="B20" s="496"/>
      <c r="C20" s="496"/>
      <c r="D20" s="496"/>
      <c r="E20" s="496"/>
      <c r="F20" s="496"/>
      <c r="G20" s="496"/>
      <c r="H20" s="497"/>
    </row>
    <row r="21" s="466" customFormat="1" ht="15" customHeight="1" spans="1:8">
      <c r="A21" s="498" t="s">
        <v>1032</v>
      </c>
      <c r="B21" s="499" t="s">
        <v>1033</v>
      </c>
      <c r="C21" s="500" t="s">
        <v>1016</v>
      </c>
      <c r="D21" s="501">
        <v>1</v>
      </c>
      <c r="E21" s="502">
        <v>4000</v>
      </c>
      <c r="F21" s="502">
        <v>2479.77</v>
      </c>
      <c r="G21" s="488" t="s">
        <v>1017</v>
      </c>
      <c r="H21" s="492" t="s">
        <v>1018</v>
      </c>
    </row>
    <row r="22" s="466" customFormat="1" ht="15" customHeight="1" spans="1:8">
      <c r="A22" s="498" t="s">
        <v>1034</v>
      </c>
      <c r="B22" s="499" t="s">
        <v>1035</v>
      </c>
      <c r="C22" s="500" t="s">
        <v>1016</v>
      </c>
      <c r="D22" s="501">
        <v>1</v>
      </c>
      <c r="E22" s="502">
        <v>3900</v>
      </c>
      <c r="F22" s="502">
        <v>2559.14</v>
      </c>
      <c r="G22" s="488" t="s">
        <v>1017</v>
      </c>
      <c r="H22" s="492" t="s">
        <v>1018</v>
      </c>
    </row>
    <row r="23" s="466" customFormat="1" ht="14.25" customHeight="1" spans="1:8">
      <c r="A23" s="498" t="s">
        <v>1036</v>
      </c>
      <c r="B23" s="484" t="s">
        <v>1037</v>
      </c>
      <c r="C23" s="503" t="s">
        <v>1038</v>
      </c>
      <c r="D23" s="486">
        <v>6</v>
      </c>
      <c r="E23" s="487">
        <v>3331.5</v>
      </c>
      <c r="F23" s="487">
        <v>2851.12</v>
      </c>
      <c r="G23" s="504" t="s">
        <v>1017</v>
      </c>
      <c r="H23" s="489" t="s">
        <v>1018</v>
      </c>
    </row>
    <row r="24" s="466" customFormat="1" ht="14.25" customHeight="1" spans="1:8">
      <c r="A24" s="498" t="s">
        <v>1039</v>
      </c>
      <c r="B24" s="484" t="s">
        <v>1040</v>
      </c>
      <c r="C24" s="503" t="s">
        <v>1016</v>
      </c>
      <c r="D24" s="486">
        <v>2</v>
      </c>
      <c r="E24" s="487">
        <v>7126.68</v>
      </c>
      <c r="F24" s="487">
        <v>4729.32</v>
      </c>
      <c r="G24" s="504" t="s">
        <v>1017</v>
      </c>
      <c r="H24" s="489" t="s">
        <v>1018</v>
      </c>
    </row>
    <row r="25" s="466" customFormat="1" ht="14.25" customHeight="1" spans="1:8">
      <c r="A25" s="498" t="s">
        <v>1041</v>
      </c>
      <c r="B25" s="484" t="s">
        <v>1042</v>
      </c>
      <c r="C25" s="503" t="s">
        <v>1016</v>
      </c>
      <c r="D25" s="486">
        <v>60</v>
      </c>
      <c r="E25" s="487">
        <v>4719.1</v>
      </c>
      <c r="F25" s="487">
        <v>3259.54</v>
      </c>
      <c r="G25" s="504" t="s">
        <v>1017</v>
      </c>
      <c r="H25" s="489" t="s">
        <v>1018</v>
      </c>
    </row>
    <row r="26" s="466" customFormat="1" ht="14.25" customHeight="1" spans="1:8">
      <c r="A26" s="498" t="s">
        <v>1043</v>
      </c>
      <c r="B26" s="484" t="s">
        <v>1044</v>
      </c>
      <c r="C26" s="503" t="s">
        <v>1016</v>
      </c>
      <c r="D26" s="486">
        <v>1</v>
      </c>
      <c r="E26" s="487">
        <v>4139</v>
      </c>
      <c r="F26" s="487">
        <v>3780</v>
      </c>
      <c r="G26" s="504" t="s">
        <v>1017</v>
      </c>
      <c r="H26" s="505" t="s">
        <v>1018</v>
      </c>
    </row>
    <row r="27" s="466" customFormat="1" ht="14.25" customHeight="1" spans="1:8">
      <c r="A27" s="498" t="s">
        <v>1045</v>
      </c>
      <c r="B27" s="484" t="s">
        <v>1046</v>
      </c>
      <c r="C27" s="506" t="s">
        <v>1016</v>
      </c>
      <c r="D27" s="507">
        <v>2</v>
      </c>
      <c r="E27" s="487">
        <v>4139</v>
      </c>
      <c r="F27" s="508">
        <v>3596.4</v>
      </c>
      <c r="G27" s="509" t="s">
        <v>1017</v>
      </c>
      <c r="H27" s="492" t="s">
        <v>1018</v>
      </c>
    </row>
    <row r="28" s="466" customFormat="1" ht="14.25" customHeight="1" spans="1:8">
      <c r="A28" s="498" t="s">
        <v>1047</v>
      </c>
      <c r="B28" s="484" t="s">
        <v>1048</v>
      </c>
      <c r="C28" s="503" t="s">
        <v>1016</v>
      </c>
      <c r="D28" s="486">
        <v>4</v>
      </c>
      <c r="E28" s="487">
        <v>8640</v>
      </c>
      <c r="F28" s="487">
        <v>2700</v>
      </c>
      <c r="G28" s="504" t="s">
        <v>1017</v>
      </c>
      <c r="H28" s="489" t="s">
        <v>1018</v>
      </c>
    </row>
    <row r="29" s="466" customFormat="1" ht="14.25" customHeight="1" spans="1:8">
      <c r="A29" s="498" t="s">
        <v>1049</v>
      </c>
      <c r="B29" s="484" t="s">
        <v>1050</v>
      </c>
      <c r="C29" s="503" t="s">
        <v>1038</v>
      </c>
      <c r="D29" s="486">
        <v>25</v>
      </c>
      <c r="E29" s="487">
        <v>3653.6</v>
      </c>
      <c r="F29" s="487">
        <v>2937.06</v>
      </c>
      <c r="G29" s="504" t="s">
        <v>1017</v>
      </c>
      <c r="H29" s="489" t="s">
        <v>1018</v>
      </c>
    </row>
    <row r="30" s="466" customFormat="1" ht="14.25" customHeight="1" spans="1:8">
      <c r="A30" s="498" t="s">
        <v>487</v>
      </c>
      <c r="B30" s="484" t="s">
        <v>1051</v>
      </c>
      <c r="C30" s="503" t="s">
        <v>1038</v>
      </c>
      <c r="D30" s="486">
        <v>2</v>
      </c>
      <c r="E30" s="487">
        <v>3425.7</v>
      </c>
      <c r="F30" s="487">
        <v>2804.76</v>
      </c>
      <c r="G30" s="504" t="s">
        <v>1017</v>
      </c>
      <c r="H30" s="489" t="s">
        <v>1018</v>
      </c>
    </row>
    <row r="31" s="466" customFormat="1" ht="14.25" customHeight="1" spans="1:8">
      <c r="A31" s="498" t="s">
        <v>1052</v>
      </c>
      <c r="B31" s="484" t="s">
        <v>1053</v>
      </c>
      <c r="C31" s="503" t="s">
        <v>1016</v>
      </c>
      <c r="D31" s="486">
        <v>7</v>
      </c>
      <c r="E31" s="487">
        <v>3187.15</v>
      </c>
      <c r="F31" s="487">
        <v>2633.04</v>
      </c>
      <c r="G31" s="504" t="s">
        <v>1017</v>
      </c>
      <c r="H31" s="489" t="s">
        <v>1018</v>
      </c>
    </row>
    <row r="32" s="466" customFormat="1" ht="14.25" customHeight="1" spans="1:8">
      <c r="A32" s="498" t="s">
        <v>1054</v>
      </c>
      <c r="B32" s="484" t="s">
        <v>1055</v>
      </c>
      <c r="C32" s="503" t="s">
        <v>1016</v>
      </c>
      <c r="D32" s="486">
        <v>2</v>
      </c>
      <c r="E32" s="487">
        <v>2931.69</v>
      </c>
      <c r="F32" s="487">
        <v>2757.24</v>
      </c>
      <c r="G32" s="504" t="s">
        <v>1017</v>
      </c>
      <c r="H32" s="489" t="s">
        <v>1018</v>
      </c>
    </row>
    <row r="33" s="466" customFormat="1" ht="14.25" customHeight="1" spans="1:8">
      <c r="A33" s="510" t="s">
        <v>1056</v>
      </c>
      <c r="B33" s="510"/>
      <c r="C33" s="510"/>
      <c r="D33" s="510"/>
      <c r="E33" s="510"/>
      <c r="F33" s="510"/>
      <c r="G33" s="510"/>
      <c r="H33" s="510"/>
    </row>
    <row r="34" s="466" customFormat="1" ht="14.25" customHeight="1" spans="1:8">
      <c r="A34" s="511" t="s">
        <v>487</v>
      </c>
      <c r="B34" s="512" t="s">
        <v>1057</v>
      </c>
      <c r="C34" s="513" t="s">
        <v>1016</v>
      </c>
      <c r="D34" s="514">
        <v>13</v>
      </c>
      <c r="E34" s="515">
        <v>2245.2</v>
      </c>
      <c r="F34" s="515">
        <v>1680.43</v>
      </c>
      <c r="G34" s="504" t="s">
        <v>1017</v>
      </c>
      <c r="H34" s="489" t="s">
        <v>1018</v>
      </c>
    </row>
    <row r="35" s="466" customFormat="1" ht="14.25" customHeight="1" spans="1:8">
      <c r="A35" s="511" t="s">
        <v>1052</v>
      </c>
      <c r="B35" s="484" t="s">
        <v>1058</v>
      </c>
      <c r="C35" s="503" t="s">
        <v>1016</v>
      </c>
      <c r="D35" s="486">
        <v>46</v>
      </c>
      <c r="E35" s="515">
        <v>2545.2</v>
      </c>
      <c r="F35" s="515">
        <v>1680.43</v>
      </c>
      <c r="G35" s="504" t="s">
        <v>1017</v>
      </c>
      <c r="H35" s="489" t="s">
        <v>1018</v>
      </c>
    </row>
    <row r="36" s="466" customFormat="1" ht="14.25" customHeight="1" spans="1:8">
      <c r="A36" s="511" t="s">
        <v>1054</v>
      </c>
      <c r="B36" s="484" t="s">
        <v>1059</v>
      </c>
      <c r="C36" s="503" t="s">
        <v>1016</v>
      </c>
      <c r="D36" s="486">
        <v>1</v>
      </c>
      <c r="E36" s="487">
        <v>2245.2</v>
      </c>
      <c r="F36" s="487">
        <v>1620</v>
      </c>
      <c r="G36" s="504" t="s">
        <v>1017</v>
      </c>
      <c r="H36" s="489" t="s">
        <v>1018</v>
      </c>
    </row>
    <row r="37" s="466" customFormat="1" ht="14.25" customHeight="1" spans="1:8">
      <c r="A37" s="511" t="s">
        <v>1060</v>
      </c>
      <c r="B37" s="484" t="s">
        <v>1061</v>
      </c>
      <c r="C37" s="503" t="s">
        <v>1016</v>
      </c>
      <c r="D37" s="486">
        <v>26</v>
      </c>
      <c r="E37" s="487">
        <v>2373.8</v>
      </c>
      <c r="F37" s="487">
        <v>1499.43</v>
      </c>
      <c r="G37" s="504" t="s">
        <v>1017</v>
      </c>
      <c r="H37" s="489" t="s">
        <v>1018</v>
      </c>
    </row>
    <row r="38" s="466" customFormat="1" ht="14.25" customHeight="1" spans="1:8">
      <c r="A38" s="516" t="s">
        <v>1062</v>
      </c>
      <c r="B38" s="517" t="s">
        <v>1063</v>
      </c>
      <c r="C38" s="485" t="s">
        <v>1016</v>
      </c>
      <c r="D38" s="491">
        <v>16</v>
      </c>
      <c r="E38" s="487">
        <v>2255.65</v>
      </c>
      <c r="F38" s="487">
        <v>1499.43</v>
      </c>
      <c r="G38" s="488" t="s">
        <v>1017</v>
      </c>
      <c r="H38" s="492" t="s">
        <v>1018</v>
      </c>
    </row>
    <row r="39" s="466" customFormat="1" ht="14.25" customHeight="1" spans="1:8">
      <c r="A39" s="516" t="s">
        <v>1064</v>
      </c>
      <c r="B39" s="517" t="s">
        <v>1065</v>
      </c>
      <c r="C39" s="485" t="s">
        <v>1016</v>
      </c>
      <c r="D39" s="491">
        <v>1</v>
      </c>
      <c r="E39" s="487">
        <v>2198.88</v>
      </c>
      <c r="F39" s="487">
        <v>1684.3</v>
      </c>
      <c r="G39" s="488" t="s">
        <v>1017</v>
      </c>
      <c r="H39" s="492" t="s">
        <v>1018</v>
      </c>
    </row>
    <row r="40" s="466" customFormat="1" ht="14.25" customHeight="1" spans="1:8">
      <c r="A40" s="516" t="s">
        <v>1066</v>
      </c>
      <c r="B40" s="517" t="s">
        <v>1067</v>
      </c>
      <c r="C40" s="485" t="s">
        <v>1016</v>
      </c>
      <c r="D40" s="491">
        <v>5</v>
      </c>
      <c r="E40" s="487">
        <v>2176.09</v>
      </c>
      <c r="F40" s="487">
        <v>1717.2</v>
      </c>
      <c r="G40" s="488" t="s">
        <v>1017</v>
      </c>
      <c r="H40" s="492" t="s">
        <v>1018</v>
      </c>
    </row>
    <row r="41" s="466" customFormat="1" ht="14.25" customHeight="1" spans="1:8">
      <c r="A41" s="516" t="s">
        <v>1068</v>
      </c>
      <c r="B41" s="517" t="s">
        <v>1069</v>
      </c>
      <c r="C41" s="485" t="s">
        <v>1016</v>
      </c>
      <c r="D41" s="491">
        <v>5</v>
      </c>
      <c r="E41" s="487">
        <v>2649.26</v>
      </c>
      <c r="F41" s="487">
        <v>1717.2</v>
      </c>
      <c r="G41" s="488" t="s">
        <v>1017</v>
      </c>
      <c r="H41" s="518" t="s">
        <v>1018</v>
      </c>
    </row>
    <row r="42" s="466" customFormat="1" ht="14.25" customHeight="1" spans="1:8">
      <c r="A42" s="516" t="s">
        <v>1070</v>
      </c>
      <c r="B42" s="517" t="s">
        <v>1071</v>
      </c>
      <c r="C42" s="485" t="s">
        <v>1016</v>
      </c>
      <c r="D42" s="491">
        <v>13</v>
      </c>
      <c r="E42" s="487">
        <v>2207.81</v>
      </c>
      <c r="F42" s="487">
        <v>1499.43</v>
      </c>
      <c r="G42" s="488" t="s">
        <v>1017</v>
      </c>
      <c r="H42" s="492" t="s">
        <v>1018</v>
      </c>
    </row>
    <row r="43" s="466" customFormat="1" ht="14.25" customHeight="1" spans="1:8">
      <c r="A43" s="511" t="s">
        <v>1072</v>
      </c>
      <c r="B43" s="484" t="s">
        <v>1073</v>
      </c>
      <c r="C43" s="503" t="s">
        <v>1016</v>
      </c>
      <c r="D43" s="486">
        <v>4</v>
      </c>
      <c r="E43" s="487">
        <v>1945.2</v>
      </c>
      <c r="F43" s="487">
        <v>1499.43</v>
      </c>
      <c r="G43" s="504" t="s">
        <v>1017</v>
      </c>
      <c r="H43" s="489" t="s">
        <v>1018</v>
      </c>
    </row>
    <row r="44" s="466" customFormat="1" ht="14.25" customHeight="1" spans="1:8">
      <c r="A44" s="511" t="s">
        <v>1074</v>
      </c>
      <c r="B44" s="484" t="s">
        <v>1075</v>
      </c>
      <c r="C44" s="503" t="s">
        <v>1016</v>
      </c>
      <c r="D44" s="486">
        <v>1</v>
      </c>
      <c r="E44" s="487">
        <v>5607.94</v>
      </c>
      <c r="F44" s="487">
        <v>3205.44</v>
      </c>
      <c r="G44" s="504" t="s">
        <v>1017</v>
      </c>
      <c r="H44" s="489" t="s">
        <v>1018</v>
      </c>
    </row>
    <row r="45" s="466" customFormat="1" ht="14.25" customHeight="1" spans="1:8">
      <c r="A45" s="516" t="s">
        <v>1076</v>
      </c>
      <c r="B45" s="517" t="s">
        <v>1077</v>
      </c>
      <c r="C45" s="485" t="s">
        <v>1016</v>
      </c>
      <c r="D45" s="491">
        <v>2</v>
      </c>
      <c r="E45" s="487">
        <v>2131.76</v>
      </c>
      <c r="F45" s="487">
        <v>1602.72</v>
      </c>
      <c r="G45" s="488" t="s">
        <v>1017</v>
      </c>
      <c r="H45" s="492" t="s">
        <v>1018</v>
      </c>
    </row>
    <row r="46" s="466" customFormat="1" ht="14.25" customHeight="1" spans="1:8">
      <c r="A46" s="516" t="s">
        <v>1078</v>
      </c>
      <c r="B46" s="517" t="s">
        <v>1079</v>
      </c>
      <c r="C46" s="485" t="s">
        <v>1016</v>
      </c>
      <c r="D46" s="491">
        <v>4</v>
      </c>
      <c r="E46" s="487">
        <v>2927.46</v>
      </c>
      <c r="F46" s="487">
        <v>1717.2</v>
      </c>
      <c r="G46" s="488" t="s">
        <v>1017</v>
      </c>
      <c r="H46" s="492" t="s">
        <v>1018</v>
      </c>
    </row>
    <row r="47" s="466" customFormat="1" ht="14.25" customHeight="1" spans="1:8">
      <c r="A47" s="511" t="s">
        <v>1080</v>
      </c>
      <c r="B47" s="484" t="s">
        <v>1081</v>
      </c>
      <c r="C47" s="503" t="s">
        <v>1016</v>
      </c>
      <c r="D47" s="486">
        <v>12</v>
      </c>
      <c r="E47" s="487">
        <v>2297.21</v>
      </c>
      <c r="F47" s="487">
        <v>1499.43</v>
      </c>
      <c r="G47" s="504" t="s">
        <v>1017</v>
      </c>
      <c r="H47" s="489" t="s">
        <v>1018</v>
      </c>
    </row>
    <row r="48" s="466" customFormat="1" ht="14.25" customHeight="1" spans="1:8">
      <c r="A48" s="511" t="s">
        <v>1082</v>
      </c>
      <c r="B48" s="484" t="s">
        <v>1083</v>
      </c>
      <c r="C48" s="503" t="s">
        <v>1016</v>
      </c>
      <c r="D48" s="486">
        <v>9</v>
      </c>
      <c r="E48" s="487">
        <v>2348.91</v>
      </c>
      <c r="F48" s="487">
        <v>1499.43</v>
      </c>
      <c r="G48" s="504" t="s">
        <v>1017</v>
      </c>
      <c r="H48" s="489" t="s">
        <v>1018</v>
      </c>
    </row>
    <row r="49" s="466" customFormat="1" ht="14.25" customHeight="1" spans="1:8">
      <c r="A49" s="511" t="s">
        <v>1084</v>
      </c>
      <c r="B49" s="484" t="s">
        <v>1085</v>
      </c>
      <c r="C49" s="503" t="s">
        <v>1086</v>
      </c>
      <c r="D49" s="486">
        <v>194</v>
      </c>
      <c r="E49" s="487">
        <v>2417.49</v>
      </c>
      <c r="F49" s="487">
        <v>1499.43</v>
      </c>
      <c r="G49" s="504" t="s">
        <v>1017</v>
      </c>
      <c r="H49" s="489" t="s">
        <v>1018</v>
      </c>
    </row>
    <row r="50" s="466" customFormat="1" ht="14.25" customHeight="1" spans="1:8">
      <c r="A50" s="511" t="s">
        <v>1087</v>
      </c>
      <c r="B50" s="484" t="s">
        <v>1088</v>
      </c>
      <c r="C50" s="503" t="s">
        <v>1016</v>
      </c>
      <c r="D50" s="486">
        <v>10</v>
      </c>
      <c r="E50" s="487">
        <v>2341.85</v>
      </c>
      <c r="F50" s="487">
        <v>1683.82</v>
      </c>
      <c r="G50" s="504" t="s">
        <v>1017</v>
      </c>
      <c r="H50" s="489" t="s">
        <v>1018</v>
      </c>
    </row>
    <row r="51" s="466" customFormat="1" ht="14.25" customHeight="1" spans="1:8">
      <c r="A51" s="511" t="s">
        <v>1089</v>
      </c>
      <c r="B51" s="484" t="s">
        <v>1090</v>
      </c>
      <c r="C51" s="503" t="s">
        <v>1016</v>
      </c>
      <c r="D51" s="486">
        <v>2</v>
      </c>
      <c r="E51" s="487">
        <v>2198.88</v>
      </c>
      <c r="F51" s="487">
        <v>1684.3</v>
      </c>
      <c r="G51" s="504" t="s">
        <v>1017</v>
      </c>
      <c r="H51" s="489" t="s">
        <v>1018</v>
      </c>
    </row>
    <row r="52" s="466" customFormat="1" ht="14.25" customHeight="1" spans="1:8">
      <c r="A52" s="511" t="s">
        <v>1091</v>
      </c>
      <c r="B52" s="484" t="s">
        <v>1092</v>
      </c>
      <c r="C52" s="503" t="s">
        <v>1093</v>
      </c>
      <c r="D52" s="486">
        <v>14</v>
      </c>
      <c r="E52" s="487">
        <v>3906.66</v>
      </c>
      <c r="F52" s="487">
        <v>2392.63</v>
      </c>
      <c r="G52" s="504" t="s">
        <v>1017</v>
      </c>
      <c r="H52" s="489" t="s">
        <v>1018</v>
      </c>
    </row>
    <row r="53" s="467" customFormat="1" ht="15" customHeight="1" spans="1:8">
      <c r="A53" s="511" t="s">
        <v>1094</v>
      </c>
      <c r="B53" s="484" t="s">
        <v>1095</v>
      </c>
      <c r="C53" s="503" t="s">
        <v>1016</v>
      </c>
      <c r="D53" s="486">
        <v>10</v>
      </c>
      <c r="E53" s="487">
        <v>2275.31</v>
      </c>
      <c r="F53" s="487">
        <v>1499.43</v>
      </c>
      <c r="G53" s="504" t="s">
        <v>1017</v>
      </c>
      <c r="H53" s="489" t="s">
        <v>1018</v>
      </c>
    </row>
    <row r="54" ht="15.75" spans="1:8">
      <c r="A54" s="519"/>
      <c r="B54" s="519"/>
      <c r="C54" s="519"/>
      <c r="D54" s="520">
        <f>SUM(D13:D19,D21:D32,D34:D52,D53)</f>
        <v>512</v>
      </c>
      <c r="E54" s="521"/>
      <c r="F54" s="522"/>
      <c r="G54" s="522"/>
      <c r="H54" s="523"/>
    </row>
    <row r="55" ht="13.5"/>
    <row r="56" ht="12" customHeight="1" spans="1:8">
      <c r="A56" s="477" t="s">
        <v>76</v>
      </c>
      <c r="B56" s="478" t="s">
        <v>1006</v>
      </c>
      <c r="C56" s="478" t="s">
        <v>1007</v>
      </c>
      <c r="D56" s="478" t="s">
        <v>1008</v>
      </c>
      <c r="E56" s="478" t="s">
        <v>1009</v>
      </c>
      <c r="F56" s="478" t="s">
        <v>1010</v>
      </c>
      <c r="G56" s="478" t="s">
        <v>1011</v>
      </c>
      <c r="H56" s="479" t="s">
        <v>1012</v>
      </c>
    </row>
    <row r="57" s="467" customFormat="1" ht="14.25" customHeight="1" spans="1:8">
      <c r="A57" s="524"/>
      <c r="H57" s="525"/>
    </row>
    <row r="58" s="467" customFormat="1" ht="14.25" customHeight="1" spans="1:8">
      <c r="A58" s="526" t="s">
        <v>1096</v>
      </c>
      <c r="B58" s="527"/>
      <c r="C58" s="528"/>
      <c r="D58" s="528"/>
      <c r="E58" s="528"/>
      <c r="F58" s="528"/>
      <c r="G58" s="528"/>
      <c r="H58" s="529"/>
    </row>
    <row r="59" s="467" customFormat="1" ht="14.25" customHeight="1" spans="1:8">
      <c r="A59" s="530" t="s">
        <v>1097</v>
      </c>
      <c r="B59" s="531" t="s">
        <v>1098</v>
      </c>
      <c r="C59" s="532" t="s">
        <v>1093</v>
      </c>
      <c r="D59" s="533">
        <v>5</v>
      </c>
      <c r="E59" s="534">
        <v>4600</v>
      </c>
      <c r="F59" s="534">
        <v>4400</v>
      </c>
      <c r="G59" s="535" t="s">
        <v>1099</v>
      </c>
      <c r="H59" s="536" t="s">
        <v>1100</v>
      </c>
    </row>
    <row r="60" s="467" customFormat="1" ht="14.25" customHeight="1" spans="1:8">
      <c r="A60" s="530" t="s">
        <v>1101</v>
      </c>
      <c r="B60" s="531" t="s">
        <v>1098</v>
      </c>
      <c r="C60" s="532" t="s">
        <v>1102</v>
      </c>
      <c r="D60" s="537">
        <v>1</v>
      </c>
      <c r="E60" s="534">
        <v>12000</v>
      </c>
      <c r="F60" s="534">
        <v>7000</v>
      </c>
      <c r="G60" s="535" t="s">
        <v>1099</v>
      </c>
      <c r="H60" s="535" t="s">
        <v>1018</v>
      </c>
    </row>
    <row r="61" s="467" customFormat="1" ht="14.25" customHeight="1" spans="1:8">
      <c r="A61" s="530" t="s">
        <v>1103</v>
      </c>
      <c r="B61" s="531" t="s">
        <v>1098</v>
      </c>
      <c r="C61" s="532"/>
      <c r="D61" s="537"/>
      <c r="E61" s="534"/>
      <c r="F61" s="534"/>
      <c r="G61" s="535" t="s">
        <v>1104</v>
      </c>
      <c r="H61" s="535" t="s">
        <v>1104</v>
      </c>
    </row>
    <row r="62" s="467" customFormat="1" ht="14.25" customHeight="1" spans="1:8">
      <c r="A62" s="530" t="s">
        <v>1105</v>
      </c>
      <c r="B62" s="531" t="s">
        <v>1098</v>
      </c>
      <c r="C62" s="532"/>
      <c r="D62" s="537"/>
      <c r="E62" s="534"/>
      <c r="F62" s="534"/>
      <c r="G62" s="535" t="s">
        <v>1104</v>
      </c>
      <c r="H62" s="535" t="s">
        <v>1104</v>
      </c>
    </row>
    <row r="63" s="467" customFormat="1" ht="14.25" customHeight="1" spans="1:8">
      <c r="A63" s="530" t="s">
        <v>1106</v>
      </c>
      <c r="B63" s="531" t="s">
        <v>1107</v>
      </c>
      <c r="C63" s="532" t="s">
        <v>1108</v>
      </c>
      <c r="D63" s="537">
        <v>1</v>
      </c>
      <c r="E63" s="534">
        <v>13000</v>
      </c>
      <c r="F63" s="534">
        <v>100</v>
      </c>
      <c r="G63" s="535" t="s">
        <v>1099</v>
      </c>
      <c r="H63" s="535" t="s">
        <v>1018</v>
      </c>
    </row>
    <row r="64" s="467" customFormat="1" ht="14.25" customHeight="1" spans="1:8">
      <c r="A64" s="530" t="s">
        <v>1109</v>
      </c>
      <c r="B64" s="531" t="s">
        <v>1110</v>
      </c>
      <c r="C64" s="532" t="s">
        <v>1111</v>
      </c>
      <c r="D64" s="537">
        <v>1</v>
      </c>
      <c r="E64" s="534">
        <v>10000</v>
      </c>
      <c r="F64" s="534"/>
      <c r="G64" s="535" t="s">
        <v>1099</v>
      </c>
      <c r="H64" s="535" t="s">
        <v>1018</v>
      </c>
    </row>
    <row r="65" s="467" customFormat="1" ht="14.25" customHeight="1" spans="1:8">
      <c r="A65" s="530" t="s">
        <v>1112</v>
      </c>
      <c r="B65" s="531" t="s">
        <v>1113</v>
      </c>
      <c r="C65" s="532"/>
      <c r="D65" s="537"/>
      <c r="E65" s="534"/>
      <c r="F65" s="534"/>
      <c r="G65" s="535" t="s">
        <v>1104</v>
      </c>
      <c r="H65" s="535" t="s">
        <v>1104</v>
      </c>
    </row>
    <row r="66" s="467" customFormat="1" ht="14.25" customHeight="1" spans="1:8">
      <c r="A66" s="530" t="s">
        <v>1114</v>
      </c>
      <c r="B66" s="531" t="s">
        <v>1115</v>
      </c>
      <c r="C66" s="532" t="s">
        <v>1038</v>
      </c>
      <c r="D66" s="537">
        <v>1</v>
      </c>
      <c r="E66" s="534">
        <v>4600</v>
      </c>
      <c r="F66" s="534">
        <v>100</v>
      </c>
      <c r="G66" s="535" t="s">
        <v>1099</v>
      </c>
      <c r="H66" s="535" t="s">
        <v>1018</v>
      </c>
    </row>
    <row r="67" s="467" customFormat="1" ht="14.25" customHeight="1" spans="1:8">
      <c r="A67" s="530" t="s">
        <v>1116</v>
      </c>
      <c r="B67" s="531" t="s">
        <v>1117</v>
      </c>
      <c r="C67" s="532"/>
      <c r="D67" s="537"/>
      <c r="E67" s="534"/>
      <c r="F67" s="534"/>
      <c r="G67" s="535" t="s">
        <v>1104</v>
      </c>
      <c r="H67" s="535" t="s">
        <v>1104</v>
      </c>
    </row>
    <row r="68" s="467" customFormat="1" ht="14.25" customHeight="1" spans="1:8">
      <c r="A68" s="530" t="s">
        <v>1118</v>
      </c>
      <c r="B68" s="538" t="s">
        <v>1119</v>
      </c>
      <c r="C68" s="532"/>
      <c r="D68" s="537"/>
      <c r="E68" s="534"/>
      <c r="F68" s="534"/>
      <c r="G68" s="535" t="s">
        <v>1104</v>
      </c>
      <c r="H68" s="535" t="s">
        <v>1104</v>
      </c>
    </row>
    <row r="69" s="467" customFormat="1" ht="14.25" customHeight="1" spans="1:8">
      <c r="A69" s="530" t="s">
        <v>1120</v>
      </c>
      <c r="B69" s="538" t="s">
        <v>1121</v>
      </c>
      <c r="C69" s="532" t="s">
        <v>1093</v>
      </c>
      <c r="D69" s="533">
        <v>3</v>
      </c>
      <c r="E69" s="534">
        <v>4200</v>
      </c>
      <c r="F69" s="534">
        <v>3500</v>
      </c>
      <c r="G69" s="535" t="s">
        <v>1099</v>
      </c>
      <c r="H69" s="536" t="s">
        <v>1100</v>
      </c>
    </row>
    <row r="70" s="467" customFormat="1" ht="14.25" customHeight="1" spans="1:8">
      <c r="A70" s="530" t="s">
        <v>1122</v>
      </c>
      <c r="B70" s="538" t="s">
        <v>1121</v>
      </c>
      <c r="C70" s="532" t="s">
        <v>1102</v>
      </c>
      <c r="D70" s="537">
        <v>1</v>
      </c>
      <c r="E70" s="534">
        <v>14000</v>
      </c>
      <c r="F70" s="534"/>
      <c r="G70" s="535" t="s">
        <v>1099</v>
      </c>
      <c r="H70" s="535" t="s">
        <v>1018</v>
      </c>
    </row>
    <row r="71" s="467" customFormat="1" ht="14.25" customHeight="1" spans="1:8">
      <c r="A71" s="530" t="s">
        <v>1123</v>
      </c>
      <c r="B71" s="538" t="s">
        <v>1121</v>
      </c>
      <c r="C71" s="532"/>
      <c r="D71" s="537"/>
      <c r="E71" s="534"/>
      <c r="F71" s="534"/>
      <c r="G71" s="535" t="s">
        <v>1104</v>
      </c>
      <c r="H71" s="535" t="s">
        <v>1104</v>
      </c>
    </row>
    <row r="72" s="467" customFormat="1" ht="14.25" customHeight="1" spans="1:8">
      <c r="A72" s="530" t="s">
        <v>1124</v>
      </c>
      <c r="B72" s="538" t="s">
        <v>1125</v>
      </c>
      <c r="C72" s="533"/>
      <c r="D72" s="537"/>
      <c r="E72" s="534"/>
      <c r="F72" s="534"/>
      <c r="G72" s="535" t="s">
        <v>1104</v>
      </c>
      <c r="H72" s="535" t="s">
        <v>1104</v>
      </c>
    </row>
    <row r="73" s="467" customFormat="1" ht="14.25" customHeight="1" spans="1:8">
      <c r="A73" s="530" t="s">
        <v>1126</v>
      </c>
      <c r="B73" s="538" t="s">
        <v>1127</v>
      </c>
      <c r="C73" s="532"/>
      <c r="D73" s="537"/>
      <c r="E73" s="534"/>
      <c r="F73" s="534"/>
      <c r="G73" s="535" t="s">
        <v>1104</v>
      </c>
      <c r="H73" s="535" t="s">
        <v>1104</v>
      </c>
    </row>
    <row r="74" s="467" customFormat="1" ht="14.25" customHeight="1" spans="1:8">
      <c r="A74" s="530" t="s">
        <v>1128</v>
      </c>
      <c r="B74" s="538" t="s">
        <v>1129</v>
      </c>
      <c r="C74" s="532"/>
      <c r="D74" s="537"/>
      <c r="E74" s="534"/>
      <c r="F74" s="534"/>
      <c r="G74" s="535" t="s">
        <v>1104</v>
      </c>
      <c r="H74" s="535" t="s">
        <v>1104</v>
      </c>
    </row>
    <row r="75" s="467" customFormat="1" ht="14.25" customHeight="1" spans="1:8">
      <c r="A75" s="530" t="s">
        <v>1130</v>
      </c>
      <c r="B75" s="531" t="s">
        <v>1131</v>
      </c>
      <c r="C75" s="532"/>
      <c r="D75" s="537"/>
      <c r="E75" s="534"/>
      <c r="F75" s="534"/>
      <c r="G75" s="535" t="s">
        <v>1104</v>
      </c>
      <c r="H75" s="535" t="s">
        <v>1104</v>
      </c>
    </row>
    <row r="76" s="467" customFormat="1" ht="14.25" customHeight="1" spans="1:8">
      <c r="A76" s="530" t="s">
        <v>1132</v>
      </c>
      <c r="B76" s="531" t="s">
        <v>1133</v>
      </c>
      <c r="C76" s="532" t="s">
        <v>1093</v>
      </c>
      <c r="D76" s="537">
        <v>16</v>
      </c>
      <c r="E76" s="534">
        <v>2600</v>
      </c>
      <c r="F76" s="534">
        <v>2500</v>
      </c>
      <c r="G76" s="535" t="s">
        <v>1099</v>
      </c>
      <c r="H76" s="535" t="s">
        <v>1100</v>
      </c>
    </row>
    <row r="77" s="467" customFormat="1" ht="14.25" customHeight="1" spans="1:8">
      <c r="A77" s="530" t="s">
        <v>1134</v>
      </c>
      <c r="B77" s="531" t="s">
        <v>1133</v>
      </c>
      <c r="C77" s="532" t="s">
        <v>1135</v>
      </c>
      <c r="D77" s="537">
        <v>4</v>
      </c>
      <c r="E77" s="534">
        <v>1400</v>
      </c>
      <c r="F77" s="534">
        <v>700</v>
      </c>
      <c r="G77" s="535" t="s">
        <v>1099</v>
      </c>
      <c r="H77" s="536" t="s">
        <v>1136</v>
      </c>
    </row>
    <row r="78" s="467" customFormat="1" ht="14.25" customHeight="1" spans="1:8">
      <c r="A78" s="530" t="s">
        <v>1137</v>
      </c>
      <c r="B78" s="531" t="s">
        <v>1138</v>
      </c>
      <c r="C78" s="532"/>
      <c r="D78" s="537"/>
      <c r="E78" s="534"/>
      <c r="F78" s="534"/>
      <c r="G78" s="535" t="s">
        <v>1104</v>
      </c>
      <c r="H78" s="535" t="s">
        <v>1104</v>
      </c>
    </row>
    <row r="79" s="467" customFormat="1" ht="14.25" customHeight="1" spans="1:8">
      <c r="A79" s="530" t="s">
        <v>1139</v>
      </c>
      <c r="B79" s="531" t="s">
        <v>1140</v>
      </c>
      <c r="C79" s="532"/>
      <c r="D79" s="537"/>
      <c r="E79" s="534"/>
      <c r="F79" s="534"/>
      <c r="G79" s="535" t="s">
        <v>1104</v>
      </c>
      <c r="H79" s="535" t="s">
        <v>1104</v>
      </c>
    </row>
    <row r="80" s="467" customFormat="1" ht="14.25" customHeight="1" spans="1:8">
      <c r="A80" s="530" t="s">
        <v>1141</v>
      </c>
      <c r="B80" s="531" t="s">
        <v>1142</v>
      </c>
      <c r="C80" s="532" t="s">
        <v>1143</v>
      </c>
      <c r="D80" s="537">
        <v>2</v>
      </c>
      <c r="E80" s="534">
        <v>6000</v>
      </c>
      <c r="F80" s="534">
        <v>4500</v>
      </c>
      <c r="G80" s="535" t="s">
        <v>1099</v>
      </c>
      <c r="H80" s="535" t="s">
        <v>1018</v>
      </c>
    </row>
    <row r="81" s="467" customFormat="1" ht="14.25" customHeight="1" spans="1:8">
      <c r="A81" s="530" t="s">
        <v>1144</v>
      </c>
      <c r="B81" s="531" t="s">
        <v>1145</v>
      </c>
      <c r="C81" s="532"/>
      <c r="D81" s="537"/>
      <c r="E81" s="534"/>
      <c r="F81" s="534"/>
      <c r="G81" s="535" t="s">
        <v>1104</v>
      </c>
      <c r="H81" s="535" t="s">
        <v>1104</v>
      </c>
    </row>
    <row r="82" s="467" customFormat="1" ht="14.25" customHeight="1" spans="1:8">
      <c r="A82" s="530" t="s">
        <v>1144</v>
      </c>
      <c r="B82" s="531" t="s">
        <v>1146</v>
      </c>
      <c r="C82" s="532"/>
      <c r="D82" s="537"/>
      <c r="E82" s="534"/>
      <c r="F82" s="534"/>
      <c r="G82" s="535" t="s">
        <v>1104</v>
      </c>
      <c r="H82" s="535" t="s">
        <v>1104</v>
      </c>
    </row>
    <row r="83" s="467" customFormat="1" ht="14.25" customHeight="1" spans="1:8">
      <c r="A83" s="530" t="s">
        <v>1147</v>
      </c>
      <c r="B83" s="531" t="s">
        <v>1148</v>
      </c>
      <c r="C83" s="532" t="s">
        <v>1143</v>
      </c>
      <c r="D83" s="537">
        <v>1</v>
      </c>
      <c r="E83" s="534">
        <v>3000</v>
      </c>
      <c r="F83" s="534">
        <v>300</v>
      </c>
      <c r="G83" s="535" t="s">
        <v>1099</v>
      </c>
      <c r="H83" s="535" t="s">
        <v>1149</v>
      </c>
    </row>
    <row r="84" s="467" customFormat="1" ht="14.25" customHeight="1" spans="1:8">
      <c r="A84" s="530" t="s">
        <v>1150</v>
      </c>
      <c r="B84" s="531" t="s">
        <v>1151</v>
      </c>
      <c r="C84" s="532"/>
      <c r="D84" s="537"/>
      <c r="E84" s="534"/>
      <c r="F84" s="534"/>
      <c r="G84" s="535" t="s">
        <v>1104</v>
      </c>
      <c r="H84" s="535" t="s">
        <v>1104</v>
      </c>
    </row>
    <row r="85" s="467" customFormat="1" ht="14.25" customHeight="1" spans="1:8">
      <c r="A85" s="530" t="s">
        <v>1152</v>
      </c>
      <c r="B85" s="531" t="s">
        <v>1153</v>
      </c>
      <c r="C85" s="532"/>
      <c r="D85" s="537"/>
      <c r="E85" s="534"/>
      <c r="F85" s="534"/>
      <c r="G85" s="535" t="s">
        <v>1104</v>
      </c>
      <c r="H85" s="535" t="s">
        <v>1104</v>
      </c>
    </row>
    <row r="86" s="467" customFormat="1" ht="14.25" customHeight="1" spans="1:8">
      <c r="A86" s="530" t="s">
        <v>1154</v>
      </c>
      <c r="B86" s="531" t="s">
        <v>1155</v>
      </c>
      <c r="C86" s="532" t="s">
        <v>1156</v>
      </c>
      <c r="D86" s="537">
        <v>2</v>
      </c>
      <c r="E86" s="534">
        <v>7500</v>
      </c>
      <c r="F86" s="534"/>
      <c r="G86" s="535" t="s">
        <v>1099</v>
      </c>
      <c r="H86" s="535" t="s">
        <v>1018</v>
      </c>
    </row>
    <row r="87" s="467" customFormat="1" ht="14.25" customHeight="1" spans="1:8">
      <c r="A87" s="530" t="s">
        <v>1157</v>
      </c>
      <c r="B87" s="531" t="s">
        <v>1158</v>
      </c>
      <c r="C87" s="532" t="s">
        <v>1093</v>
      </c>
      <c r="D87" s="537">
        <v>5</v>
      </c>
      <c r="E87" s="534">
        <v>2900</v>
      </c>
      <c r="F87" s="534">
        <v>3000</v>
      </c>
      <c r="G87" s="535" t="s">
        <v>1099</v>
      </c>
      <c r="H87" s="535" t="s">
        <v>1100</v>
      </c>
    </row>
    <row r="88" s="467" customFormat="1" ht="14.25" customHeight="1" spans="1:8">
      <c r="A88" s="530" t="s">
        <v>1159</v>
      </c>
      <c r="B88" s="531" t="s">
        <v>1158</v>
      </c>
      <c r="C88" s="532" t="s">
        <v>1102</v>
      </c>
      <c r="D88" s="537">
        <v>1</v>
      </c>
      <c r="E88" s="534">
        <v>12000</v>
      </c>
      <c r="F88" s="534"/>
      <c r="G88" s="535" t="s">
        <v>1099</v>
      </c>
      <c r="H88" s="535" t="s">
        <v>1018</v>
      </c>
    </row>
    <row r="89" s="467" customFormat="1" ht="14.25" customHeight="1" spans="1:8">
      <c r="A89" s="530" t="s">
        <v>1160</v>
      </c>
      <c r="B89" s="531" t="s">
        <v>1161</v>
      </c>
      <c r="C89" s="532" t="s">
        <v>1108</v>
      </c>
      <c r="D89" s="537"/>
      <c r="E89" s="534">
        <v>4000</v>
      </c>
      <c r="F89" s="534"/>
      <c r="G89" s="535" t="s">
        <v>1099</v>
      </c>
      <c r="H89" s="535" t="s">
        <v>1018</v>
      </c>
    </row>
    <row r="90" s="467" customFormat="1" ht="14.25" customHeight="1" spans="1:8">
      <c r="A90" s="530" t="s">
        <v>1162</v>
      </c>
      <c r="B90" s="531" t="s">
        <v>1163</v>
      </c>
      <c r="C90" s="532" t="s">
        <v>1156</v>
      </c>
      <c r="D90" s="537">
        <v>1</v>
      </c>
      <c r="E90" s="534">
        <v>6000</v>
      </c>
      <c r="F90" s="534"/>
      <c r="G90" s="535" t="s">
        <v>1099</v>
      </c>
      <c r="H90" s="535" t="s">
        <v>1018</v>
      </c>
    </row>
    <row r="91" s="467" customFormat="1" ht="14.25" customHeight="1" spans="1:8">
      <c r="A91" s="530" t="s">
        <v>1032</v>
      </c>
      <c r="B91" s="531" t="s">
        <v>1164</v>
      </c>
      <c r="C91" s="532" t="s">
        <v>1093</v>
      </c>
      <c r="D91" s="533">
        <v>12</v>
      </c>
      <c r="E91" s="534">
        <v>4550</v>
      </c>
      <c r="F91" s="534">
        <v>4350</v>
      </c>
      <c r="G91" s="535" t="s">
        <v>1099</v>
      </c>
      <c r="H91" s="536" t="s">
        <v>1100</v>
      </c>
    </row>
    <row r="92" s="467" customFormat="1" ht="14.25" customHeight="1" spans="1:8">
      <c r="A92" s="530" t="s">
        <v>1165</v>
      </c>
      <c r="B92" s="531" t="s">
        <v>1166</v>
      </c>
      <c r="C92" s="532" t="s">
        <v>1156</v>
      </c>
      <c r="D92" s="537">
        <v>2</v>
      </c>
      <c r="E92" s="534">
        <v>5000</v>
      </c>
      <c r="F92" s="534">
        <v>2000</v>
      </c>
      <c r="G92" s="535" t="s">
        <v>1099</v>
      </c>
      <c r="H92" s="535" t="s">
        <v>1018</v>
      </c>
    </row>
    <row r="93" s="467" customFormat="1" ht="14.25" customHeight="1" spans="1:8">
      <c r="A93" s="530" t="s">
        <v>1034</v>
      </c>
      <c r="B93" s="531" t="s">
        <v>1167</v>
      </c>
      <c r="C93" s="532" t="s">
        <v>1093</v>
      </c>
      <c r="D93" s="533">
        <v>9</v>
      </c>
      <c r="E93" s="534">
        <v>4500</v>
      </c>
      <c r="F93" s="534">
        <v>3950</v>
      </c>
      <c r="G93" s="535" t="s">
        <v>1099</v>
      </c>
      <c r="H93" s="536" t="s">
        <v>1100</v>
      </c>
    </row>
    <row r="94" s="467" customFormat="1" ht="14.25" customHeight="1" spans="1:8">
      <c r="A94" s="530" t="s">
        <v>1036</v>
      </c>
      <c r="B94" s="531" t="s">
        <v>1168</v>
      </c>
      <c r="C94" s="532"/>
      <c r="D94" s="537"/>
      <c r="E94" s="534"/>
      <c r="F94" s="534"/>
      <c r="G94" s="535" t="s">
        <v>1104</v>
      </c>
      <c r="H94" s="535" t="s">
        <v>1104</v>
      </c>
    </row>
    <row r="95" s="467" customFormat="1" ht="14.25" customHeight="1" spans="1:8">
      <c r="A95" s="530" t="s">
        <v>1039</v>
      </c>
      <c r="B95" s="531" t="s">
        <v>1169</v>
      </c>
      <c r="C95" s="532"/>
      <c r="D95" s="537"/>
      <c r="E95" s="534"/>
      <c r="F95" s="534"/>
      <c r="G95" s="535" t="s">
        <v>1104</v>
      </c>
      <c r="H95" s="535" t="s">
        <v>1104</v>
      </c>
    </row>
    <row r="96" s="467" customFormat="1" ht="14.25" customHeight="1" spans="1:8">
      <c r="A96" s="530" t="s">
        <v>1041</v>
      </c>
      <c r="B96" s="531" t="s">
        <v>1170</v>
      </c>
      <c r="C96" s="532"/>
      <c r="D96" s="537"/>
      <c r="E96" s="534"/>
      <c r="F96" s="534"/>
      <c r="G96" s="535" t="s">
        <v>1104</v>
      </c>
      <c r="H96" s="535" t="s">
        <v>1104</v>
      </c>
    </row>
    <row r="97" s="467" customFormat="1" ht="14.25" customHeight="1" spans="1:8">
      <c r="A97" s="530" t="s">
        <v>1043</v>
      </c>
      <c r="B97" s="531" t="s">
        <v>1171</v>
      </c>
      <c r="C97" s="532" t="s">
        <v>1093</v>
      </c>
      <c r="D97" s="537">
        <v>7</v>
      </c>
      <c r="E97" s="534">
        <v>3500</v>
      </c>
      <c r="F97" s="534">
        <v>3700</v>
      </c>
      <c r="G97" s="535" t="s">
        <v>1099</v>
      </c>
      <c r="H97" s="535" t="s">
        <v>1100</v>
      </c>
    </row>
    <row r="98" s="467" customFormat="1" ht="14.25" customHeight="1" spans="1:8">
      <c r="A98" s="530" t="s">
        <v>1045</v>
      </c>
      <c r="B98" s="531" t="s">
        <v>1172</v>
      </c>
      <c r="C98" s="532"/>
      <c r="D98" s="537"/>
      <c r="E98" s="534"/>
      <c r="F98" s="534"/>
      <c r="G98" s="535" t="s">
        <v>1104</v>
      </c>
      <c r="H98" s="535" t="s">
        <v>1104</v>
      </c>
    </row>
    <row r="99" s="467" customFormat="1" ht="14.25" customHeight="1" spans="1:8">
      <c r="A99" s="530" t="s">
        <v>1047</v>
      </c>
      <c r="B99" s="531" t="s">
        <v>1173</v>
      </c>
      <c r="C99" s="532" t="s">
        <v>1108</v>
      </c>
      <c r="D99" s="533">
        <v>1</v>
      </c>
      <c r="E99" s="534">
        <v>3000</v>
      </c>
      <c r="F99" s="534"/>
      <c r="G99" s="535" t="s">
        <v>1099</v>
      </c>
      <c r="H99" s="536" t="s">
        <v>1018</v>
      </c>
    </row>
    <row r="100" s="467" customFormat="1" ht="14.25" customHeight="1" spans="1:8">
      <c r="A100" s="530" t="s">
        <v>1049</v>
      </c>
      <c r="B100" s="531" t="s">
        <v>1174</v>
      </c>
      <c r="C100" s="532"/>
      <c r="D100" s="537"/>
      <c r="E100" s="534"/>
      <c r="F100" s="534"/>
      <c r="G100" s="535" t="s">
        <v>1104</v>
      </c>
      <c r="H100" s="535" t="s">
        <v>1104</v>
      </c>
    </row>
    <row r="101" s="467" customFormat="1" ht="14.25" customHeight="1" spans="1:8">
      <c r="A101" s="530" t="s">
        <v>1175</v>
      </c>
      <c r="B101" s="539" t="s">
        <v>1176</v>
      </c>
      <c r="C101" s="532"/>
      <c r="D101" s="537"/>
      <c r="E101" s="534"/>
      <c r="F101" s="534"/>
      <c r="G101" s="535" t="s">
        <v>1104</v>
      </c>
      <c r="H101" s="535" t="s">
        <v>1104</v>
      </c>
    </row>
    <row r="102" s="467" customFormat="1" ht="14.25" customHeight="1" spans="1:8">
      <c r="A102" s="530" t="s">
        <v>1177</v>
      </c>
      <c r="B102" s="531" t="s">
        <v>1178</v>
      </c>
      <c r="C102" s="532" t="s">
        <v>1156</v>
      </c>
      <c r="D102" s="537">
        <v>1</v>
      </c>
      <c r="E102" s="534">
        <v>5000</v>
      </c>
      <c r="F102" s="534"/>
      <c r="G102" s="535" t="s">
        <v>1099</v>
      </c>
      <c r="H102" s="535" t="s">
        <v>1018</v>
      </c>
    </row>
    <row r="103" s="467" customFormat="1" ht="14.25" customHeight="1" spans="1:8">
      <c r="A103" s="530" t="s">
        <v>1179</v>
      </c>
      <c r="B103" s="531" t="s">
        <v>1180</v>
      </c>
      <c r="C103" s="532"/>
      <c r="D103" s="537"/>
      <c r="E103" s="534"/>
      <c r="F103" s="534"/>
      <c r="G103" s="535" t="s">
        <v>1104</v>
      </c>
      <c r="H103" s="535" t="s">
        <v>1104</v>
      </c>
    </row>
    <row r="104" s="467" customFormat="1" ht="14.25" customHeight="1" spans="1:8">
      <c r="A104" s="530" t="s">
        <v>1181</v>
      </c>
      <c r="B104" s="531" t="s">
        <v>1182</v>
      </c>
      <c r="C104" s="532" t="s">
        <v>1108</v>
      </c>
      <c r="D104" s="533">
        <v>2</v>
      </c>
      <c r="E104" s="534">
        <v>10000</v>
      </c>
      <c r="F104" s="534">
        <v>90</v>
      </c>
      <c r="G104" s="535" t="s">
        <v>1099</v>
      </c>
      <c r="H104" s="536" t="s">
        <v>1018</v>
      </c>
    </row>
    <row r="105" s="467" customFormat="1" ht="14.25" customHeight="1" spans="1:8">
      <c r="A105" s="530" t="s">
        <v>1183</v>
      </c>
      <c r="B105" s="531" t="s">
        <v>1184</v>
      </c>
      <c r="C105" s="532" t="s">
        <v>1108</v>
      </c>
      <c r="D105" s="533">
        <v>1</v>
      </c>
      <c r="E105" s="534">
        <v>150</v>
      </c>
      <c r="F105" s="534"/>
      <c r="G105" s="535" t="s">
        <v>1099</v>
      </c>
      <c r="H105" s="536" t="s">
        <v>1018</v>
      </c>
    </row>
    <row r="106" s="467" customFormat="1" ht="15" customHeight="1" spans="1:8">
      <c r="A106" s="540"/>
      <c r="B106" s="540"/>
      <c r="C106" s="540"/>
      <c r="D106" s="540"/>
      <c r="E106" s="540"/>
      <c r="F106" s="540"/>
      <c r="G106" s="540"/>
      <c r="H106" s="540"/>
    </row>
    <row r="107" s="467" customFormat="1" ht="15" customHeight="1" spans="1:8">
      <c r="A107" s="541" t="s">
        <v>1185</v>
      </c>
      <c r="B107" s="542"/>
      <c r="C107" s="543"/>
      <c r="D107" s="544">
        <f>SUM(D59:D105)</f>
        <v>80</v>
      </c>
      <c r="E107" s="540"/>
      <c r="F107" s="540"/>
      <c r="G107" s="540"/>
      <c r="H107" s="540"/>
    </row>
    <row r="108" ht="15" spans="1:8">
      <c r="A108" s="545" t="s">
        <v>1186</v>
      </c>
      <c r="B108" s="546"/>
      <c r="C108" s="547"/>
      <c r="D108" s="548">
        <v>0</v>
      </c>
      <c r="E108" s="549"/>
      <c r="F108" s="549"/>
      <c r="G108" s="550"/>
      <c r="H108" s="550"/>
    </row>
    <row r="109" s="468" customFormat="1" ht="19.5" customHeight="1" spans="1:8">
      <c r="A109" s="551" t="s">
        <v>1187</v>
      </c>
      <c r="B109" s="552"/>
      <c r="C109" s="553"/>
      <c r="D109" s="554">
        <f>D107-D108</f>
        <v>80</v>
      </c>
      <c r="E109" s="555"/>
      <c r="F109" s="540"/>
      <c r="G109" s="540"/>
      <c r="H109" s="540"/>
    </row>
    <row r="110" ht="15" spans="1:8">
      <c r="A110" s="556"/>
      <c r="B110" s="556"/>
      <c r="C110" s="556"/>
      <c r="D110" s="556"/>
      <c r="E110" s="555"/>
      <c r="F110" s="540"/>
      <c r="G110" s="540"/>
      <c r="H110" s="540"/>
    </row>
    <row r="111" ht="18" customHeight="1" spans="1:8">
      <c r="A111" s="557" t="s">
        <v>1188</v>
      </c>
      <c r="B111" s="558"/>
      <c r="C111" s="559"/>
      <c r="D111" s="560">
        <f>SUM(D109,D54)</f>
        <v>592</v>
      </c>
      <c r="E111" s="556"/>
      <c r="F111" s="556"/>
      <c r="G111" s="556"/>
      <c r="H111" s="556"/>
    </row>
    <row r="112" ht="18" customHeight="1" spans="5:8">
      <c r="E112" s="561"/>
      <c r="F112" s="468"/>
      <c r="G112" s="468"/>
      <c r="H112" s="468"/>
    </row>
    <row r="113" spans="3:6">
      <c r="C113" s="562" t="s">
        <v>1189</v>
      </c>
      <c r="D113" s="562"/>
      <c r="E113" s="562"/>
      <c r="F113" s="562"/>
    </row>
    <row r="114" ht="19.5" customHeight="1"/>
    <row r="115" ht="18" customHeight="1" spans="2:7">
      <c r="B115" s="563" t="s">
        <v>149</v>
      </c>
      <c r="C115" s="564" t="s">
        <v>1190</v>
      </c>
      <c r="D115" s="564"/>
      <c r="E115" s="564"/>
      <c r="F115" s="564"/>
      <c r="G115" s="565"/>
    </row>
    <row r="116" ht="19.5" customHeight="1" spans="2:7">
      <c r="B116" s="563" t="s">
        <v>65</v>
      </c>
      <c r="C116" s="564" t="s">
        <v>1191</v>
      </c>
      <c r="D116" s="564"/>
      <c r="E116" s="564"/>
      <c r="F116" s="564"/>
      <c r="G116" s="566"/>
    </row>
    <row r="117" ht="19.5" customHeight="1" spans="2:7">
      <c r="B117" s="563" t="s">
        <v>67</v>
      </c>
      <c r="C117" s="564" t="s">
        <v>1192</v>
      </c>
      <c r="D117" s="564"/>
      <c r="E117" s="564"/>
      <c r="F117" s="564"/>
      <c r="G117" s="567"/>
    </row>
    <row r="118" ht="18" spans="2:7">
      <c r="B118" s="563" t="s">
        <v>69</v>
      </c>
      <c r="C118" s="568" t="s">
        <v>1193</v>
      </c>
      <c r="D118" s="568"/>
      <c r="E118" s="568"/>
      <c r="F118" s="568"/>
      <c r="G118" s="567"/>
    </row>
    <row r="121" ht="12" customHeight="1"/>
  </sheetData>
  <mergeCells count="15">
    <mergeCell ref="B2:E2"/>
    <mergeCell ref="B3:E3"/>
    <mergeCell ref="C8:G8"/>
    <mergeCell ref="A12:H12"/>
    <mergeCell ref="A20:H20"/>
    <mergeCell ref="A33:H33"/>
    <mergeCell ref="A54:C54"/>
    <mergeCell ref="A107:C107"/>
    <mergeCell ref="A109:C109"/>
    <mergeCell ref="A111:C111"/>
    <mergeCell ref="C113:F113"/>
    <mergeCell ref="C115:F115"/>
    <mergeCell ref="C116:F116"/>
    <mergeCell ref="C117:F117"/>
    <mergeCell ref="C118:F118"/>
  </mergeCells>
  <dataValidations count="8">
    <dataValidation type="list" allowBlank="1" showErrorMessage="1" sqref="G108 G59:G105">
      <formula1>"CLT,PJ,PF,Cooperativa,Terceirizado,SESAB,--"</formula1>
    </dataValidation>
    <dataValidation type="list" allowBlank="1" showErrorMessage="1" sqref="H108 H59:H105">
      <formula1>"Plantonista,Diarista,Mensalista,Sobreaviso,--"</formula1>
    </dataValidation>
    <dataValidation type="list" allowBlank="1" showErrorMessage="1" sqref="JB108 SX108 ACT108 AMP108 AWL108 BGH108 BQD108 BZZ108 CJV108 CTR108 DDN108 DNJ108 DXF108 EHB108 EQX108 FAT108 FKP108 FUL108 GEH108 GOD108 GXZ108 HHV108 HRR108 IBN108 ILJ108 IVF108 JFB108 JOX108 JYT108 KIP108 KSL108 LCH108 LMD108 LVZ108 MFV108 MPR108 MZN108 NJJ108 NTF108 ODB108 OMX108 OWT108 PGP108 PQL108 QAH108 QKD108 QTZ108 RDV108 RNR108 RXN108 SHJ108 SRF108 TBB108 TKX108 TUT108 UEP108 UOL108 UYH108 VID108 VRZ108 WBV108 WLR108 WVN108 G65644 JB65644 SX65644 ACT65644 AMP65644 AWL65644 BGH65644 BQD65644 BZZ65644 CJV65644 CTR65644 DDN65644 DNJ65644 DXF65644 EHB65644 EQX65644 FAT65644 FKP65644 FUL65644 GEH65644 GOD65644 GXZ65644 HHV65644 HRR65644 IBN65644 ILJ65644 IVF65644 JFB65644 JOX65644 JYT65644 KIP65644 KSL65644 LCH65644 LMD65644 LVZ65644 MFV65644 MPR65644 MZN65644 NJJ65644 NTF65644 ODB65644 OMX65644 OWT65644 PGP65644 PQL65644 QAH65644 QKD65644 QTZ65644 RDV65644 RNR65644 RXN65644 SHJ65644 SRF65644 TBB65644 TKX65644 TUT65644 UEP65644 UOL65644 UYH65644 VID65644 VRZ65644 WBV65644 WLR65644 WVN65644 G131180 JB131180 SX131180 ACT131180 AMP131180 AWL131180 BGH131180 BQD131180 BZZ131180 CJV131180 CTR131180 DDN131180 DNJ131180 DXF131180 EHB131180 EQX131180 FAT131180 FKP131180 FUL131180 GEH131180 GOD131180 GXZ131180 HHV131180 HRR131180 IBN131180 ILJ131180 IVF131180 JFB131180 JOX131180 JYT131180 KIP131180 KSL131180 LCH131180 LMD131180 LVZ131180 MFV131180 MPR131180 MZN131180 NJJ131180 NTF131180 ODB131180 OMX131180 OWT131180 PGP131180 PQL131180 QAH131180 QKD131180 QTZ131180 RDV131180 RNR131180 RXN131180 SHJ131180 SRF131180 TBB131180 TKX131180 TUT131180 UEP131180 UOL131180 UYH131180 VID131180 VRZ131180 WBV131180 WLR131180 WVN131180 G196716 JB196716 SX196716 ACT196716 AMP196716 AWL196716 BGH196716 BQD196716 BZZ196716 CJV196716 CTR196716 DDN196716 DNJ196716 DXF196716 EHB196716 EQX196716 FAT196716 FKP196716 FUL196716 GEH196716 GOD196716 GXZ196716 HHV196716 HRR196716 IBN196716 ILJ196716 IVF196716 JFB196716 JOX196716 JYT196716 KIP196716 KSL196716 LCH196716 LMD196716 LVZ196716 MFV196716 MPR196716 MZN196716 NJJ196716 NTF196716 ODB196716 OMX196716 OWT196716 PGP196716 PQL196716 QAH196716 QKD196716 QTZ196716 RDV196716 RNR196716 RXN196716 SHJ196716 SRF196716 TBB196716 TKX196716 TUT196716 UEP196716 UOL196716 UYH196716 VID196716 VRZ196716 WBV196716 WLR196716 WVN196716 G262252 JB262252 SX262252 ACT262252 AMP262252 AWL262252 BGH262252 BQD262252 BZZ262252 CJV262252 CTR262252 DDN262252 DNJ262252 DXF262252 EHB262252 EQX262252 FAT262252 FKP262252 FUL262252 GEH262252 GOD262252 GXZ262252 HHV262252 HRR262252 IBN262252 ILJ262252 IVF262252 JFB262252 JOX262252 JYT262252 KIP262252 KSL262252 LCH262252 LMD262252 LVZ262252 MFV262252 MPR262252 MZN262252 NJJ262252 NTF262252 ODB262252 OMX262252 OWT262252 PGP262252 PQL262252 QAH262252 QKD262252 QTZ262252 RDV262252 RNR262252 RXN262252 SHJ262252 SRF262252 TBB262252 TKX262252 TUT262252 UEP262252 UOL262252 UYH262252 VID262252 VRZ262252 WBV262252 WLR262252 WVN262252 G327788 JB327788 SX327788 ACT327788 AMP327788 AWL327788 BGH327788 BQD327788 BZZ327788 CJV327788 CTR327788 DDN327788 DNJ327788 DXF327788 EHB327788 EQX327788 FAT327788 FKP327788 FUL327788 GEH327788 GOD327788 GXZ327788 HHV327788 HRR327788 IBN327788 ILJ327788 IVF327788 JFB327788 JOX327788 JYT327788 KIP327788 KSL327788 LCH327788 LMD327788 LVZ327788 MFV327788 MPR327788 MZN327788 NJJ327788 NTF327788 ODB327788 OMX327788 OWT327788 PGP327788 PQL327788 QAH327788 QKD327788 QTZ327788 RDV327788 RNR327788 RXN327788 SHJ327788 SRF327788 TBB327788 TKX327788 TUT327788 UEP327788 UOL327788 UYH327788 VID327788 VRZ327788 WBV327788 WLR327788 WVN327788 G393324 JB393324 SX393324 ACT393324 AMP393324 AWL393324 BGH393324 BQD393324 BZZ393324 CJV393324 CTR393324 DDN393324 DNJ393324 DXF393324 EHB393324 EQX393324 FAT393324 FKP393324 FUL393324 GEH393324 GOD393324 GXZ393324 HHV393324 HRR393324 IBN393324 ILJ393324 IVF393324 JFB393324 JOX393324 JYT393324 KIP393324 KSL393324 LCH393324 LMD393324 LVZ393324 MFV393324 MPR393324 MZN393324 NJJ393324 NTF393324 ODB393324 OMX393324 OWT393324 PGP393324 PQL393324 QAH393324 QKD393324 QTZ393324 RDV393324 RNR393324 RXN393324 SHJ393324 SRF393324 TBB393324 TKX393324 TUT393324 UEP393324 UOL393324 UYH393324 VID393324 VRZ393324 WBV393324 WLR393324 WVN393324 G458860 JB458860 SX458860 ACT458860 AMP458860 AWL458860 BGH458860 BQD458860 BZZ458860 CJV458860 CTR458860 DDN458860 DNJ458860 DXF458860 EHB458860 EQX458860 FAT458860 FKP458860 FUL458860 GEH458860 GOD458860 GXZ458860 HHV458860 HRR458860 IBN458860 ILJ458860 IVF458860 JFB458860 JOX458860 JYT458860 KIP458860 KSL458860 LCH458860 LMD458860 LVZ458860 MFV458860 MPR458860 MZN458860 NJJ458860 NTF458860 ODB458860 OMX458860 OWT458860 PGP458860 PQL458860 QAH458860 QKD458860 QTZ458860 RDV458860 RNR458860 RXN458860 SHJ458860 SRF458860 TBB458860 TKX458860 TUT458860 UEP458860 UOL458860 UYH458860 VID458860 VRZ458860 WBV458860 WLR458860 WVN458860 G524396 JB524396 SX524396 ACT524396 AMP524396 AWL524396 BGH524396 BQD524396 BZZ524396 CJV524396 CTR524396 DDN524396 DNJ524396 DXF524396 EHB524396 EQX524396 FAT524396 FKP524396 FUL524396 GEH524396 GOD524396 GXZ524396 HHV524396 HRR524396 IBN524396 ILJ524396 IVF524396 JFB524396 JOX524396 JYT524396 KIP524396 KSL524396 LCH524396 LMD524396 LVZ524396 MFV524396 MPR524396 MZN524396 NJJ524396 NTF524396 ODB524396 OMX524396 OWT524396 PGP524396 PQL524396 QAH524396 QKD524396 QTZ524396 RDV524396 RNR524396 RXN524396 SHJ524396 SRF524396 TBB524396 TKX524396 TUT524396 UEP524396 UOL524396 UYH524396 VID524396 VRZ524396 WBV524396 WLR524396 WVN524396 G589932 JB589932 SX589932 ACT589932 AMP589932 AWL589932 BGH589932 BQD589932 BZZ589932 CJV589932 CTR589932 DDN589932 DNJ589932 DXF589932 EHB589932 EQX589932 FAT589932 FKP589932 FUL589932 GEH589932 GOD589932 GXZ589932 HHV589932 HRR589932 IBN589932 ILJ589932 IVF589932 JFB589932 JOX589932 JYT589932 KIP589932 KSL589932 LCH589932 LMD589932 LVZ589932 MFV589932 MPR589932 MZN589932 NJJ589932 NTF589932 ODB589932 OMX589932 OWT589932 PGP589932 PQL589932 QAH589932 QKD589932 QTZ589932 RDV589932 RNR589932 RXN589932 SHJ589932 SRF589932 TBB589932 TKX589932 TUT589932 UEP589932 UOL589932 UYH589932 VID589932 VRZ589932 WBV589932 WLR589932 WVN589932 G655468 JB655468 SX655468 ACT655468 AMP655468 AWL655468 BGH655468 BQD655468 BZZ655468 CJV655468 CTR655468 DDN655468 DNJ655468 DXF655468 EHB655468 EQX655468 FAT655468 FKP655468 FUL655468 GEH655468 GOD655468 GXZ655468 HHV655468 HRR655468 IBN655468 ILJ655468 IVF655468 JFB655468 JOX655468 JYT655468 KIP655468 KSL655468 LCH655468 LMD655468 LVZ655468 MFV655468 MPR655468 MZN655468 NJJ655468 NTF655468 ODB655468 OMX655468 OWT655468 PGP655468 PQL655468 QAH655468 QKD655468 QTZ655468 RDV655468 RNR655468 RXN655468 SHJ655468 SRF655468 TBB655468 TKX655468 TUT655468 UEP655468 UOL655468 UYH655468 VID655468 VRZ655468 WBV655468 WLR655468 WVN655468 G721004 JB721004 SX721004 ACT721004 AMP721004 AWL721004 BGH721004 BQD721004 BZZ721004 CJV721004 CTR721004 DDN721004 DNJ721004 DXF721004 EHB721004 EQX721004 FAT721004 FKP721004 FUL721004 GEH721004 GOD721004 GXZ721004 HHV721004 HRR721004 IBN721004 ILJ721004 IVF721004 JFB721004 JOX721004 JYT721004 KIP721004 KSL721004 LCH721004 LMD721004 LVZ721004 MFV721004 MPR721004 MZN721004 NJJ721004 NTF721004 ODB721004 OMX721004 OWT721004 PGP721004 PQL721004 QAH721004 QKD721004 QTZ721004 RDV721004 RNR721004 RXN721004 SHJ721004 SRF721004 TBB721004 TKX721004 TUT721004 UEP721004 UOL721004 UYH721004 VID721004 VRZ721004 WBV721004 WLR721004 WVN721004 G786540 JB786540 SX786540 ACT786540 AMP786540 AWL786540 BGH786540 BQD786540 BZZ786540 CJV786540 CTR786540 DDN786540 DNJ786540 DXF786540 EHB786540 EQX786540 FAT786540 FKP786540 FUL786540 GEH786540 GOD786540 GXZ786540 HHV786540 HRR786540 IBN786540 ILJ786540 IVF786540 JFB786540 JOX786540 JYT786540 KIP786540 KSL786540 LCH786540 LMD786540 LVZ786540 MFV786540 MPR786540 MZN786540 NJJ786540 NTF786540 ODB786540 OMX786540 OWT786540 PGP786540 PQL786540 QAH786540 QKD786540 QTZ786540 RDV786540 RNR786540 RXN786540 SHJ786540 SRF786540 TBB786540 TKX786540 TUT786540 UEP786540 UOL786540 UYH786540 VID786540 VRZ786540 WBV786540 WLR786540 WVN786540 G852076 JB852076 SX852076 ACT852076 AMP852076 AWL852076 BGH852076 BQD852076 BZZ852076 CJV852076 CTR852076 DDN852076 DNJ852076 DXF852076 EHB852076 EQX852076 FAT852076 FKP852076 FUL852076 GEH852076 GOD852076 GXZ852076 HHV852076 HRR852076 IBN852076 ILJ852076 IVF852076 JFB852076 JOX852076 JYT852076 KIP852076 KSL852076 LCH852076 LMD852076 LVZ852076 MFV852076 MPR852076 MZN852076 NJJ852076 NTF852076 ODB852076 OMX852076 OWT852076 PGP852076 PQL852076 QAH852076 QKD852076 QTZ852076 RDV852076 RNR852076 RXN852076 SHJ852076 SRF852076 TBB852076 TKX852076 TUT852076 UEP852076 UOL852076 UYH852076 VID852076 VRZ852076 WBV852076 WLR852076 WVN852076 G917612 JB917612 SX917612 ACT917612 AMP917612 AWL917612 BGH917612 BQD917612 BZZ917612 CJV917612 CTR917612 DDN917612 DNJ917612 DXF917612 EHB917612 EQX917612 FAT917612 FKP917612 FUL917612 GEH917612 GOD917612 GXZ917612 HHV917612 HRR917612 IBN917612 ILJ917612 IVF917612 JFB917612 JOX917612 JYT917612 KIP917612 KSL917612 LCH917612 LMD917612 LVZ917612 MFV917612 MPR917612 MZN917612 NJJ917612 NTF917612 ODB917612 OMX917612 OWT917612 PGP917612 PQL917612 QAH917612 QKD917612 QTZ917612 RDV917612 RNR917612 RXN917612 SHJ917612 SRF917612 TBB917612 TKX917612 TUT917612 UEP917612 UOL917612 UYH917612 VID917612 VRZ917612 WBV917612 WLR917612 WVN917612 G983148 JB983148 SX983148 ACT983148 AMP983148 AWL983148 BGH983148 BQD983148 BZZ983148 CJV983148 CTR983148 DDN983148 DNJ983148 DXF983148 EHB983148 EQX983148 FAT983148 FKP983148 FUL983148 GEH983148 GOD983148 GXZ983148 HHV983148 HRR983148 IBN983148 ILJ983148 IVF983148 JFB983148 JOX983148 JYT983148 KIP983148 KSL983148 LCH983148 LMD983148 LVZ983148 MFV983148 MPR983148 MZN983148 NJJ983148 NTF983148 ODB983148 OMX983148 OWT983148 PGP983148 PQL983148 QAH983148 QKD983148 QTZ983148 RDV983148 RNR983148 RXN983148 SHJ983148 SRF983148 TBB983148 TKX983148 TUT983148 UEP983148 UOL983148 UYH983148 VID983148 VRZ983148 WBV983148 WLR983148 WVN983148 G13:G19 G21:G53 G65578:G65586 G65588:G65626 G65633:G65641 G131114:G131122 G131124:G131162 G131169:G131177 G196650:G196658 G196660:G196698 G196705:G196713 G262186:G262194 G262196:G262234 G262241:G262249 G327722:G327730 G327732:G327770 G327777:G327785 G393258:G393266 G393268:G393306 G393313:G393321 G458794:G458802 G458804:G458842 G458849:G458857 G524330:G524338 G524340:G524378 G524385:G524393 G589866:G589874 G589876:G589914 G589921:G589929 G655402:G655410 G655412:G655450 G655457:G655465 G720938:G720946 G720948:G720986 G720993:G721001 G786474:G786482 G786484:G786522 G786529:G786537 G852010:G852018 G852020:G852058 G852065:G852073 G917546:G917554 G917556:G917594 G917601:G917609 G983082:G983090 G983092:G983130 G983137:G983145 JB13:JB19 JB21:JB53 JB101:JB105 JB65578:JB65586 JB65588:JB65626 JB65633:JB65641 JB131114:JB131122 JB131124:JB131162 JB131169:JB131177 JB196650:JB196658 JB196660:JB196698 JB196705:JB196713 JB262186:JB262194 JB262196:JB262234 JB262241:JB262249 JB327722:JB327730 JB327732:JB327770 JB327777:JB327785 JB393258:JB393266 JB393268:JB393306 JB393313:JB393321 JB458794:JB458802 JB458804:JB458842 JB458849:JB458857 JB524330:JB524338 JB524340:JB524378 JB524385:JB524393 JB589866:JB589874 JB589876:JB589914 JB589921:JB589929 JB655402:JB655410 JB655412:JB655450 JB655457:JB655465 JB720938:JB720946 JB720948:JB720986 JB720993:JB721001 JB786474:JB786482 JB786484:JB786522 JB786529:JB786537 JB852010:JB852018 JB852020:JB852058 JB852065:JB852073 JB917546:JB917554 JB917556:JB917594 JB917601:JB917609 JB983082:JB983090 JB983092:JB983130 JB983137:JB983145 SX13:SX19 SX21:SX53 SX101:SX105 SX65578:SX65586 SX65588:SX65626 SX65633:SX65641 SX131114:SX131122 SX131124:SX131162 SX131169:SX131177 SX196650:SX196658 SX196660:SX196698 SX196705:SX196713 SX262186:SX262194 SX262196:SX262234 SX262241:SX262249 SX327722:SX327730 SX327732:SX327770 SX327777:SX327785 SX393258:SX393266 SX393268:SX393306 SX393313:SX393321 SX458794:SX458802 SX458804:SX458842 SX458849:SX458857 SX524330:SX524338 SX524340:SX524378 SX524385:SX524393 SX589866:SX589874 SX589876:SX589914 SX589921:SX589929 SX655402:SX655410 SX655412:SX655450 SX655457:SX655465 SX720938:SX720946 SX720948:SX720986 SX720993:SX721001 SX786474:SX786482 SX786484:SX786522 SX786529:SX786537 SX852010:SX852018 SX852020:SX852058 SX852065:SX852073 SX917546:SX917554 SX917556:SX917594 SX917601:SX917609 SX983082:SX983090 SX983092:SX983130 SX983137:SX983145 ACT13:ACT19 ACT21:ACT53 ACT101:ACT105 ACT65578:ACT65586 ACT65588:ACT65626 ACT65633:ACT65641 ACT131114:ACT131122 ACT131124:ACT131162 ACT131169:ACT131177 ACT196650:ACT196658 ACT196660:ACT196698 ACT196705:ACT196713 ACT262186:ACT262194 ACT262196:ACT262234 ACT262241:ACT262249 ACT327722:ACT327730 ACT327732:ACT327770 ACT327777:ACT327785 ACT393258:ACT393266 ACT393268:ACT393306 ACT393313:ACT393321 ACT458794:ACT458802 ACT458804:ACT458842 ACT458849:ACT458857 ACT524330:ACT524338 ACT524340:ACT524378 ACT524385:ACT524393 ACT589866:ACT589874 ACT589876:ACT589914 ACT589921:ACT589929 ACT655402:ACT655410 ACT655412:ACT655450 ACT655457:ACT655465 ACT720938:ACT720946 ACT720948:ACT720986 ACT720993:ACT721001 ACT786474:ACT786482 ACT786484:ACT786522 ACT786529:ACT786537 ACT852010:ACT852018 ACT852020:ACT852058 ACT852065:ACT852073 ACT917546:ACT917554 ACT917556:ACT917594 ACT917601:ACT917609 ACT983082:ACT983090 ACT983092:ACT983130 ACT983137:ACT983145 AMP13:AMP19 AMP21:AMP53 AMP101:AMP105 AMP65578:AMP65586 AMP65588:AMP65626 AMP65633:AMP65641 AMP131114:AMP131122 AMP131124:AMP131162 AMP131169:AMP131177 AMP196650:AMP196658 AMP196660:AMP196698 AMP196705:AMP196713 AMP262186:AMP262194 AMP262196:AMP262234 AMP262241:AMP262249 AMP327722:AMP327730 AMP327732:AMP327770 AMP327777:AMP327785 AMP393258:AMP393266 AMP393268:AMP393306 AMP393313:AMP393321 AMP458794:AMP458802 AMP458804:AMP458842 AMP458849:AMP458857 AMP524330:AMP524338 AMP524340:AMP524378 AMP524385:AMP524393 AMP589866:AMP589874 AMP589876:AMP589914 AMP589921:AMP589929 AMP655402:AMP655410 AMP655412:AMP655450 AMP655457:AMP655465 AMP720938:AMP720946 AMP720948:AMP720986 AMP720993:AMP721001 AMP786474:AMP786482 AMP786484:AMP786522 AMP786529:AMP786537 AMP852010:AMP852018 AMP852020:AMP852058 AMP852065:AMP852073 AMP917546:AMP917554 AMP917556:AMP917594 AMP917601:AMP917609 AMP983082:AMP983090 AMP983092:AMP983130 AMP983137:AMP983145 AWL13:AWL19 AWL21:AWL53 AWL101:AWL105 AWL65578:AWL65586 AWL65588:AWL65626 AWL65633:AWL65641 AWL131114:AWL131122 AWL131124:AWL131162 AWL131169:AWL131177 AWL196650:AWL196658 AWL196660:AWL196698 AWL196705:AWL196713 AWL262186:AWL262194 AWL262196:AWL262234 AWL262241:AWL262249 AWL327722:AWL327730 AWL327732:AWL327770 AWL327777:AWL327785 AWL393258:AWL393266 AWL393268:AWL393306 AWL393313:AWL393321 AWL458794:AWL458802 AWL458804:AWL458842 AWL458849:AWL458857 AWL524330:AWL524338 AWL524340:AWL524378 AWL524385:AWL524393 AWL589866:AWL589874 AWL589876:AWL589914 AWL589921:AWL589929 AWL655402:AWL655410 AWL655412:AWL655450 AWL655457:AWL655465 AWL720938:AWL720946 AWL720948:AWL720986 AWL720993:AWL721001 AWL786474:AWL786482 AWL786484:AWL786522 AWL786529:AWL786537 AWL852010:AWL852018 AWL852020:AWL852058 AWL852065:AWL852073 AWL917546:AWL917554 AWL917556:AWL917594 AWL917601:AWL917609 AWL983082:AWL983090 AWL983092:AWL983130 AWL983137:AWL983145 BGH13:BGH19 BGH21:BGH53 BGH101:BGH105 BGH65578:BGH65586 BGH65588:BGH65626 BGH65633:BGH65641 BGH131114:BGH131122 BGH131124:BGH131162 BGH131169:BGH131177 BGH196650:BGH196658 BGH196660:BGH196698 BGH196705:BGH196713 BGH262186:BGH262194 BGH262196:BGH262234 BGH262241:BGH262249 BGH327722:BGH327730 BGH327732:BGH327770 BGH327777:BGH327785 BGH393258:BGH393266 BGH393268:BGH393306 BGH393313:BGH393321 BGH458794:BGH458802 BGH458804:BGH458842 BGH458849:BGH458857 BGH524330:BGH524338 BGH524340:BGH524378 BGH524385:BGH524393 BGH589866:BGH589874 BGH589876:BGH589914 BGH589921:BGH589929 BGH655402:BGH655410 BGH655412:BGH655450 BGH655457:BGH655465 BGH720938:BGH720946 BGH720948:BGH720986 BGH720993:BGH721001 BGH786474:BGH786482 BGH786484:BGH786522 BGH786529:BGH786537 BGH852010:BGH852018 BGH852020:BGH852058 BGH852065:BGH852073 BGH917546:BGH917554 BGH917556:BGH917594 BGH917601:BGH917609 BGH983082:BGH983090 BGH983092:BGH983130 BGH983137:BGH983145 BQD13:BQD19 BQD21:BQD53 BQD101:BQD105 BQD65578:BQD65586 BQD65588:BQD65626 BQD65633:BQD65641 BQD131114:BQD131122 BQD131124:BQD131162 BQD131169:BQD131177 BQD196650:BQD196658 BQD196660:BQD196698 BQD196705:BQD196713 BQD262186:BQD262194 BQD262196:BQD262234 BQD262241:BQD262249 BQD327722:BQD327730 BQD327732:BQD327770 BQD327777:BQD327785 BQD393258:BQD393266 BQD393268:BQD393306 BQD393313:BQD393321 BQD458794:BQD458802 BQD458804:BQD458842 BQD458849:BQD458857 BQD524330:BQD524338 BQD524340:BQD524378 BQD524385:BQD524393 BQD589866:BQD589874 BQD589876:BQD589914 BQD589921:BQD589929 BQD655402:BQD655410 BQD655412:BQD655450 BQD655457:BQD655465 BQD720938:BQD720946 BQD720948:BQD720986 BQD720993:BQD721001 BQD786474:BQD786482 BQD786484:BQD786522 BQD786529:BQD786537 BQD852010:BQD852018 BQD852020:BQD852058 BQD852065:BQD852073 BQD917546:BQD917554 BQD917556:BQD917594 BQD917601:BQD917609 BQD983082:BQD983090 BQD983092:BQD983130 BQD983137:BQD983145 BZZ13:BZZ19 BZZ21:BZZ53 BZZ101:BZZ105 BZZ65578:BZZ65586 BZZ65588:BZZ65626 BZZ65633:BZZ65641 BZZ131114:BZZ131122 BZZ131124:BZZ131162 BZZ131169:BZZ131177 BZZ196650:BZZ196658 BZZ196660:BZZ196698 BZZ196705:BZZ196713 BZZ262186:BZZ262194 BZZ262196:BZZ262234 BZZ262241:BZZ262249 BZZ327722:BZZ327730 BZZ327732:BZZ327770 BZZ327777:BZZ327785 BZZ393258:BZZ393266 BZZ393268:BZZ393306 BZZ393313:BZZ393321 BZZ458794:BZZ458802 BZZ458804:BZZ458842 BZZ458849:BZZ458857 BZZ524330:BZZ524338 BZZ524340:BZZ524378 BZZ524385:BZZ524393 BZZ589866:BZZ589874 BZZ589876:BZZ589914 BZZ589921:BZZ589929 BZZ655402:BZZ655410 BZZ655412:BZZ655450 BZZ655457:BZZ655465 BZZ720938:BZZ720946 BZZ720948:BZZ720986 BZZ720993:BZZ721001 BZZ786474:BZZ786482 BZZ786484:BZZ786522 BZZ786529:BZZ786537 BZZ852010:BZZ852018 BZZ852020:BZZ852058 BZZ852065:BZZ852073 BZZ917546:BZZ917554 BZZ917556:BZZ917594 BZZ917601:BZZ917609 BZZ983082:BZZ983090 BZZ983092:BZZ983130 BZZ983137:BZZ983145 CJV13:CJV19 CJV21:CJV53 CJV101:CJV105 CJV65578:CJV65586 CJV65588:CJV65626 CJV65633:CJV65641 CJV131114:CJV131122 CJV131124:CJV131162 CJV131169:CJV131177 CJV196650:CJV196658 CJV196660:CJV196698 CJV196705:CJV196713 CJV262186:CJV262194 CJV262196:CJV262234 CJV262241:CJV262249 CJV327722:CJV327730 CJV327732:CJV327770 CJV327777:CJV327785 CJV393258:CJV393266 CJV393268:CJV393306 CJV393313:CJV393321 CJV458794:CJV458802 CJV458804:CJV458842 CJV458849:CJV458857 CJV524330:CJV524338 CJV524340:CJV524378 CJV524385:CJV524393 CJV589866:CJV589874 CJV589876:CJV589914 CJV589921:CJV589929 CJV655402:CJV655410 CJV655412:CJV655450 CJV655457:CJV655465 CJV720938:CJV720946 CJV720948:CJV720986 CJV720993:CJV721001 CJV786474:CJV786482 CJV786484:CJV786522 CJV786529:CJV786537 CJV852010:CJV852018 CJV852020:CJV852058 CJV852065:CJV852073 CJV917546:CJV917554 CJV917556:CJV917594 CJV917601:CJV917609 CJV983082:CJV983090 CJV983092:CJV983130 CJV983137:CJV983145 CTR13:CTR19 CTR21:CTR53 CTR101:CTR105 CTR65578:CTR65586 CTR65588:CTR65626 CTR65633:CTR65641 CTR131114:CTR131122 CTR131124:CTR131162 CTR131169:CTR131177 CTR196650:CTR196658 CTR196660:CTR196698 CTR196705:CTR196713 CTR262186:CTR262194 CTR262196:CTR262234 CTR262241:CTR262249 CTR327722:CTR327730 CTR327732:CTR327770 CTR327777:CTR327785 CTR393258:CTR393266 CTR393268:CTR393306 CTR393313:CTR393321 CTR458794:CTR458802 CTR458804:CTR458842 CTR458849:CTR458857 CTR524330:CTR524338 CTR524340:CTR524378 CTR524385:CTR524393 CTR589866:CTR589874 CTR589876:CTR589914 CTR589921:CTR589929 CTR655402:CTR655410 CTR655412:CTR655450 CTR655457:CTR655465 CTR720938:CTR720946 CTR720948:CTR720986 CTR720993:CTR721001 CTR786474:CTR786482 CTR786484:CTR786522 CTR786529:CTR786537 CTR852010:CTR852018 CTR852020:CTR852058 CTR852065:CTR852073 CTR917546:CTR917554 CTR917556:CTR917594 CTR917601:CTR917609 CTR983082:CTR983090 CTR983092:CTR983130 CTR983137:CTR983145 DDN13:DDN19 DDN21:DDN53 DDN101:DDN105 DDN65578:DDN65586 DDN65588:DDN65626 DDN65633:DDN65641 DDN131114:DDN131122 DDN131124:DDN131162 DDN131169:DDN131177 DDN196650:DDN196658 DDN196660:DDN196698 DDN196705:DDN196713 DDN262186:DDN262194 DDN262196:DDN262234 DDN262241:DDN262249 DDN327722:DDN327730 DDN327732:DDN327770 DDN327777:DDN327785 DDN393258:DDN393266 DDN393268:DDN393306 DDN393313:DDN393321 DDN458794:DDN458802 DDN458804:DDN458842 DDN458849:DDN458857 DDN524330:DDN524338 DDN524340:DDN524378 DDN524385:DDN524393 DDN589866:DDN589874 DDN589876:DDN589914 DDN589921:DDN589929 DDN655402:DDN655410 DDN655412:DDN655450 DDN655457:DDN655465 DDN720938:DDN720946 DDN720948:DDN720986 DDN720993:DDN721001 DDN786474:DDN786482 DDN786484:DDN786522 DDN786529:DDN786537 DDN852010:DDN852018 DDN852020:DDN852058 DDN852065:DDN852073 DDN917546:DDN917554 DDN917556:DDN917594 DDN917601:DDN917609 DDN983082:DDN983090 DDN983092:DDN983130 DDN983137:DDN983145 DNJ13:DNJ19 DNJ21:DNJ53 DNJ101:DNJ105 DNJ65578:DNJ65586 DNJ65588:DNJ65626 DNJ65633:DNJ65641 DNJ131114:DNJ131122 DNJ131124:DNJ131162 DNJ131169:DNJ131177 DNJ196650:DNJ196658 DNJ196660:DNJ196698 DNJ196705:DNJ196713 DNJ262186:DNJ262194 DNJ262196:DNJ262234 DNJ262241:DNJ262249 DNJ327722:DNJ327730 DNJ327732:DNJ327770 DNJ327777:DNJ327785 DNJ393258:DNJ393266 DNJ393268:DNJ393306 DNJ393313:DNJ393321 DNJ458794:DNJ458802 DNJ458804:DNJ458842 DNJ458849:DNJ458857 DNJ524330:DNJ524338 DNJ524340:DNJ524378 DNJ524385:DNJ524393 DNJ589866:DNJ589874 DNJ589876:DNJ589914 DNJ589921:DNJ589929 DNJ655402:DNJ655410 DNJ655412:DNJ655450 DNJ655457:DNJ655465 DNJ720938:DNJ720946 DNJ720948:DNJ720986 DNJ720993:DNJ721001 DNJ786474:DNJ786482 DNJ786484:DNJ786522 DNJ786529:DNJ786537 DNJ852010:DNJ852018 DNJ852020:DNJ852058 DNJ852065:DNJ852073 DNJ917546:DNJ917554 DNJ917556:DNJ917594 DNJ917601:DNJ917609 DNJ983082:DNJ983090 DNJ983092:DNJ983130 DNJ983137:DNJ983145 DXF13:DXF19 DXF21:DXF53 DXF101:DXF105 DXF65578:DXF65586 DXF65588:DXF65626 DXF65633:DXF65641 DXF131114:DXF131122 DXF131124:DXF131162 DXF131169:DXF131177 DXF196650:DXF196658 DXF196660:DXF196698 DXF196705:DXF196713 DXF262186:DXF262194 DXF262196:DXF262234 DXF262241:DXF262249 DXF327722:DXF327730 DXF327732:DXF327770 DXF327777:DXF327785 DXF393258:DXF393266 DXF393268:DXF393306 DXF393313:DXF393321 DXF458794:DXF458802 DXF458804:DXF458842 DXF458849:DXF458857 DXF524330:DXF524338 DXF524340:DXF524378 DXF524385:DXF524393 DXF589866:DXF589874 DXF589876:DXF589914 DXF589921:DXF589929 DXF655402:DXF655410 DXF655412:DXF655450 DXF655457:DXF655465 DXF720938:DXF720946 DXF720948:DXF720986 DXF720993:DXF721001 DXF786474:DXF786482 DXF786484:DXF786522 DXF786529:DXF786537 DXF852010:DXF852018 DXF852020:DXF852058 DXF852065:DXF852073 DXF917546:DXF917554 DXF917556:DXF917594 DXF917601:DXF917609 DXF983082:DXF983090 DXF983092:DXF983130 DXF983137:DXF983145 EHB13:EHB19 EHB21:EHB53 EHB101:EHB105 EHB65578:EHB65586 EHB65588:EHB65626 EHB65633:EHB65641 EHB131114:EHB131122 EHB131124:EHB131162 EHB131169:EHB131177 EHB196650:EHB196658 EHB196660:EHB196698 EHB196705:EHB196713 EHB262186:EHB262194 EHB262196:EHB262234 EHB262241:EHB262249 EHB327722:EHB327730 EHB327732:EHB327770 EHB327777:EHB327785 EHB393258:EHB393266 EHB393268:EHB393306 EHB393313:EHB393321 EHB458794:EHB458802 EHB458804:EHB458842 EHB458849:EHB458857 EHB524330:EHB524338 EHB524340:EHB524378 EHB524385:EHB524393 EHB589866:EHB589874 EHB589876:EHB589914 EHB589921:EHB589929 EHB655402:EHB655410 EHB655412:EHB655450 EHB655457:EHB655465 EHB720938:EHB720946 EHB720948:EHB720986 EHB720993:EHB721001 EHB786474:EHB786482 EHB786484:EHB786522 EHB786529:EHB786537 EHB852010:EHB852018 EHB852020:EHB852058 EHB852065:EHB852073 EHB917546:EHB917554 EHB917556:EHB917594 EHB917601:EHB917609 EHB983082:EHB983090 EHB983092:EHB983130 EHB983137:EHB983145 EQX13:EQX19 EQX21:EQX53 EQX101:EQX105 EQX65578:EQX65586 EQX65588:EQX65626 EQX65633:EQX65641 EQX131114:EQX131122 EQX131124:EQX131162 EQX131169:EQX131177 EQX196650:EQX196658 EQX196660:EQX196698 EQX196705:EQX196713 EQX262186:EQX262194 EQX262196:EQX262234 EQX262241:EQX262249 EQX327722:EQX327730 EQX327732:EQX327770 EQX327777:EQX327785 EQX393258:EQX393266 EQX393268:EQX393306 EQX393313:EQX393321 EQX458794:EQX458802 EQX458804:EQX458842 EQX458849:EQX458857 EQX524330:EQX524338 EQX524340:EQX524378 EQX524385:EQX524393 EQX589866:EQX589874 EQX589876:EQX589914 EQX589921:EQX589929 EQX655402:EQX655410 EQX655412:EQX655450 EQX655457:EQX655465 EQX720938:EQX720946 EQX720948:EQX720986 EQX720993:EQX721001 EQX786474:EQX786482 EQX786484:EQX786522 EQX786529:EQX786537 EQX852010:EQX852018 EQX852020:EQX852058 EQX852065:EQX852073 EQX917546:EQX917554 EQX917556:EQX917594 EQX917601:EQX917609 EQX983082:EQX983090 EQX983092:EQX983130 EQX983137:EQX983145 FAT13:FAT19 FAT21:FAT53 FAT101:FAT105 FAT65578:FAT65586 FAT65588:FAT65626 FAT65633:FAT65641 FAT131114:FAT131122 FAT131124:FAT131162 FAT131169:FAT131177 FAT196650:FAT196658 FAT196660:FAT196698 FAT196705:FAT196713 FAT262186:FAT262194 FAT262196:FAT262234 FAT262241:FAT262249 FAT327722:FAT327730 FAT327732:FAT327770 FAT327777:FAT327785 FAT393258:FAT393266 FAT393268:FAT393306 FAT393313:FAT393321 FAT458794:FAT458802 FAT458804:FAT458842 FAT458849:FAT458857 FAT524330:FAT524338 FAT524340:FAT524378 FAT524385:FAT524393 FAT589866:FAT589874 FAT589876:FAT589914 FAT589921:FAT589929 FAT655402:FAT655410 FAT655412:FAT655450 FAT655457:FAT655465 FAT720938:FAT720946 FAT720948:FAT720986 FAT720993:FAT721001 FAT786474:FAT786482 FAT786484:FAT786522 FAT786529:FAT786537 FAT852010:FAT852018 FAT852020:FAT852058 FAT852065:FAT852073 FAT917546:FAT917554 FAT917556:FAT917594 FAT917601:FAT917609 FAT983082:FAT983090 FAT983092:FAT983130 FAT983137:FAT983145 FKP13:FKP19 FKP21:FKP53 FKP101:FKP105 FKP65578:FKP65586 FKP65588:FKP65626 FKP65633:FKP65641 FKP131114:FKP131122 FKP131124:FKP131162 FKP131169:FKP131177 FKP196650:FKP196658 FKP196660:FKP196698 FKP196705:FKP196713 FKP262186:FKP262194 FKP262196:FKP262234 FKP262241:FKP262249 FKP327722:FKP327730 FKP327732:FKP327770 FKP327777:FKP327785 FKP393258:FKP393266 FKP393268:FKP393306 FKP393313:FKP393321 FKP458794:FKP458802 FKP458804:FKP458842 FKP458849:FKP458857 FKP524330:FKP524338 FKP524340:FKP524378 FKP524385:FKP524393 FKP589866:FKP589874 FKP589876:FKP589914 FKP589921:FKP589929 FKP655402:FKP655410 FKP655412:FKP655450 FKP655457:FKP655465 FKP720938:FKP720946 FKP720948:FKP720986 FKP720993:FKP721001 FKP786474:FKP786482 FKP786484:FKP786522 FKP786529:FKP786537 FKP852010:FKP852018 FKP852020:FKP852058 FKP852065:FKP852073 FKP917546:FKP917554 FKP917556:FKP917594 FKP917601:FKP917609 FKP983082:FKP983090 FKP983092:FKP983130 FKP983137:FKP983145 FUL13:FUL19 FUL21:FUL53 FUL101:FUL105 FUL65578:FUL65586 FUL65588:FUL65626 FUL65633:FUL65641 FUL131114:FUL131122 FUL131124:FUL131162 FUL131169:FUL131177 FUL196650:FUL196658 FUL196660:FUL196698 FUL196705:FUL196713 FUL262186:FUL262194 FUL262196:FUL262234 FUL262241:FUL262249 FUL327722:FUL327730 FUL327732:FUL327770 FUL327777:FUL327785 FUL393258:FUL393266 FUL393268:FUL393306 FUL393313:FUL393321 FUL458794:FUL458802 FUL458804:FUL458842 FUL458849:FUL458857 FUL524330:FUL524338 FUL524340:FUL524378 FUL524385:FUL524393 FUL589866:FUL589874 FUL589876:FUL589914 FUL589921:FUL589929 FUL655402:FUL655410 FUL655412:FUL655450 FUL655457:FUL655465 FUL720938:FUL720946 FUL720948:FUL720986 FUL720993:FUL721001 FUL786474:FUL786482 FUL786484:FUL786522 FUL786529:FUL786537 FUL852010:FUL852018 FUL852020:FUL852058 FUL852065:FUL852073 FUL917546:FUL917554 FUL917556:FUL917594 FUL917601:FUL917609 FUL983082:FUL983090 FUL983092:FUL983130 FUL983137:FUL983145 GEH13:GEH19 GEH21:GEH53 GEH101:GEH105 GEH65578:GEH65586 GEH65588:GEH65626 GEH65633:GEH65641 GEH131114:GEH131122 GEH131124:GEH131162 GEH131169:GEH131177 GEH196650:GEH196658 GEH196660:GEH196698 GEH196705:GEH196713 GEH262186:GEH262194 GEH262196:GEH262234 GEH262241:GEH262249 GEH327722:GEH327730 GEH327732:GEH327770 GEH327777:GEH327785 GEH393258:GEH393266 GEH393268:GEH393306 GEH393313:GEH393321 GEH458794:GEH458802 GEH458804:GEH458842 GEH458849:GEH458857 GEH524330:GEH524338 GEH524340:GEH524378 GEH524385:GEH524393 GEH589866:GEH589874 GEH589876:GEH589914 GEH589921:GEH589929 GEH655402:GEH655410 GEH655412:GEH655450 GEH655457:GEH655465 GEH720938:GEH720946 GEH720948:GEH720986 GEH720993:GEH721001 GEH786474:GEH786482 GEH786484:GEH786522 GEH786529:GEH786537 GEH852010:GEH852018 GEH852020:GEH852058 GEH852065:GEH852073 GEH917546:GEH917554 GEH917556:GEH917594 GEH917601:GEH917609 GEH983082:GEH983090 GEH983092:GEH983130 GEH983137:GEH983145 GOD13:GOD19 GOD21:GOD53 GOD101:GOD105 GOD65578:GOD65586 GOD65588:GOD65626 GOD65633:GOD65641 GOD131114:GOD131122 GOD131124:GOD131162 GOD131169:GOD131177 GOD196650:GOD196658 GOD196660:GOD196698 GOD196705:GOD196713 GOD262186:GOD262194 GOD262196:GOD262234 GOD262241:GOD262249 GOD327722:GOD327730 GOD327732:GOD327770 GOD327777:GOD327785 GOD393258:GOD393266 GOD393268:GOD393306 GOD393313:GOD393321 GOD458794:GOD458802 GOD458804:GOD458842 GOD458849:GOD458857 GOD524330:GOD524338 GOD524340:GOD524378 GOD524385:GOD524393 GOD589866:GOD589874 GOD589876:GOD589914 GOD589921:GOD589929 GOD655402:GOD655410 GOD655412:GOD655450 GOD655457:GOD655465 GOD720938:GOD720946 GOD720948:GOD720986 GOD720993:GOD721001 GOD786474:GOD786482 GOD786484:GOD786522 GOD786529:GOD786537 GOD852010:GOD852018 GOD852020:GOD852058 GOD852065:GOD852073 GOD917546:GOD917554 GOD917556:GOD917594 GOD917601:GOD917609 GOD983082:GOD983090 GOD983092:GOD983130 GOD983137:GOD983145 GXZ13:GXZ19 GXZ21:GXZ53 GXZ101:GXZ105 GXZ65578:GXZ65586 GXZ65588:GXZ65626 GXZ65633:GXZ65641 GXZ131114:GXZ131122 GXZ131124:GXZ131162 GXZ131169:GXZ131177 GXZ196650:GXZ196658 GXZ196660:GXZ196698 GXZ196705:GXZ196713 GXZ262186:GXZ262194 GXZ262196:GXZ262234 GXZ262241:GXZ262249 GXZ327722:GXZ327730 GXZ327732:GXZ327770 GXZ327777:GXZ327785 GXZ393258:GXZ393266 GXZ393268:GXZ393306 GXZ393313:GXZ393321 GXZ458794:GXZ458802 GXZ458804:GXZ458842 GXZ458849:GXZ458857 GXZ524330:GXZ524338 GXZ524340:GXZ524378 GXZ524385:GXZ524393 GXZ589866:GXZ589874 GXZ589876:GXZ589914 GXZ589921:GXZ589929 GXZ655402:GXZ655410 GXZ655412:GXZ655450 GXZ655457:GXZ655465 GXZ720938:GXZ720946 GXZ720948:GXZ720986 GXZ720993:GXZ721001 GXZ786474:GXZ786482 GXZ786484:GXZ786522 GXZ786529:GXZ786537 GXZ852010:GXZ852018 GXZ852020:GXZ852058 GXZ852065:GXZ852073 GXZ917546:GXZ917554 GXZ917556:GXZ917594 GXZ917601:GXZ917609 GXZ983082:GXZ983090 GXZ983092:GXZ983130 GXZ983137:GXZ983145 HHV13:HHV19 HHV21:HHV53 HHV101:HHV105 HHV65578:HHV65586 HHV65588:HHV65626 HHV65633:HHV65641 HHV131114:HHV131122 HHV131124:HHV131162 HHV131169:HHV131177 HHV196650:HHV196658 HHV196660:HHV196698 HHV196705:HHV196713 HHV262186:HHV262194 HHV262196:HHV262234 HHV262241:HHV262249 HHV327722:HHV327730 HHV327732:HHV327770 HHV327777:HHV327785 HHV393258:HHV393266 HHV393268:HHV393306 HHV393313:HHV393321 HHV458794:HHV458802 HHV458804:HHV458842 HHV458849:HHV458857 HHV524330:HHV524338 HHV524340:HHV524378 HHV524385:HHV524393 HHV589866:HHV589874 HHV589876:HHV589914 HHV589921:HHV589929 HHV655402:HHV655410 HHV655412:HHV655450 HHV655457:HHV655465 HHV720938:HHV720946 HHV720948:HHV720986 HHV720993:HHV721001 HHV786474:HHV786482 HHV786484:HHV786522 HHV786529:HHV786537 HHV852010:HHV852018 HHV852020:HHV852058 HHV852065:HHV852073 HHV917546:HHV917554 HHV917556:HHV917594 HHV917601:HHV917609 HHV983082:HHV983090 HHV983092:HHV983130 HHV983137:HHV983145 HRR13:HRR19 HRR21:HRR53 HRR101:HRR105 HRR65578:HRR65586 HRR65588:HRR65626 HRR65633:HRR65641 HRR131114:HRR131122 HRR131124:HRR131162 HRR131169:HRR131177 HRR196650:HRR196658 HRR196660:HRR196698 HRR196705:HRR196713 HRR262186:HRR262194 HRR262196:HRR262234 HRR262241:HRR262249 HRR327722:HRR327730 HRR327732:HRR327770 HRR327777:HRR327785 HRR393258:HRR393266 HRR393268:HRR393306 HRR393313:HRR393321 HRR458794:HRR458802 HRR458804:HRR458842 HRR458849:HRR458857 HRR524330:HRR524338 HRR524340:HRR524378 HRR524385:HRR524393 HRR589866:HRR589874 HRR589876:HRR589914 HRR589921:HRR589929 HRR655402:HRR655410 HRR655412:HRR655450 HRR655457:HRR655465 HRR720938:HRR720946 HRR720948:HRR720986 HRR720993:HRR721001 HRR786474:HRR786482 HRR786484:HRR786522 HRR786529:HRR786537 HRR852010:HRR852018 HRR852020:HRR852058 HRR852065:HRR852073 HRR917546:HRR917554 HRR917556:HRR917594 HRR917601:HRR917609 HRR983082:HRR983090 HRR983092:HRR983130 HRR983137:HRR983145 IBN13:IBN19 IBN21:IBN53 IBN101:IBN105 IBN65578:IBN65586 IBN65588:IBN65626 IBN65633:IBN65641 IBN131114:IBN131122 IBN131124:IBN131162 IBN131169:IBN131177 IBN196650:IBN196658 IBN196660:IBN196698 IBN196705:IBN196713 IBN262186:IBN262194 IBN262196:IBN262234 IBN262241:IBN262249 IBN327722:IBN327730 IBN327732:IBN327770 IBN327777:IBN327785 IBN393258:IBN393266 IBN393268:IBN393306 IBN393313:IBN393321 IBN458794:IBN458802 IBN458804:IBN458842 IBN458849:IBN458857 IBN524330:IBN524338 IBN524340:IBN524378 IBN524385:IBN524393 IBN589866:IBN589874 IBN589876:IBN589914 IBN589921:IBN589929 IBN655402:IBN655410 IBN655412:IBN655450 IBN655457:IBN655465 IBN720938:IBN720946 IBN720948:IBN720986 IBN720993:IBN721001 IBN786474:IBN786482 IBN786484:IBN786522 IBN786529:IBN786537 IBN852010:IBN852018 IBN852020:IBN852058 IBN852065:IBN852073 IBN917546:IBN917554 IBN917556:IBN917594 IBN917601:IBN917609 IBN983082:IBN983090 IBN983092:IBN983130 IBN983137:IBN983145 ILJ13:ILJ19 ILJ21:ILJ53 ILJ101:ILJ105 ILJ65578:ILJ65586 ILJ65588:ILJ65626 ILJ65633:ILJ65641 ILJ131114:ILJ131122 ILJ131124:ILJ131162 ILJ131169:ILJ131177 ILJ196650:ILJ196658 ILJ196660:ILJ196698 ILJ196705:ILJ196713 ILJ262186:ILJ262194 ILJ262196:ILJ262234 ILJ262241:ILJ262249 ILJ327722:ILJ327730 ILJ327732:ILJ327770 ILJ327777:ILJ327785 ILJ393258:ILJ393266 ILJ393268:ILJ393306 ILJ393313:ILJ393321 ILJ458794:ILJ458802 ILJ458804:ILJ458842 ILJ458849:ILJ458857 ILJ524330:ILJ524338 ILJ524340:ILJ524378 ILJ524385:ILJ524393 ILJ589866:ILJ589874 ILJ589876:ILJ589914 ILJ589921:ILJ589929 ILJ655402:ILJ655410 ILJ655412:ILJ655450 ILJ655457:ILJ655465 ILJ720938:ILJ720946 ILJ720948:ILJ720986 ILJ720993:ILJ721001 ILJ786474:ILJ786482 ILJ786484:ILJ786522 ILJ786529:ILJ786537 ILJ852010:ILJ852018 ILJ852020:ILJ852058 ILJ852065:ILJ852073 ILJ917546:ILJ917554 ILJ917556:ILJ917594 ILJ917601:ILJ917609 ILJ983082:ILJ983090 ILJ983092:ILJ983130 ILJ983137:ILJ983145 IVF13:IVF19 IVF21:IVF53 IVF101:IVF105 IVF65578:IVF65586 IVF65588:IVF65626 IVF65633:IVF65641 IVF131114:IVF131122 IVF131124:IVF131162 IVF131169:IVF131177 IVF196650:IVF196658 IVF196660:IVF196698 IVF196705:IVF196713 IVF262186:IVF262194 IVF262196:IVF262234 IVF262241:IVF262249 IVF327722:IVF327730 IVF327732:IVF327770 IVF327777:IVF327785 IVF393258:IVF393266 IVF393268:IVF393306 IVF393313:IVF393321 IVF458794:IVF458802 IVF458804:IVF458842 IVF458849:IVF458857 IVF524330:IVF524338 IVF524340:IVF524378 IVF524385:IVF524393 IVF589866:IVF589874 IVF589876:IVF589914 IVF589921:IVF589929 IVF655402:IVF655410 IVF655412:IVF655450 IVF655457:IVF655465 IVF720938:IVF720946 IVF720948:IVF720986 IVF720993:IVF721001 IVF786474:IVF786482 IVF786484:IVF786522 IVF786529:IVF786537 IVF852010:IVF852018 IVF852020:IVF852058 IVF852065:IVF852073 IVF917546:IVF917554 IVF917556:IVF917594 IVF917601:IVF917609 IVF983082:IVF983090 IVF983092:IVF983130 IVF983137:IVF983145 JFB13:JFB19 JFB21:JFB53 JFB101:JFB105 JFB65578:JFB65586 JFB65588:JFB65626 JFB65633:JFB65641 JFB131114:JFB131122 JFB131124:JFB131162 JFB131169:JFB131177 JFB196650:JFB196658 JFB196660:JFB196698 JFB196705:JFB196713 JFB262186:JFB262194 JFB262196:JFB262234 JFB262241:JFB262249 JFB327722:JFB327730 JFB327732:JFB327770 JFB327777:JFB327785 JFB393258:JFB393266 JFB393268:JFB393306 JFB393313:JFB393321 JFB458794:JFB458802 JFB458804:JFB458842 JFB458849:JFB458857 JFB524330:JFB524338 JFB524340:JFB524378 JFB524385:JFB524393 JFB589866:JFB589874 JFB589876:JFB589914 JFB589921:JFB589929 JFB655402:JFB655410 JFB655412:JFB655450 JFB655457:JFB655465 JFB720938:JFB720946 JFB720948:JFB720986 JFB720993:JFB721001 JFB786474:JFB786482 JFB786484:JFB786522 JFB786529:JFB786537 JFB852010:JFB852018 JFB852020:JFB852058 JFB852065:JFB852073 JFB917546:JFB917554 JFB917556:JFB917594 JFB917601:JFB917609 JFB983082:JFB983090 JFB983092:JFB983130 JFB983137:JFB983145 JOX13:JOX19 JOX21:JOX53 JOX101:JOX105 JOX65578:JOX65586 JOX65588:JOX65626 JOX65633:JOX65641 JOX131114:JOX131122 JOX131124:JOX131162 JOX131169:JOX131177 JOX196650:JOX196658 JOX196660:JOX196698 JOX196705:JOX196713 JOX262186:JOX262194 JOX262196:JOX262234 JOX262241:JOX262249 JOX327722:JOX327730 JOX327732:JOX327770 JOX327777:JOX327785 JOX393258:JOX393266 JOX393268:JOX393306 JOX393313:JOX393321 JOX458794:JOX458802 JOX458804:JOX458842 JOX458849:JOX458857 JOX524330:JOX524338 JOX524340:JOX524378 JOX524385:JOX524393 JOX589866:JOX589874 JOX589876:JOX589914 JOX589921:JOX589929 JOX655402:JOX655410 JOX655412:JOX655450 JOX655457:JOX655465 JOX720938:JOX720946 JOX720948:JOX720986 JOX720993:JOX721001 JOX786474:JOX786482 JOX786484:JOX786522 JOX786529:JOX786537 JOX852010:JOX852018 JOX852020:JOX852058 JOX852065:JOX852073 JOX917546:JOX917554 JOX917556:JOX917594 JOX917601:JOX917609 JOX983082:JOX983090 JOX983092:JOX983130 JOX983137:JOX983145 JYT13:JYT19 JYT21:JYT53 JYT101:JYT105 JYT65578:JYT65586 JYT65588:JYT65626 JYT65633:JYT65641 JYT131114:JYT131122 JYT131124:JYT131162 JYT131169:JYT131177 JYT196650:JYT196658 JYT196660:JYT196698 JYT196705:JYT196713 JYT262186:JYT262194 JYT262196:JYT262234 JYT262241:JYT262249 JYT327722:JYT327730 JYT327732:JYT327770 JYT327777:JYT327785 JYT393258:JYT393266 JYT393268:JYT393306 JYT393313:JYT393321 JYT458794:JYT458802 JYT458804:JYT458842 JYT458849:JYT458857 JYT524330:JYT524338 JYT524340:JYT524378 JYT524385:JYT524393 JYT589866:JYT589874 JYT589876:JYT589914 JYT589921:JYT589929 JYT655402:JYT655410 JYT655412:JYT655450 JYT655457:JYT655465 JYT720938:JYT720946 JYT720948:JYT720986 JYT720993:JYT721001 JYT786474:JYT786482 JYT786484:JYT786522 JYT786529:JYT786537 JYT852010:JYT852018 JYT852020:JYT852058 JYT852065:JYT852073 JYT917546:JYT917554 JYT917556:JYT917594 JYT917601:JYT917609 JYT983082:JYT983090 JYT983092:JYT983130 JYT983137:JYT983145 KIP13:KIP19 KIP21:KIP53 KIP101:KIP105 KIP65578:KIP65586 KIP65588:KIP65626 KIP65633:KIP65641 KIP131114:KIP131122 KIP131124:KIP131162 KIP131169:KIP131177 KIP196650:KIP196658 KIP196660:KIP196698 KIP196705:KIP196713 KIP262186:KIP262194 KIP262196:KIP262234 KIP262241:KIP262249 KIP327722:KIP327730 KIP327732:KIP327770 KIP327777:KIP327785 KIP393258:KIP393266 KIP393268:KIP393306 KIP393313:KIP393321 KIP458794:KIP458802 KIP458804:KIP458842 KIP458849:KIP458857 KIP524330:KIP524338 KIP524340:KIP524378 KIP524385:KIP524393 KIP589866:KIP589874 KIP589876:KIP589914 KIP589921:KIP589929 KIP655402:KIP655410 KIP655412:KIP655450 KIP655457:KIP655465 KIP720938:KIP720946 KIP720948:KIP720986 KIP720993:KIP721001 KIP786474:KIP786482 KIP786484:KIP786522 KIP786529:KIP786537 KIP852010:KIP852018 KIP852020:KIP852058 KIP852065:KIP852073 KIP917546:KIP917554 KIP917556:KIP917594 KIP917601:KIP917609 KIP983082:KIP983090 KIP983092:KIP983130 KIP983137:KIP983145 KSL13:KSL19 KSL21:KSL53 KSL101:KSL105 KSL65578:KSL65586 KSL65588:KSL65626 KSL65633:KSL65641 KSL131114:KSL131122 KSL131124:KSL131162 KSL131169:KSL131177 KSL196650:KSL196658 KSL196660:KSL196698 KSL196705:KSL196713 KSL262186:KSL262194 KSL262196:KSL262234 KSL262241:KSL262249 KSL327722:KSL327730 KSL327732:KSL327770 KSL327777:KSL327785 KSL393258:KSL393266 KSL393268:KSL393306 KSL393313:KSL393321 KSL458794:KSL458802 KSL458804:KSL458842 KSL458849:KSL458857 KSL524330:KSL524338 KSL524340:KSL524378 KSL524385:KSL524393 KSL589866:KSL589874 KSL589876:KSL589914 KSL589921:KSL589929 KSL655402:KSL655410 KSL655412:KSL655450 KSL655457:KSL655465 KSL720938:KSL720946 KSL720948:KSL720986 KSL720993:KSL721001 KSL786474:KSL786482 KSL786484:KSL786522 KSL786529:KSL786537 KSL852010:KSL852018 KSL852020:KSL852058 KSL852065:KSL852073 KSL917546:KSL917554 KSL917556:KSL917594 KSL917601:KSL917609 KSL983082:KSL983090 KSL983092:KSL983130 KSL983137:KSL983145 LCH13:LCH19 LCH21:LCH53 LCH101:LCH105 LCH65578:LCH65586 LCH65588:LCH65626 LCH65633:LCH65641 LCH131114:LCH131122 LCH131124:LCH131162 LCH131169:LCH131177 LCH196650:LCH196658 LCH196660:LCH196698 LCH196705:LCH196713 LCH262186:LCH262194 LCH262196:LCH262234 LCH262241:LCH262249 LCH327722:LCH327730 LCH327732:LCH327770 LCH327777:LCH327785 LCH393258:LCH393266 LCH393268:LCH393306 LCH393313:LCH393321 LCH458794:LCH458802 LCH458804:LCH458842 LCH458849:LCH458857 LCH524330:LCH524338 LCH524340:LCH524378 LCH524385:LCH524393 LCH589866:LCH589874 LCH589876:LCH589914 LCH589921:LCH589929 LCH655402:LCH655410 LCH655412:LCH655450 LCH655457:LCH655465 LCH720938:LCH720946 LCH720948:LCH720986 LCH720993:LCH721001 LCH786474:LCH786482 LCH786484:LCH786522 LCH786529:LCH786537 LCH852010:LCH852018 LCH852020:LCH852058 LCH852065:LCH852073 LCH917546:LCH917554 LCH917556:LCH917594 LCH917601:LCH917609 LCH983082:LCH983090 LCH983092:LCH983130 LCH983137:LCH983145 LMD13:LMD19 LMD21:LMD53 LMD101:LMD105 LMD65578:LMD65586 LMD65588:LMD65626 LMD65633:LMD65641 LMD131114:LMD131122 LMD131124:LMD131162 LMD131169:LMD131177 LMD196650:LMD196658 LMD196660:LMD196698 LMD196705:LMD196713 LMD262186:LMD262194 LMD262196:LMD262234 LMD262241:LMD262249 LMD327722:LMD327730 LMD327732:LMD327770 LMD327777:LMD327785 LMD393258:LMD393266 LMD393268:LMD393306 LMD393313:LMD393321 LMD458794:LMD458802 LMD458804:LMD458842 LMD458849:LMD458857 LMD524330:LMD524338 LMD524340:LMD524378 LMD524385:LMD524393 LMD589866:LMD589874 LMD589876:LMD589914 LMD589921:LMD589929 LMD655402:LMD655410 LMD655412:LMD655450 LMD655457:LMD655465 LMD720938:LMD720946 LMD720948:LMD720986 LMD720993:LMD721001 LMD786474:LMD786482 LMD786484:LMD786522 LMD786529:LMD786537 LMD852010:LMD852018 LMD852020:LMD852058 LMD852065:LMD852073 LMD917546:LMD917554 LMD917556:LMD917594 LMD917601:LMD917609 LMD983082:LMD983090 LMD983092:LMD983130 LMD983137:LMD983145 LVZ13:LVZ19 LVZ21:LVZ53 LVZ101:LVZ105 LVZ65578:LVZ65586 LVZ65588:LVZ65626 LVZ65633:LVZ65641 LVZ131114:LVZ131122 LVZ131124:LVZ131162 LVZ131169:LVZ131177 LVZ196650:LVZ196658 LVZ196660:LVZ196698 LVZ196705:LVZ196713 LVZ262186:LVZ262194 LVZ262196:LVZ262234 LVZ262241:LVZ262249 LVZ327722:LVZ327730 LVZ327732:LVZ327770 LVZ327777:LVZ327785 LVZ393258:LVZ393266 LVZ393268:LVZ393306 LVZ393313:LVZ393321 LVZ458794:LVZ458802 LVZ458804:LVZ458842 LVZ458849:LVZ458857 LVZ524330:LVZ524338 LVZ524340:LVZ524378 LVZ524385:LVZ524393 LVZ589866:LVZ589874 LVZ589876:LVZ589914 LVZ589921:LVZ589929 LVZ655402:LVZ655410 LVZ655412:LVZ655450 LVZ655457:LVZ655465 LVZ720938:LVZ720946 LVZ720948:LVZ720986 LVZ720993:LVZ721001 LVZ786474:LVZ786482 LVZ786484:LVZ786522 LVZ786529:LVZ786537 LVZ852010:LVZ852018 LVZ852020:LVZ852058 LVZ852065:LVZ852073 LVZ917546:LVZ917554 LVZ917556:LVZ917594 LVZ917601:LVZ917609 LVZ983082:LVZ983090 LVZ983092:LVZ983130 LVZ983137:LVZ983145 MFV13:MFV19 MFV21:MFV53 MFV101:MFV105 MFV65578:MFV65586 MFV65588:MFV65626 MFV65633:MFV65641 MFV131114:MFV131122 MFV131124:MFV131162 MFV131169:MFV131177 MFV196650:MFV196658 MFV196660:MFV196698 MFV196705:MFV196713 MFV262186:MFV262194 MFV262196:MFV262234 MFV262241:MFV262249 MFV327722:MFV327730 MFV327732:MFV327770 MFV327777:MFV327785 MFV393258:MFV393266 MFV393268:MFV393306 MFV393313:MFV393321 MFV458794:MFV458802 MFV458804:MFV458842 MFV458849:MFV458857 MFV524330:MFV524338 MFV524340:MFV524378 MFV524385:MFV524393 MFV589866:MFV589874 MFV589876:MFV589914 MFV589921:MFV589929 MFV655402:MFV655410 MFV655412:MFV655450 MFV655457:MFV655465 MFV720938:MFV720946 MFV720948:MFV720986 MFV720993:MFV721001 MFV786474:MFV786482 MFV786484:MFV786522 MFV786529:MFV786537 MFV852010:MFV852018 MFV852020:MFV852058 MFV852065:MFV852073 MFV917546:MFV917554 MFV917556:MFV917594 MFV917601:MFV917609 MFV983082:MFV983090 MFV983092:MFV983130 MFV983137:MFV983145 MPR13:MPR19 MPR21:MPR53 MPR101:MPR105 MPR65578:MPR65586 MPR65588:MPR65626 MPR65633:MPR65641 MPR131114:MPR131122 MPR131124:MPR131162 MPR131169:MPR131177 MPR196650:MPR196658 MPR196660:MPR196698 MPR196705:MPR196713 MPR262186:MPR262194 MPR262196:MPR262234 MPR262241:MPR262249 MPR327722:MPR327730 MPR327732:MPR327770 MPR327777:MPR327785 MPR393258:MPR393266 MPR393268:MPR393306 MPR393313:MPR393321 MPR458794:MPR458802 MPR458804:MPR458842 MPR458849:MPR458857 MPR524330:MPR524338 MPR524340:MPR524378 MPR524385:MPR524393 MPR589866:MPR589874 MPR589876:MPR589914 MPR589921:MPR589929 MPR655402:MPR655410 MPR655412:MPR655450 MPR655457:MPR655465 MPR720938:MPR720946 MPR720948:MPR720986 MPR720993:MPR721001 MPR786474:MPR786482 MPR786484:MPR786522 MPR786529:MPR786537 MPR852010:MPR852018 MPR852020:MPR852058 MPR852065:MPR852073 MPR917546:MPR917554 MPR917556:MPR917594 MPR917601:MPR917609 MPR983082:MPR983090 MPR983092:MPR983130 MPR983137:MPR983145 MZN13:MZN19 MZN21:MZN53 MZN101:MZN105 MZN65578:MZN65586 MZN65588:MZN65626 MZN65633:MZN65641 MZN131114:MZN131122 MZN131124:MZN131162 MZN131169:MZN131177 MZN196650:MZN196658 MZN196660:MZN196698 MZN196705:MZN196713 MZN262186:MZN262194 MZN262196:MZN262234 MZN262241:MZN262249 MZN327722:MZN327730 MZN327732:MZN327770 MZN327777:MZN327785 MZN393258:MZN393266 MZN393268:MZN393306 MZN393313:MZN393321 MZN458794:MZN458802 MZN458804:MZN458842 MZN458849:MZN458857 MZN524330:MZN524338 MZN524340:MZN524378 MZN524385:MZN524393 MZN589866:MZN589874 MZN589876:MZN589914 MZN589921:MZN589929 MZN655402:MZN655410 MZN655412:MZN655450 MZN655457:MZN655465 MZN720938:MZN720946 MZN720948:MZN720986 MZN720993:MZN721001 MZN786474:MZN786482 MZN786484:MZN786522 MZN786529:MZN786537 MZN852010:MZN852018 MZN852020:MZN852058 MZN852065:MZN852073 MZN917546:MZN917554 MZN917556:MZN917594 MZN917601:MZN917609 MZN983082:MZN983090 MZN983092:MZN983130 MZN983137:MZN983145 NJJ13:NJJ19 NJJ21:NJJ53 NJJ101:NJJ105 NJJ65578:NJJ65586 NJJ65588:NJJ65626 NJJ65633:NJJ65641 NJJ131114:NJJ131122 NJJ131124:NJJ131162 NJJ131169:NJJ131177 NJJ196650:NJJ196658 NJJ196660:NJJ196698 NJJ196705:NJJ196713 NJJ262186:NJJ262194 NJJ262196:NJJ262234 NJJ262241:NJJ262249 NJJ327722:NJJ327730 NJJ327732:NJJ327770 NJJ327777:NJJ327785 NJJ393258:NJJ393266 NJJ393268:NJJ393306 NJJ393313:NJJ393321 NJJ458794:NJJ458802 NJJ458804:NJJ458842 NJJ458849:NJJ458857 NJJ524330:NJJ524338 NJJ524340:NJJ524378 NJJ524385:NJJ524393 NJJ589866:NJJ589874 NJJ589876:NJJ589914 NJJ589921:NJJ589929 NJJ655402:NJJ655410 NJJ655412:NJJ655450 NJJ655457:NJJ655465 NJJ720938:NJJ720946 NJJ720948:NJJ720986 NJJ720993:NJJ721001 NJJ786474:NJJ786482 NJJ786484:NJJ786522 NJJ786529:NJJ786537 NJJ852010:NJJ852018 NJJ852020:NJJ852058 NJJ852065:NJJ852073 NJJ917546:NJJ917554 NJJ917556:NJJ917594 NJJ917601:NJJ917609 NJJ983082:NJJ983090 NJJ983092:NJJ983130 NJJ983137:NJJ983145 NTF13:NTF19 NTF21:NTF53 NTF101:NTF105 NTF65578:NTF65586 NTF65588:NTF65626 NTF65633:NTF65641 NTF131114:NTF131122 NTF131124:NTF131162 NTF131169:NTF131177 NTF196650:NTF196658 NTF196660:NTF196698 NTF196705:NTF196713 NTF262186:NTF262194 NTF262196:NTF262234 NTF262241:NTF262249 NTF327722:NTF327730 NTF327732:NTF327770 NTF327777:NTF327785 NTF393258:NTF393266 NTF393268:NTF393306 NTF393313:NTF393321 NTF458794:NTF458802 NTF458804:NTF458842 NTF458849:NTF458857 NTF524330:NTF524338 NTF524340:NTF524378 NTF524385:NTF524393 NTF589866:NTF589874 NTF589876:NTF589914 NTF589921:NTF589929 NTF655402:NTF655410 NTF655412:NTF655450 NTF655457:NTF655465 NTF720938:NTF720946 NTF720948:NTF720986 NTF720993:NTF721001 NTF786474:NTF786482 NTF786484:NTF786522 NTF786529:NTF786537 NTF852010:NTF852018 NTF852020:NTF852058 NTF852065:NTF852073 NTF917546:NTF917554 NTF917556:NTF917594 NTF917601:NTF917609 NTF983082:NTF983090 NTF983092:NTF983130 NTF983137:NTF983145 ODB13:ODB19 ODB21:ODB53 ODB101:ODB105 ODB65578:ODB65586 ODB65588:ODB65626 ODB65633:ODB65641 ODB131114:ODB131122 ODB131124:ODB131162 ODB131169:ODB131177 ODB196650:ODB196658 ODB196660:ODB196698 ODB196705:ODB196713 ODB262186:ODB262194 ODB262196:ODB262234 ODB262241:ODB262249 ODB327722:ODB327730 ODB327732:ODB327770 ODB327777:ODB327785 ODB393258:ODB393266 ODB393268:ODB393306 ODB393313:ODB393321 ODB458794:ODB458802 ODB458804:ODB458842 ODB458849:ODB458857 ODB524330:ODB524338 ODB524340:ODB524378 ODB524385:ODB524393 ODB589866:ODB589874 ODB589876:ODB589914 ODB589921:ODB589929 ODB655402:ODB655410 ODB655412:ODB655450 ODB655457:ODB655465 ODB720938:ODB720946 ODB720948:ODB720986 ODB720993:ODB721001 ODB786474:ODB786482 ODB786484:ODB786522 ODB786529:ODB786537 ODB852010:ODB852018 ODB852020:ODB852058 ODB852065:ODB852073 ODB917546:ODB917554 ODB917556:ODB917594 ODB917601:ODB917609 ODB983082:ODB983090 ODB983092:ODB983130 ODB983137:ODB983145 OMX13:OMX19 OMX21:OMX53 OMX101:OMX105 OMX65578:OMX65586 OMX65588:OMX65626 OMX65633:OMX65641 OMX131114:OMX131122 OMX131124:OMX131162 OMX131169:OMX131177 OMX196650:OMX196658 OMX196660:OMX196698 OMX196705:OMX196713 OMX262186:OMX262194 OMX262196:OMX262234 OMX262241:OMX262249 OMX327722:OMX327730 OMX327732:OMX327770 OMX327777:OMX327785 OMX393258:OMX393266 OMX393268:OMX393306 OMX393313:OMX393321 OMX458794:OMX458802 OMX458804:OMX458842 OMX458849:OMX458857 OMX524330:OMX524338 OMX524340:OMX524378 OMX524385:OMX524393 OMX589866:OMX589874 OMX589876:OMX589914 OMX589921:OMX589929 OMX655402:OMX655410 OMX655412:OMX655450 OMX655457:OMX655465 OMX720938:OMX720946 OMX720948:OMX720986 OMX720993:OMX721001 OMX786474:OMX786482 OMX786484:OMX786522 OMX786529:OMX786537 OMX852010:OMX852018 OMX852020:OMX852058 OMX852065:OMX852073 OMX917546:OMX917554 OMX917556:OMX917594 OMX917601:OMX917609 OMX983082:OMX983090 OMX983092:OMX983130 OMX983137:OMX983145 OWT13:OWT19 OWT21:OWT53 OWT101:OWT105 OWT65578:OWT65586 OWT65588:OWT65626 OWT65633:OWT65641 OWT131114:OWT131122 OWT131124:OWT131162 OWT131169:OWT131177 OWT196650:OWT196658 OWT196660:OWT196698 OWT196705:OWT196713 OWT262186:OWT262194 OWT262196:OWT262234 OWT262241:OWT262249 OWT327722:OWT327730 OWT327732:OWT327770 OWT327777:OWT327785 OWT393258:OWT393266 OWT393268:OWT393306 OWT393313:OWT393321 OWT458794:OWT458802 OWT458804:OWT458842 OWT458849:OWT458857 OWT524330:OWT524338 OWT524340:OWT524378 OWT524385:OWT524393 OWT589866:OWT589874 OWT589876:OWT589914 OWT589921:OWT589929 OWT655402:OWT655410 OWT655412:OWT655450 OWT655457:OWT655465 OWT720938:OWT720946 OWT720948:OWT720986 OWT720993:OWT721001 OWT786474:OWT786482 OWT786484:OWT786522 OWT786529:OWT786537 OWT852010:OWT852018 OWT852020:OWT852058 OWT852065:OWT852073 OWT917546:OWT917554 OWT917556:OWT917594 OWT917601:OWT917609 OWT983082:OWT983090 OWT983092:OWT983130 OWT983137:OWT983145 PGP13:PGP19 PGP21:PGP53 PGP101:PGP105 PGP65578:PGP65586 PGP65588:PGP65626 PGP65633:PGP65641 PGP131114:PGP131122 PGP131124:PGP131162 PGP131169:PGP131177 PGP196650:PGP196658 PGP196660:PGP196698 PGP196705:PGP196713 PGP262186:PGP262194 PGP262196:PGP262234 PGP262241:PGP262249 PGP327722:PGP327730 PGP327732:PGP327770 PGP327777:PGP327785 PGP393258:PGP393266 PGP393268:PGP393306 PGP393313:PGP393321 PGP458794:PGP458802 PGP458804:PGP458842 PGP458849:PGP458857 PGP524330:PGP524338 PGP524340:PGP524378 PGP524385:PGP524393 PGP589866:PGP589874 PGP589876:PGP589914 PGP589921:PGP589929 PGP655402:PGP655410 PGP655412:PGP655450 PGP655457:PGP655465 PGP720938:PGP720946 PGP720948:PGP720986 PGP720993:PGP721001 PGP786474:PGP786482 PGP786484:PGP786522 PGP786529:PGP786537 PGP852010:PGP852018 PGP852020:PGP852058 PGP852065:PGP852073 PGP917546:PGP917554 PGP917556:PGP917594 PGP917601:PGP917609 PGP983082:PGP983090 PGP983092:PGP983130 PGP983137:PGP983145 PQL13:PQL19 PQL21:PQL53 PQL101:PQL105 PQL65578:PQL65586 PQL65588:PQL65626 PQL65633:PQL65641 PQL131114:PQL131122 PQL131124:PQL131162 PQL131169:PQL131177 PQL196650:PQL196658 PQL196660:PQL196698 PQL196705:PQL196713 PQL262186:PQL262194 PQL262196:PQL262234 PQL262241:PQL262249 PQL327722:PQL327730 PQL327732:PQL327770 PQL327777:PQL327785 PQL393258:PQL393266 PQL393268:PQL393306 PQL393313:PQL393321 PQL458794:PQL458802 PQL458804:PQL458842 PQL458849:PQL458857 PQL524330:PQL524338 PQL524340:PQL524378 PQL524385:PQL524393 PQL589866:PQL589874 PQL589876:PQL589914 PQL589921:PQL589929 PQL655402:PQL655410 PQL655412:PQL655450 PQL655457:PQL655465 PQL720938:PQL720946 PQL720948:PQL720986 PQL720993:PQL721001 PQL786474:PQL786482 PQL786484:PQL786522 PQL786529:PQL786537 PQL852010:PQL852018 PQL852020:PQL852058 PQL852065:PQL852073 PQL917546:PQL917554 PQL917556:PQL917594 PQL917601:PQL917609 PQL983082:PQL983090 PQL983092:PQL983130 PQL983137:PQL983145 QAH13:QAH19 QAH21:QAH53 QAH101:QAH105 QAH65578:QAH65586 QAH65588:QAH65626 QAH65633:QAH65641 QAH131114:QAH131122 QAH131124:QAH131162 QAH131169:QAH131177 QAH196650:QAH196658 QAH196660:QAH196698 QAH196705:QAH196713 QAH262186:QAH262194 QAH262196:QAH262234 QAH262241:QAH262249 QAH327722:QAH327730 QAH327732:QAH327770 QAH327777:QAH327785 QAH393258:QAH393266 QAH393268:QAH393306 QAH393313:QAH393321 QAH458794:QAH458802 QAH458804:QAH458842 QAH458849:QAH458857 QAH524330:QAH524338 QAH524340:QAH524378 QAH524385:QAH524393 QAH589866:QAH589874 QAH589876:QAH589914 QAH589921:QAH589929 QAH655402:QAH655410 QAH655412:QAH655450 QAH655457:QAH655465 QAH720938:QAH720946 QAH720948:QAH720986 QAH720993:QAH721001 QAH786474:QAH786482 QAH786484:QAH786522 QAH786529:QAH786537 QAH852010:QAH852018 QAH852020:QAH852058 QAH852065:QAH852073 QAH917546:QAH917554 QAH917556:QAH917594 QAH917601:QAH917609 QAH983082:QAH983090 QAH983092:QAH983130 QAH983137:QAH983145 QKD13:QKD19 QKD21:QKD53 QKD101:QKD105 QKD65578:QKD65586 QKD65588:QKD65626 QKD65633:QKD65641 QKD131114:QKD131122 QKD131124:QKD131162 QKD131169:QKD131177 QKD196650:QKD196658 QKD196660:QKD196698 QKD196705:QKD196713 QKD262186:QKD262194 QKD262196:QKD262234 QKD262241:QKD262249 QKD327722:QKD327730 QKD327732:QKD327770 QKD327777:QKD327785 QKD393258:QKD393266 QKD393268:QKD393306 QKD393313:QKD393321 QKD458794:QKD458802 QKD458804:QKD458842 QKD458849:QKD458857 QKD524330:QKD524338 QKD524340:QKD524378 QKD524385:QKD524393 QKD589866:QKD589874 QKD589876:QKD589914 QKD589921:QKD589929 QKD655402:QKD655410 QKD655412:QKD655450 QKD655457:QKD655465 QKD720938:QKD720946 QKD720948:QKD720986 QKD720993:QKD721001 QKD786474:QKD786482 QKD786484:QKD786522 QKD786529:QKD786537 QKD852010:QKD852018 QKD852020:QKD852058 QKD852065:QKD852073 QKD917546:QKD917554 QKD917556:QKD917594 QKD917601:QKD917609 QKD983082:QKD983090 QKD983092:QKD983130 QKD983137:QKD983145 QTZ13:QTZ19 QTZ21:QTZ53 QTZ101:QTZ105 QTZ65578:QTZ65586 QTZ65588:QTZ65626 QTZ65633:QTZ65641 QTZ131114:QTZ131122 QTZ131124:QTZ131162 QTZ131169:QTZ131177 QTZ196650:QTZ196658 QTZ196660:QTZ196698 QTZ196705:QTZ196713 QTZ262186:QTZ262194 QTZ262196:QTZ262234 QTZ262241:QTZ262249 QTZ327722:QTZ327730 QTZ327732:QTZ327770 QTZ327777:QTZ327785 QTZ393258:QTZ393266 QTZ393268:QTZ393306 QTZ393313:QTZ393321 QTZ458794:QTZ458802 QTZ458804:QTZ458842 QTZ458849:QTZ458857 QTZ524330:QTZ524338 QTZ524340:QTZ524378 QTZ524385:QTZ524393 QTZ589866:QTZ589874 QTZ589876:QTZ589914 QTZ589921:QTZ589929 QTZ655402:QTZ655410 QTZ655412:QTZ655450 QTZ655457:QTZ655465 QTZ720938:QTZ720946 QTZ720948:QTZ720986 QTZ720993:QTZ721001 QTZ786474:QTZ786482 QTZ786484:QTZ786522 QTZ786529:QTZ786537 QTZ852010:QTZ852018 QTZ852020:QTZ852058 QTZ852065:QTZ852073 QTZ917546:QTZ917554 QTZ917556:QTZ917594 QTZ917601:QTZ917609 QTZ983082:QTZ983090 QTZ983092:QTZ983130 QTZ983137:QTZ983145 RDV13:RDV19 RDV21:RDV53 RDV101:RDV105 RDV65578:RDV65586 RDV65588:RDV65626 RDV65633:RDV65641 RDV131114:RDV131122 RDV131124:RDV131162 RDV131169:RDV131177 RDV196650:RDV196658 RDV196660:RDV196698 RDV196705:RDV196713 RDV262186:RDV262194 RDV262196:RDV262234 RDV262241:RDV262249 RDV327722:RDV327730 RDV327732:RDV327770 RDV327777:RDV327785 RDV393258:RDV393266 RDV393268:RDV393306 RDV393313:RDV393321 RDV458794:RDV458802 RDV458804:RDV458842 RDV458849:RDV458857 RDV524330:RDV524338 RDV524340:RDV524378 RDV524385:RDV524393 RDV589866:RDV589874 RDV589876:RDV589914 RDV589921:RDV589929 RDV655402:RDV655410 RDV655412:RDV655450 RDV655457:RDV655465 RDV720938:RDV720946 RDV720948:RDV720986 RDV720993:RDV721001 RDV786474:RDV786482 RDV786484:RDV786522 RDV786529:RDV786537 RDV852010:RDV852018 RDV852020:RDV852058 RDV852065:RDV852073 RDV917546:RDV917554 RDV917556:RDV917594 RDV917601:RDV917609 RDV983082:RDV983090 RDV983092:RDV983130 RDV983137:RDV983145 RNR13:RNR19 RNR21:RNR53 RNR101:RNR105 RNR65578:RNR65586 RNR65588:RNR65626 RNR65633:RNR65641 RNR131114:RNR131122 RNR131124:RNR131162 RNR131169:RNR131177 RNR196650:RNR196658 RNR196660:RNR196698 RNR196705:RNR196713 RNR262186:RNR262194 RNR262196:RNR262234 RNR262241:RNR262249 RNR327722:RNR327730 RNR327732:RNR327770 RNR327777:RNR327785 RNR393258:RNR393266 RNR393268:RNR393306 RNR393313:RNR393321 RNR458794:RNR458802 RNR458804:RNR458842 RNR458849:RNR458857 RNR524330:RNR524338 RNR524340:RNR524378 RNR524385:RNR524393 RNR589866:RNR589874 RNR589876:RNR589914 RNR589921:RNR589929 RNR655402:RNR655410 RNR655412:RNR655450 RNR655457:RNR655465 RNR720938:RNR720946 RNR720948:RNR720986 RNR720993:RNR721001 RNR786474:RNR786482 RNR786484:RNR786522 RNR786529:RNR786537 RNR852010:RNR852018 RNR852020:RNR852058 RNR852065:RNR852073 RNR917546:RNR917554 RNR917556:RNR917594 RNR917601:RNR917609 RNR983082:RNR983090 RNR983092:RNR983130 RNR983137:RNR983145 RXN13:RXN19 RXN21:RXN53 RXN101:RXN105 RXN65578:RXN65586 RXN65588:RXN65626 RXN65633:RXN65641 RXN131114:RXN131122 RXN131124:RXN131162 RXN131169:RXN131177 RXN196650:RXN196658 RXN196660:RXN196698 RXN196705:RXN196713 RXN262186:RXN262194 RXN262196:RXN262234 RXN262241:RXN262249 RXN327722:RXN327730 RXN327732:RXN327770 RXN327777:RXN327785 RXN393258:RXN393266 RXN393268:RXN393306 RXN393313:RXN393321 RXN458794:RXN458802 RXN458804:RXN458842 RXN458849:RXN458857 RXN524330:RXN524338 RXN524340:RXN524378 RXN524385:RXN524393 RXN589866:RXN589874 RXN589876:RXN589914 RXN589921:RXN589929 RXN655402:RXN655410 RXN655412:RXN655450 RXN655457:RXN655465 RXN720938:RXN720946 RXN720948:RXN720986 RXN720993:RXN721001 RXN786474:RXN786482 RXN786484:RXN786522 RXN786529:RXN786537 RXN852010:RXN852018 RXN852020:RXN852058 RXN852065:RXN852073 RXN917546:RXN917554 RXN917556:RXN917594 RXN917601:RXN917609 RXN983082:RXN983090 RXN983092:RXN983130 RXN983137:RXN983145 SHJ13:SHJ19 SHJ21:SHJ53 SHJ101:SHJ105 SHJ65578:SHJ65586 SHJ65588:SHJ65626 SHJ65633:SHJ65641 SHJ131114:SHJ131122 SHJ131124:SHJ131162 SHJ131169:SHJ131177 SHJ196650:SHJ196658 SHJ196660:SHJ196698 SHJ196705:SHJ196713 SHJ262186:SHJ262194 SHJ262196:SHJ262234 SHJ262241:SHJ262249 SHJ327722:SHJ327730 SHJ327732:SHJ327770 SHJ327777:SHJ327785 SHJ393258:SHJ393266 SHJ393268:SHJ393306 SHJ393313:SHJ393321 SHJ458794:SHJ458802 SHJ458804:SHJ458842 SHJ458849:SHJ458857 SHJ524330:SHJ524338 SHJ524340:SHJ524378 SHJ524385:SHJ524393 SHJ589866:SHJ589874 SHJ589876:SHJ589914 SHJ589921:SHJ589929 SHJ655402:SHJ655410 SHJ655412:SHJ655450 SHJ655457:SHJ655465 SHJ720938:SHJ720946 SHJ720948:SHJ720986 SHJ720993:SHJ721001 SHJ786474:SHJ786482 SHJ786484:SHJ786522 SHJ786529:SHJ786537 SHJ852010:SHJ852018 SHJ852020:SHJ852058 SHJ852065:SHJ852073 SHJ917546:SHJ917554 SHJ917556:SHJ917594 SHJ917601:SHJ917609 SHJ983082:SHJ983090 SHJ983092:SHJ983130 SHJ983137:SHJ983145 SRF13:SRF19 SRF21:SRF53 SRF101:SRF105 SRF65578:SRF65586 SRF65588:SRF65626 SRF65633:SRF65641 SRF131114:SRF131122 SRF131124:SRF131162 SRF131169:SRF131177 SRF196650:SRF196658 SRF196660:SRF196698 SRF196705:SRF196713 SRF262186:SRF262194 SRF262196:SRF262234 SRF262241:SRF262249 SRF327722:SRF327730 SRF327732:SRF327770 SRF327777:SRF327785 SRF393258:SRF393266 SRF393268:SRF393306 SRF393313:SRF393321 SRF458794:SRF458802 SRF458804:SRF458842 SRF458849:SRF458857 SRF524330:SRF524338 SRF524340:SRF524378 SRF524385:SRF524393 SRF589866:SRF589874 SRF589876:SRF589914 SRF589921:SRF589929 SRF655402:SRF655410 SRF655412:SRF655450 SRF655457:SRF655465 SRF720938:SRF720946 SRF720948:SRF720986 SRF720993:SRF721001 SRF786474:SRF786482 SRF786484:SRF786522 SRF786529:SRF786537 SRF852010:SRF852018 SRF852020:SRF852058 SRF852065:SRF852073 SRF917546:SRF917554 SRF917556:SRF917594 SRF917601:SRF917609 SRF983082:SRF983090 SRF983092:SRF983130 SRF983137:SRF983145 TBB13:TBB19 TBB21:TBB53 TBB101:TBB105 TBB65578:TBB65586 TBB65588:TBB65626 TBB65633:TBB65641 TBB131114:TBB131122 TBB131124:TBB131162 TBB131169:TBB131177 TBB196650:TBB196658 TBB196660:TBB196698 TBB196705:TBB196713 TBB262186:TBB262194 TBB262196:TBB262234 TBB262241:TBB262249 TBB327722:TBB327730 TBB327732:TBB327770 TBB327777:TBB327785 TBB393258:TBB393266 TBB393268:TBB393306 TBB393313:TBB393321 TBB458794:TBB458802 TBB458804:TBB458842 TBB458849:TBB458857 TBB524330:TBB524338 TBB524340:TBB524378 TBB524385:TBB524393 TBB589866:TBB589874 TBB589876:TBB589914 TBB589921:TBB589929 TBB655402:TBB655410 TBB655412:TBB655450 TBB655457:TBB655465 TBB720938:TBB720946 TBB720948:TBB720986 TBB720993:TBB721001 TBB786474:TBB786482 TBB786484:TBB786522 TBB786529:TBB786537 TBB852010:TBB852018 TBB852020:TBB852058 TBB852065:TBB852073 TBB917546:TBB917554 TBB917556:TBB917594 TBB917601:TBB917609 TBB983082:TBB983090 TBB983092:TBB983130 TBB983137:TBB983145 TKX13:TKX19 TKX21:TKX53 TKX101:TKX105 TKX65578:TKX65586 TKX65588:TKX65626 TKX65633:TKX65641 TKX131114:TKX131122 TKX131124:TKX131162 TKX131169:TKX131177 TKX196650:TKX196658 TKX196660:TKX196698 TKX196705:TKX196713 TKX262186:TKX262194 TKX262196:TKX262234 TKX262241:TKX262249 TKX327722:TKX327730 TKX327732:TKX327770 TKX327777:TKX327785 TKX393258:TKX393266 TKX393268:TKX393306 TKX393313:TKX393321 TKX458794:TKX458802 TKX458804:TKX458842 TKX458849:TKX458857 TKX524330:TKX524338 TKX524340:TKX524378 TKX524385:TKX524393 TKX589866:TKX589874 TKX589876:TKX589914 TKX589921:TKX589929 TKX655402:TKX655410 TKX655412:TKX655450 TKX655457:TKX655465 TKX720938:TKX720946 TKX720948:TKX720986 TKX720993:TKX721001 TKX786474:TKX786482 TKX786484:TKX786522 TKX786529:TKX786537 TKX852010:TKX852018 TKX852020:TKX852058 TKX852065:TKX852073 TKX917546:TKX917554 TKX917556:TKX917594 TKX917601:TKX917609 TKX983082:TKX983090 TKX983092:TKX983130 TKX983137:TKX983145 TUT13:TUT19 TUT21:TUT53 TUT101:TUT105 TUT65578:TUT65586 TUT65588:TUT65626 TUT65633:TUT65641 TUT131114:TUT131122 TUT131124:TUT131162 TUT131169:TUT131177 TUT196650:TUT196658 TUT196660:TUT196698 TUT196705:TUT196713 TUT262186:TUT262194 TUT262196:TUT262234 TUT262241:TUT262249 TUT327722:TUT327730 TUT327732:TUT327770 TUT327777:TUT327785 TUT393258:TUT393266 TUT393268:TUT393306 TUT393313:TUT393321 TUT458794:TUT458802 TUT458804:TUT458842 TUT458849:TUT458857 TUT524330:TUT524338 TUT524340:TUT524378 TUT524385:TUT524393 TUT589866:TUT589874 TUT589876:TUT589914 TUT589921:TUT589929 TUT655402:TUT655410 TUT655412:TUT655450 TUT655457:TUT655465 TUT720938:TUT720946 TUT720948:TUT720986 TUT720993:TUT721001 TUT786474:TUT786482 TUT786484:TUT786522 TUT786529:TUT786537 TUT852010:TUT852018 TUT852020:TUT852058 TUT852065:TUT852073 TUT917546:TUT917554 TUT917556:TUT917594 TUT917601:TUT917609 TUT983082:TUT983090 TUT983092:TUT983130 TUT983137:TUT983145 UEP13:UEP19 UEP21:UEP53 UEP101:UEP105 UEP65578:UEP65586 UEP65588:UEP65626 UEP65633:UEP65641 UEP131114:UEP131122 UEP131124:UEP131162 UEP131169:UEP131177 UEP196650:UEP196658 UEP196660:UEP196698 UEP196705:UEP196713 UEP262186:UEP262194 UEP262196:UEP262234 UEP262241:UEP262249 UEP327722:UEP327730 UEP327732:UEP327770 UEP327777:UEP327785 UEP393258:UEP393266 UEP393268:UEP393306 UEP393313:UEP393321 UEP458794:UEP458802 UEP458804:UEP458842 UEP458849:UEP458857 UEP524330:UEP524338 UEP524340:UEP524378 UEP524385:UEP524393 UEP589866:UEP589874 UEP589876:UEP589914 UEP589921:UEP589929 UEP655402:UEP655410 UEP655412:UEP655450 UEP655457:UEP655465 UEP720938:UEP720946 UEP720948:UEP720986 UEP720993:UEP721001 UEP786474:UEP786482 UEP786484:UEP786522 UEP786529:UEP786537 UEP852010:UEP852018 UEP852020:UEP852058 UEP852065:UEP852073 UEP917546:UEP917554 UEP917556:UEP917594 UEP917601:UEP917609 UEP983082:UEP983090 UEP983092:UEP983130 UEP983137:UEP983145 UOL13:UOL19 UOL21:UOL53 UOL101:UOL105 UOL65578:UOL65586 UOL65588:UOL65626 UOL65633:UOL65641 UOL131114:UOL131122 UOL131124:UOL131162 UOL131169:UOL131177 UOL196650:UOL196658 UOL196660:UOL196698 UOL196705:UOL196713 UOL262186:UOL262194 UOL262196:UOL262234 UOL262241:UOL262249 UOL327722:UOL327730 UOL327732:UOL327770 UOL327777:UOL327785 UOL393258:UOL393266 UOL393268:UOL393306 UOL393313:UOL393321 UOL458794:UOL458802 UOL458804:UOL458842 UOL458849:UOL458857 UOL524330:UOL524338 UOL524340:UOL524378 UOL524385:UOL524393 UOL589866:UOL589874 UOL589876:UOL589914 UOL589921:UOL589929 UOL655402:UOL655410 UOL655412:UOL655450 UOL655457:UOL655465 UOL720938:UOL720946 UOL720948:UOL720986 UOL720993:UOL721001 UOL786474:UOL786482 UOL786484:UOL786522 UOL786529:UOL786537 UOL852010:UOL852018 UOL852020:UOL852058 UOL852065:UOL852073 UOL917546:UOL917554 UOL917556:UOL917594 UOL917601:UOL917609 UOL983082:UOL983090 UOL983092:UOL983130 UOL983137:UOL983145 UYH13:UYH19 UYH21:UYH53 UYH101:UYH105 UYH65578:UYH65586 UYH65588:UYH65626 UYH65633:UYH65641 UYH131114:UYH131122 UYH131124:UYH131162 UYH131169:UYH131177 UYH196650:UYH196658 UYH196660:UYH196698 UYH196705:UYH196713 UYH262186:UYH262194 UYH262196:UYH262234 UYH262241:UYH262249 UYH327722:UYH327730 UYH327732:UYH327770 UYH327777:UYH327785 UYH393258:UYH393266 UYH393268:UYH393306 UYH393313:UYH393321 UYH458794:UYH458802 UYH458804:UYH458842 UYH458849:UYH458857 UYH524330:UYH524338 UYH524340:UYH524378 UYH524385:UYH524393 UYH589866:UYH589874 UYH589876:UYH589914 UYH589921:UYH589929 UYH655402:UYH655410 UYH655412:UYH655450 UYH655457:UYH655465 UYH720938:UYH720946 UYH720948:UYH720986 UYH720993:UYH721001 UYH786474:UYH786482 UYH786484:UYH786522 UYH786529:UYH786537 UYH852010:UYH852018 UYH852020:UYH852058 UYH852065:UYH852073 UYH917546:UYH917554 UYH917556:UYH917594 UYH917601:UYH917609 UYH983082:UYH983090 UYH983092:UYH983130 UYH983137:UYH983145 VID13:VID19 VID21:VID53 VID101:VID105 VID65578:VID65586 VID65588:VID65626 VID65633:VID65641 VID131114:VID131122 VID131124:VID131162 VID131169:VID131177 VID196650:VID196658 VID196660:VID196698 VID196705:VID196713 VID262186:VID262194 VID262196:VID262234 VID262241:VID262249 VID327722:VID327730 VID327732:VID327770 VID327777:VID327785 VID393258:VID393266 VID393268:VID393306 VID393313:VID393321 VID458794:VID458802 VID458804:VID458842 VID458849:VID458857 VID524330:VID524338 VID524340:VID524378 VID524385:VID524393 VID589866:VID589874 VID589876:VID589914 VID589921:VID589929 VID655402:VID655410 VID655412:VID655450 VID655457:VID655465 VID720938:VID720946 VID720948:VID720986 VID720993:VID721001 VID786474:VID786482 VID786484:VID786522 VID786529:VID786537 VID852010:VID852018 VID852020:VID852058 VID852065:VID852073 VID917546:VID917554 VID917556:VID917594 VID917601:VID917609 VID983082:VID983090 VID983092:VID983130 VID983137:VID983145 VRZ13:VRZ19 VRZ21:VRZ53 VRZ101:VRZ105 VRZ65578:VRZ65586 VRZ65588:VRZ65626 VRZ65633:VRZ65641 VRZ131114:VRZ131122 VRZ131124:VRZ131162 VRZ131169:VRZ131177 VRZ196650:VRZ196658 VRZ196660:VRZ196698 VRZ196705:VRZ196713 VRZ262186:VRZ262194 VRZ262196:VRZ262234 VRZ262241:VRZ262249 VRZ327722:VRZ327730 VRZ327732:VRZ327770 VRZ327777:VRZ327785 VRZ393258:VRZ393266 VRZ393268:VRZ393306 VRZ393313:VRZ393321 VRZ458794:VRZ458802 VRZ458804:VRZ458842 VRZ458849:VRZ458857 VRZ524330:VRZ524338 VRZ524340:VRZ524378 VRZ524385:VRZ524393 VRZ589866:VRZ589874 VRZ589876:VRZ589914 VRZ589921:VRZ589929 VRZ655402:VRZ655410 VRZ655412:VRZ655450 VRZ655457:VRZ655465 VRZ720938:VRZ720946 VRZ720948:VRZ720986 VRZ720993:VRZ721001 VRZ786474:VRZ786482 VRZ786484:VRZ786522 VRZ786529:VRZ786537 VRZ852010:VRZ852018 VRZ852020:VRZ852058 VRZ852065:VRZ852073 VRZ917546:VRZ917554 VRZ917556:VRZ917594 VRZ917601:VRZ917609 VRZ983082:VRZ983090 VRZ983092:VRZ983130 VRZ983137:VRZ983145 WBV13:WBV19 WBV21:WBV53 WBV101:WBV105 WBV65578:WBV65586 WBV65588:WBV65626 WBV65633:WBV65641 WBV131114:WBV131122 WBV131124:WBV131162 WBV131169:WBV131177 WBV196650:WBV196658 WBV196660:WBV196698 WBV196705:WBV196713 WBV262186:WBV262194 WBV262196:WBV262234 WBV262241:WBV262249 WBV327722:WBV327730 WBV327732:WBV327770 WBV327777:WBV327785 WBV393258:WBV393266 WBV393268:WBV393306 WBV393313:WBV393321 WBV458794:WBV458802 WBV458804:WBV458842 WBV458849:WBV458857 WBV524330:WBV524338 WBV524340:WBV524378 WBV524385:WBV524393 WBV589866:WBV589874 WBV589876:WBV589914 WBV589921:WBV589929 WBV655402:WBV655410 WBV655412:WBV655450 WBV655457:WBV655465 WBV720938:WBV720946 WBV720948:WBV720986 WBV720993:WBV721001 WBV786474:WBV786482 WBV786484:WBV786522 WBV786529:WBV786537 WBV852010:WBV852018 WBV852020:WBV852058 WBV852065:WBV852073 WBV917546:WBV917554 WBV917556:WBV917594 WBV917601:WBV917609 WBV983082:WBV983090 WBV983092:WBV983130 WBV983137:WBV983145 WLR13:WLR19 WLR21:WLR53 WLR101:WLR105 WLR65578:WLR65586 WLR65588:WLR65626 WLR65633:WLR65641 WLR131114:WLR131122 WLR131124:WLR131162 WLR131169:WLR131177 WLR196650:WLR196658 WLR196660:WLR196698 WLR196705:WLR196713 WLR262186:WLR262194 WLR262196:WLR262234 WLR262241:WLR262249 WLR327722:WLR327730 WLR327732:WLR327770 WLR327777:WLR327785 WLR393258:WLR393266 WLR393268:WLR393306 WLR393313:WLR393321 WLR458794:WLR458802 WLR458804:WLR458842 WLR458849:WLR458857 WLR524330:WLR524338 WLR524340:WLR524378 WLR524385:WLR524393 WLR589866:WLR589874 WLR589876:WLR589914 WLR589921:WLR589929 WLR655402:WLR655410 WLR655412:WLR655450 WLR655457:WLR655465 WLR720938:WLR720946 WLR720948:WLR720986 WLR720993:WLR721001 WLR786474:WLR786482 WLR786484:WLR786522 WLR786529:WLR786537 WLR852010:WLR852018 WLR852020:WLR852058 WLR852065:WLR852073 WLR917546:WLR917554 WLR917556:WLR917594 WLR917601:WLR917609 WLR983082:WLR983090 WLR983092:WLR983130 WLR983137:WLR983145 WVN13:WVN19 WVN21:WVN53 WVN101:WVN105 WVN65578:WVN65586 WVN65588:WVN65626 WVN65633:WVN65641 WVN131114:WVN131122 WVN131124:WVN131162 WVN131169:WVN131177 WVN196650:WVN196658 WVN196660:WVN196698 WVN196705:WVN196713 WVN262186:WVN262194 WVN262196:WVN262234 WVN262241:WVN262249 WVN327722:WVN327730 WVN327732:WVN327770 WVN327777:WVN327785 WVN393258:WVN393266 WVN393268:WVN393306 WVN393313:WVN393321 WVN458794:WVN458802 WVN458804:WVN458842 WVN458849:WVN458857 WVN524330:WVN524338 WVN524340:WVN524378 WVN524385:WVN524393 WVN589866:WVN589874 WVN589876:WVN589914 WVN589921:WVN589929 WVN655402:WVN655410 WVN655412:WVN655450 WVN655457:WVN655465 WVN720938:WVN720946 WVN720948:WVN720986 WVN720993:WVN721001 WVN786474:WVN786482 WVN786484:WVN786522 WVN786529:WVN786537 WVN852010:WVN852018 WVN852020:WVN852058 WVN852065:WVN852073 WVN917546:WVN917554 WVN917556:WVN917594 WVN917601:WVN917609 WVN983082:WVN983090 WVN983092:WVN983130 WVN983137:WVN983145">
      <formula1>"CLT,PJ,PF,Cooperativa,Terceirizado,SESAB,--"</formula1>
    </dataValidation>
    <dataValidation type="list" allowBlank="1" showErrorMessage="1" sqref="JC108 SY108 ACU108 AMQ108 AWM108 BGI108 BQE108 CAA108 CJW108 CTS108 DDO108 DNK108 DXG108 EHC108 EQY108 FAU108 FKQ108 FUM108 GEI108 GOE108 GYA108 HHW108 HRS108 IBO108 ILK108 IVG108 JFC108 JOY108 JYU108 KIQ108 KSM108 LCI108 LME108 LWA108 MFW108 MPS108 MZO108 NJK108 NTG108 ODC108 OMY108 OWU108 PGQ108 PQM108 QAI108 QKE108 QUA108 RDW108 RNS108 RXO108 SHK108 SRG108 TBC108 TKY108 TUU108 UEQ108 UOM108 UYI108 VIE108 VSA108 WBW108 WLS108 WVO108 H65644 JC65644 SY65644 ACU65644 AMQ65644 AWM65644 BGI65644 BQE65644 CAA65644 CJW65644 CTS65644 DDO65644 DNK65644 DXG65644 EHC65644 EQY65644 FAU65644 FKQ65644 FUM65644 GEI65644 GOE65644 GYA65644 HHW65644 HRS65644 IBO65644 ILK65644 IVG65644 JFC65644 JOY65644 JYU65644 KIQ65644 KSM65644 LCI65644 LME65644 LWA65644 MFW65644 MPS65644 MZO65644 NJK65644 NTG65644 ODC65644 OMY65644 OWU65644 PGQ65644 PQM65644 QAI65644 QKE65644 QUA65644 RDW65644 RNS65644 RXO65644 SHK65644 SRG65644 TBC65644 TKY65644 TUU65644 UEQ65644 UOM65644 UYI65644 VIE65644 VSA65644 WBW65644 WLS65644 WVO65644 H131180 JC131180 SY131180 ACU131180 AMQ131180 AWM131180 BGI131180 BQE131180 CAA131180 CJW131180 CTS131180 DDO131180 DNK131180 DXG131180 EHC131180 EQY131180 FAU131180 FKQ131180 FUM131180 GEI131180 GOE131180 GYA131180 HHW131180 HRS131180 IBO131180 ILK131180 IVG131180 JFC131180 JOY131180 JYU131180 KIQ131180 KSM131180 LCI131180 LME131180 LWA131180 MFW131180 MPS131180 MZO131180 NJK131180 NTG131180 ODC131180 OMY131180 OWU131180 PGQ131180 PQM131180 QAI131180 QKE131180 QUA131180 RDW131180 RNS131180 RXO131180 SHK131180 SRG131180 TBC131180 TKY131180 TUU131180 UEQ131180 UOM131180 UYI131180 VIE131180 VSA131180 WBW131180 WLS131180 WVO131180 H196716 JC196716 SY196716 ACU196716 AMQ196716 AWM196716 BGI196716 BQE196716 CAA196716 CJW196716 CTS196716 DDO196716 DNK196716 DXG196716 EHC196716 EQY196716 FAU196716 FKQ196716 FUM196716 GEI196716 GOE196716 GYA196716 HHW196716 HRS196716 IBO196716 ILK196716 IVG196716 JFC196716 JOY196716 JYU196716 KIQ196716 KSM196716 LCI196716 LME196716 LWA196716 MFW196716 MPS196716 MZO196716 NJK196716 NTG196716 ODC196716 OMY196716 OWU196716 PGQ196716 PQM196716 QAI196716 QKE196716 QUA196716 RDW196716 RNS196716 RXO196716 SHK196716 SRG196716 TBC196716 TKY196716 TUU196716 UEQ196716 UOM196716 UYI196716 VIE196716 VSA196716 WBW196716 WLS196716 WVO196716 H262252 JC262252 SY262252 ACU262252 AMQ262252 AWM262252 BGI262252 BQE262252 CAA262252 CJW262252 CTS262252 DDO262252 DNK262252 DXG262252 EHC262252 EQY262252 FAU262252 FKQ262252 FUM262252 GEI262252 GOE262252 GYA262252 HHW262252 HRS262252 IBO262252 ILK262252 IVG262252 JFC262252 JOY262252 JYU262252 KIQ262252 KSM262252 LCI262252 LME262252 LWA262252 MFW262252 MPS262252 MZO262252 NJK262252 NTG262252 ODC262252 OMY262252 OWU262252 PGQ262252 PQM262252 QAI262252 QKE262252 QUA262252 RDW262252 RNS262252 RXO262252 SHK262252 SRG262252 TBC262252 TKY262252 TUU262252 UEQ262252 UOM262252 UYI262252 VIE262252 VSA262252 WBW262252 WLS262252 WVO262252 H327788 JC327788 SY327788 ACU327788 AMQ327788 AWM327788 BGI327788 BQE327788 CAA327788 CJW327788 CTS327788 DDO327788 DNK327788 DXG327788 EHC327788 EQY327788 FAU327788 FKQ327788 FUM327788 GEI327788 GOE327788 GYA327788 HHW327788 HRS327788 IBO327788 ILK327788 IVG327788 JFC327788 JOY327788 JYU327788 KIQ327788 KSM327788 LCI327788 LME327788 LWA327788 MFW327788 MPS327788 MZO327788 NJK327788 NTG327788 ODC327788 OMY327788 OWU327788 PGQ327788 PQM327788 QAI327788 QKE327788 QUA327788 RDW327788 RNS327788 RXO327788 SHK327788 SRG327788 TBC327788 TKY327788 TUU327788 UEQ327788 UOM327788 UYI327788 VIE327788 VSA327788 WBW327788 WLS327788 WVO327788 H393324 JC393324 SY393324 ACU393324 AMQ393324 AWM393324 BGI393324 BQE393324 CAA393324 CJW393324 CTS393324 DDO393324 DNK393324 DXG393324 EHC393324 EQY393324 FAU393324 FKQ393324 FUM393324 GEI393324 GOE393324 GYA393324 HHW393324 HRS393324 IBO393324 ILK393324 IVG393324 JFC393324 JOY393324 JYU393324 KIQ393324 KSM393324 LCI393324 LME393324 LWA393324 MFW393324 MPS393324 MZO393324 NJK393324 NTG393324 ODC393324 OMY393324 OWU393324 PGQ393324 PQM393324 QAI393324 QKE393324 QUA393324 RDW393324 RNS393324 RXO393324 SHK393324 SRG393324 TBC393324 TKY393324 TUU393324 UEQ393324 UOM393324 UYI393324 VIE393324 VSA393324 WBW393324 WLS393324 WVO393324 H458860 JC458860 SY458860 ACU458860 AMQ458860 AWM458860 BGI458860 BQE458860 CAA458860 CJW458860 CTS458860 DDO458860 DNK458860 DXG458860 EHC458860 EQY458860 FAU458860 FKQ458860 FUM458860 GEI458860 GOE458860 GYA458860 HHW458860 HRS458860 IBO458860 ILK458860 IVG458860 JFC458860 JOY458860 JYU458860 KIQ458860 KSM458860 LCI458860 LME458860 LWA458860 MFW458860 MPS458860 MZO458860 NJK458860 NTG458860 ODC458860 OMY458860 OWU458860 PGQ458860 PQM458860 QAI458860 QKE458860 QUA458860 RDW458860 RNS458860 RXO458860 SHK458860 SRG458860 TBC458860 TKY458860 TUU458860 UEQ458860 UOM458860 UYI458860 VIE458860 VSA458860 WBW458860 WLS458860 WVO458860 H524396 JC524396 SY524396 ACU524396 AMQ524396 AWM524396 BGI524396 BQE524396 CAA524396 CJW524396 CTS524396 DDO524396 DNK524396 DXG524396 EHC524396 EQY524396 FAU524396 FKQ524396 FUM524396 GEI524396 GOE524396 GYA524396 HHW524396 HRS524396 IBO524396 ILK524396 IVG524396 JFC524396 JOY524396 JYU524396 KIQ524396 KSM524396 LCI524396 LME524396 LWA524396 MFW524396 MPS524396 MZO524396 NJK524396 NTG524396 ODC524396 OMY524396 OWU524396 PGQ524396 PQM524396 QAI524396 QKE524396 QUA524396 RDW524396 RNS524396 RXO524396 SHK524396 SRG524396 TBC524396 TKY524396 TUU524396 UEQ524396 UOM524396 UYI524396 VIE524396 VSA524396 WBW524396 WLS524396 WVO524396 H589932 JC589932 SY589932 ACU589932 AMQ589932 AWM589932 BGI589932 BQE589932 CAA589932 CJW589932 CTS589932 DDO589932 DNK589932 DXG589932 EHC589932 EQY589932 FAU589932 FKQ589932 FUM589932 GEI589932 GOE589932 GYA589932 HHW589932 HRS589932 IBO589932 ILK589932 IVG589932 JFC589932 JOY589932 JYU589932 KIQ589932 KSM589932 LCI589932 LME589932 LWA589932 MFW589932 MPS589932 MZO589932 NJK589932 NTG589932 ODC589932 OMY589932 OWU589932 PGQ589932 PQM589932 QAI589932 QKE589932 QUA589932 RDW589932 RNS589932 RXO589932 SHK589932 SRG589932 TBC589932 TKY589932 TUU589932 UEQ589932 UOM589932 UYI589932 VIE589932 VSA589932 WBW589932 WLS589932 WVO589932 H655468 JC655468 SY655468 ACU655468 AMQ655468 AWM655468 BGI655468 BQE655468 CAA655468 CJW655468 CTS655468 DDO655468 DNK655468 DXG655468 EHC655468 EQY655468 FAU655468 FKQ655468 FUM655468 GEI655468 GOE655468 GYA655468 HHW655468 HRS655468 IBO655468 ILK655468 IVG655468 JFC655468 JOY655468 JYU655468 KIQ655468 KSM655468 LCI655468 LME655468 LWA655468 MFW655468 MPS655468 MZO655468 NJK655468 NTG655468 ODC655468 OMY655468 OWU655468 PGQ655468 PQM655468 QAI655468 QKE655468 QUA655468 RDW655468 RNS655468 RXO655468 SHK655468 SRG655468 TBC655468 TKY655468 TUU655468 UEQ655468 UOM655468 UYI655468 VIE655468 VSA655468 WBW655468 WLS655468 WVO655468 H721004 JC721004 SY721004 ACU721004 AMQ721004 AWM721004 BGI721004 BQE721004 CAA721004 CJW721004 CTS721004 DDO721004 DNK721004 DXG721004 EHC721004 EQY721004 FAU721004 FKQ721004 FUM721004 GEI721004 GOE721004 GYA721004 HHW721004 HRS721004 IBO721004 ILK721004 IVG721004 JFC721004 JOY721004 JYU721004 KIQ721004 KSM721004 LCI721004 LME721004 LWA721004 MFW721004 MPS721004 MZO721004 NJK721004 NTG721004 ODC721004 OMY721004 OWU721004 PGQ721004 PQM721004 QAI721004 QKE721004 QUA721004 RDW721004 RNS721004 RXO721004 SHK721004 SRG721004 TBC721004 TKY721004 TUU721004 UEQ721004 UOM721004 UYI721004 VIE721004 VSA721004 WBW721004 WLS721004 WVO721004 H786540 JC786540 SY786540 ACU786540 AMQ786540 AWM786540 BGI786540 BQE786540 CAA786540 CJW786540 CTS786540 DDO786540 DNK786540 DXG786540 EHC786540 EQY786540 FAU786540 FKQ786540 FUM786540 GEI786540 GOE786540 GYA786540 HHW786540 HRS786540 IBO786540 ILK786540 IVG786540 JFC786540 JOY786540 JYU786540 KIQ786540 KSM786540 LCI786540 LME786540 LWA786540 MFW786540 MPS786540 MZO786540 NJK786540 NTG786540 ODC786540 OMY786540 OWU786540 PGQ786540 PQM786540 QAI786540 QKE786540 QUA786540 RDW786540 RNS786540 RXO786540 SHK786540 SRG786540 TBC786540 TKY786540 TUU786540 UEQ786540 UOM786540 UYI786540 VIE786540 VSA786540 WBW786540 WLS786540 WVO786540 H852076 JC852076 SY852076 ACU852076 AMQ852076 AWM852076 BGI852076 BQE852076 CAA852076 CJW852076 CTS852076 DDO852076 DNK852076 DXG852076 EHC852076 EQY852076 FAU852076 FKQ852076 FUM852076 GEI852076 GOE852076 GYA852076 HHW852076 HRS852076 IBO852076 ILK852076 IVG852076 JFC852076 JOY852076 JYU852076 KIQ852076 KSM852076 LCI852076 LME852076 LWA852076 MFW852076 MPS852076 MZO852076 NJK852076 NTG852076 ODC852076 OMY852076 OWU852076 PGQ852076 PQM852076 QAI852076 QKE852076 QUA852076 RDW852076 RNS852076 RXO852076 SHK852076 SRG852076 TBC852076 TKY852076 TUU852076 UEQ852076 UOM852076 UYI852076 VIE852076 VSA852076 WBW852076 WLS852076 WVO852076 H917612 JC917612 SY917612 ACU917612 AMQ917612 AWM917612 BGI917612 BQE917612 CAA917612 CJW917612 CTS917612 DDO917612 DNK917612 DXG917612 EHC917612 EQY917612 FAU917612 FKQ917612 FUM917612 GEI917612 GOE917612 GYA917612 HHW917612 HRS917612 IBO917612 ILK917612 IVG917612 JFC917612 JOY917612 JYU917612 KIQ917612 KSM917612 LCI917612 LME917612 LWA917612 MFW917612 MPS917612 MZO917612 NJK917612 NTG917612 ODC917612 OMY917612 OWU917612 PGQ917612 PQM917612 QAI917612 QKE917612 QUA917612 RDW917612 RNS917612 RXO917612 SHK917612 SRG917612 TBC917612 TKY917612 TUU917612 UEQ917612 UOM917612 UYI917612 VIE917612 VSA917612 WBW917612 WLS917612 WVO917612 H983148 JC983148 SY983148 ACU983148 AMQ983148 AWM983148 BGI983148 BQE983148 CAA983148 CJW983148 CTS983148 DDO983148 DNK983148 DXG983148 EHC983148 EQY983148 FAU983148 FKQ983148 FUM983148 GEI983148 GOE983148 GYA983148 HHW983148 HRS983148 IBO983148 ILK983148 IVG983148 JFC983148 JOY983148 JYU983148 KIQ983148 KSM983148 LCI983148 LME983148 LWA983148 MFW983148 MPS983148 MZO983148 NJK983148 NTG983148 ODC983148 OMY983148 OWU983148 PGQ983148 PQM983148 QAI983148 QKE983148 QUA983148 RDW983148 RNS983148 RXO983148 SHK983148 SRG983148 TBC983148 TKY983148 TUU983148 UEQ983148 UOM983148 UYI983148 VIE983148 VSA983148 WBW983148 WLS983148 WVO983148 H65633:H65641 H131169:H131177 H196705:H196713 H262241:H262249 H327777:H327785 H393313:H393321 H458849:H458857 H524385:H524393 H589921:H589929 H655457:H655465 H720993:H721001 H786529:H786537 H852065:H852073 H917601:H917609 H983137:H983145 JC101:JC105 JC65633:JC65641 JC131169:JC131177 JC196705:JC196713 JC262241:JC262249 JC327777:JC327785 JC393313:JC393321 JC458849:JC458857 JC524385:JC524393 JC589921:JC589929 JC655457:JC655465 JC720993:JC721001 JC786529:JC786537 JC852065:JC852073 JC917601:JC917609 JC983137:JC983145 SY101:SY105 SY65633:SY65641 SY131169:SY131177 SY196705:SY196713 SY262241:SY262249 SY327777:SY327785 SY393313:SY393321 SY458849:SY458857 SY524385:SY524393 SY589921:SY589929 SY655457:SY655465 SY720993:SY721001 SY786529:SY786537 SY852065:SY852073 SY917601:SY917609 SY983137:SY983145 ACU101:ACU105 ACU65633:ACU65641 ACU131169:ACU131177 ACU196705:ACU196713 ACU262241:ACU262249 ACU327777:ACU327785 ACU393313:ACU393321 ACU458849:ACU458857 ACU524385:ACU524393 ACU589921:ACU589929 ACU655457:ACU655465 ACU720993:ACU721001 ACU786529:ACU786537 ACU852065:ACU852073 ACU917601:ACU917609 ACU983137:ACU983145 AMQ101:AMQ105 AMQ65633:AMQ65641 AMQ131169:AMQ131177 AMQ196705:AMQ196713 AMQ262241:AMQ262249 AMQ327777:AMQ327785 AMQ393313:AMQ393321 AMQ458849:AMQ458857 AMQ524385:AMQ524393 AMQ589921:AMQ589929 AMQ655457:AMQ655465 AMQ720993:AMQ721001 AMQ786529:AMQ786537 AMQ852065:AMQ852073 AMQ917601:AMQ917609 AMQ983137:AMQ983145 AWM101:AWM105 AWM65633:AWM65641 AWM131169:AWM131177 AWM196705:AWM196713 AWM262241:AWM262249 AWM327777:AWM327785 AWM393313:AWM393321 AWM458849:AWM458857 AWM524385:AWM524393 AWM589921:AWM589929 AWM655457:AWM655465 AWM720993:AWM721001 AWM786529:AWM786537 AWM852065:AWM852073 AWM917601:AWM917609 AWM983137:AWM983145 BGI101:BGI105 BGI65633:BGI65641 BGI131169:BGI131177 BGI196705:BGI196713 BGI262241:BGI262249 BGI327777:BGI327785 BGI393313:BGI393321 BGI458849:BGI458857 BGI524385:BGI524393 BGI589921:BGI589929 BGI655457:BGI655465 BGI720993:BGI721001 BGI786529:BGI786537 BGI852065:BGI852073 BGI917601:BGI917609 BGI983137:BGI983145 BQE101:BQE105 BQE65633:BQE65641 BQE131169:BQE131177 BQE196705:BQE196713 BQE262241:BQE262249 BQE327777:BQE327785 BQE393313:BQE393321 BQE458849:BQE458857 BQE524385:BQE524393 BQE589921:BQE589929 BQE655457:BQE655465 BQE720993:BQE721001 BQE786529:BQE786537 BQE852065:BQE852073 BQE917601:BQE917609 BQE983137:BQE983145 CAA101:CAA105 CAA65633:CAA65641 CAA131169:CAA131177 CAA196705:CAA196713 CAA262241:CAA262249 CAA327777:CAA327785 CAA393313:CAA393321 CAA458849:CAA458857 CAA524385:CAA524393 CAA589921:CAA589929 CAA655457:CAA655465 CAA720993:CAA721001 CAA786529:CAA786537 CAA852065:CAA852073 CAA917601:CAA917609 CAA983137:CAA983145 CJW101:CJW105 CJW65633:CJW65641 CJW131169:CJW131177 CJW196705:CJW196713 CJW262241:CJW262249 CJW327777:CJW327785 CJW393313:CJW393321 CJW458849:CJW458857 CJW524385:CJW524393 CJW589921:CJW589929 CJW655457:CJW655465 CJW720993:CJW721001 CJW786529:CJW786537 CJW852065:CJW852073 CJW917601:CJW917609 CJW983137:CJW983145 CTS101:CTS105 CTS65633:CTS65641 CTS131169:CTS131177 CTS196705:CTS196713 CTS262241:CTS262249 CTS327777:CTS327785 CTS393313:CTS393321 CTS458849:CTS458857 CTS524385:CTS524393 CTS589921:CTS589929 CTS655457:CTS655465 CTS720993:CTS721001 CTS786529:CTS786537 CTS852065:CTS852073 CTS917601:CTS917609 CTS983137:CTS983145 DDO101:DDO105 DDO65633:DDO65641 DDO131169:DDO131177 DDO196705:DDO196713 DDO262241:DDO262249 DDO327777:DDO327785 DDO393313:DDO393321 DDO458849:DDO458857 DDO524385:DDO524393 DDO589921:DDO589929 DDO655457:DDO655465 DDO720993:DDO721001 DDO786529:DDO786537 DDO852065:DDO852073 DDO917601:DDO917609 DDO983137:DDO983145 DNK101:DNK105 DNK65633:DNK65641 DNK131169:DNK131177 DNK196705:DNK196713 DNK262241:DNK262249 DNK327777:DNK327785 DNK393313:DNK393321 DNK458849:DNK458857 DNK524385:DNK524393 DNK589921:DNK589929 DNK655457:DNK655465 DNK720993:DNK721001 DNK786529:DNK786537 DNK852065:DNK852073 DNK917601:DNK917609 DNK983137:DNK983145 DXG101:DXG105 DXG65633:DXG65641 DXG131169:DXG131177 DXG196705:DXG196713 DXG262241:DXG262249 DXG327777:DXG327785 DXG393313:DXG393321 DXG458849:DXG458857 DXG524385:DXG524393 DXG589921:DXG589929 DXG655457:DXG655465 DXG720993:DXG721001 DXG786529:DXG786537 DXG852065:DXG852073 DXG917601:DXG917609 DXG983137:DXG983145 EHC101:EHC105 EHC65633:EHC65641 EHC131169:EHC131177 EHC196705:EHC196713 EHC262241:EHC262249 EHC327777:EHC327785 EHC393313:EHC393321 EHC458849:EHC458857 EHC524385:EHC524393 EHC589921:EHC589929 EHC655457:EHC655465 EHC720993:EHC721001 EHC786529:EHC786537 EHC852065:EHC852073 EHC917601:EHC917609 EHC983137:EHC983145 EQY101:EQY105 EQY65633:EQY65641 EQY131169:EQY131177 EQY196705:EQY196713 EQY262241:EQY262249 EQY327777:EQY327785 EQY393313:EQY393321 EQY458849:EQY458857 EQY524385:EQY524393 EQY589921:EQY589929 EQY655457:EQY655465 EQY720993:EQY721001 EQY786529:EQY786537 EQY852065:EQY852073 EQY917601:EQY917609 EQY983137:EQY983145 FAU101:FAU105 FAU65633:FAU65641 FAU131169:FAU131177 FAU196705:FAU196713 FAU262241:FAU262249 FAU327777:FAU327785 FAU393313:FAU393321 FAU458849:FAU458857 FAU524385:FAU524393 FAU589921:FAU589929 FAU655457:FAU655465 FAU720993:FAU721001 FAU786529:FAU786537 FAU852065:FAU852073 FAU917601:FAU917609 FAU983137:FAU983145 FKQ101:FKQ105 FKQ65633:FKQ65641 FKQ131169:FKQ131177 FKQ196705:FKQ196713 FKQ262241:FKQ262249 FKQ327777:FKQ327785 FKQ393313:FKQ393321 FKQ458849:FKQ458857 FKQ524385:FKQ524393 FKQ589921:FKQ589929 FKQ655457:FKQ655465 FKQ720993:FKQ721001 FKQ786529:FKQ786537 FKQ852065:FKQ852073 FKQ917601:FKQ917609 FKQ983137:FKQ983145 FUM101:FUM105 FUM65633:FUM65641 FUM131169:FUM131177 FUM196705:FUM196713 FUM262241:FUM262249 FUM327777:FUM327785 FUM393313:FUM393321 FUM458849:FUM458857 FUM524385:FUM524393 FUM589921:FUM589929 FUM655457:FUM655465 FUM720993:FUM721001 FUM786529:FUM786537 FUM852065:FUM852073 FUM917601:FUM917609 FUM983137:FUM983145 GEI101:GEI105 GEI65633:GEI65641 GEI131169:GEI131177 GEI196705:GEI196713 GEI262241:GEI262249 GEI327777:GEI327785 GEI393313:GEI393321 GEI458849:GEI458857 GEI524385:GEI524393 GEI589921:GEI589929 GEI655457:GEI655465 GEI720993:GEI721001 GEI786529:GEI786537 GEI852065:GEI852073 GEI917601:GEI917609 GEI983137:GEI983145 GOE101:GOE105 GOE65633:GOE65641 GOE131169:GOE131177 GOE196705:GOE196713 GOE262241:GOE262249 GOE327777:GOE327785 GOE393313:GOE393321 GOE458849:GOE458857 GOE524385:GOE524393 GOE589921:GOE589929 GOE655457:GOE655465 GOE720993:GOE721001 GOE786529:GOE786537 GOE852065:GOE852073 GOE917601:GOE917609 GOE983137:GOE983145 GYA101:GYA105 GYA65633:GYA65641 GYA131169:GYA131177 GYA196705:GYA196713 GYA262241:GYA262249 GYA327777:GYA327785 GYA393313:GYA393321 GYA458849:GYA458857 GYA524385:GYA524393 GYA589921:GYA589929 GYA655457:GYA655465 GYA720993:GYA721001 GYA786529:GYA786537 GYA852065:GYA852073 GYA917601:GYA917609 GYA983137:GYA983145 HHW101:HHW105 HHW65633:HHW65641 HHW131169:HHW131177 HHW196705:HHW196713 HHW262241:HHW262249 HHW327777:HHW327785 HHW393313:HHW393321 HHW458849:HHW458857 HHW524385:HHW524393 HHW589921:HHW589929 HHW655457:HHW655465 HHW720993:HHW721001 HHW786529:HHW786537 HHW852065:HHW852073 HHW917601:HHW917609 HHW983137:HHW983145 HRS101:HRS105 HRS65633:HRS65641 HRS131169:HRS131177 HRS196705:HRS196713 HRS262241:HRS262249 HRS327777:HRS327785 HRS393313:HRS393321 HRS458849:HRS458857 HRS524385:HRS524393 HRS589921:HRS589929 HRS655457:HRS655465 HRS720993:HRS721001 HRS786529:HRS786537 HRS852065:HRS852073 HRS917601:HRS917609 HRS983137:HRS983145 IBO101:IBO105 IBO65633:IBO65641 IBO131169:IBO131177 IBO196705:IBO196713 IBO262241:IBO262249 IBO327777:IBO327785 IBO393313:IBO393321 IBO458849:IBO458857 IBO524385:IBO524393 IBO589921:IBO589929 IBO655457:IBO655465 IBO720993:IBO721001 IBO786529:IBO786537 IBO852065:IBO852073 IBO917601:IBO917609 IBO983137:IBO983145 ILK101:ILK105 ILK65633:ILK65641 ILK131169:ILK131177 ILK196705:ILK196713 ILK262241:ILK262249 ILK327777:ILK327785 ILK393313:ILK393321 ILK458849:ILK458857 ILK524385:ILK524393 ILK589921:ILK589929 ILK655457:ILK655465 ILK720993:ILK721001 ILK786529:ILK786537 ILK852065:ILK852073 ILK917601:ILK917609 ILK983137:ILK983145 IVG101:IVG105 IVG65633:IVG65641 IVG131169:IVG131177 IVG196705:IVG196713 IVG262241:IVG262249 IVG327777:IVG327785 IVG393313:IVG393321 IVG458849:IVG458857 IVG524385:IVG524393 IVG589921:IVG589929 IVG655457:IVG655465 IVG720993:IVG721001 IVG786529:IVG786537 IVG852065:IVG852073 IVG917601:IVG917609 IVG983137:IVG983145 JFC101:JFC105 JFC65633:JFC65641 JFC131169:JFC131177 JFC196705:JFC196713 JFC262241:JFC262249 JFC327777:JFC327785 JFC393313:JFC393321 JFC458849:JFC458857 JFC524385:JFC524393 JFC589921:JFC589929 JFC655457:JFC655465 JFC720993:JFC721001 JFC786529:JFC786537 JFC852065:JFC852073 JFC917601:JFC917609 JFC983137:JFC983145 JOY101:JOY105 JOY65633:JOY65641 JOY131169:JOY131177 JOY196705:JOY196713 JOY262241:JOY262249 JOY327777:JOY327785 JOY393313:JOY393321 JOY458849:JOY458857 JOY524385:JOY524393 JOY589921:JOY589929 JOY655457:JOY655465 JOY720993:JOY721001 JOY786529:JOY786537 JOY852065:JOY852073 JOY917601:JOY917609 JOY983137:JOY983145 JYU101:JYU105 JYU65633:JYU65641 JYU131169:JYU131177 JYU196705:JYU196713 JYU262241:JYU262249 JYU327777:JYU327785 JYU393313:JYU393321 JYU458849:JYU458857 JYU524385:JYU524393 JYU589921:JYU589929 JYU655457:JYU655465 JYU720993:JYU721001 JYU786529:JYU786537 JYU852065:JYU852073 JYU917601:JYU917609 JYU983137:JYU983145 KIQ101:KIQ105 KIQ65633:KIQ65641 KIQ131169:KIQ131177 KIQ196705:KIQ196713 KIQ262241:KIQ262249 KIQ327777:KIQ327785 KIQ393313:KIQ393321 KIQ458849:KIQ458857 KIQ524385:KIQ524393 KIQ589921:KIQ589929 KIQ655457:KIQ655465 KIQ720993:KIQ721001 KIQ786529:KIQ786537 KIQ852065:KIQ852073 KIQ917601:KIQ917609 KIQ983137:KIQ983145 KSM101:KSM105 KSM65633:KSM65641 KSM131169:KSM131177 KSM196705:KSM196713 KSM262241:KSM262249 KSM327777:KSM327785 KSM393313:KSM393321 KSM458849:KSM458857 KSM524385:KSM524393 KSM589921:KSM589929 KSM655457:KSM655465 KSM720993:KSM721001 KSM786529:KSM786537 KSM852065:KSM852073 KSM917601:KSM917609 KSM983137:KSM983145 LCI101:LCI105 LCI65633:LCI65641 LCI131169:LCI131177 LCI196705:LCI196713 LCI262241:LCI262249 LCI327777:LCI327785 LCI393313:LCI393321 LCI458849:LCI458857 LCI524385:LCI524393 LCI589921:LCI589929 LCI655457:LCI655465 LCI720993:LCI721001 LCI786529:LCI786537 LCI852065:LCI852073 LCI917601:LCI917609 LCI983137:LCI983145 LME101:LME105 LME65633:LME65641 LME131169:LME131177 LME196705:LME196713 LME262241:LME262249 LME327777:LME327785 LME393313:LME393321 LME458849:LME458857 LME524385:LME524393 LME589921:LME589929 LME655457:LME655465 LME720993:LME721001 LME786529:LME786537 LME852065:LME852073 LME917601:LME917609 LME983137:LME983145 LWA101:LWA105 LWA65633:LWA65641 LWA131169:LWA131177 LWA196705:LWA196713 LWA262241:LWA262249 LWA327777:LWA327785 LWA393313:LWA393321 LWA458849:LWA458857 LWA524385:LWA524393 LWA589921:LWA589929 LWA655457:LWA655465 LWA720993:LWA721001 LWA786529:LWA786537 LWA852065:LWA852073 LWA917601:LWA917609 LWA983137:LWA983145 MFW101:MFW105 MFW65633:MFW65641 MFW131169:MFW131177 MFW196705:MFW196713 MFW262241:MFW262249 MFW327777:MFW327785 MFW393313:MFW393321 MFW458849:MFW458857 MFW524385:MFW524393 MFW589921:MFW589929 MFW655457:MFW655465 MFW720993:MFW721001 MFW786529:MFW786537 MFW852065:MFW852073 MFW917601:MFW917609 MFW983137:MFW983145 MPS101:MPS105 MPS65633:MPS65641 MPS131169:MPS131177 MPS196705:MPS196713 MPS262241:MPS262249 MPS327777:MPS327785 MPS393313:MPS393321 MPS458849:MPS458857 MPS524385:MPS524393 MPS589921:MPS589929 MPS655457:MPS655465 MPS720993:MPS721001 MPS786529:MPS786537 MPS852065:MPS852073 MPS917601:MPS917609 MPS983137:MPS983145 MZO101:MZO105 MZO65633:MZO65641 MZO131169:MZO131177 MZO196705:MZO196713 MZO262241:MZO262249 MZO327777:MZO327785 MZO393313:MZO393321 MZO458849:MZO458857 MZO524385:MZO524393 MZO589921:MZO589929 MZO655457:MZO655465 MZO720993:MZO721001 MZO786529:MZO786537 MZO852065:MZO852073 MZO917601:MZO917609 MZO983137:MZO983145 NJK101:NJK105 NJK65633:NJK65641 NJK131169:NJK131177 NJK196705:NJK196713 NJK262241:NJK262249 NJK327777:NJK327785 NJK393313:NJK393321 NJK458849:NJK458857 NJK524385:NJK524393 NJK589921:NJK589929 NJK655457:NJK655465 NJK720993:NJK721001 NJK786529:NJK786537 NJK852065:NJK852073 NJK917601:NJK917609 NJK983137:NJK983145 NTG101:NTG105 NTG65633:NTG65641 NTG131169:NTG131177 NTG196705:NTG196713 NTG262241:NTG262249 NTG327777:NTG327785 NTG393313:NTG393321 NTG458849:NTG458857 NTG524385:NTG524393 NTG589921:NTG589929 NTG655457:NTG655465 NTG720993:NTG721001 NTG786529:NTG786537 NTG852065:NTG852073 NTG917601:NTG917609 NTG983137:NTG983145 ODC101:ODC105 ODC65633:ODC65641 ODC131169:ODC131177 ODC196705:ODC196713 ODC262241:ODC262249 ODC327777:ODC327785 ODC393313:ODC393321 ODC458849:ODC458857 ODC524385:ODC524393 ODC589921:ODC589929 ODC655457:ODC655465 ODC720993:ODC721001 ODC786529:ODC786537 ODC852065:ODC852073 ODC917601:ODC917609 ODC983137:ODC983145 OMY101:OMY105 OMY65633:OMY65641 OMY131169:OMY131177 OMY196705:OMY196713 OMY262241:OMY262249 OMY327777:OMY327785 OMY393313:OMY393321 OMY458849:OMY458857 OMY524385:OMY524393 OMY589921:OMY589929 OMY655457:OMY655465 OMY720993:OMY721001 OMY786529:OMY786537 OMY852065:OMY852073 OMY917601:OMY917609 OMY983137:OMY983145 OWU101:OWU105 OWU65633:OWU65641 OWU131169:OWU131177 OWU196705:OWU196713 OWU262241:OWU262249 OWU327777:OWU327785 OWU393313:OWU393321 OWU458849:OWU458857 OWU524385:OWU524393 OWU589921:OWU589929 OWU655457:OWU655465 OWU720993:OWU721001 OWU786529:OWU786537 OWU852065:OWU852073 OWU917601:OWU917609 OWU983137:OWU983145 PGQ101:PGQ105 PGQ65633:PGQ65641 PGQ131169:PGQ131177 PGQ196705:PGQ196713 PGQ262241:PGQ262249 PGQ327777:PGQ327785 PGQ393313:PGQ393321 PGQ458849:PGQ458857 PGQ524385:PGQ524393 PGQ589921:PGQ589929 PGQ655457:PGQ655465 PGQ720993:PGQ721001 PGQ786529:PGQ786537 PGQ852065:PGQ852073 PGQ917601:PGQ917609 PGQ983137:PGQ983145 PQM101:PQM105 PQM65633:PQM65641 PQM131169:PQM131177 PQM196705:PQM196713 PQM262241:PQM262249 PQM327777:PQM327785 PQM393313:PQM393321 PQM458849:PQM458857 PQM524385:PQM524393 PQM589921:PQM589929 PQM655457:PQM655465 PQM720993:PQM721001 PQM786529:PQM786537 PQM852065:PQM852073 PQM917601:PQM917609 PQM983137:PQM983145 QAI101:QAI105 QAI65633:QAI65641 QAI131169:QAI131177 QAI196705:QAI196713 QAI262241:QAI262249 QAI327777:QAI327785 QAI393313:QAI393321 QAI458849:QAI458857 QAI524385:QAI524393 QAI589921:QAI589929 QAI655457:QAI655465 QAI720993:QAI721001 QAI786529:QAI786537 QAI852065:QAI852073 QAI917601:QAI917609 QAI983137:QAI983145 QKE101:QKE105 QKE65633:QKE65641 QKE131169:QKE131177 QKE196705:QKE196713 QKE262241:QKE262249 QKE327777:QKE327785 QKE393313:QKE393321 QKE458849:QKE458857 QKE524385:QKE524393 QKE589921:QKE589929 QKE655457:QKE655465 QKE720993:QKE721001 QKE786529:QKE786537 QKE852065:QKE852073 QKE917601:QKE917609 QKE983137:QKE983145 QUA101:QUA105 QUA65633:QUA65641 QUA131169:QUA131177 QUA196705:QUA196713 QUA262241:QUA262249 QUA327777:QUA327785 QUA393313:QUA393321 QUA458849:QUA458857 QUA524385:QUA524393 QUA589921:QUA589929 QUA655457:QUA655465 QUA720993:QUA721001 QUA786529:QUA786537 QUA852065:QUA852073 QUA917601:QUA917609 QUA983137:QUA983145 RDW101:RDW105 RDW65633:RDW65641 RDW131169:RDW131177 RDW196705:RDW196713 RDW262241:RDW262249 RDW327777:RDW327785 RDW393313:RDW393321 RDW458849:RDW458857 RDW524385:RDW524393 RDW589921:RDW589929 RDW655457:RDW655465 RDW720993:RDW721001 RDW786529:RDW786537 RDW852065:RDW852073 RDW917601:RDW917609 RDW983137:RDW983145 RNS101:RNS105 RNS65633:RNS65641 RNS131169:RNS131177 RNS196705:RNS196713 RNS262241:RNS262249 RNS327777:RNS327785 RNS393313:RNS393321 RNS458849:RNS458857 RNS524385:RNS524393 RNS589921:RNS589929 RNS655457:RNS655465 RNS720993:RNS721001 RNS786529:RNS786537 RNS852065:RNS852073 RNS917601:RNS917609 RNS983137:RNS983145 RXO101:RXO105 RXO65633:RXO65641 RXO131169:RXO131177 RXO196705:RXO196713 RXO262241:RXO262249 RXO327777:RXO327785 RXO393313:RXO393321 RXO458849:RXO458857 RXO524385:RXO524393 RXO589921:RXO589929 RXO655457:RXO655465 RXO720993:RXO721001 RXO786529:RXO786537 RXO852065:RXO852073 RXO917601:RXO917609 RXO983137:RXO983145 SHK101:SHK105 SHK65633:SHK65641 SHK131169:SHK131177 SHK196705:SHK196713 SHK262241:SHK262249 SHK327777:SHK327785 SHK393313:SHK393321 SHK458849:SHK458857 SHK524385:SHK524393 SHK589921:SHK589929 SHK655457:SHK655465 SHK720993:SHK721001 SHK786529:SHK786537 SHK852065:SHK852073 SHK917601:SHK917609 SHK983137:SHK983145 SRG101:SRG105 SRG65633:SRG65641 SRG131169:SRG131177 SRG196705:SRG196713 SRG262241:SRG262249 SRG327777:SRG327785 SRG393313:SRG393321 SRG458849:SRG458857 SRG524385:SRG524393 SRG589921:SRG589929 SRG655457:SRG655465 SRG720993:SRG721001 SRG786529:SRG786537 SRG852065:SRG852073 SRG917601:SRG917609 SRG983137:SRG983145 TBC101:TBC105 TBC65633:TBC65641 TBC131169:TBC131177 TBC196705:TBC196713 TBC262241:TBC262249 TBC327777:TBC327785 TBC393313:TBC393321 TBC458849:TBC458857 TBC524385:TBC524393 TBC589921:TBC589929 TBC655457:TBC655465 TBC720993:TBC721001 TBC786529:TBC786537 TBC852065:TBC852073 TBC917601:TBC917609 TBC983137:TBC983145 TKY101:TKY105 TKY65633:TKY65641 TKY131169:TKY131177 TKY196705:TKY196713 TKY262241:TKY262249 TKY327777:TKY327785 TKY393313:TKY393321 TKY458849:TKY458857 TKY524385:TKY524393 TKY589921:TKY589929 TKY655457:TKY655465 TKY720993:TKY721001 TKY786529:TKY786537 TKY852065:TKY852073 TKY917601:TKY917609 TKY983137:TKY983145 TUU101:TUU105 TUU65633:TUU65641 TUU131169:TUU131177 TUU196705:TUU196713 TUU262241:TUU262249 TUU327777:TUU327785 TUU393313:TUU393321 TUU458849:TUU458857 TUU524385:TUU524393 TUU589921:TUU589929 TUU655457:TUU655465 TUU720993:TUU721001 TUU786529:TUU786537 TUU852065:TUU852073 TUU917601:TUU917609 TUU983137:TUU983145 UEQ101:UEQ105 UEQ65633:UEQ65641 UEQ131169:UEQ131177 UEQ196705:UEQ196713 UEQ262241:UEQ262249 UEQ327777:UEQ327785 UEQ393313:UEQ393321 UEQ458849:UEQ458857 UEQ524385:UEQ524393 UEQ589921:UEQ589929 UEQ655457:UEQ655465 UEQ720993:UEQ721001 UEQ786529:UEQ786537 UEQ852065:UEQ852073 UEQ917601:UEQ917609 UEQ983137:UEQ983145 UOM101:UOM105 UOM65633:UOM65641 UOM131169:UOM131177 UOM196705:UOM196713 UOM262241:UOM262249 UOM327777:UOM327785 UOM393313:UOM393321 UOM458849:UOM458857 UOM524385:UOM524393 UOM589921:UOM589929 UOM655457:UOM655465 UOM720993:UOM721001 UOM786529:UOM786537 UOM852065:UOM852073 UOM917601:UOM917609 UOM983137:UOM983145 UYI101:UYI105 UYI65633:UYI65641 UYI131169:UYI131177 UYI196705:UYI196713 UYI262241:UYI262249 UYI327777:UYI327785 UYI393313:UYI393321 UYI458849:UYI458857 UYI524385:UYI524393 UYI589921:UYI589929 UYI655457:UYI655465 UYI720993:UYI721001 UYI786529:UYI786537 UYI852065:UYI852073 UYI917601:UYI917609 UYI983137:UYI983145 VIE101:VIE105 VIE65633:VIE65641 VIE131169:VIE131177 VIE196705:VIE196713 VIE262241:VIE262249 VIE327777:VIE327785 VIE393313:VIE393321 VIE458849:VIE458857 VIE524385:VIE524393 VIE589921:VIE589929 VIE655457:VIE655465 VIE720993:VIE721001 VIE786529:VIE786537 VIE852065:VIE852073 VIE917601:VIE917609 VIE983137:VIE983145 VSA101:VSA105 VSA65633:VSA65641 VSA131169:VSA131177 VSA196705:VSA196713 VSA262241:VSA262249 VSA327777:VSA327785 VSA393313:VSA393321 VSA458849:VSA458857 VSA524385:VSA524393 VSA589921:VSA589929 VSA655457:VSA655465 VSA720993:VSA721001 VSA786529:VSA786537 VSA852065:VSA852073 VSA917601:VSA917609 VSA983137:VSA983145 WBW101:WBW105 WBW65633:WBW65641 WBW131169:WBW131177 WBW196705:WBW196713 WBW262241:WBW262249 WBW327777:WBW327785 WBW393313:WBW393321 WBW458849:WBW458857 WBW524385:WBW524393 WBW589921:WBW589929 WBW655457:WBW655465 WBW720993:WBW721001 WBW786529:WBW786537 WBW852065:WBW852073 WBW917601:WBW917609 WBW983137:WBW983145 WLS101:WLS105 WLS65633:WLS65641 WLS131169:WLS131177 WLS196705:WLS196713 WLS262241:WLS262249 WLS327777:WLS327785 WLS393313:WLS393321 WLS458849:WLS458857 WLS524385:WLS524393 WLS589921:WLS589929 WLS655457:WLS655465 WLS720993:WLS721001 WLS786529:WLS786537 WLS852065:WLS852073 WLS917601:WLS917609 WLS983137:WLS983145 WVO101:WVO105 WVO65633:WVO65641 WVO131169:WVO131177 WVO196705:WVO196713 WVO262241:WVO262249 WVO327777:WVO327785 WVO393313:WVO393321 WVO458849:WVO458857 WVO524385:WVO524393 WVO589921:WVO589929 WVO655457:WVO655465 WVO720993:WVO721001 WVO786529:WVO786537 WVO852065:WVO852073 WVO917601:WVO917609 WVO983137:WVO983145">
      <formula1>"Plantonista,Diarista,Mensalista,Sobreaviso,--"</formula1>
    </dataValidation>
    <dataValidation type="list" allowBlank="1" showErrorMessage="1" sqref="C13:C19 C21:C53 C65578:C65586 C65588:C65626 C131114:C131122 C131124:C131162 C196650:C196658 C196660:C196698 C262186:C262194 C262196:C262234 C327722:C327730 C327732:C327770 C393258:C393266 C393268:C393306 C458794:C458802 C458804:C458842 C524330:C524338 C524340:C524378 C589866:C589874 C589876:C589914 C655402:C655410 C655412:C655450 C720938:C720946 C720948:C720986 C786474:C786482 C786484:C786522 C852010:C852018 C852020:C852058 C917546:C917554 C917556:C917594 C983082:C983090 C983092:C983130 IX13:IX19 IX21:IX53 IX65578:IX65586 IX65588:IX65626 IX131114:IX131122 IX131124:IX131162 IX196650:IX196658 IX196660:IX196698 IX262186:IX262194 IX262196:IX262234 IX327722:IX327730 IX327732:IX327770 IX393258:IX393266 IX393268:IX393306 IX458794:IX458802 IX458804:IX458842 IX524330:IX524338 IX524340:IX524378 IX589866:IX589874 IX589876:IX589914 IX655402:IX655410 IX655412:IX655450 IX720938:IX720946 IX720948:IX720986 IX786474:IX786482 IX786484:IX786522 IX852010:IX852018 IX852020:IX852058 IX917546:IX917554 IX917556:IX917594 IX983082:IX983090 IX983092:IX983130 ST13:ST19 ST21:ST53 ST65578:ST65586 ST65588:ST65626 ST131114:ST131122 ST131124:ST131162 ST196650:ST196658 ST196660:ST196698 ST262186:ST262194 ST262196:ST262234 ST327722:ST327730 ST327732:ST327770 ST393258:ST393266 ST393268:ST393306 ST458794:ST458802 ST458804:ST458842 ST524330:ST524338 ST524340:ST524378 ST589866:ST589874 ST589876:ST589914 ST655402:ST655410 ST655412:ST655450 ST720938:ST720946 ST720948:ST720986 ST786474:ST786482 ST786484:ST786522 ST852010:ST852018 ST852020:ST852058 ST917546:ST917554 ST917556:ST917594 ST983082:ST983090 ST983092:ST983130 ACP13:ACP19 ACP21:ACP53 ACP65578:ACP65586 ACP65588:ACP65626 ACP131114:ACP131122 ACP131124:ACP131162 ACP196650:ACP196658 ACP196660:ACP196698 ACP262186:ACP262194 ACP262196:ACP262234 ACP327722:ACP327730 ACP327732:ACP327770 ACP393258:ACP393266 ACP393268:ACP393306 ACP458794:ACP458802 ACP458804:ACP458842 ACP524330:ACP524338 ACP524340:ACP524378 ACP589866:ACP589874 ACP589876:ACP589914 ACP655402:ACP655410 ACP655412:ACP655450 ACP720938:ACP720946 ACP720948:ACP720986 ACP786474:ACP786482 ACP786484:ACP786522 ACP852010:ACP852018 ACP852020:ACP852058 ACP917546:ACP917554 ACP917556:ACP917594 ACP983082:ACP983090 ACP983092:ACP983130 AML13:AML19 AML21:AML53 AML65578:AML65586 AML65588:AML65626 AML131114:AML131122 AML131124:AML131162 AML196650:AML196658 AML196660:AML196698 AML262186:AML262194 AML262196:AML262234 AML327722:AML327730 AML327732:AML327770 AML393258:AML393266 AML393268:AML393306 AML458794:AML458802 AML458804:AML458842 AML524330:AML524338 AML524340:AML524378 AML589866:AML589874 AML589876:AML589914 AML655402:AML655410 AML655412:AML655450 AML720938:AML720946 AML720948:AML720986 AML786474:AML786482 AML786484:AML786522 AML852010:AML852018 AML852020:AML852058 AML917546:AML917554 AML917556:AML917594 AML983082:AML983090 AML983092:AML983130 AWH13:AWH19 AWH21:AWH53 AWH65578:AWH65586 AWH65588:AWH65626 AWH131114:AWH131122 AWH131124:AWH131162 AWH196650:AWH196658 AWH196660:AWH196698 AWH262186:AWH262194 AWH262196:AWH262234 AWH327722:AWH327730 AWH327732:AWH327770 AWH393258:AWH393266 AWH393268:AWH393306 AWH458794:AWH458802 AWH458804:AWH458842 AWH524330:AWH524338 AWH524340:AWH524378 AWH589866:AWH589874 AWH589876:AWH589914 AWH655402:AWH655410 AWH655412:AWH655450 AWH720938:AWH720946 AWH720948:AWH720986 AWH786474:AWH786482 AWH786484:AWH786522 AWH852010:AWH852018 AWH852020:AWH852058 AWH917546:AWH917554 AWH917556:AWH917594 AWH983082:AWH983090 AWH983092:AWH983130 BGD13:BGD19 BGD21:BGD53 BGD65578:BGD65586 BGD65588:BGD65626 BGD131114:BGD131122 BGD131124:BGD131162 BGD196650:BGD196658 BGD196660:BGD196698 BGD262186:BGD262194 BGD262196:BGD262234 BGD327722:BGD327730 BGD327732:BGD327770 BGD393258:BGD393266 BGD393268:BGD393306 BGD458794:BGD458802 BGD458804:BGD458842 BGD524330:BGD524338 BGD524340:BGD524378 BGD589866:BGD589874 BGD589876:BGD589914 BGD655402:BGD655410 BGD655412:BGD655450 BGD720938:BGD720946 BGD720948:BGD720986 BGD786474:BGD786482 BGD786484:BGD786522 BGD852010:BGD852018 BGD852020:BGD852058 BGD917546:BGD917554 BGD917556:BGD917594 BGD983082:BGD983090 BGD983092:BGD983130 BPZ13:BPZ19 BPZ21:BPZ53 BPZ65578:BPZ65586 BPZ65588:BPZ65626 BPZ131114:BPZ131122 BPZ131124:BPZ131162 BPZ196650:BPZ196658 BPZ196660:BPZ196698 BPZ262186:BPZ262194 BPZ262196:BPZ262234 BPZ327722:BPZ327730 BPZ327732:BPZ327770 BPZ393258:BPZ393266 BPZ393268:BPZ393306 BPZ458794:BPZ458802 BPZ458804:BPZ458842 BPZ524330:BPZ524338 BPZ524340:BPZ524378 BPZ589866:BPZ589874 BPZ589876:BPZ589914 BPZ655402:BPZ655410 BPZ655412:BPZ655450 BPZ720938:BPZ720946 BPZ720948:BPZ720986 BPZ786474:BPZ786482 BPZ786484:BPZ786522 BPZ852010:BPZ852018 BPZ852020:BPZ852058 BPZ917546:BPZ917554 BPZ917556:BPZ917594 BPZ983082:BPZ983090 BPZ983092:BPZ983130 BZV13:BZV19 BZV21:BZV53 BZV65578:BZV65586 BZV65588:BZV65626 BZV131114:BZV131122 BZV131124:BZV131162 BZV196650:BZV196658 BZV196660:BZV196698 BZV262186:BZV262194 BZV262196:BZV262234 BZV327722:BZV327730 BZV327732:BZV327770 BZV393258:BZV393266 BZV393268:BZV393306 BZV458794:BZV458802 BZV458804:BZV458842 BZV524330:BZV524338 BZV524340:BZV524378 BZV589866:BZV589874 BZV589876:BZV589914 BZV655402:BZV655410 BZV655412:BZV655450 BZV720938:BZV720946 BZV720948:BZV720986 BZV786474:BZV786482 BZV786484:BZV786522 BZV852010:BZV852018 BZV852020:BZV852058 BZV917546:BZV917554 BZV917556:BZV917594 BZV983082:BZV983090 BZV983092:BZV983130 CJR13:CJR19 CJR21:CJR53 CJR65578:CJR65586 CJR65588:CJR65626 CJR131114:CJR131122 CJR131124:CJR131162 CJR196650:CJR196658 CJR196660:CJR196698 CJR262186:CJR262194 CJR262196:CJR262234 CJR327722:CJR327730 CJR327732:CJR327770 CJR393258:CJR393266 CJR393268:CJR393306 CJR458794:CJR458802 CJR458804:CJR458842 CJR524330:CJR524338 CJR524340:CJR524378 CJR589866:CJR589874 CJR589876:CJR589914 CJR655402:CJR655410 CJR655412:CJR655450 CJR720938:CJR720946 CJR720948:CJR720986 CJR786474:CJR786482 CJR786484:CJR786522 CJR852010:CJR852018 CJR852020:CJR852058 CJR917546:CJR917554 CJR917556:CJR917594 CJR983082:CJR983090 CJR983092:CJR983130 CTN13:CTN19 CTN21:CTN53 CTN65578:CTN65586 CTN65588:CTN65626 CTN131114:CTN131122 CTN131124:CTN131162 CTN196650:CTN196658 CTN196660:CTN196698 CTN262186:CTN262194 CTN262196:CTN262234 CTN327722:CTN327730 CTN327732:CTN327770 CTN393258:CTN393266 CTN393268:CTN393306 CTN458794:CTN458802 CTN458804:CTN458842 CTN524330:CTN524338 CTN524340:CTN524378 CTN589866:CTN589874 CTN589876:CTN589914 CTN655402:CTN655410 CTN655412:CTN655450 CTN720938:CTN720946 CTN720948:CTN720986 CTN786474:CTN786482 CTN786484:CTN786522 CTN852010:CTN852018 CTN852020:CTN852058 CTN917546:CTN917554 CTN917556:CTN917594 CTN983082:CTN983090 CTN983092:CTN983130 DDJ13:DDJ19 DDJ21:DDJ53 DDJ65578:DDJ65586 DDJ65588:DDJ65626 DDJ131114:DDJ131122 DDJ131124:DDJ131162 DDJ196650:DDJ196658 DDJ196660:DDJ196698 DDJ262186:DDJ262194 DDJ262196:DDJ262234 DDJ327722:DDJ327730 DDJ327732:DDJ327770 DDJ393258:DDJ393266 DDJ393268:DDJ393306 DDJ458794:DDJ458802 DDJ458804:DDJ458842 DDJ524330:DDJ524338 DDJ524340:DDJ524378 DDJ589866:DDJ589874 DDJ589876:DDJ589914 DDJ655402:DDJ655410 DDJ655412:DDJ655450 DDJ720938:DDJ720946 DDJ720948:DDJ720986 DDJ786474:DDJ786482 DDJ786484:DDJ786522 DDJ852010:DDJ852018 DDJ852020:DDJ852058 DDJ917546:DDJ917554 DDJ917556:DDJ917594 DDJ983082:DDJ983090 DDJ983092:DDJ983130 DNF13:DNF19 DNF21:DNF53 DNF65578:DNF65586 DNF65588:DNF65626 DNF131114:DNF131122 DNF131124:DNF131162 DNF196650:DNF196658 DNF196660:DNF196698 DNF262186:DNF262194 DNF262196:DNF262234 DNF327722:DNF327730 DNF327732:DNF327770 DNF393258:DNF393266 DNF393268:DNF393306 DNF458794:DNF458802 DNF458804:DNF458842 DNF524330:DNF524338 DNF524340:DNF524378 DNF589866:DNF589874 DNF589876:DNF589914 DNF655402:DNF655410 DNF655412:DNF655450 DNF720938:DNF720946 DNF720948:DNF720986 DNF786474:DNF786482 DNF786484:DNF786522 DNF852010:DNF852018 DNF852020:DNF852058 DNF917546:DNF917554 DNF917556:DNF917594 DNF983082:DNF983090 DNF983092:DNF983130 DXB13:DXB19 DXB21:DXB53 DXB65578:DXB65586 DXB65588:DXB65626 DXB131114:DXB131122 DXB131124:DXB131162 DXB196650:DXB196658 DXB196660:DXB196698 DXB262186:DXB262194 DXB262196:DXB262234 DXB327722:DXB327730 DXB327732:DXB327770 DXB393258:DXB393266 DXB393268:DXB393306 DXB458794:DXB458802 DXB458804:DXB458842 DXB524330:DXB524338 DXB524340:DXB524378 DXB589866:DXB589874 DXB589876:DXB589914 DXB655402:DXB655410 DXB655412:DXB655450 DXB720938:DXB720946 DXB720948:DXB720986 DXB786474:DXB786482 DXB786484:DXB786522 DXB852010:DXB852018 DXB852020:DXB852058 DXB917546:DXB917554 DXB917556:DXB917594 DXB983082:DXB983090 DXB983092:DXB983130 EGX13:EGX19 EGX21:EGX53 EGX65578:EGX65586 EGX65588:EGX65626 EGX131114:EGX131122 EGX131124:EGX131162 EGX196650:EGX196658 EGX196660:EGX196698 EGX262186:EGX262194 EGX262196:EGX262234 EGX327722:EGX327730 EGX327732:EGX327770 EGX393258:EGX393266 EGX393268:EGX393306 EGX458794:EGX458802 EGX458804:EGX458842 EGX524330:EGX524338 EGX524340:EGX524378 EGX589866:EGX589874 EGX589876:EGX589914 EGX655402:EGX655410 EGX655412:EGX655450 EGX720938:EGX720946 EGX720948:EGX720986 EGX786474:EGX786482 EGX786484:EGX786522 EGX852010:EGX852018 EGX852020:EGX852058 EGX917546:EGX917554 EGX917556:EGX917594 EGX983082:EGX983090 EGX983092:EGX983130 EQT13:EQT19 EQT21:EQT53 EQT65578:EQT65586 EQT65588:EQT65626 EQT131114:EQT131122 EQT131124:EQT131162 EQT196650:EQT196658 EQT196660:EQT196698 EQT262186:EQT262194 EQT262196:EQT262234 EQT327722:EQT327730 EQT327732:EQT327770 EQT393258:EQT393266 EQT393268:EQT393306 EQT458794:EQT458802 EQT458804:EQT458842 EQT524330:EQT524338 EQT524340:EQT524378 EQT589866:EQT589874 EQT589876:EQT589914 EQT655402:EQT655410 EQT655412:EQT655450 EQT720938:EQT720946 EQT720948:EQT720986 EQT786474:EQT786482 EQT786484:EQT786522 EQT852010:EQT852018 EQT852020:EQT852058 EQT917546:EQT917554 EQT917556:EQT917594 EQT983082:EQT983090 EQT983092:EQT983130 FAP13:FAP19 FAP21:FAP53 FAP65578:FAP65586 FAP65588:FAP65626 FAP131114:FAP131122 FAP131124:FAP131162 FAP196650:FAP196658 FAP196660:FAP196698 FAP262186:FAP262194 FAP262196:FAP262234 FAP327722:FAP327730 FAP327732:FAP327770 FAP393258:FAP393266 FAP393268:FAP393306 FAP458794:FAP458802 FAP458804:FAP458842 FAP524330:FAP524338 FAP524340:FAP524378 FAP589866:FAP589874 FAP589876:FAP589914 FAP655402:FAP655410 FAP655412:FAP655450 FAP720938:FAP720946 FAP720948:FAP720986 FAP786474:FAP786482 FAP786484:FAP786522 FAP852010:FAP852018 FAP852020:FAP852058 FAP917546:FAP917554 FAP917556:FAP917594 FAP983082:FAP983090 FAP983092:FAP983130 FKL13:FKL19 FKL21:FKL53 FKL65578:FKL65586 FKL65588:FKL65626 FKL131114:FKL131122 FKL131124:FKL131162 FKL196650:FKL196658 FKL196660:FKL196698 FKL262186:FKL262194 FKL262196:FKL262234 FKL327722:FKL327730 FKL327732:FKL327770 FKL393258:FKL393266 FKL393268:FKL393306 FKL458794:FKL458802 FKL458804:FKL458842 FKL524330:FKL524338 FKL524340:FKL524378 FKL589866:FKL589874 FKL589876:FKL589914 FKL655402:FKL655410 FKL655412:FKL655450 FKL720938:FKL720946 FKL720948:FKL720986 FKL786474:FKL786482 FKL786484:FKL786522 FKL852010:FKL852018 FKL852020:FKL852058 FKL917546:FKL917554 FKL917556:FKL917594 FKL983082:FKL983090 FKL983092:FKL983130 FUH13:FUH19 FUH21:FUH53 FUH65578:FUH65586 FUH65588:FUH65626 FUH131114:FUH131122 FUH131124:FUH131162 FUH196650:FUH196658 FUH196660:FUH196698 FUH262186:FUH262194 FUH262196:FUH262234 FUH327722:FUH327730 FUH327732:FUH327770 FUH393258:FUH393266 FUH393268:FUH393306 FUH458794:FUH458802 FUH458804:FUH458842 FUH524330:FUH524338 FUH524340:FUH524378 FUH589866:FUH589874 FUH589876:FUH589914 FUH655402:FUH655410 FUH655412:FUH655450 FUH720938:FUH720946 FUH720948:FUH720986 FUH786474:FUH786482 FUH786484:FUH786522 FUH852010:FUH852018 FUH852020:FUH852058 FUH917546:FUH917554 FUH917556:FUH917594 FUH983082:FUH983090 FUH983092:FUH983130 GED13:GED19 GED21:GED53 GED65578:GED65586 GED65588:GED65626 GED131114:GED131122 GED131124:GED131162 GED196650:GED196658 GED196660:GED196698 GED262186:GED262194 GED262196:GED262234 GED327722:GED327730 GED327732:GED327770 GED393258:GED393266 GED393268:GED393306 GED458794:GED458802 GED458804:GED458842 GED524330:GED524338 GED524340:GED524378 GED589866:GED589874 GED589876:GED589914 GED655402:GED655410 GED655412:GED655450 GED720938:GED720946 GED720948:GED720986 GED786474:GED786482 GED786484:GED786522 GED852010:GED852018 GED852020:GED852058 GED917546:GED917554 GED917556:GED917594 GED983082:GED983090 GED983092:GED983130 GNZ13:GNZ19 GNZ21:GNZ53 GNZ65578:GNZ65586 GNZ65588:GNZ65626 GNZ131114:GNZ131122 GNZ131124:GNZ131162 GNZ196650:GNZ196658 GNZ196660:GNZ196698 GNZ262186:GNZ262194 GNZ262196:GNZ262234 GNZ327722:GNZ327730 GNZ327732:GNZ327770 GNZ393258:GNZ393266 GNZ393268:GNZ393306 GNZ458794:GNZ458802 GNZ458804:GNZ458842 GNZ524330:GNZ524338 GNZ524340:GNZ524378 GNZ589866:GNZ589874 GNZ589876:GNZ589914 GNZ655402:GNZ655410 GNZ655412:GNZ655450 GNZ720938:GNZ720946 GNZ720948:GNZ720986 GNZ786474:GNZ786482 GNZ786484:GNZ786522 GNZ852010:GNZ852018 GNZ852020:GNZ852058 GNZ917546:GNZ917554 GNZ917556:GNZ917594 GNZ983082:GNZ983090 GNZ983092:GNZ983130 GXV13:GXV19 GXV21:GXV53 GXV65578:GXV65586 GXV65588:GXV65626 GXV131114:GXV131122 GXV131124:GXV131162 GXV196650:GXV196658 GXV196660:GXV196698 GXV262186:GXV262194 GXV262196:GXV262234 GXV327722:GXV327730 GXV327732:GXV327770 GXV393258:GXV393266 GXV393268:GXV393306 GXV458794:GXV458802 GXV458804:GXV458842 GXV524330:GXV524338 GXV524340:GXV524378 GXV589866:GXV589874 GXV589876:GXV589914 GXV655402:GXV655410 GXV655412:GXV655450 GXV720938:GXV720946 GXV720948:GXV720986 GXV786474:GXV786482 GXV786484:GXV786522 GXV852010:GXV852018 GXV852020:GXV852058 GXV917546:GXV917554 GXV917556:GXV917594 GXV983082:GXV983090 GXV983092:GXV983130 HHR13:HHR19 HHR21:HHR53 HHR65578:HHR65586 HHR65588:HHR65626 HHR131114:HHR131122 HHR131124:HHR131162 HHR196650:HHR196658 HHR196660:HHR196698 HHR262186:HHR262194 HHR262196:HHR262234 HHR327722:HHR327730 HHR327732:HHR327770 HHR393258:HHR393266 HHR393268:HHR393306 HHR458794:HHR458802 HHR458804:HHR458842 HHR524330:HHR524338 HHR524340:HHR524378 HHR589866:HHR589874 HHR589876:HHR589914 HHR655402:HHR655410 HHR655412:HHR655450 HHR720938:HHR720946 HHR720948:HHR720986 HHR786474:HHR786482 HHR786484:HHR786522 HHR852010:HHR852018 HHR852020:HHR852058 HHR917546:HHR917554 HHR917556:HHR917594 HHR983082:HHR983090 HHR983092:HHR983130 HRN13:HRN19 HRN21:HRN53 HRN65578:HRN65586 HRN65588:HRN65626 HRN131114:HRN131122 HRN131124:HRN131162 HRN196650:HRN196658 HRN196660:HRN196698 HRN262186:HRN262194 HRN262196:HRN262234 HRN327722:HRN327730 HRN327732:HRN327770 HRN393258:HRN393266 HRN393268:HRN393306 HRN458794:HRN458802 HRN458804:HRN458842 HRN524330:HRN524338 HRN524340:HRN524378 HRN589866:HRN589874 HRN589876:HRN589914 HRN655402:HRN655410 HRN655412:HRN655450 HRN720938:HRN720946 HRN720948:HRN720986 HRN786474:HRN786482 HRN786484:HRN786522 HRN852010:HRN852018 HRN852020:HRN852058 HRN917546:HRN917554 HRN917556:HRN917594 HRN983082:HRN983090 HRN983092:HRN983130 IBJ13:IBJ19 IBJ21:IBJ53 IBJ65578:IBJ65586 IBJ65588:IBJ65626 IBJ131114:IBJ131122 IBJ131124:IBJ131162 IBJ196650:IBJ196658 IBJ196660:IBJ196698 IBJ262186:IBJ262194 IBJ262196:IBJ262234 IBJ327722:IBJ327730 IBJ327732:IBJ327770 IBJ393258:IBJ393266 IBJ393268:IBJ393306 IBJ458794:IBJ458802 IBJ458804:IBJ458842 IBJ524330:IBJ524338 IBJ524340:IBJ524378 IBJ589866:IBJ589874 IBJ589876:IBJ589914 IBJ655402:IBJ655410 IBJ655412:IBJ655450 IBJ720938:IBJ720946 IBJ720948:IBJ720986 IBJ786474:IBJ786482 IBJ786484:IBJ786522 IBJ852010:IBJ852018 IBJ852020:IBJ852058 IBJ917546:IBJ917554 IBJ917556:IBJ917594 IBJ983082:IBJ983090 IBJ983092:IBJ983130 ILF13:ILF19 ILF21:ILF53 ILF65578:ILF65586 ILF65588:ILF65626 ILF131114:ILF131122 ILF131124:ILF131162 ILF196650:ILF196658 ILF196660:ILF196698 ILF262186:ILF262194 ILF262196:ILF262234 ILF327722:ILF327730 ILF327732:ILF327770 ILF393258:ILF393266 ILF393268:ILF393306 ILF458794:ILF458802 ILF458804:ILF458842 ILF524330:ILF524338 ILF524340:ILF524378 ILF589866:ILF589874 ILF589876:ILF589914 ILF655402:ILF655410 ILF655412:ILF655450 ILF720938:ILF720946 ILF720948:ILF720986 ILF786474:ILF786482 ILF786484:ILF786522 ILF852010:ILF852018 ILF852020:ILF852058 ILF917546:ILF917554 ILF917556:ILF917594 ILF983082:ILF983090 ILF983092:ILF983130 IVB13:IVB19 IVB21:IVB53 IVB65578:IVB65586 IVB65588:IVB65626 IVB131114:IVB131122 IVB131124:IVB131162 IVB196650:IVB196658 IVB196660:IVB196698 IVB262186:IVB262194 IVB262196:IVB262234 IVB327722:IVB327730 IVB327732:IVB327770 IVB393258:IVB393266 IVB393268:IVB393306 IVB458794:IVB458802 IVB458804:IVB458842 IVB524330:IVB524338 IVB524340:IVB524378 IVB589866:IVB589874 IVB589876:IVB589914 IVB655402:IVB655410 IVB655412:IVB655450 IVB720938:IVB720946 IVB720948:IVB720986 IVB786474:IVB786482 IVB786484:IVB786522 IVB852010:IVB852018 IVB852020:IVB852058 IVB917546:IVB917554 IVB917556:IVB917594 IVB983082:IVB983090 IVB983092:IVB983130 JEX13:JEX19 JEX21:JEX53 JEX65578:JEX65586 JEX65588:JEX65626 JEX131114:JEX131122 JEX131124:JEX131162 JEX196650:JEX196658 JEX196660:JEX196698 JEX262186:JEX262194 JEX262196:JEX262234 JEX327722:JEX327730 JEX327732:JEX327770 JEX393258:JEX393266 JEX393268:JEX393306 JEX458794:JEX458802 JEX458804:JEX458842 JEX524330:JEX524338 JEX524340:JEX524378 JEX589866:JEX589874 JEX589876:JEX589914 JEX655402:JEX655410 JEX655412:JEX655450 JEX720938:JEX720946 JEX720948:JEX720986 JEX786474:JEX786482 JEX786484:JEX786522 JEX852010:JEX852018 JEX852020:JEX852058 JEX917546:JEX917554 JEX917556:JEX917594 JEX983082:JEX983090 JEX983092:JEX983130 JOT13:JOT19 JOT21:JOT53 JOT65578:JOT65586 JOT65588:JOT65626 JOT131114:JOT131122 JOT131124:JOT131162 JOT196650:JOT196658 JOT196660:JOT196698 JOT262186:JOT262194 JOT262196:JOT262234 JOT327722:JOT327730 JOT327732:JOT327770 JOT393258:JOT393266 JOT393268:JOT393306 JOT458794:JOT458802 JOT458804:JOT458842 JOT524330:JOT524338 JOT524340:JOT524378 JOT589866:JOT589874 JOT589876:JOT589914 JOT655402:JOT655410 JOT655412:JOT655450 JOT720938:JOT720946 JOT720948:JOT720986 JOT786474:JOT786482 JOT786484:JOT786522 JOT852010:JOT852018 JOT852020:JOT852058 JOT917546:JOT917554 JOT917556:JOT917594 JOT983082:JOT983090 JOT983092:JOT983130 JYP13:JYP19 JYP21:JYP53 JYP65578:JYP65586 JYP65588:JYP65626 JYP131114:JYP131122 JYP131124:JYP131162 JYP196650:JYP196658 JYP196660:JYP196698 JYP262186:JYP262194 JYP262196:JYP262234 JYP327722:JYP327730 JYP327732:JYP327770 JYP393258:JYP393266 JYP393268:JYP393306 JYP458794:JYP458802 JYP458804:JYP458842 JYP524330:JYP524338 JYP524340:JYP524378 JYP589866:JYP589874 JYP589876:JYP589914 JYP655402:JYP655410 JYP655412:JYP655450 JYP720938:JYP720946 JYP720948:JYP720986 JYP786474:JYP786482 JYP786484:JYP786522 JYP852010:JYP852018 JYP852020:JYP852058 JYP917546:JYP917554 JYP917556:JYP917594 JYP983082:JYP983090 JYP983092:JYP983130 KIL13:KIL19 KIL21:KIL53 KIL65578:KIL65586 KIL65588:KIL65626 KIL131114:KIL131122 KIL131124:KIL131162 KIL196650:KIL196658 KIL196660:KIL196698 KIL262186:KIL262194 KIL262196:KIL262234 KIL327722:KIL327730 KIL327732:KIL327770 KIL393258:KIL393266 KIL393268:KIL393306 KIL458794:KIL458802 KIL458804:KIL458842 KIL524330:KIL524338 KIL524340:KIL524378 KIL589866:KIL589874 KIL589876:KIL589914 KIL655402:KIL655410 KIL655412:KIL655450 KIL720938:KIL720946 KIL720948:KIL720986 KIL786474:KIL786482 KIL786484:KIL786522 KIL852010:KIL852018 KIL852020:KIL852058 KIL917546:KIL917554 KIL917556:KIL917594 KIL983082:KIL983090 KIL983092:KIL983130 KSH13:KSH19 KSH21:KSH53 KSH65578:KSH65586 KSH65588:KSH65626 KSH131114:KSH131122 KSH131124:KSH131162 KSH196650:KSH196658 KSH196660:KSH196698 KSH262186:KSH262194 KSH262196:KSH262234 KSH327722:KSH327730 KSH327732:KSH327770 KSH393258:KSH393266 KSH393268:KSH393306 KSH458794:KSH458802 KSH458804:KSH458842 KSH524330:KSH524338 KSH524340:KSH524378 KSH589866:KSH589874 KSH589876:KSH589914 KSH655402:KSH655410 KSH655412:KSH655450 KSH720938:KSH720946 KSH720948:KSH720986 KSH786474:KSH786482 KSH786484:KSH786522 KSH852010:KSH852018 KSH852020:KSH852058 KSH917546:KSH917554 KSH917556:KSH917594 KSH983082:KSH983090 KSH983092:KSH983130 LCD13:LCD19 LCD21:LCD53 LCD65578:LCD65586 LCD65588:LCD65626 LCD131114:LCD131122 LCD131124:LCD131162 LCD196650:LCD196658 LCD196660:LCD196698 LCD262186:LCD262194 LCD262196:LCD262234 LCD327722:LCD327730 LCD327732:LCD327770 LCD393258:LCD393266 LCD393268:LCD393306 LCD458794:LCD458802 LCD458804:LCD458842 LCD524330:LCD524338 LCD524340:LCD524378 LCD589866:LCD589874 LCD589876:LCD589914 LCD655402:LCD655410 LCD655412:LCD655450 LCD720938:LCD720946 LCD720948:LCD720986 LCD786474:LCD786482 LCD786484:LCD786522 LCD852010:LCD852018 LCD852020:LCD852058 LCD917546:LCD917554 LCD917556:LCD917594 LCD983082:LCD983090 LCD983092:LCD983130 LLZ13:LLZ19 LLZ21:LLZ53 LLZ65578:LLZ65586 LLZ65588:LLZ65626 LLZ131114:LLZ131122 LLZ131124:LLZ131162 LLZ196650:LLZ196658 LLZ196660:LLZ196698 LLZ262186:LLZ262194 LLZ262196:LLZ262234 LLZ327722:LLZ327730 LLZ327732:LLZ327770 LLZ393258:LLZ393266 LLZ393268:LLZ393306 LLZ458794:LLZ458802 LLZ458804:LLZ458842 LLZ524330:LLZ524338 LLZ524340:LLZ524378 LLZ589866:LLZ589874 LLZ589876:LLZ589914 LLZ655402:LLZ655410 LLZ655412:LLZ655450 LLZ720938:LLZ720946 LLZ720948:LLZ720986 LLZ786474:LLZ786482 LLZ786484:LLZ786522 LLZ852010:LLZ852018 LLZ852020:LLZ852058 LLZ917546:LLZ917554 LLZ917556:LLZ917594 LLZ983082:LLZ983090 LLZ983092:LLZ983130 LVV13:LVV19 LVV21:LVV53 LVV65578:LVV65586 LVV65588:LVV65626 LVV131114:LVV131122 LVV131124:LVV131162 LVV196650:LVV196658 LVV196660:LVV196698 LVV262186:LVV262194 LVV262196:LVV262234 LVV327722:LVV327730 LVV327732:LVV327770 LVV393258:LVV393266 LVV393268:LVV393306 LVV458794:LVV458802 LVV458804:LVV458842 LVV524330:LVV524338 LVV524340:LVV524378 LVV589866:LVV589874 LVV589876:LVV589914 LVV655402:LVV655410 LVV655412:LVV655450 LVV720938:LVV720946 LVV720948:LVV720986 LVV786474:LVV786482 LVV786484:LVV786522 LVV852010:LVV852018 LVV852020:LVV852058 LVV917546:LVV917554 LVV917556:LVV917594 LVV983082:LVV983090 LVV983092:LVV983130 MFR13:MFR19 MFR21:MFR53 MFR65578:MFR65586 MFR65588:MFR65626 MFR131114:MFR131122 MFR131124:MFR131162 MFR196650:MFR196658 MFR196660:MFR196698 MFR262186:MFR262194 MFR262196:MFR262234 MFR327722:MFR327730 MFR327732:MFR327770 MFR393258:MFR393266 MFR393268:MFR393306 MFR458794:MFR458802 MFR458804:MFR458842 MFR524330:MFR524338 MFR524340:MFR524378 MFR589866:MFR589874 MFR589876:MFR589914 MFR655402:MFR655410 MFR655412:MFR655450 MFR720938:MFR720946 MFR720948:MFR720986 MFR786474:MFR786482 MFR786484:MFR786522 MFR852010:MFR852018 MFR852020:MFR852058 MFR917546:MFR917554 MFR917556:MFR917594 MFR983082:MFR983090 MFR983092:MFR983130 MPN13:MPN19 MPN21:MPN53 MPN65578:MPN65586 MPN65588:MPN65626 MPN131114:MPN131122 MPN131124:MPN131162 MPN196650:MPN196658 MPN196660:MPN196698 MPN262186:MPN262194 MPN262196:MPN262234 MPN327722:MPN327730 MPN327732:MPN327770 MPN393258:MPN393266 MPN393268:MPN393306 MPN458794:MPN458802 MPN458804:MPN458842 MPN524330:MPN524338 MPN524340:MPN524378 MPN589866:MPN589874 MPN589876:MPN589914 MPN655402:MPN655410 MPN655412:MPN655450 MPN720938:MPN720946 MPN720948:MPN720986 MPN786474:MPN786482 MPN786484:MPN786522 MPN852010:MPN852018 MPN852020:MPN852058 MPN917546:MPN917554 MPN917556:MPN917594 MPN983082:MPN983090 MPN983092:MPN983130 MZJ13:MZJ19 MZJ21:MZJ53 MZJ65578:MZJ65586 MZJ65588:MZJ65626 MZJ131114:MZJ131122 MZJ131124:MZJ131162 MZJ196650:MZJ196658 MZJ196660:MZJ196698 MZJ262186:MZJ262194 MZJ262196:MZJ262234 MZJ327722:MZJ327730 MZJ327732:MZJ327770 MZJ393258:MZJ393266 MZJ393268:MZJ393306 MZJ458794:MZJ458802 MZJ458804:MZJ458842 MZJ524330:MZJ524338 MZJ524340:MZJ524378 MZJ589866:MZJ589874 MZJ589876:MZJ589914 MZJ655402:MZJ655410 MZJ655412:MZJ655450 MZJ720938:MZJ720946 MZJ720948:MZJ720986 MZJ786474:MZJ786482 MZJ786484:MZJ786522 MZJ852010:MZJ852018 MZJ852020:MZJ852058 MZJ917546:MZJ917554 MZJ917556:MZJ917594 MZJ983082:MZJ983090 MZJ983092:MZJ983130 NJF13:NJF19 NJF21:NJF53 NJF65578:NJF65586 NJF65588:NJF65626 NJF131114:NJF131122 NJF131124:NJF131162 NJF196650:NJF196658 NJF196660:NJF196698 NJF262186:NJF262194 NJF262196:NJF262234 NJF327722:NJF327730 NJF327732:NJF327770 NJF393258:NJF393266 NJF393268:NJF393306 NJF458794:NJF458802 NJF458804:NJF458842 NJF524330:NJF524338 NJF524340:NJF524378 NJF589866:NJF589874 NJF589876:NJF589914 NJF655402:NJF655410 NJF655412:NJF655450 NJF720938:NJF720946 NJF720948:NJF720986 NJF786474:NJF786482 NJF786484:NJF786522 NJF852010:NJF852018 NJF852020:NJF852058 NJF917546:NJF917554 NJF917556:NJF917594 NJF983082:NJF983090 NJF983092:NJF983130 NTB13:NTB19 NTB21:NTB53 NTB65578:NTB65586 NTB65588:NTB65626 NTB131114:NTB131122 NTB131124:NTB131162 NTB196650:NTB196658 NTB196660:NTB196698 NTB262186:NTB262194 NTB262196:NTB262234 NTB327722:NTB327730 NTB327732:NTB327770 NTB393258:NTB393266 NTB393268:NTB393306 NTB458794:NTB458802 NTB458804:NTB458842 NTB524330:NTB524338 NTB524340:NTB524378 NTB589866:NTB589874 NTB589876:NTB589914 NTB655402:NTB655410 NTB655412:NTB655450 NTB720938:NTB720946 NTB720948:NTB720986 NTB786474:NTB786482 NTB786484:NTB786522 NTB852010:NTB852018 NTB852020:NTB852058 NTB917546:NTB917554 NTB917556:NTB917594 NTB983082:NTB983090 NTB983092:NTB983130 OCX13:OCX19 OCX21:OCX53 OCX65578:OCX65586 OCX65588:OCX65626 OCX131114:OCX131122 OCX131124:OCX131162 OCX196650:OCX196658 OCX196660:OCX196698 OCX262186:OCX262194 OCX262196:OCX262234 OCX327722:OCX327730 OCX327732:OCX327770 OCX393258:OCX393266 OCX393268:OCX393306 OCX458794:OCX458802 OCX458804:OCX458842 OCX524330:OCX524338 OCX524340:OCX524378 OCX589866:OCX589874 OCX589876:OCX589914 OCX655402:OCX655410 OCX655412:OCX655450 OCX720938:OCX720946 OCX720948:OCX720986 OCX786474:OCX786482 OCX786484:OCX786522 OCX852010:OCX852018 OCX852020:OCX852058 OCX917546:OCX917554 OCX917556:OCX917594 OCX983082:OCX983090 OCX983092:OCX983130 OMT13:OMT19 OMT21:OMT53 OMT65578:OMT65586 OMT65588:OMT65626 OMT131114:OMT131122 OMT131124:OMT131162 OMT196650:OMT196658 OMT196660:OMT196698 OMT262186:OMT262194 OMT262196:OMT262234 OMT327722:OMT327730 OMT327732:OMT327770 OMT393258:OMT393266 OMT393268:OMT393306 OMT458794:OMT458802 OMT458804:OMT458842 OMT524330:OMT524338 OMT524340:OMT524378 OMT589866:OMT589874 OMT589876:OMT589914 OMT655402:OMT655410 OMT655412:OMT655450 OMT720938:OMT720946 OMT720948:OMT720986 OMT786474:OMT786482 OMT786484:OMT786522 OMT852010:OMT852018 OMT852020:OMT852058 OMT917546:OMT917554 OMT917556:OMT917594 OMT983082:OMT983090 OMT983092:OMT983130 OWP13:OWP19 OWP21:OWP53 OWP65578:OWP65586 OWP65588:OWP65626 OWP131114:OWP131122 OWP131124:OWP131162 OWP196650:OWP196658 OWP196660:OWP196698 OWP262186:OWP262194 OWP262196:OWP262234 OWP327722:OWP327730 OWP327732:OWP327770 OWP393258:OWP393266 OWP393268:OWP393306 OWP458794:OWP458802 OWP458804:OWP458842 OWP524330:OWP524338 OWP524340:OWP524378 OWP589866:OWP589874 OWP589876:OWP589914 OWP655402:OWP655410 OWP655412:OWP655450 OWP720938:OWP720946 OWP720948:OWP720986 OWP786474:OWP786482 OWP786484:OWP786522 OWP852010:OWP852018 OWP852020:OWP852058 OWP917546:OWP917554 OWP917556:OWP917594 OWP983082:OWP983090 OWP983092:OWP983130 PGL13:PGL19 PGL21:PGL53 PGL65578:PGL65586 PGL65588:PGL65626 PGL131114:PGL131122 PGL131124:PGL131162 PGL196650:PGL196658 PGL196660:PGL196698 PGL262186:PGL262194 PGL262196:PGL262234 PGL327722:PGL327730 PGL327732:PGL327770 PGL393258:PGL393266 PGL393268:PGL393306 PGL458794:PGL458802 PGL458804:PGL458842 PGL524330:PGL524338 PGL524340:PGL524378 PGL589866:PGL589874 PGL589876:PGL589914 PGL655402:PGL655410 PGL655412:PGL655450 PGL720938:PGL720946 PGL720948:PGL720986 PGL786474:PGL786482 PGL786484:PGL786522 PGL852010:PGL852018 PGL852020:PGL852058 PGL917546:PGL917554 PGL917556:PGL917594 PGL983082:PGL983090 PGL983092:PGL983130 PQH13:PQH19 PQH21:PQH53 PQH65578:PQH65586 PQH65588:PQH65626 PQH131114:PQH131122 PQH131124:PQH131162 PQH196650:PQH196658 PQH196660:PQH196698 PQH262186:PQH262194 PQH262196:PQH262234 PQH327722:PQH327730 PQH327732:PQH327770 PQH393258:PQH393266 PQH393268:PQH393306 PQH458794:PQH458802 PQH458804:PQH458842 PQH524330:PQH524338 PQH524340:PQH524378 PQH589866:PQH589874 PQH589876:PQH589914 PQH655402:PQH655410 PQH655412:PQH655450 PQH720938:PQH720946 PQH720948:PQH720986 PQH786474:PQH786482 PQH786484:PQH786522 PQH852010:PQH852018 PQH852020:PQH852058 PQH917546:PQH917554 PQH917556:PQH917594 PQH983082:PQH983090 PQH983092:PQH983130 QAD13:QAD19 QAD21:QAD53 QAD65578:QAD65586 QAD65588:QAD65626 QAD131114:QAD131122 QAD131124:QAD131162 QAD196650:QAD196658 QAD196660:QAD196698 QAD262186:QAD262194 QAD262196:QAD262234 QAD327722:QAD327730 QAD327732:QAD327770 QAD393258:QAD393266 QAD393268:QAD393306 QAD458794:QAD458802 QAD458804:QAD458842 QAD524330:QAD524338 QAD524340:QAD524378 QAD589866:QAD589874 QAD589876:QAD589914 QAD655402:QAD655410 QAD655412:QAD655450 QAD720938:QAD720946 QAD720948:QAD720986 QAD786474:QAD786482 QAD786484:QAD786522 QAD852010:QAD852018 QAD852020:QAD852058 QAD917546:QAD917554 QAD917556:QAD917594 QAD983082:QAD983090 QAD983092:QAD983130 QJZ13:QJZ19 QJZ21:QJZ53 QJZ65578:QJZ65586 QJZ65588:QJZ65626 QJZ131114:QJZ131122 QJZ131124:QJZ131162 QJZ196650:QJZ196658 QJZ196660:QJZ196698 QJZ262186:QJZ262194 QJZ262196:QJZ262234 QJZ327722:QJZ327730 QJZ327732:QJZ327770 QJZ393258:QJZ393266 QJZ393268:QJZ393306 QJZ458794:QJZ458802 QJZ458804:QJZ458842 QJZ524330:QJZ524338 QJZ524340:QJZ524378 QJZ589866:QJZ589874 QJZ589876:QJZ589914 QJZ655402:QJZ655410 QJZ655412:QJZ655450 QJZ720938:QJZ720946 QJZ720948:QJZ720986 QJZ786474:QJZ786482 QJZ786484:QJZ786522 QJZ852010:QJZ852018 QJZ852020:QJZ852058 QJZ917546:QJZ917554 QJZ917556:QJZ917594 QJZ983082:QJZ983090 QJZ983092:QJZ983130 QTV13:QTV19 QTV21:QTV53 QTV65578:QTV65586 QTV65588:QTV65626 QTV131114:QTV131122 QTV131124:QTV131162 QTV196650:QTV196658 QTV196660:QTV196698 QTV262186:QTV262194 QTV262196:QTV262234 QTV327722:QTV327730 QTV327732:QTV327770 QTV393258:QTV393266 QTV393268:QTV393306 QTV458794:QTV458802 QTV458804:QTV458842 QTV524330:QTV524338 QTV524340:QTV524378 QTV589866:QTV589874 QTV589876:QTV589914 QTV655402:QTV655410 QTV655412:QTV655450 QTV720938:QTV720946 QTV720948:QTV720986 QTV786474:QTV786482 QTV786484:QTV786522 QTV852010:QTV852018 QTV852020:QTV852058 QTV917546:QTV917554 QTV917556:QTV917594 QTV983082:QTV983090 QTV983092:QTV983130 RDR13:RDR19 RDR21:RDR53 RDR65578:RDR65586 RDR65588:RDR65626 RDR131114:RDR131122 RDR131124:RDR131162 RDR196650:RDR196658 RDR196660:RDR196698 RDR262186:RDR262194 RDR262196:RDR262234 RDR327722:RDR327730 RDR327732:RDR327770 RDR393258:RDR393266 RDR393268:RDR393306 RDR458794:RDR458802 RDR458804:RDR458842 RDR524330:RDR524338 RDR524340:RDR524378 RDR589866:RDR589874 RDR589876:RDR589914 RDR655402:RDR655410 RDR655412:RDR655450 RDR720938:RDR720946 RDR720948:RDR720986 RDR786474:RDR786482 RDR786484:RDR786522 RDR852010:RDR852018 RDR852020:RDR852058 RDR917546:RDR917554 RDR917556:RDR917594 RDR983082:RDR983090 RDR983092:RDR983130 RNN13:RNN19 RNN21:RNN53 RNN65578:RNN65586 RNN65588:RNN65626 RNN131114:RNN131122 RNN131124:RNN131162 RNN196650:RNN196658 RNN196660:RNN196698 RNN262186:RNN262194 RNN262196:RNN262234 RNN327722:RNN327730 RNN327732:RNN327770 RNN393258:RNN393266 RNN393268:RNN393306 RNN458794:RNN458802 RNN458804:RNN458842 RNN524330:RNN524338 RNN524340:RNN524378 RNN589866:RNN589874 RNN589876:RNN589914 RNN655402:RNN655410 RNN655412:RNN655450 RNN720938:RNN720946 RNN720948:RNN720986 RNN786474:RNN786482 RNN786484:RNN786522 RNN852010:RNN852018 RNN852020:RNN852058 RNN917546:RNN917554 RNN917556:RNN917594 RNN983082:RNN983090 RNN983092:RNN983130 RXJ13:RXJ19 RXJ21:RXJ53 RXJ65578:RXJ65586 RXJ65588:RXJ65626 RXJ131114:RXJ131122 RXJ131124:RXJ131162 RXJ196650:RXJ196658 RXJ196660:RXJ196698 RXJ262186:RXJ262194 RXJ262196:RXJ262234 RXJ327722:RXJ327730 RXJ327732:RXJ327770 RXJ393258:RXJ393266 RXJ393268:RXJ393306 RXJ458794:RXJ458802 RXJ458804:RXJ458842 RXJ524330:RXJ524338 RXJ524340:RXJ524378 RXJ589866:RXJ589874 RXJ589876:RXJ589914 RXJ655402:RXJ655410 RXJ655412:RXJ655450 RXJ720938:RXJ720946 RXJ720948:RXJ720986 RXJ786474:RXJ786482 RXJ786484:RXJ786522 RXJ852010:RXJ852018 RXJ852020:RXJ852058 RXJ917546:RXJ917554 RXJ917556:RXJ917594 RXJ983082:RXJ983090 RXJ983092:RXJ983130 SHF13:SHF19 SHF21:SHF53 SHF65578:SHF65586 SHF65588:SHF65626 SHF131114:SHF131122 SHF131124:SHF131162 SHF196650:SHF196658 SHF196660:SHF196698 SHF262186:SHF262194 SHF262196:SHF262234 SHF327722:SHF327730 SHF327732:SHF327770 SHF393258:SHF393266 SHF393268:SHF393306 SHF458794:SHF458802 SHF458804:SHF458842 SHF524330:SHF524338 SHF524340:SHF524378 SHF589866:SHF589874 SHF589876:SHF589914 SHF655402:SHF655410 SHF655412:SHF655450 SHF720938:SHF720946 SHF720948:SHF720986 SHF786474:SHF786482 SHF786484:SHF786522 SHF852010:SHF852018 SHF852020:SHF852058 SHF917546:SHF917554 SHF917556:SHF917594 SHF983082:SHF983090 SHF983092:SHF983130 SRB13:SRB19 SRB21:SRB53 SRB65578:SRB65586 SRB65588:SRB65626 SRB131114:SRB131122 SRB131124:SRB131162 SRB196650:SRB196658 SRB196660:SRB196698 SRB262186:SRB262194 SRB262196:SRB262234 SRB327722:SRB327730 SRB327732:SRB327770 SRB393258:SRB393266 SRB393268:SRB393306 SRB458794:SRB458802 SRB458804:SRB458842 SRB524330:SRB524338 SRB524340:SRB524378 SRB589866:SRB589874 SRB589876:SRB589914 SRB655402:SRB655410 SRB655412:SRB655450 SRB720938:SRB720946 SRB720948:SRB720986 SRB786474:SRB786482 SRB786484:SRB786522 SRB852010:SRB852018 SRB852020:SRB852058 SRB917546:SRB917554 SRB917556:SRB917594 SRB983082:SRB983090 SRB983092:SRB983130 TAX13:TAX19 TAX21:TAX53 TAX65578:TAX65586 TAX65588:TAX65626 TAX131114:TAX131122 TAX131124:TAX131162 TAX196650:TAX196658 TAX196660:TAX196698 TAX262186:TAX262194 TAX262196:TAX262234 TAX327722:TAX327730 TAX327732:TAX327770 TAX393258:TAX393266 TAX393268:TAX393306 TAX458794:TAX458802 TAX458804:TAX458842 TAX524330:TAX524338 TAX524340:TAX524378 TAX589866:TAX589874 TAX589876:TAX589914 TAX655402:TAX655410 TAX655412:TAX655450 TAX720938:TAX720946 TAX720948:TAX720986 TAX786474:TAX786482 TAX786484:TAX786522 TAX852010:TAX852018 TAX852020:TAX852058 TAX917546:TAX917554 TAX917556:TAX917594 TAX983082:TAX983090 TAX983092:TAX983130 TKT13:TKT19 TKT21:TKT53 TKT65578:TKT65586 TKT65588:TKT65626 TKT131114:TKT131122 TKT131124:TKT131162 TKT196650:TKT196658 TKT196660:TKT196698 TKT262186:TKT262194 TKT262196:TKT262234 TKT327722:TKT327730 TKT327732:TKT327770 TKT393258:TKT393266 TKT393268:TKT393306 TKT458794:TKT458802 TKT458804:TKT458842 TKT524330:TKT524338 TKT524340:TKT524378 TKT589866:TKT589874 TKT589876:TKT589914 TKT655402:TKT655410 TKT655412:TKT655450 TKT720938:TKT720946 TKT720948:TKT720986 TKT786474:TKT786482 TKT786484:TKT786522 TKT852010:TKT852018 TKT852020:TKT852058 TKT917546:TKT917554 TKT917556:TKT917594 TKT983082:TKT983090 TKT983092:TKT983130 TUP13:TUP19 TUP21:TUP53 TUP65578:TUP65586 TUP65588:TUP65626 TUP131114:TUP131122 TUP131124:TUP131162 TUP196650:TUP196658 TUP196660:TUP196698 TUP262186:TUP262194 TUP262196:TUP262234 TUP327722:TUP327730 TUP327732:TUP327770 TUP393258:TUP393266 TUP393268:TUP393306 TUP458794:TUP458802 TUP458804:TUP458842 TUP524330:TUP524338 TUP524340:TUP524378 TUP589866:TUP589874 TUP589876:TUP589914 TUP655402:TUP655410 TUP655412:TUP655450 TUP720938:TUP720946 TUP720948:TUP720986 TUP786474:TUP786482 TUP786484:TUP786522 TUP852010:TUP852018 TUP852020:TUP852058 TUP917546:TUP917554 TUP917556:TUP917594 TUP983082:TUP983090 TUP983092:TUP983130 UEL13:UEL19 UEL21:UEL53 UEL65578:UEL65586 UEL65588:UEL65626 UEL131114:UEL131122 UEL131124:UEL131162 UEL196650:UEL196658 UEL196660:UEL196698 UEL262186:UEL262194 UEL262196:UEL262234 UEL327722:UEL327730 UEL327732:UEL327770 UEL393258:UEL393266 UEL393268:UEL393306 UEL458794:UEL458802 UEL458804:UEL458842 UEL524330:UEL524338 UEL524340:UEL524378 UEL589866:UEL589874 UEL589876:UEL589914 UEL655402:UEL655410 UEL655412:UEL655450 UEL720938:UEL720946 UEL720948:UEL720986 UEL786474:UEL786482 UEL786484:UEL786522 UEL852010:UEL852018 UEL852020:UEL852058 UEL917546:UEL917554 UEL917556:UEL917594 UEL983082:UEL983090 UEL983092:UEL983130 UOH13:UOH19 UOH21:UOH53 UOH65578:UOH65586 UOH65588:UOH65626 UOH131114:UOH131122 UOH131124:UOH131162 UOH196650:UOH196658 UOH196660:UOH196698 UOH262186:UOH262194 UOH262196:UOH262234 UOH327722:UOH327730 UOH327732:UOH327770 UOH393258:UOH393266 UOH393268:UOH393306 UOH458794:UOH458802 UOH458804:UOH458842 UOH524330:UOH524338 UOH524340:UOH524378 UOH589866:UOH589874 UOH589876:UOH589914 UOH655402:UOH655410 UOH655412:UOH655450 UOH720938:UOH720946 UOH720948:UOH720986 UOH786474:UOH786482 UOH786484:UOH786522 UOH852010:UOH852018 UOH852020:UOH852058 UOH917546:UOH917554 UOH917556:UOH917594 UOH983082:UOH983090 UOH983092:UOH983130 UYD13:UYD19 UYD21:UYD53 UYD65578:UYD65586 UYD65588:UYD65626 UYD131114:UYD131122 UYD131124:UYD131162 UYD196650:UYD196658 UYD196660:UYD196698 UYD262186:UYD262194 UYD262196:UYD262234 UYD327722:UYD327730 UYD327732:UYD327770 UYD393258:UYD393266 UYD393268:UYD393306 UYD458794:UYD458802 UYD458804:UYD458842 UYD524330:UYD524338 UYD524340:UYD524378 UYD589866:UYD589874 UYD589876:UYD589914 UYD655402:UYD655410 UYD655412:UYD655450 UYD720938:UYD720946 UYD720948:UYD720986 UYD786474:UYD786482 UYD786484:UYD786522 UYD852010:UYD852018 UYD852020:UYD852058 UYD917546:UYD917554 UYD917556:UYD917594 UYD983082:UYD983090 UYD983092:UYD983130 VHZ13:VHZ19 VHZ21:VHZ53 VHZ65578:VHZ65586 VHZ65588:VHZ65626 VHZ131114:VHZ131122 VHZ131124:VHZ131162 VHZ196650:VHZ196658 VHZ196660:VHZ196698 VHZ262186:VHZ262194 VHZ262196:VHZ262234 VHZ327722:VHZ327730 VHZ327732:VHZ327770 VHZ393258:VHZ393266 VHZ393268:VHZ393306 VHZ458794:VHZ458802 VHZ458804:VHZ458842 VHZ524330:VHZ524338 VHZ524340:VHZ524378 VHZ589866:VHZ589874 VHZ589876:VHZ589914 VHZ655402:VHZ655410 VHZ655412:VHZ655450 VHZ720938:VHZ720946 VHZ720948:VHZ720986 VHZ786474:VHZ786482 VHZ786484:VHZ786522 VHZ852010:VHZ852018 VHZ852020:VHZ852058 VHZ917546:VHZ917554 VHZ917556:VHZ917594 VHZ983082:VHZ983090 VHZ983092:VHZ983130 VRV13:VRV19 VRV21:VRV53 VRV65578:VRV65586 VRV65588:VRV65626 VRV131114:VRV131122 VRV131124:VRV131162 VRV196650:VRV196658 VRV196660:VRV196698 VRV262186:VRV262194 VRV262196:VRV262234 VRV327722:VRV327730 VRV327732:VRV327770 VRV393258:VRV393266 VRV393268:VRV393306 VRV458794:VRV458802 VRV458804:VRV458842 VRV524330:VRV524338 VRV524340:VRV524378 VRV589866:VRV589874 VRV589876:VRV589914 VRV655402:VRV655410 VRV655412:VRV655450 VRV720938:VRV720946 VRV720948:VRV720986 VRV786474:VRV786482 VRV786484:VRV786522 VRV852010:VRV852018 VRV852020:VRV852058 VRV917546:VRV917554 VRV917556:VRV917594 VRV983082:VRV983090 VRV983092:VRV983130 WBR13:WBR19 WBR21:WBR53 WBR65578:WBR65586 WBR65588:WBR65626 WBR131114:WBR131122 WBR131124:WBR131162 WBR196650:WBR196658 WBR196660:WBR196698 WBR262186:WBR262194 WBR262196:WBR262234 WBR327722:WBR327730 WBR327732:WBR327770 WBR393258:WBR393266 WBR393268:WBR393306 WBR458794:WBR458802 WBR458804:WBR458842 WBR524330:WBR524338 WBR524340:WBR524378 WBR589866:WBR589874 WBR589876:WBR589914 WBR655402:WBR655410 WBR655412:WBR655450 WBR720938:WBR720946 WBR720948:WBR720986 WBR786474:WBR786482 WBR786484:WBR786522 WBR852010:WBR852018 WBR852020:WBR852058 WBR917546:WBR917554 WBR917556:WBR917594 WBR983082:WBR983090 WBR983092:WBR983130 WLN13:WLN19 WLN21:WLN53 WLN65578:WLN65586 WLN65588:WLN65626 WLN131114:WLN131122 WLN131124:WLN131162 WLN196650:WLN196658 WLN196660:WLN196698 WLN262186:WLN262194 WLN262196:WLN262234 WLN327722:WLN327730 WLN327732:WLN327770 WLN393258:WLN393266 WLN393268:WLN393306 WLN458794:WLN458802 WLN458804:WLN458842 WLN524330:WLN524338 WLN524340:WLN524378 WLN589866:WLN589874 WLN589876:WLN589914 WLN655402:WLN655410 WLN655412:WLN655450 WLN720938:WLN720946 WLN720948:WLN720986 WLN786474:WLN786482 WLN786484:WLN786522 WLN852010:WLN852018 WLN852020:WLN852058 WLN917546:WLN917554 WLN917556:WLN917594 WLN983082:WLN983090 WLN983092:WLN983130 WVJ13:WVJ19 WVJ21:WVJ53 WVJ65578:WVJ65586 WVJ65588:WVJ65626 WVJ131114:WVJ131122 WVJ131124:WVJ131162 WVJ196650:WVJ196658 WVJ196660:WVJ196698 WVJ262186:WVJ262194 WVJ262196:WVJ262234 WVJ327722:WVJ327730 WVJ327732:WVJ327770 WVJ393258:WVJ393266 WVJ393268:WVJ393306 WVJ458794:WVJ458802 WVJ458804:WVJ458842 WVJ524330:WVJ524338 WVJ524340:WVJ524378 WVJ589866:WVJ589874 WVJ589876:WVJ589914 WVJ655402:WVJ655410 WVJ655412:WVJ655450 WVJ720938:WVJ720946 WVJ720948:WVJ720986 WVJ786474:WVJ786482 WVJ786484:WVJ786522 WVJ852010:WVJ852018 WVJ852020:WVJ852058 WVJ917546:WVJ917554 WVJ917556:WVJ917594 WVJ983082:WVJ983090 WVJ983092:WVJ983130">
      <formula1>"44hs,40hs,36hs,30hs,24hs,20hs,16hs,12hs,10hs,8hs,4hs,--"</formula1>
    </dataValidation>
    <dataValidation type="list" allowBlank="1" showErrorMessage="1" sqref="C59:C105">
      <formula1>"44hs,40hs,36hs,30hs,24hs,20hs,18hs,16hs,15hs,12hs,10hs,8hs,4hs,--"</formula1>
    </dataValidation>
    <dataValidation type="list" allowBlank="1" showErrorMessage="1" sqref="C65633:C65641 C131169:C131177 C196705:C196713 C262241:C262249 C327777:C327785 C393313:C393321 C458849:C458857 C524385:C524393 C589921:C589929 C655457:C655465 C720993:C721001 C786529:C786537 C852065:C852073 C917601:C917609 C983137:C983145 IX101:IX105 IX65633:IX65641 IX131169:IX131177 IX196705:IX196713 IX262241:IX262249 IX327777:IX327785 IX393313:IX393321 IX458849:IX458857 IX524385:IX524393 IX589921:IX589929 IX655457:IX655465 IX720993:IX721001 IX786529:IX786537 IX852065:IX852073 IX917601:IX917609 IX983137:IX983145 ST101:ST105 ST65633:ST65641 ST131169:ST131177 ST196705:ST196713 ST262241:ST262249 ST327777:ST327785 ST393313:ST393321 ST458849:ST458857 ST524385:ST524393 ST589921:ST589929 ST655457:ST655465 ST720993:ST721001 ST786529:ST786537 ST852065:ST852073 ST917601:ST917609 ST983137:ST983145 ACP101:ACP105 ACP65633:ACP65641 ACP131169:ACP131177 ACP196705:ACP196713 ACP262241:ACP262249 ACP327777:ACP327785 ACP393313:ACP393321 ACP458849:ACP458857 ACP524385:ACP524393 ACP589921:ACP589929 ACP655457:ACP655465 ACP720993:ACP721001 ACP786529:ACP786537 ACP852065:ACP852073 ACP917601:ACP917609 ACP983137:ACP983145 AML101:AML105 AML65633:AML65641 AML131169:AML131177 AML196705:AML196713 AML262241:AML262249 AML327777:AML327785 AML393313:AML393321 AML458849:AML458857 AML524385:AML524393 AML589921:AML589929 AML655457:AML655465 AML720993:AML721001 AML786529:AML786537 AML852065:AML852073 AML917601:AML917609 AML983137:AML983145 AWH101:AWH105 AWH65633:AWH65641 AWH131169:AWH131177 AWH196705:AWH196713 AWH262241:AWH262249 AWH327777:AWH327785 AWH393313:AWH393321 AWH458849:AWH458857 AWH524385:AWH524393 AWH589921:AWH589929 AWH655457:AWH655465 AWH720993:AWH721001 AWH786529:AWH786537 AWH852065:AWH852073 AWH917601:AWH917609 AWH983137:AWH983145 BGD101:BGD105 BGD65633:BGD65641 BGD131169:BGD131177 BGD196705:BGD196713 BGD262241:BGD262249 BGD327777:BGD327785 BGD393313:BGD393321 BGD458849:BGD458857 BGD524385:BGD524393 BGD589921:BGD589929 BGD655457:BGD655465 BGD720993:BGD721001 BGD786529:BGD786537 BGD852065:BGD852073 BGD917601:BGD917609 BGD983137:BGD983145 BPZ101:BPZ105 BPZ65633:BPZ65641 BPZ131169:BPZ131177 BPZ196705:BPZ196713 BPZ262241:BPZ262249 BPZ327777:BPZ327785 BPZ393313:BPZ393321 BPZ458849:BPZ458857 BPZ524385:BPZ524393 BPZ589921:BPZ589929 BPZ655457:BPZ655465 BPZ720993:BPZ721001 BPZ786529:BPZ786537 BPZ852065:BPZ852073 BPZ917601:BPZ917609 BPZ983137:BPZ983145 BZV101:BZV105 BZV65633:BZV65641 BZV131169:BZV131177 BZV196705:BZV196713 BZV262241:BZV262249 BZV327777:BZV327785 BZV393313:BZV393321 BZV458849:BZV458857 BZV524385:BZV524393 BZV589921:BZV589929 BZV655457:BZV655465 BZV720993:BZV721001 BZV786529:BZV786537 BZV852065:BZV852073 BZV917601:BZV917609 BZV983137:BZV983145 CJR101:CJR105 CJR65633:CJR65641 CJR131169:CJR131177 CJR196705:CJR196713 CJR262241:CJR262249 CJR327777:CJR327785 CJR393313:CJR393321 CJR458849:CJR458857 CJR524385:CJR524393 CJR589921:CJR589929 CJR655457:CJR655465 CJR720993:CJR721001 CJR786529:CJR786537 CJR852065:CJR852073 CJR917601:CJR917609 CJR983137:CJR983145 CTN101:CTN105 CTN65633:CTN65641 CTN131169:CTN131177 CTN196705:CTN196713 CTN262241:CTN262249 CTN327777:CTN327785 CTN393313:CTN393321 CTN458849:CTN458857 CTN524385:CTN524393 CTN589921:CTN589929 CTN655457:CTN655465 CTN720993:CTN721001 CTN786529:CTN786537 CTN852065:CTN852073 CTN917601:CTN917609 CTN983137:CTN983145 DDJ101:DDJ105 DDJ65633:DDJ65641 DDJ131169:DDJ131177 DDJ196705:DDJ196713 DDJ262241:DDJ262249 DDJ327777:DDJ327785 DDJ393313:DDJ393321 DDJ458849:DDJ458857 DDJ524385:DDJ524393 DDJ589921:DDJ589929 DDJ655457:DDJ655465 DDJ720993:DDJ721001 DDJ786529:DDJ786537 DDJ852065:DDJ852073 DDJ917601:DDJ917609 DDJ983137:DDJ983145 DNF101:DNF105 DNF65633:DNF65641 DNF131169:DNF131177 DNF196705:DNF196713 DNF262241:DNF262249 DNF327777:DNF327785 DNF393313:DNF393321 DNF458849:DNF458857 DNF524385:DNF524393 DNF589921:DNF589929 DNF655457:DNF655465 DNF720993:DNF721001 DNF786529:DNF786537 DNF852065:DNF852073 DNF917601:DNF917609 DNF983137:DNF983145 DXB101:DXB105 DXB65633:DXB65641 DXB131169:DXB131177 DXB196705:DXB196713 DXB262241:DXB262249 DXB327777:DXB327785 DXB393313:DXB393321 DXB458849:DXB458857 DXB524385:DXB524393 DXB589921:DXB589929 DXB655457:DXB655465 DXB720993:DXB721001 DXB786529:DXB786537 DXB852065:DXB852073 DXB917601:DXB917609 DXB983137:DXB983145 EGX101:EGX105 EGX65633:EGX65641 EGX131169:EGX131177 EGX196705:EGX196713 EGX262241:EGX262249 EGX327777:EGX327785 EGX393313:EGX393321 EGX458849:EGX458857 EGX524385:EGX524393 EGX589921:EGX589929 EGX655457:EGX655465 EGX720993:EGX721001 EGX786529:EGX786537 EGX852065:EGX852073 EGX917601:EGX917609 EGX983137:EGX983145 EQT101:EQT105 EQT65633:EQT65641 EQT131169:EQT131177 EQT196705:EQT196713 EQT262241:EQT262249 EQT327777:EQT327785 EQT393313:EQT393321 EQT458849:EQT458857 EQT524385:EQT524393 EQT589921:EQT589929 EQT655457:EQT655465 EQT720993:EQT721001 EQT786529:EQT786537 EQT852065:EQT852073 EQT917601:EQT917609 EQT983137:EQT983145 FAP101:FAP105 FAP65633:FAP65641 FAP131169:FAP131177 FAP196705:FAP196713 FAP262241:FAP262249 FAP327777:FAP327785 FAP393313:FAP393321 FAP458849:FAP458857 FAP524385:FAP524393 FAP589921:FAP589929 FAP655457:FAP655465 FAP720993:FAP721001 FAP786529:FAP786537 FAP852065:FAP852073 FAP917601:FAP917609 FAP983137:FAP983145 FKL101:FKL105 FKL65633:FKL65641 FKL131169:FKL131177 FKL196705:FKL196713 FKL262241:FKL262249 FKL327777:FKL327785 FKL393313:FKL393321 FKL458849:FKL458857 FKL524385:FKL524393 FKL589921:FKL589929 FKL655457:FKL655465 FKL720993:FKL721001 FKL786529:FKL786537 FKL852065:FKL852073 FKL917601:FKL917609 FKL983137:FKL983145 FUH101:FUH105 FUH65633:FUH65641 FUH131169:FUH131177 FUH196705:FUH196713 FUH262241:FUH262249 FUH327777:FUH327785 FUH393313:FUH393321 FUH458849:FUH458857 FUH524385:FUH524393 FUH589921:FUH589929 FUH655457:FUH655465 FUH720993:FUH721001 FUH786529:FUH786537 FUH852065:FUH852073 FUH917601:FUH917609 FUH983137:FUH983145 GED101:GED105 GED65633:GED65641 GED131169:GED131177 GED196705:GED196713 GED262241:GED262249 GED327777:GED327785 GED393313:GED393321 GED458849:GED458857 GED524385:GED524393 GED589921:GED589929 GED655457:GED655465 GED720993:GED721001 GED786529:GED786537 GED852065:GED852073 GED917601:GED917609 GED983137:GED983145 GNZ101:GNZ105 GNZ65633:GNZ65641 GNZ131169:GNZ131177 GNZ196705:GNZ196713 GNZ262241:GNZ262249 GNZ327777:GNZ327785 GNZ393313:GNZ393321 GNZ458849:GNZ458857 GNZ524385:GNZ524393 GNZ589921:GNZ589929 GNZ655457:GNZ655465 GNZ720993:GNZ721001 GNZ786529:GNZ786537 GNZ852065:GNZ852073 GNZ917601:GNZ917609 GNZ983137:GNZ983145 GXV101:GXV105 GXV65633:GXV65641 GXV131169:GXV131177 GXV196705:GXV196713 GXV262241:GXV262249 GXV327777:GXV327785 GXV393313:GXV393321 GXV458849:GXV458857 GXV524385:GXV524393 GXV589921:GXV589929 GXV655457:GXV655465 GXV720993:GXV721001 GXV786529:GXV786537 GXV852065:GXV852073 GXV917601:GXV917609 GXV983137:GXV983145 HHR101:HHR105 HHR65633:HHR65641 HHR131169:HHR131177 HHR196705:HHR196713 HHR262241:HHR262249 HHR327777:HHR327785 HHR393313:HHR393321 HHR458849:HHR458857 HHR524385:HHR524393 HHR589921:HHR589929 HHR655457:HHR655465 HHR720993:HHR721001 HHR786529:HHR786537 HHR852065:HHR852073 HHR917601:HHR917609 HHR983137:HHR983145 HRN101:HRN105 HRN65633:HRN65641 HRN131169:HRN131177 HRN196705:HRN196713 HRN262241:HRN262249 HRN327777:HRN327785 HRN393313:HRN393321 HRN458849:HRN458857 HRN524385:HRN524393 HRN589921:HRN589929 HRN655457:HRN655465 HRN720993:HRN721001 HRN786529:HRN786537 HRN852065:HRN852073 HRN917601:HRN917609 HRN983137:HRN983145 IBJ101:IBJ105 IBJ65633:IBJ65641 IBJ131169:IBJ131177 IBJ196705:IBJ196713 IBJ262241:IBJ262249 IBJ327777:IBJ327785 IBJ393313:IBJ393321 IBJ458849:IBJ458857 IBJ524385:IBJ524393 IBJ589921:IBJ589929 IBJ655457:IBJ655465 IBJ720993:IBJ721001 IBJ786529:IBJ786537 IBJ852065:IBJ852073 IBJ917601:IBJ917609 IBJ983137:IBJ983145 ILF101:ILF105 ILF65633:ILF65641 ILF131169:ILF131177 ILF196705:ILF196713 ILF262241:ILF262249 ILF327777:ILF327785 ILF393313:ILF393321 ILF458849:ILF458857 ILF524385:ILF524393 ILF589921:ILF589929 ILF655457:ILF655465 ILF720993:ILF721001 ILF786529:ILF786537 ILF852065:ILF852073 ILF917601:ILF917609 ILF983137:ILF983145 IVB101:IVB105 IVB65633:IVB65641 IVB131169:IVB131177 IVB196705:IVB196713 IVB262241:IVB262249 IVB327777:IVB327785 IVB393313:IVB393321 IVB458849:IVB458857 IVB524385:IVB524393 IVB589921:IVB589929 IVB655457:IVB655465 IVB720993:IVB721001 IVB786529:IVB786537 IVB852065:IVB852073 IVB917601:IVB917609 IVB983137:IVB983145 JEX101:JEX105 JEX65633:JEX65641 JEX131169:JEX131177 JEX196705:JEX196713 JEX262241:JEX262249 JEX327777:JEX327785 JEX393313:JEX393321 JEX458849:JEX458857 JEX524385:JEX524393 JEX589921:JEX589929 JEX655457:JEX655465 JEX720993:JEX721001 JEX786529:JEX786537 JEX852065:JEX852073 JEX917601:JEX917609 JEX983137:JEX983145 JOT101:JOT105 JOT65633:JOT65641 JOT131169:JOT131177 JOT196705:JOT196713 JOT262241:JOT262249 JOT327777:JOT327785 JOT393313:JOT393321 JOT458849:JOT458857 JOT524385:JOT524393 JOT589921:JOT589929 JOT655457:JOT655465 JOT720993:JOT721001 JOT786529:JOT786537 JOT852065:JOT852073 JOT917601:JOT917609 JOT983137:JOT983145 JYP101:JYP105 JYP65633:JYP65641 JYP131169:JYP131177 JYP196705:JYP196713 JYP262241:JYP262249 JYP327777:JYP327785 JYP393313:JYP393321 JYP458849:JYP458857 JYP524385:JYP524393 JYP589921:JYP589929 JYP655457:JYP655465 JYP720993:JYP721001 JYP786529:JYP786537 JYP852065:JYP852073 JYP917601:JYP917609 JYP983137:JYP983145 KIL101:KIL105 KIL65633:KIL65641 KIL131169:KIL131177 KIL196705:KIL196713 KIL262241:KIL262249 KIL327777:KIL327785 KIL393313:KIL393321 KIL458849:KIL458857 KIL524385:KIL524393 KIL589921:KIL589929 KIL655457:KIL655465 KIL720993:KIL721001 KIL786529:KIL786537 KIL852065:KIL852073 KIL917601:KIL917609 KIL983137:KIL983145 KSH101:KSH105 KSH65633:KSH65641 KSH131169:KSH131177 KSH196705:KSH196713 KSH262241:KSH262249 KSH327777:KSH327785 KSH393313:KSH393321 KSH458849:KSH458857 KSH524385:KSH524393 KSH589921:KSH589929 KSH655457:KSH655465 KSH720993:KSH721001 KSH786529:KSH786537 KSH852065:KSH852073 KSH917601:KSH917609 KSH983137:KSH983145 LCD101:LCD105 LCD65633:LCD65641 LCD131169:LCD131177 LCD196705:LCD196713 LCD262241:LCD262249 LCD327777:LCD327785 LCD393313:LCD393321 LCD458849:LCD458857 LCD524385:LCD524393 LCD589921:LCD589929 LCD655457:LCD655465 LCD720993:LCD721001 LCD786529:LCD786537 LCD852065:LCD852073 LCD917601:LCD917609 LCD983137:LCD983145 LLZ101:LLZ105 LLZ65633:LLZ65641 LLZ131169:LLZ131177 LLZ196705:LLZ196713 LLZ262241:LLZ262249 LLZ327777:LLZ327785 LLZ393313:LLZ393321 LLZ458849:LLZ458857 LLZ524385:LLZ524393 LLZ589921:LLZ589929 LLZ655457:LLZ655465 LLZ720993:LLZ721001 LLZ786529:LLZ786537 LLZ852065:LLZ852073 LLZ917601:LLZ917609 LLZ983137:LLZ983145 LVV101:LVV105 LVV65633:LVV65641 LVV131169:LVV131177 LVV196705:LVV196713 LVV262241:LVV262249 LVV327777:LVV327785 LVV393313:LVV393321 LVV458849:LVV458857 LVV524385:LVV524393 LVV589921:LVV589929 LVV655457:LVV655465 LVV720993:LVV721001 LVV786529:LVV786537 LVV852065:LVV852073 LVV917601:LVV917609 LVV983137:LVV983145 MFR101:MFR105 MFR65633:MFR65641 MFR131169:MFR131177 MFR196705:MFR196713 MFR262241:MFR262249 MFR327777:MFR327785 MFR393313:MFR393321 MFR458849:MFR458857 MFR524385:MFR524393 MFR589921:MFR589929 MFR655457:MFR655465 MFR720993:MFR721001 MFR786529:MFR786537 MFR852065:MFR852073 MFR917601:MFR917609 MFR983137:MFR983145 MPN101:MPN105 MPN65633:MPN65641 MPN131169:MPN131177 MPN196705:MPN196713 MPN262241:MPN262249 MPN327777:MPN327785 MPN393313:MPN393321 MPN458849:MPN458857 MPN524385:MPN524393 MPN589921:MPN589929 MPN655457:MPN655465 MPN720993:MPN721001 MPN786529:MPN786537 MPN852065:MPN852073 MPN917601:MPN917609 MPN983137:MPN983145 MZJ101:MZJ105 MZJ65633:MZJ65641 MZJ131169:MZJ131177 MZJ196705:MZJ196713 MZJ262241:MZJ262249 MZJ327777:MZJ327785 MZJ393313:MZJ393321 MZJ458849:MZJ458857 MZJ524385:MZJ524393 MZJ589921:MZJ589929 MZJ655457:MZJ655465 MZJ720993:MZJ721001 MZJ786529:MZJ786537 MZJ852065:MZJ852073 MZJ917601:MZJ917609 MZJ983137:MZJ983145 NJF101:NJF105 NJF65633:NJF65641 NJF131169:NJF131177 NJF196705:NJF196713 NJF262241:NJF262249 NJF327777:NJF327785 NJF393313:NJF393321 NJF458849:NJF458857 NJF524385:NJF524393 NJF589921:NJF589929 NJF655457:NJF655465 NJF720993:NJF721001 NJF786529:NJF786537 NJF852065:NJF852073 NJF917601:NJF917609 NJF983137:NJF983145 NTB101:NTB105 NTB65633:NTB65641 NTB131169:NTB131177 NTB196705:NTB196713 NTB262241:NTB262249 NTB327777:NTB327785 NTB393313:NTB393321 NTB458849:NTB458857 NTB524385:NTB524393 NTB589921:NTB589929 NTB655457:NTB655465 NTB720993:NTB721001 NTB786529:NTB786537 NTB852065:NTB852073 NTB917601:NTB917609 NTB983137:NTB983145 OCX101:OCX105 OCX65633:OCX65641 OCX131169:OCX131177 OCX196705:OCX196713 OCX262241:OCX262249 OCX327777:OCX327785 OCX393313:OCX393321 OCX458849:OCX458857 OCX524385:OCX524393 OCX589921:OCX589929 OCX655457:OCX655465 OCX720993:OCX721001 OCX786529:OCX786537 OCX852065:OCX852073 OCX917601:OCX917609 OCX983137:OCX983145 OMT101:OMT105 OMT65633:OMT65641 OMT131169:OMT131177 OMT196705:OMT196713 OMT262241:OMT262249 OMT327777:OMT327785 OMT393313:OMT393321 OMT458849:OMT458857 OMT524385:OMT524393 OMT589921:OMT589929 OMT655457:OMT655465 OMT720993:OMT721001 OMT786529:OMT786537 OMT852065:OMT852073 OMT917601:OMT917609 OMT983137:OMT983145 OWP101:OWP105 OWP65633:OWP65641 OWP131169:OWP131177 OWP196705:OWP196713 OWP262241:OWP262249 OWP327777:OWP327785 OWP393313:OWP393321 OWP458849:OWP458857 OWP524385:OWP524393 OWP589921:OWP589929 OWP655457:OWP655465 OWP720993:OWP721001 OWP786529:OWP786537 OWP852065:OWP852073 OWP917601:OWP917609 OWP983137:OWP983145 PGL101:PGL105 PGL65633:PGL65641 PGL131169:PGL131177 PGL196705:PGL196713 PGL262241:PGL262249 PGL327777:PGL327785 PGL393313:PGL393321 PGL458849:PGL458857 PGL524385:PGL524393 PGL589921:PGL589929 PGL655457:PGL655465 PGL720993:PGL721001 PGL786529:PGL786537 PGL852065:PGL852073 PGL917601:PGL917609 PGL983137:PGL983145 PQH101:PQH105 PQH65633:PQH65641 PQH131169:PQH131177 PQH196705:PQH196713 PQH262241:PQH262249 PQH327777:PQH327785 PQH393313:PQH393321 PQH458849:PQH458857 PQH524385:PQH524393 PQH589921:PQH589929 PQH655457:PQH655465 PQH720993:PQH721001 PQH786529:PQH786537 PQH852065:PQH852073 PQH917601:PQH917609 PQH983137:PQH983145 QAD101:QAD105 QAD65633:QAD65641 QAD131169:QAD131177 QAD196705:QAD196713 QAD262241:QAD262249 QAD327777:QAD327785 QAD393313:QAD393321 QAD458849:QAD458857 QAD524385:QAD524393 QAD589921:QAD589929 QAD655457:QAD655465 QAD720993:QAD721001 QAD786529:QAD786537 QAD852065:QAD852073 QAD917601:QAD917609 QAD983137:QAD983145 QJZ101:QJZ105 QJZ65633:QJZ65641 QJZ131169:QJZ131177 QJZ196705:QJZ196713 QJZ262241:QJZ262249 QJZ327777:QJZ327785 QJZ393313:QJZ393321 QJZ458849:QJZ458857 QJZ524385:QJZ524393 QJZ589921:QJZ589929 QJZ655457:QJZ655465 QJZ720993:QJZ721001 QJZ786529:QJZ786537 QJZ852065:QJZ852073 QJZ917601:QJZ917609 QJZ983137:QJZ983145 QTV101:QTV105 QTV65633:QTV65641 QTV131169:QTV131177 QTV196705:QTV196713 QTV262241:QTV262249 QTV327777:QTV327785 QTV393313:QTV393321 QTV458849:QTV458857 QTV524385:QTV524393 QTV589921:QTV589929 QTV655457:QTV655465 QTV720993:QTV721001 QTV786529:QTV786537 QTV852065:QTV852073 QTV917601:QTV917609 QTV983137:QTV983145 RDR101:RDR105 RDR65633:RDR65641 RDR131169:RDR131177 RDR196705:RDR196713 RDR262241:RDR262249 RDR327777:RDR327785 RDR393313:RDR393321 RDR458849:RDR458857 RDR524385:RDR524393 RDR589921:RDR589929 RDR655457:RDR655465 RDR720993:RDR721001 RDR786529:RDR786537 RDR852065:RDR852073 RDR917601:RDR917609 RDR983137:RDR983145 RNN101:RNN105 RNN65633:RNN65641 RNN131169:RNN131177 RNN196705:RNN196713 RNN262241:RNN262249 RNN327777:RNN327785 RNN393313:RNN393321 RNN458849:RNN458857 RNN524385:RNN524393 RNN589921:RNN589929 RNN655457:RNN655465 RNN720993:RNN721001 RNN786529:RNN786537 RNN852065:RNN852073 RNN917601:RNN917609 RNN983137:RNN983145 RXJ101:RXJ105 RXJ65633:RXJ65641 RXJ131169:RXJ131177 RXJ196705:RXJ196713 RXJ262241:RXJ262249 RXJ327777:RXJ327785 RXJ393313:RXJ393321 RXJ458849:RXJ458857 RXJ524385:RXJ524393 RXJ589921:RXJ589929 RXJ655457:RXJ655465 RXJ720993:RXJ721001 RXJ786529:RXJ786537 RXJ852065:RXJ852073 RXJ917601:RXJ917609 RXJ983137:RXJ983145 SHF101:SHF105 SHF65633:SHF65641 SHF131169:SHF131177 SHF196705:SHF196713 SHF262241:SHF262249 SHF327777:SHF327785 SHF393313:SHF393321 SHF458849:SHF458857 SHF524385:SHF524393 SHF589921:SHF589929 SHF655457:SHF655465 SHF720993:SHF721001 SHF786529:SHF786537 SHF852065:SHF852073 SHF917601:SHF917609 SHF983137:SHF983145 SRB101:SRB105 SRB65633:SRB65641 SRB131169:SRB131177 SRB196705:SRB196713 SRB262241:SRB262249 SRB327777:SRB327785 SRB393313:SRB393321 SRB458849:SRB458857 SRB524385:SRB524393 SRB589921:SRB589929 SRB655457:SRB655465 SRB720993:SRB721001 SRB786529:SRB786537 SRB852065:SRB852073 SRB917601:SRB917609 SRB983137:SRB983145 TAX101:TAX105 TAX65633:TAX65641 TAX131169:TAX131177 TAX196705:TAX196713 TAX262241:TAX262249 TAX327777:TAX327785 TAX393313:TAX393321 TAX458849:TAX458857 TAX524385:TAX524393 TAX589921:TAX589929 TAX655457:TAX655465 TAX720993:TAX721001 TAX786529:TAX786537 TAX852065:TAX852073 TAX917601:TAX917609 TAX983137:TAX983145 TKT101:TKT105 TKT65633:TKT65641 TKT131169:TKT131177 TKT196705:TKT196713 TKT262241:TKT262249 TKT327777:TKT327785 TKT393313:TKT393321 TKT458849:TKT458857 TKT524385:TKT524393 TKT589921:TKT589929 TKT655457:TKT655465 TKT720993:TKT721001 TKT786529:TKT786537 TKT852065:TKT852073 TKT917601:TKT917609 TKT983137:TKT983145 TUP101:TUP105 TUP65633:TUP65641 TUP131169:TUP131177 TUP196705:TUP196713 TUP262241:TUP262249 TUP327777:TUP327785 TUP393313:TUP393321 TUP458849:TUP458857 TUP524385:TUP524393 TUP589921:TUP589929 TUP655457:TUP655465 TUP720993:TUP721001 TUP786529:TUP786537 TUP852065:TUP852073 TUP917601:TUP917609 TUP983137:TUP983145 UEL101:UEL105 UEL65633:UEL65641 UEL131169:UEL131177 UEL196705:UEL196713 UEL262241:UEL262249 UEL327777:UEL327785 UEL393313:UEL393321 UEL458849:UEL458857 UEL524385:UEL524393 UEL589921:UEL589929 UEL655457:UEL655465 UEL720993:UEL721001 UEL786529:UEL786537 UEL852065:UEL852073 UEL917601:UEL917609 UEL983137:UEL983145 UOH101:UOH105 UOH65633:UOH65641 UOH131169:UOH131177 UOH196705:UOH196713 UOH262241:UOH262249 UOH327777:UOH327785 UOH393313:UOH393321 UOH458849:UOH458857 UOH524385:UOH524393 UOH589921:UOH589929 UOH655457:UOH655465 UOH720993:UOH721001 UOH786529:UOH786537 UOH852065:UOH852073 UOH917601:UOH917609 UOH983137:UOH983145 UYD101:UYD105 UYD65633:UYD65641 UYD131169:UYD131177 UYD196705:UYD196713 UYD262241:UYD262249 UYD327777:UYD327785 UYD393313:UYD393321 UYD458849:UYD458857 UYD524385:UYD524393 UYD589921:UYD589929 UYD655457:UYD655465 UYD720993:UYD721001 UYD786529:UYD786537 UYD852065:UYD852073 UYD917601:UYD917609 UYD983137:UYD983145 VHZ101:VHZ105 VHZ65633:VHZ65641 VHZ131169:VHZ131177 VHZ196705:VHZ196713 VHZ262241:VHZ262249 VHZ327777:VHZ327785 VHZ393313:VHZ393321 VHZ458849:VHZ458857 VHZ524385:VHZ524393 VHZ589921:VHZ589929 VHZ655457:VHZ655465 VHZ720993:VHZ721001 VHZ786529:VHZ786537 VHZ852065:VHZ852073 VHZ917601:VHZ917609 VHZ983137:VHZ983145 VRV101:VRV105 VRV65633:VRV65641 VRV131169:VRV131177 VRV196705:VRV196713 VRV262241:VRV262249 VRV327777:VRV327785 VRV393313:VRV393321 VRV458849:VRV458857 VRV524385:VRV524393 VRV589921:VRV589929 VRV655457:VRV655465 VRV720993:VRV721001 VRV786529:VRV786537 VRV852065:VRV852073 VRV917601:VRV917609 VRV983137:VRV983145 WBR101:WBR105 WBR65633:WBR65641 WBR131169:WBR131177 WBR196705:WBR196713 WBR262241:WBR262249 WBR327777:WBR327785 WBR393313:WBR393321 WBR458849:WBR458857 WBR524385:WBR524393 WBR589921:WBR589929 WBR655457:WBR655465 WBR720993:WBR721001 WBR786529:WBR786537 WBR852065:WBR852073 WBR917601:WBR917609 WBR983137:WBR983145 WLN101:WLN105 WLN65633:WLN65641 WLN131169:WLN131177 WLN196705:WLN196713 WLN262241:WLN262249 WLN327777:WLN327785 WLN393313:WLN393321 WLN458849:WLN458857 WLN524385:WLN524393 WLN589921:WLN589929 WLN655457:WLN655465 WLN720993:WLN721001 WLN786529:WLN786537 WLN852065:WLN852073 WLN917601:WLN917609 WLN983137:WLN983145 WVJ101:WVJ105 WVJ65633:WVJ65641 WVJ131169:WVJ131177 WVJ196705:WVJ196713 WVJ262241:WVJ262249 WVJ327777:WVJ327785 WVJ393313:WVJ393321 WVJ458849:WVJ458857 WVJ524385:WVJ524393 WVJ589921:WVJ589929 WVJ655457:WVJ655465 WVJ720993:WVJ721001 WVJ786529:WVJ786537 WVJ852065:WVJ852073 WVJ917601:WVJ917609 WVJ983137:WVJ983145">
      <formula1>"44hs,40hs,36hs,30hs,24hs,20hs,18hs,16hs,15hs,12hs,10hs,8hs,4hs,--"</formula1>
    </dataValidation>
    <dataValidation type="list" allowBlank="1" showErrorMessage="1" sqref="H13:H19 H21:H53 H65578:H65586 H65588:H65626 H131114:H131122 H131124:H131162 H196650:H196658 H196660:H196698 H262186:H262194 H262196:H262234 H327722:H327730 H327732:H327770 H393258:H393266 H393268:H393306 H458794:H458802 H458804:H458842 H524330:H524338 H524340:H524378 H589866:H589874 H589876:H589914 H655402:H655410 H655412:H655450 H720938:H720946 H720948:H720986 H786474:H786482 H786484:H786522 H852010:H852018 H852020:H852058 H917546:H917554 H917556:H917594 H983082:H983090 H983092:H983130 JC13:JC19 JC21:JC53 JC65578:JC65586 JC65588:JC65626 JC131114:JC131122 JC131124:JC131162 JC196650:JC196658 JC196660:JC196698 JC262186:JC262194 JC262196:JC262234 JC327722:JC327730 JC327732:JC327770 JC393258:JC393266 JC393268:JC393306 JC458794:JC458802 JC458804:JC458842 JC524330:JC524338 JC524340:JC524378 JC589866:JC589874 JC589876:JC589914 JC655402:JC655410 JC655412:JC655450 JC720938:JC720946 JC720948:JC720986 JC786474:JC786482 JC786484:JC786522 JC852010:JC852018 JC852020:JC852058 JC917546:JC917554 JC917556:JC917594 JC983082:JC983090 JC983092:JC983130 SY13:SY19 SY21:SY53 SY65578:SY65586 SY65588:SY65626 SY131114:SY131122 SY131124:SY131162 SY196650:SY196658 SY196660:SY196698 SY262186:SY262194 SY262196:SY262234 SY327722:SY327730 SY327732:SY327770 SY393258:SY393266 SY393268:SY393306 SY458794:SY458802 SY458804:SY458842 SY524330:SY524338 SY524340:SY524378 SY589866:SY589874 SY589876:SY589914 SY655402:SY655410 SY655412:SY655450 SY720938:SY720946 SY720948:SY720986 SY786474:SY786482 SY786484:SY786522 SY852010:SY852018 SY852020:SY852058 SY917546:SY917554 SY917556:SY917594 SY983082:SY983090 SY983092:SY983130 ACU13:ACU19 ACU21:ACU53 ACU65578:ACU65586 ACU65588:ACU65626 ACU131114:ACU131122 ACU131124:ACU131162 ACU196650:ACU196658 ACU196660:ACU196698 ACU262186:ACU262194 ACU262196:ACU262234 ACU327722:ACU327730 ACU327732:ACU327770 ACU393258:ACU393266 ACU393268:ACU393306 ACU458794:ACU458802 ACU458804:ACU458842 ACU524330:ACU524338 ACU524340:ACU524378 ACU589866:ACU589874 ACU589876:ACU589914 ACU655402:ACU655410 ACU655412:ACU655450 ACU720938:ACU720946 ACU720948:ACU720986 ACU786474:ACU786482 ACU786484:ACU786522 ACU852010:ACU852018 ACU852020:ACU852058 ACU917546:ACU917554 ACU917556:ACU917594 ACU983082:ACU983090 ACU983092:ACU983130 AMQ13:AMQ19 AMQ21:AMQ53 AMQ65578:AMQ65586 AMQ65588:AMQ65626 AMQ131114:AMQ131122 AMQ131124:AMQ131162 AMQ196650:AMQ196658 AMQ196660:AMQ196698 AMQ262186:AMQ262194 AMQ262196:AMQ262234 AMQ327722:AMQ327730 AMQ327732:AMQ327770 AMQ393258:AMQ393266 AMQ393268:AMQ393306 AMQ458794:AMQ458802 AMQ458804:AMQ458842 AMQ524330:AMQ524338 AMQ524340:AMQ524378 AMQ589866:AMQ589874 AMQ589876:AMQ589914 AMQ655402:AMQ655410 AMQ655412:AMQ655450 AMQ720938:AMQ720946 AMQ720948:AMQ720986 AMQ786474:AMQ786482 AMQ786484:AMQ786522 AMQ852010:AMQ852018 AMQ852020:AMQ852058 AMQ917546:AMQ917554 AMQ917556:AMQ917594 AMQ983082:AMQ983090 AMQ983092:AMQ983130 AWM13:AWM19 AWM21:AWM53 AWM65578:AWM65586 AWM65588:AWM65626 AWM131114:AWM131122 AWM131124:AWM131162 AWM196650:AWM196658 AWM196660:AWM196698 AWM262186:AWM262194 AWM262196:AWM262234 AWM327722:AWM327730 AWM327732:AWM327770 AWM393258:AWM393266 AWM393268:AWM393306 AWM458794:AWM458802 AWM458804:AWM458842 AWM524330:AWM524338 AWM524340:AWM524378 AWM589866:AWM589874 AWM589876:AWM589914 AWM655402:AWM655410 AWM655412:AWM655450 AWM720938:AWM720946 AWM720948:AWM720986 AWM786474:AWM786482 AWM786484:AWM786522 AWM852010:AWM852018 AWM852020:AWM852058 AWM917546:AWM917554 AWM917556:AWM917594 AWM983082:AWM983090 AWM983092:AWM983130 BGI13:BGI19 BGI21:BGI53 BGI65578:BGI65586 BGI65588:BGI65626 BGI131114:BGI131122 BGI131124:BGI131162 BGI196650:BGI196658 BGI196660:BGI196698 BGI262186:BGI262194 BGI262196:BGI262234 BGI327722:BGI327730 BGI327732:BGI327770 BGI393258:BGI393266 BGI393268:BGI393306 BGI458794:BGI458802 BGI458804:BGI458842 BGI524330:BGI524338 BGI524340:BGI524378 BGI589866:BGI589874 BGI589876:BGI589914 BGI655402:BGI655410 BGI655412:BGI655450 BGI720938:BGI720946 BGI720948:BGI720986 BGI786474:BGI786482 BGI786484:BGI786522 BGI852010:BGI852018 BGI852020:BGI852058 BGI917546:BGI917554 BGI917556:BGI917594 BGI983082:BGI983090 BGI983092:BGI983130 BQE13:BQE19 BQE21:BQE53 BQE65578:BQE65586 BQE65588:BQE65626 BQE131114:BQE131122 BQE131124:BQE131162 BQE196650:BQE196658 BQE196660:BQE196698 BQE262186:BQE262194 BQE262196:BQE262234 BQE327722:BQE327730 BQE327732:BQE327770 BQE393258:BQE393266 BQE393268:BQE393306 BQE458794:BQE458802 BQE458804:BQE458842 BQE524330:BQE524338 BQE524340:BQE524378 BQE589866:BQE589874 BQE589876:BQE589914 BQE655402:BQE655410 BQE655412:BQE655450 BQE720938:BQE720946 BQE720948:BQE720986 BQE786474:BQE786482 BQE786484:BQE786522 BQE852010:BQE852018 BQE852020:BQE852058 BQE917546:BQE917554 BQE917556:BQE917594 BQE983082:BQE983090 BQE983092:BQE983130 CAA13:CAA19 CAA21:CAA53 CAA65578:CAA65586 CAA65588:CAA65626 CAA131114:CAA131122 CAA131124:CAA131162 CAA196650:CAA196658 CAA196660:CAA196698 CAA262186:CAA262194 CAA262196:CAA262234 CAA327722:CAA327730 CAA327732:CAA327770 CAA393258:CAA393266 CAA393268:CAA393306 CAA458794:CAA458802 CAA458804:CAA458842 CAA524330:CAA524338 CAA524340:CAA524378 CAA589866:CAA589874 CAA589876:CAA589914 CAA655402:CAA655410 CAA655412:CAA655450 CAA720938:CAA720946 CAA720948:CAA720986 CAA786474:CAA786482 CAA786484:CAA786522 CAA852010:CAA852018 CAA852020:CAA852058 CAA917546:CAA917554 CAA917556:CAA917594 CAA983082:CAA983090 CAA983092:CAA983130 CJW13:CJW19 CJW21:CJW53 CJW65578:CJW65586 CJW65588:CJW65626 CJW131114:CJW131122 CJW131124:CJW131162 CJW196650:CJW196658 CJW196660:CJW196698 CJW262186:CJW262194 CJW262196:CJW262234 CJW327722:CJW327730 CJW327732:CJW327770 CJW393258:CJW393266 CJW393268:CJW393306 CJW458794:CJW458802 CJW458804:CJW458842 CJW524330:CJW524338 CJW524340:CJW524378 CJW589866:CJW589874 CJW589876:CJW589914 CJW655402:CJW655410 CJW655412:CJW655450 CJW720938:CJW720946 CJW720948:CJW720986 CJW786474:CJW786482 CJW786484:CJW786522 CJW852010:CJW852018 CJW852020:CJW852058 CJW917546:CJW917554 CJW917556:CJW917594 CJW983082:CJW983090 CJW983092:CJW983130 CTS13:CTS19 CTS21:CTS53 CTS65578:CTS65586 CTS65588:CTS65626 CTS131114:CTS131122 CTS131124:CTS131162 CTS196650:CTS196658 CTS196660:CTS196698 CTS262186:CTS262194 CTS262196:CTS262234 CTS327722:CTS327730 CTS327732:CTS327770 CTS393258:CTS393266 CTS393268:CTS393306 CTS458794:CTS458802 CTS458804:CTS458842 CTS524330:CTS524338 CTS524340:CTS524378 CTS589866:CTS589874 CTS589876:CTS589914 CTS655402:CTS655410 CTS655412:CTS655450 CTS720938:CTS720946 CTS720948:CTS720986 CTS786474:CTS786482 CTS786484:CTS786522 CTS852010:CTS852018 CTS852020:CTS852058 CTS917546:CTS917554 CTS917556:CTS917594 CTS983082:CTS983090 CTS983092:CTS983130 DDO13:DDO19 DDO21:DDO53 DDO65578:DDO65586 DDO65588:DDO65626 DDO131114:DDO131122 DDO131124:DDO131162 DDO196650:DDO196658 DDO196660:DDO196698 DDO262186:DDO262194 DDO262196:DDO262234 DDO327722:DDO327730 DDO327732:DDO327770 DDO393258:DDO393266 DDO393268:DDO393306 DDO458794:DDO458802 DDO458804:DDO458842 DDO524330:DDO524338 DDO524340:DDO524378 DDO589866:DDO589874 DDO589876:DDO589914 DDO655402:DDO655410 DDO655412:DDO655450 DDO720938:DDO720946 DDO720948:DDO720986 DDO786474:DDO786482 DDO786484:DDO786522 DDO852010:DDO852018 DDO852020:DDO852058 DDO917546:DDO917554 DDO917556:DDO917594 DDO983082:DDO983090 DDO983092:DDO983130 DNK13:DNK19 DNK21:DNK53 DNK65578:DNK65586 DNK65588:DNK65626 DNK131114:DNK131122 DNK131124:DNK131162 DNK196650:DNK196658 DNK196660:DNK196698 DNK262186:DNK262194 DNK262196:DNK262234 DNK327722:DNK327730 DNK327732:DNK327770 DNK393258:DNK393266 DNK393268:DNK393306 DNK458794:DNK458802 DNK458804:DNK458842 DNK524330:DNK524338 DNK524340:DNK524378 DNK589866:DNK589874 DNK589876:DNK589914 DNK655402:DNK655410 DNK655412:DNK655450 DNK720938:DNK720946 DNK720948:DNK720986 DNK786474:DNK786482 DNK786484:DNK786522 DNK852010:DNK852018 DNK852020:DNK852058 DNK917546:DNK917554 DNK917556:DNK917594 DNK983082:DNK983090 DNK983092:DNK983130 DXG13:DXG19 DXG21:DXG53 DXG65578:DXG65586 DXG65588:DXG65626 DXG131114:DXG131122 DXG131124:DXG131162 DXG196650:DXG196658 DXG196660:DXG196698 DXG262186:DXG262194 DXG262196:DXG262234 DXG327722:DXG327730 DXG327732:DXG327770 DXG393258:DXG393266 DXG393268:DXG393306 DXG458794:DXG458802 DXG458804:DXG458842 DXG524330:DXG524338 DXG524340:DXG524378 DXG589866:DXG589874 DXG589876:DXG589914 DXG655402:DXG655410 DXG655412:DXG655450 DXG720938:DXG720946 DXG720948:DXG720986 DXG786474:DXG786482 DXG786484:DXG786522 DXG852010:DXG852018 DXG852020:DXG852058 DXG917546:DXG917554 DXG917556:DXG917594 DXG983082:DXG983090 DXG983092:DXG983130 EHC13:EHC19 EHC21:EHC53 EHC65578:EHC65586 EHC65588:EHC65626 EHC131114:EHC131122 EHC131124:EHC131162 EHC196650:EHC196658 EHC196660:EHC196698 EHC262186:EHC262194 EHC262196:EHC262234 EHC327722:EHC327730 EHC327732:EHC327770 EHC393258:EHC393266 EHC393268:EHC393306 EHC458794:EHC458802 EHC458804:EHC458842 EHC524330:EHC524338 EHC524340:EHC524378 EHC589866:EHC589874 EHC589876:EHC589914 EHC655402:EHC655410 EHC655412:EHC655450 EHC720938:EHC720946 EHC720948:EHC720986 EHC786474:EHC786482 EHC786484:EHC786522 EHC852010:EHC852018 EHC852020:EHC852058 EHC917546:EHC917554 EHC917556:EHC917594 EHC983082:EHC983090 EHC983092:EHC983130 EQY13:EQY19 EQY21:EQY53 EQY65578:EQY65586 EQY65588:EQY65626 EQY131114:EQY131122 EQY131124:EQY131162 EQY196650:EQY196658 EQY196660:EQY196698 EQY262186:EQY262194 EQY262196:EQY262234 EQY327722:EQY327730 EQY327732:EQY327770 EQY393258:EQY393266 EQY393268:EQY393306 EQY458794:EQY458802 EQY458804:EQY458842 EQY524330:EQY524338 EQY524340:EQY524378 EQY589866:EQY589874 EQY589876:EQY589914 EQY655402:EQY655410 EQY655412:EQY655450 EQY720938:EQY720946 EQY720948:EQY720986 EQY786474:EQY786482 EQY786484:EQY786522 EQY852010:EQY852018 EQY852020:EQY852058 EQY917546:EQY917554 EQY917556:EQY917594 EQY983082:EQY983090 EQY983092:EQY983130 FAU13:FAU19 FAU21:FAU53 FAU65578:FAU65586 FAU65588:FAU65626 FAU131114:FAU131122 FAU131124:FAU131162 FAU196650:FAU196658 FAU196660:FAU196698 FAU262186:FAU262194 FAU262196:FAU262234 FAU327722:FAU327730 FAU327732:FAU327770 FAU393258:FAU393266 FAU393268:FAU393306 FAU458794:FAU458802 FAU458804:FAU458842 FAU524330:FAU524338 FAU524340:FAU524378 FAU589866:FAU589874 FAU589876:FAU589914 FAU655402:FAU655410 FAU655412:FAU655450 FAU720938:FAU720946 FAU720948:FAU720986 FAU786474:FAU786482 FAU786484:FAU786522 FAU852010:FAU852018 FAU852020:FAU852058 FAU917546:FAU917554 FAU917556:FAU917594 FAU983082:FAU983090 FAU983092:FAU983130 FKQ13:FKQ19 FKQ21:FKQ53 FKQ65578:FKQ65586 FKQ65588:FKQ65626 FKQ131114:FKQ131122 FKQ131124:FKQ131162 FKQ196650:FKQ196658 FKQ196660:FKQ196698 FKQ262186:FKQ262194 FKQ262196:FKQ262234 FKQ327722:FKQ327730 FKQ327732:FKQ327770 FKQ393258:FKQ393266 FKQ393268:FKQ393306 FKQ458794:FKQ458802 FKQ458804:FKQ458842 FKQ524330:FKQ524338 FKQ524340:FKQ524378 FKQ589866:FKQ589874 FKQ589876:FKQ589914 FKQ655402:FKQ655410 FKQ655412:FKQ655450 FKQ720938:FKQ720946 FKQ720948:FKQ720986 FKQ786474:FKQ786482 FKQ786484:FKQ786522 FKQ852010:FKQ852018 FKQ852020:FKQ852058 FKQ917546:FKQ917554 FKQ917556:FKQ917594 FKQ983082:FKQ983090 FKQ983092:FKQ983130 FUM13:FUM19 FUM21:FUM53 FUM65578:FUM65586 FUM65588:FUM65626 FUM131114:FUM131122 FUM131124:FUM131162 FUM196650:FUM196658 FUM196660:FUM196698 FUM262186:FUM262194 FUM262196:FUM262234 FUM327722:FUM327730 FUM327732:FUM327770 FUM393258:FUM393266 FUM393268:FUM393306 FUM458794:FUM458802 FUM458804:FUM458842 FUM524330:FUM524338 FUM524340:FUM524378 FUM589866:FUM589874 FUM589876:FUM589914 FUM655402:FUM655410 FUM655412:FUM655450 FUM720938:FUM720946 FUM720948:FUM720986 FUM786474:FUM786482 FUM786484:FUM786522 FUM852010:FUM852018 FUM852020:FUM852058 FUM917546:FUM917554 FUM917556:FUM917594 FUM983082:FUM983090 FUM983092:FUM983130 GEI13:GEI19 GEI21:GEI53 GEI65578:GEI65586 GEI65588:GEI65626 GEI131114:GEI131122 GEI131124:GEI131162 GEI196650:GEI196658 GEI196660:GEI196698 GEI262186:GEI262194 GEI262196:GEI262234 GEI327722:GEI327730 GEI327732:GEI327770 GEI393258:GEI393266 GEI393268:GEI393306 GEI458794:GEI458802 GEI458804:GEI458842 GEI524330:GEI524338 GEI524340:GEI524378 GEI589866:GEI589874 GEI589876:GEI589914 GEI655402:GEI655410 GEI655412:GEI655450 GEI720938:GEI720946 GEI720948:GEI720986 GEI786474:GEI786482 GEI786484:GEI786522 GEI852010:GEI852018 GEI852020:GEI852058 GEI917546:GEI917554 GEI917556:GEI917594 GEI983082:GEI983090 GEI983092:GEI983130 GOE13:GOE19 GOE21:GOE53 GOE65578:GOE65586 GOE65588:GOE65626 GOE131114:GOE131122 GOE131124:GOE131162 GOE196650:GOE196658 GOE196660:GOE196698 GOE262186:GOE262194 GOE262196:GOE262234 GOE327722:GOE327730 GOE327732:GOE327770 GOE393258:GOE393266 GOE393268:GOE393306 GOE458794:GOE458802 GOE458804:GOE458842 GOE524330:GOE524338 GOE524340:GOE524378 GOE589866:GOE589874 GOE589876:GOE589914 GOE655402:GOE655410 GOE655412:GOE655450 GOE720938:GOE720946 GOE720948:GOE720986 GOE786474:GOE786482 GOE786484:GOE786522 GOE852010:GOE852018 GOE852020:GOE852058 GOE917546:GOE917554 GOE917556:GOE917594 GOE983082:GOE983090 GOE983092:GOE983130 GYA13:GYA19 GYA21:GYA53 GYA65578:GYA65586 GYA65588:GYA65626 GYA131114:GYA131122 GYA131124:GYA131162 GYA196650:GYA196658 GYA196660:GYA196698 GYA262186:GYA262194 GYA262196:GYA262234 GYA327722:GYA327730 GYA327732:GYA327770 GYA393258:GYA393266 GYA393268:GYA393306 GYA458794:GYA458802 GYA458804:GYA458842 GYA524330:GYA524338 GYA524340:GYA524378 GYA589866:GYA589874 GYA589876:GYA589914 GYA655402:GYA655410 GYA655412:GYA655450 GYA720938:GYA720946 GYA720948:GYA720986 GYA786474:GYA786482 GYA786484:GYA786522 GYA852010:GYA852018 GYA852020:GYA852058 GYA917546:GYA917554 GYA917556:GYA917594 GYA983082:GYA983090 GYA983092:GYA983130 HHW13:HHW19 HHW21:HHW53 HHW65578:HHW65586 HHW65588:HHW65626 HHW131114:HHW131122 HHW131124:HHW131162 HHW196650:HHW196658 HHW196660:HHW196698 HHW262186:HHW262194 HHW262196:HHW262234 HHW327722:HHW327730 HHW327732:HHW327770 HHW393258:HHW393266 HHW393268:HHW393306 HHW458794:HHW458802 HHW458804:HHW458842 HHW524330:HHW524338 HHW524340:HHW524378 HHW589866:HHW589874 HHW589876:HHW589914 HHW655402:HHW655410 HHW655412:HHW655450 HHW720938:HHW720946 HHW720948:HHW720986 HHW786474:HHW786482 HHW786484:HHW786522 HHW852010:HHW852018 HHW852020:HHW852058 HHW917546:HHW917554 HHW917556:HHW917594 HHW983082:HHW983090 HHW983092:HHW983130 HRS13:HRS19 HRS21:HRS53 HRS65578:HRS65586 HRS65588:HRS65626 HRS131114:HRS131122 HRS131124:HRS131162 HRS196650:HRS196658 HRS196660:HRS196698 HRS262186:HRS262194 HRS262196:HRS262234 HRS327722:HRS327730 HRS327732:HRS327770 HRS393258:HRS393266 HRS393268:HRS393306 HRS458794:HRS458802 HRS458804:HRS458842 HRS524330:HRS524338 HRS524340:HRS524378 HRS589866:HRS589874 HRS589876:HRS589914 HRS655402:HRS655410 HRS655412:HRS655450 HRS720938:HRS720946 HRS720948:HRS720986 HRS786474:HRS786482 HRS786484:HRS786522 HRS852010:HRS852018 HRS852020:HRS852058 HRS917546:HRS917554 HRS917556:HRS917594 HRS983082:HRS983090 HRS983092:HRS983130 IBO13:IBO19 IBO21:IBO53 IBO65578:IBO65586 IBO65588:IBO65626 IBO131114:IBO131122 IBO131124:IBO131162 IBO196650:IBO196658 IBO196660:IBO196698 IBO262186:IBO262194 IBO262196:IBO262234 IBO327722:IBO327730 IBO327732:IBO327770 IBO393258:IBO393266 IBO393268:IBO393306 IBO458794:IBO458802 IBO458804:IBO458842 IBO524330:IBO524338 IBO524340:IBO524378 IBO589866:IBO589874 IBO589876:IBO589914 IBO655402:IBO655410 IBO655412:IBO655450 IBO720938:IBO720946 IBO720948:IBO720986 IBO786474:IBO786482 IBO786484:IBO786522 IBO852010:IBO852018 IBO852020:IBO852058 IBO917546:IBO917554 IBO917556:IBO917594 IBO983082:IBO983090 IBO983092:IBO983130 ILK13:ILK19 ILK21:ILK53 ILK65578:ILK65586 ILK65588:ILK65626 ILK131114:ILK131122 ILK131124:ILK131162 ILK196650:ILK196658 ILK196660:ILK196698 ILK262186:ILK262194 ILK262196:ILK262234 ILK327722:ILK327730 ILK327732:ILK327770 ILK393258:ILK393266 ILK393268:ILK393306 ILK458794:ILK458802 ILK458804:ILK458842 ILK524330:ILK524338 ILK524340:ILK524378 ILK589866:ILK589874 ILK589876:ILK589914 ILK655402:ILK655410 ILK655412:ILK655450 ILK720938:ILK720946 ILK720948:ILK720986 ILK786474:ILK786482 ILK786484:ILK786522 ILK852010:ILK852018 ILK852020:ILK852058 ILK917546:ILK917554 ILK917556:ILK917594 ILK983082:ILK983090 ILK983092:ILK983130 IVG13:IVG19 IVG21:IVG53 IVG65578:IVG65586 IVG65588:IVG65626 IVG131114:IVG131122 IVG131124:IVG131162 IVG196650:IVG196658 IVG196660:IVG196698 IVG262186:IVG262194 IVG262196:IVG262234 IVG327722:IVG327730 IVG327732:IVG327770 IVG393258:IVG393266 IVG393268:IVG393306 IVG458794:IVG458802 IVG458804:IVG458842 IVG524330:IVG524338 IVG524340:IVG524378 IVG589866:IVG589874 IVG589876:IVG589914 IVG655402:IVG655410 IVG655412:IVG655450 IVG720938:IVG720946 IVG720948:IVG720986 IVG786474:IVG786482 IVG786484:IVG786522 IVG852010:IVG852018 IVG852020:IVG852058 IVG917546:IVG917554 IVG917556:IVG917594 IVG983082:IVG983090 IVG983092:IVG983130 JFC13:JFC19 JFC21:JFC53 JFC65578:JFC65586 JFC65588:JFC65626 JFC131114:JFC131122 JFC131124:JFC131162 JFC196650:JFC196658 JFC196660:JFC196698 JFC262186:JFC262194 JFC262196:JFC262234 JFC327722:JFC327730 JFC327732:JFC327770 JFC393258:JFC393266 JFC393268:JFC393306 JFC458794:JFC458802 JFC458804:JFC458842 JFC524330:JFC524338 JFC524340:JFC524378 JFC589866:JFC589874 JFC589876:JFC589914 JFC655402:JFC655410 JFC655412:JFC655450 JFC720938:JFC720946 JFC720948:JFC720986 JFC786474:JFC786482 JFC786484:JFC786522 JFC852010:JFC852018 JFC852020:JFC852058 JFC917546:JFC917554 JFC917556:JFC917594 JFC983082:JFC983090 JFC983092:JFC983130 JOY13:JOY19 JOY21:JOY53 JOY65578:JOY65586 JOY65588:JOY65626 JOY131114:JOY131122 JOY131124:JOY131162 JOY196650:JOY196658 JOY196660:JOY196698 JOY262186:JOY262194 JOY262196:JOY262234 JOY327722:JOY327730 JOY327732:JOY327770 JOY393258:JOY393266 JOY393268:JOY393306 JOY458794:JOY458802 JOY458804:JOY458842 JOY524330:JOY524338 JOY524340:JOY524378 JOY589866:JOY589874 JOY589876:JOY589914 JOY655402:JOY655410 JOY655412:JOY655450 JOY720938:JOY720946 JOY720948:JOY720986 JOY786474:JOY786482 JOY786484:JOY786522 JOY852010:JOY852018 JOY852020:JOY852058 JOY917546:JOY917554 JOY917556:JOY917594 JOY983082:JOY983090 JOY983092:JOY983130 JYU13:JYU19 JYU21:JYU53 JYU65578:JYU65586 JYU65588:JYU65626 JYU131114:JYU131122 JYU131124:JYU131162 JYU196650:JYU196658 JYU196660:JYU196698 JYU262186:JYU262194 JYU262196:JYU262234 JYU327722:JYU327730 JYU327732:JYU327770 JYU393258:JYU393266 JYU393268:JYU393306 JYU458794:JYU458802 JYU458804:JYU458842 JYU524330:JYU524338 JYU524340:JYU524378 JYU589866:JYU589874 JYU589876:JYU589914 JYU655402:JYU655410 JYU655412:JYU655450 JYU720938:JYU720946 JYU720948:JYU720986 JYU786474:JYU786482 JYU786484:JYU786522 JYU852010:JYU852018 JYU852020:JYU852058 JYU917546:JYU917554 JYU917556:JYU917594 JYU983082:JYU983090 JYU983092:JYU983130 KIQ13:KIQ19 KIQ21:KIQ53 KIQ65578:KIQ65586 KIQ65588:KIQ65626 KIQ131114:KIQ131122 KIQ131124:KIQ131162 KIQ196650:KIQ196658 KIQ196660:KIQ196698 KIQ262186:KIQ262194 KIQ262196:KIQ262234 KIQ327722:KIQ327730 KIQ327732:KIQ327770 KIQ393258:KIQ393266 KIQ393268:KIQ393306 KIQ458794:KIQ458802 KIQ458804:KIQ458842 KIQ524330:KIQ524338 KIQ524340:KIQ524378 KIQ589866:KIQ589874 KIQ589876:KIQ589914 KIQ655402:KIQ655410 KIQ655412:KIQ655450 KIQ720938:KIQ720946 KIQ720948:KIQ720986 KIQ786474:KIQ786482 KIQ786484:KIQ786522 KIQ852010:KIQ852018 KIQ852020:KIQ852058 KIQ917546:KIQ917554 KIQ917556:KIQ917594 KIQ983082:KIQ983090 KIQ983092:KIQ983130 KSM13:KSM19 KSM21:KSM53 KSM65578:KSM65586 KSM65588:KSM65626 KSM131114:KSM131122 KSM131124:KSM131162 KSM196650:KSM196658 KSM196660:KSM196698 KSM262186:KSM262194 KSM262196:KSM262234 KSM327722:KSM327730 KSM327732:KSM327770 KSM393258:KSM393266 KSM393268:KSM393306 KSM458794:KSM458802 KSM458804:KSM458842 KSM524330:KSM524338 KSM524340:KSM524378 KSM589866:KSM589874 KSM589876:KSM589914 KSM655402:KSM655410 KSM655412:KSM655450 KSM720938:KSM720946 KSM720948:KSM720986 KSM786474:KSM786482 KSM786484:KSM786522 KSM852010:KSM852018 KSM852020:KSM852058 KSM917546:KSM917554 KSM917556:KSM917594 KSM983082:KSM983090 KSM983092:KSM983130 LCI13:LCI19 LCI21:LCI53 LCI65578:LCI65586 LCI65588:LCI65626 LCI131114:LCI131122 LCI131124:LCI131162 LCI196650:LCI196658 LCI196660:LCI196698 LCI262186:LCI262194 LCI262196:LCI262234 LCI327722:LCI327730 LCI327732:LCI327770 LCI393258:LCI393266 LCI393268:LCI393306 LCI458794:LCI458802 LCI458804:LCI458842 LCI524330:LCI524338 LCI524340:LCI524378 LCI589866:LCI589874 LCI589876:LCI589914 LCI655402:LCI655410 LCI655412:LCI655450 LCI720938:LCI720946 LCI720948:LCI720986 LCI786474:LCI786482 LCI786484:LCI786522 LCI852010:LCI852018 LCI852020:LCI852058 LCI917546:LCI917554 LCI917556:LCI917594 LCI983082:LCI983090 LCI983092:LCI983130 LME13:LME19 LME21:LME53 LME65578:LME65586 LME65588:LME65626 LME131114:LME131122 LME131124:LME131162 LME196650:LME196658 LME196660:LME196698 LME262186:LME262194 LME262196:LME262234 LME327722:LME327730 LME327732:LME327770 LME393258:LME393266 LME393268:LME393306 LME458794:LME458802 LME458804:LME458842 LME524330:LME524338 LME524340:LME524378 LME589866:LME589874 LME589876:LME589914 LME655402:LME655410 LME655412:LME655450 LME720938:LME720946 LME720948:LME720986 LME786474:LME786482 LME786484:LME786522 LME852010:LME852018 LME852020:LME852058 LME917546:LME917554 LME917556:LME917594 LME983082:LME983090 LME983092:LME983130 LWA13:LWA19 LWA21:LWA53 LWA65578:LWA65586 LWA65588:LWA65626 LWA131114:LWA131122 LWA131124:LWA131162 LWA196650:LWA196658 LWA196660:LWA196698 LWA262186:LWA262194 LWA262196:LWA262234 LWA327722:LWA327730 LWA327732:LWA327770 LWA393258:LWA393266 LWA393268:LWA393306 LWA458794:LWA458802 LWA458804:LWA458842 LWA524330:LWA524338 LWA524340:LWA524378 LWA589866:LWA589874 LWA589876:LWA589914 LWA655402:LWA655410 LWA655412:LWA655450 LWA720938:LWA720946 LWA720948:LWA720986 LWA786474:LWA786482 LWA786484:LWA786522 LWA852010:LWA852018 LWA852020:LWA852058 LWA917546:LWA917554 LWA917556:LWA917594 LWA983082:LWA983090 LWA983092:LWA983130 MFW13:MFW19 MFW21:MFW53 MFW65578:MFW65586 MFW65588:MFW65626 MFW131114:MFW131122 MFW131124:MFW131162 MFW196650:MFW196658 MFW196660:MFW196698 MFW262186:MFW262194 MFW262196:MFW262234 MFW327722:MFW327730 MFW327732:MFW327770 MFW393258:MFW393266 MFW393268:MFW393306 MFW458794:MFW458802 MFW458804:MFW458842 MFW524330:MFW524338 MFW524340:MFW524378 MFW589866:MFW589874 MFW589876:MFW589914 MFW655402:MFW655410 MFW655412:MFW655450 MFW720938:MFW720946 MFW720948:MFW720986 MFW786474:MFW786482 MFW786484:MFW786522 MFW852010:MFW852018 MFW852020:MFW852058 MFW917546:MFW917554 MFW917556:MFW917594 MFW983082:MFW983090 MFW983092:MFW983130 MPS13:MPS19 MPS21:MPS53 MPS65578:MPS65586 MPS65588:MPS65626 MPS131114:MPS131122 MPS131124:MPS131162 MPS196650:MPS196658 MPS196660:MPS196698 MPS262186:MPS262194 MPS262196:MPS262234 MPS327722:MPS327730 MPS327732:MPS327770 MPS393258:MPS393266 MPS393268:MPS393306 MPS458794:MPS458802 MPS458804:MPS458842 MPS524330:MPS524338 MPS524340:MPS524378 MPS589866:MPS589874 MPS589876:MPS589914 MPS655402:MPS655410 MPS655412:MPS655450 MPS720938:MPS720946 MPS720948:MPS720986 MPS786474:MPS786482 MPS786484:MPS786522 MPS852010:MPS852018 MPS852020:MPS852058 MPS917546:MPS917554 MPS917556:MPS917594 MPS983082:MPS983090 MPS983092:MPS983130 MZO13:MZO19 MZO21:MZO53 MZO65578:MZO65586 MZO65588:MZO65626 MZO131114:MZO131122 MZO131124:MZO131162 MZO196650:MZO196658 MZO196660:MZO196698 MZO262186:MZO262194 MZO262196:MZO262234 MZO327722:MZO327730 MZO327732:MZO327770 MZO393258:MZO393266 MZO393268:MZO393306 MZO458794:MZO458802 MZO458804:MZO458842 MZO524330:MZO524338 MZO524340:MZO524378 MZO589866:MZO589874 MZO589876:MZO589914 MZO655402:MZO655410 MZO655412:MZO655450 MZO720938:MZO720946 MZO720948:MZO720986 MZO786474:MZO786482 MZO786484:MZO786522 MZO852010:MZO852018 MZO852020:MZO852058 MZO917546:MZO917554 MZO917556:MZO917594 MZO983082:MZO983090 MZO983092:MZO983130 NJK13:NJK19 NJK21:NJK53 NJK65578:NJK65586 NJK65588:NJK65626 NJK131114:NJK131122 NJK131124:NJK131162 NJK196650:NJK196658 NJK196660:NJK196698 NJK262186:NJK262194 NJK262196:NJK262234 NJK327722:NJK327730 NJK327732:NJK327770 NJK393258:NJK393266 NJK393268:NJK393306 NJK458794:NJK458802 NJK458804:NJK458842 NJK524330:NJK524338 NJK524340:NJK524378 NJK589866:NJK589874 NJK589876:NJK589914 NJK655402:NJK655410 NJK655412:NJK655450 NJK720938:NJK720946 NJK720948:NJK720986 NJK786474:NJK786482 NJK786484:NJK786522 NJK852010:NJK852018 NJK852020:NJK852058 NJK917546:NJK917554 NJK917556:NJK917594 NJK983082:NJK983090 NJK983092:NJK983130 NTG13:NTG19 NTG21:NTG53 NTG65578:NTG65586 NTG65588:NTG65626 NTG131114:NTG131122 NTG131124:NTG131162 NTG196650:NTG196658 NTG196660:NTG196698 NTG262186:NTG262194 NTG262196:NTG262234 NTG327722:NTG327730 NTG327732:NTG327770 NTG393258:NTG393266 NTG393268:NTG393306 NTG458794:NTG458802 NTG458804:NTG458842 NTG524330:NTG524338 NTG524340:NTG524378 NTG589866:NTG589874 NTG589876:NTG589914 NTG655402:NTG655410 NTG655412:NTG655450 NTG720938:NTG720946 NTG720948:NTG720986 NTG786474:NTG786482 NTG786484:NTG786522 NTG852010:NTG852018 NTG852020:NTG852058 NTG917546:NTG917554 NTG917556:NTG917594 NTG983082:NTG983090 NTG983092:NTG983130 ODC13:ODC19 ODC21:ODC53 ODC65578:ODC65586 ODC65588:ODC65626 ODC131114:ODC131122 ODC131124:ODC131162 ODC196650:ODC196658 ODC196660:ODC196698 ODC262186:ODC262194 ODC262196:ODC262234 ODC327722:ODC327730 ODC327732:ODC327770 ODC393258:ODC393266 ODC393268:ODC393306 ODC458794:ODC458802 ODC458804:ODC458842 ODC524330:ODC524338 ODC524340:ODC524378 ODC589866:ODC589874 ODC589876:ODC589914 ODC655402:ODC655410 ODC655412:ODC655450 ODC720938:ODC720946 ODC720948:ODC720986 ODC786474:ODC786482 ODC786484:ODC786522 ODC852010:ODC852018 ODC852020:ODC852058 ODC917546:ODC917554 ODC917556:ODC917594 ODC983082:ODC983090 ODC983092:ODC983130 OMY13:OMY19 OMY21:OMY53 OMY65578:OMY65586 OMY65588:OMY65626 OMY131114:OMY131122 OMY131124:OMY131162 OMY196650:OMY196658 OMY196660:OMY196698 OMY262186:OMY262194 OMY262196:OMY262234 OMY327722:OMY327730 OMY327732:OMY327770 OMY393258:OMY393266 OMY393268:OMY393306 OMY458794:OMY458802 OMY458804:OMY458842 OMY524330:OMY524338 OMY524340:OMY524378 OMY589866:OMY589874 OMY589876:OMY589914 OMY655402:OMY655410 OMY655412:OMY655450 OMY720938:OMY720946 OMY720948:OMY720986 OMY786474:OMY786482 OMY786484:OMY786522 OMY852010:OMY852018 OMY852020:OMY852058 OMY917546:OMY917554 OMY917556:OMY917594 OMY983082:OMY983090 OMY983092:OMY983130 OWU13:OWU19 OWU21:OWU53 OWU65578:OWU65586 OWU65588:OWU65626 OWU131114:OWU131122 OWU131124:OWU131162 OWU196650:OWU196658 OWU196660:OWU196698 OWU262186:OWU262194 OWU262196:OWU262234 OWU327722:OWU327730 OWU327732:OWU327770 OWU393258:OWU393266 OWU393268:OWU393306 OWU458794:OWU458802 OWU458804:OWU458842 OWU524330:OWU524338 OWU524340:OWU524378 OWU589866:OWU589874 OWU589876:OWU589914 OWU655402:OWU655410 OWU655412:OWU655450 OWU720938:OWU720946 OWU720948:OWU720986 OWU786474:OWU786482 OWU786484:OWU786522 OWU852010:OWU852018 OWU852020:OWU852058 OWU917546:OWU917554 OWU917556:OWU917594 OWU983082:OWU983090 OWU983092:OWU983130 PGQ13:PGQ19 PGQ21:PGQ53 PGQ65578:PGQ65586 PGQ65588:PGQ65626 PGQ131114:PGQ131122 PGQ131124:PGQ131162 PGQ196650:PGQ196658 PGQ196660:PGQ196698 PGQ262186:PGQ262194 PGQ262196:PGQ262234 PGQ327722:PGQ327730 PGQ327732:PGQ327770 PGQ393258:PGQ393266 PGQ393268:PGQ393306 PGQ458794:PGQ458802 PGQ458804:PGQ458842 PGQ524330:PGQ524338 PGQ524340:PGQ524378 PGQ589866:PGQ589874 PGQ589876:PGQ589914 PGQ655402:PGQ655410 PGQ655412:PGQ655450 PGQ720938:PGQ720946 PGQ720948:PGQ720986 PGQ786474:PGQ786482 PGQ786484:PGQ786522 PGQ852010:PGQ852018 PGQ852020:PGQ852058 PGQ917546:PGQ917554 PGQ917556:PGQ917594 PGQ983082:PGQ983090 PGQ983092:PGQ983130 PQM13:PQM19 PQM21:PQM53 PQM65578:PQM65586 PQM65588:PQM65626 PQM131114:PQM131122 PQM131124:PQM131162 PQM196650:PQM196658 PQM196660:PQM196698 PQM262186:PQM262194 PQM262196:PQM262234 PQM327722:PQM327730 PQM327732:PQM327770 PQM393258:PQM393266 PQM393268:PQM393306 PQM458794:PQM458802 PQM458804:PQM458842 PQM524330:PQM524338 PQM524340:PQM524378 PQM589866:PQM589874 PQM589876:PQM589914 PQM655402:PQM655410 PQM655412:PQM655450 PQM720938:PQM720946 PQM720948:PQM720986 PQM786474:PQM786482 PQM786484:PQM786522 PQM852010:PQM852018 PQM852020:PQM852058 PQM917546:PQM917554 PQM917556:PQM917594 PQM983082:PQM983090 PQM983092:PQM983130 QAI13:QAI19 QAI21:QAI53 QAI65578:QAI65586 QAI65588:QAI65626 QAI131114:QAI131122 QAI131124:QAI131162 QAI196650:QAI196658 QAI196660:QAI196698 QAI262186:QAI262194 QAI262196:QAI262234 QAI327722:QAI327730 QAI327732:QAI327770 QAI393258:QAI393266 QAI393268:QAI393306 QAI458794:QAI458802 QAI458804:QAI458842 QAI524330:QAI524338 QAI524340:QAI524378 QAI589866:QAI589874 QAI589876:QAI589914 QAI655402:QAI655410 QAI655412:QAI655450 QAI720938:QAI720946 QAI720948:QAI720986 QAI786474:QAI786482 QAI786484:QAI786522 QAI852010:QAI852018 QAI852020:QAI852058 QAI917546:QAI917554 QAI917556:QAI917594 QAI983082:QAI983090 QAI983092:QAI983130 QKE13:QKE19 QKE21:QKE53 QKE65578:QKE65586 QKE65588:QKE65626 QKE131114:QKE131122 QKE131124:QKE131162 QKE196650:QKE196658 QKE196660:QKE196698 QKE262186:QKE262194 QKE262196:QKE262234 QKE327722:QKE327730 QKE327732:QKE327770 QKE393258:QKE393266 QKE393268:QKE393306 QKE458794:QKE458802 QKE458804:QKE458842 QKE524330:QKE524338 QKE524340:QKE524378 QKE589866:QKE589874 QKE589876:QKE589914 QKE655402:QKE655410 QKE655412:QKE655450 QKE720938:QKE720946 QKE720948:QKE720986 QKE786474:QKE786482 QKE786484:QKE786522 QKE852010:QKE852018 QKE852020:QKE852058 QKE917546:QKE917554 QKE917556:QKE917594 QKE983082:QKE983090 QKE983092:QKE983130 QUA13:QUA19 QUA21:QUA53 QUA65578:QUA65586 QUA65588:QUA65626 QUA131114:QUA131122 QUA131124:QUA131162 QUA196650:QUA196658 QUA196660:QUA196698 QUA262186:QUA262194 QUA262196:QUA262234 QUA327722:QUA327730 QUA327732:QUA327770 QUA393258:QUA393266 QUA393268:QUA393306 QUA458794:QUA458802 QUA458804:QUA458842 QUA524330:QUA524338 QUA524340:QUA524378 QUA589866:QUA589874 QUA589876:QUA589914 QUA655402:QUA655410 QUA655412:QUA655450 QUA720938:QUA720946 QUA720948:QUA720986 QUA786474:QUA786482 QUA786484:QUA786522 QUA852010:QUA852018 QUA852020:QUA852058 QUA917546:QUA917554 QUA917556:QUA917594 QUA983082:QUA983090 QUA983092:QUA983130 RDW13:RDW19 RDW21:RDW53 RDW65578:RDW65586 RDW65588:RDW65626 RDW131114:RDW131122 RDW131124:RDW131162 RDW196650:RDW196658 RDW196660:RDW196698 RDW262186:RDW262194 RDW262196:RDW262234 RDW327722:RDW327730 RDW327732:RDW327770 RDW393258:RDW393266 RDW393268:RDW393306 RDW458794:RDW458802 RDW458804:RDW458842 RDW524330:RDW524338 RDW524340:RDW524378 RDW589866:RDW589874 RDW589876:RDW589914 RDW655402:RDW655410 RDW655412:RDW655450 RDW720938:RDW720946 RDW720948:RDW720986 RDW786474:RDW786482 RDW786484:RDW786522 RDW852010:RDW852018 RDW852020:RDW852058 RDW917546:RDW917554 RDW917556:RDW917594 RDW983082:RDW983090 RDW983092:RDW983130 RNS13:RNS19 RNS21:RNS53 RNS65578:RNS65586 RNS65588:RNS65626 RNS131114:RNS131122 RNS131124:RNS131162 RNS196650:RNS196658 RNS196660:RNS196698 RNS262186:RNS262194 RNS262196:RNS262234 RNS327722:RNS327730 RNS327732:RNS327770 RNS393258:RNS393266 RNS393268:RNS393306 RNS458794:RNS458802 RNS458804:RNS458842 RNS524330:RNS524338 RNS524340:RNS524378 RNS589866:RNS589874 RNS589876:RNS589914 RNS655402:RNS655410 RNS655412:RNS655450 RNS720938:RNS720946 RNS720948:RNS720986 RNS786474:RNS786482 RNS786484:RNS786522 RNS852010:RNS852018 RNS852020:RNS852058 RNS917546:RNS917554 RNS917556:RNS917594 RNS983082:RNS983090 RNS983092:RNS983130 RXO13:RXO19 RXO21:RXO53 RXO65578:RXO65586 RXO65588:RXO65626 RXO131114:RXO131122 RXO131124:RXO131162 RXO196650:RXO196658 RXO196660:RXO196698 RXO262186:RXO262194 RXO262196:RXO262234 RXO327722:RXO327730 RXO327732:RXO327770 RXO393258:RXO393266 RXO393268:RXO393306 RXO458794:RXO458802 RXO458804:RXO458842 RXO524330:RXO524338 RXO524340:RXO524378 RXO589866:RXO589874 RXO589876:RXO589914 RXO655402:RXO655410 RXO655412:RXO655450 RXO720938:RXO720946 RXO720948:RXO720986 RXO786474:RXO786482 RXO786484:RXO786522 RXO852010:RXO852018 RXO852020:RXO852058 RXO917546:RXO917554 RXO917556:RXO917594 RXO983082:RXO983090 RXO983092:RXO983130 SHK13:SHK19 SHK21:SHK53 SHK65578:SHK65586 SHK65588:SHK65626 SHK131114:SHK131122 SHK131124:SHK131162 SHK196650:SHK196658 SHK196660:SHK196698 SHK262186:SHK262194 SHK262196:SHK262234 SHK327722:SHK327730 SHK327732:SHK327770 SHK393258:SHK393266 SHK393268:SHK393306 SHK458794:SHK458802 SHK458804:SHK458842 SHK524330:SHK524338 SHK524340:SHK524378 SHK589866:SHK589874 SHK589876:SHK589914 SHK655402:SHK655410 SHK655412:SHK655450 SHK720938:SHK720946 SHK720948:SHK720986 SHK786474:SHK786482 SHK786484:SHK786522 SHK852010:SHK852018 SHK852020:SHK852058 SHK917546:SHK917554 SHK917556:SHK917594 SHK983082:SHK983090 SHK983092:SHK983130 SRG13:SRG19 SRG21:SRG53 SRG65578:SRG65586 SRG65588:SRG65626 SRG131114:SRG131122 SRG131124:SRG131162 SRG196650:SRG196658 SRG196660:SRG196698 SRG262186:SRG262194 SRG262196:SRG262234 SRG327722:SRG327730 SRG327732:SRG327770 SRG393258:SRG393266 SRG393268:SRG393306 SRG458794:SRG458802 SRG458804:SRG458842 SRG524330:SRG524338 SRG524340:SRG524378 SRG589866:SRG589874 SRG589876:SRG589914 SRG655402:SRG655410 SRG655412:SRG655450 SRG720938:SRG720946 SRG720948:SRG720986 SRG786474:SRG786482 SRG786484:SRG786522 SRG852010:SRG852018 SRG852020:SRG852058 SRG917546:SRG917554 SRG917556:SRG917594 SRG983082:SRG983090 SRG983092:SRG983130 TBC13:TBC19 TBC21:TBC53 TBC65578:TBC65586 TBC65588:TBC65626 TBC131114:TBC131122 TBC131124:TBC131162 TBC196650:TBC196658 TBC196660:TBC196698 TBC262186:TBC262194 TBC262196:TBC262234 TBC327722:TBC327730 TBC327732:TBC327770 TBC393258:TBC393266 TBC393268:TBC393306 TBC458794:TBC458802 TBC458804:TBC458842 TBC524330:TBC524338 TBC524340:TBC524378 TBC589866:TBC589874 TBC589876:TBC589914 TBC655402:TBC655410 TBC655412:TBC655450 TBC720938:TBC720946 TBC720948:TBC720986 TBC786474:TBC786482 TBC786484:TBC786522 TBC852010:TBC852018 TBC852020:TBC852058 TBC917546:TBC917554 TBC917556:TBC917594 TBC983082:TBC983090 TBC983092:TBC983130 TKY13:TKY19 TKY21:TKY53 TKY65578:TKY65586 TKY65588:TKY65626 TKY131114:TKY131122 TKY131124:TKY131162 TKY196650:TKY196658 TKY196660:TKY196698 TKY262186:TKY262194 TKY262196:TKY262234 TKY327722:TKY327730 TKY327732:TKY327770 TKY393258:TKY393266 TKY393268:TKY393306 TKY458794:TKY458802 TKY458804:TKY458842 TKY524330:TKY524338 TKY524340:TKY524378 TKY589866:TKY589874 TKY589876:TKY589914 TKY655402:TKY655410 TKY655412:TKY655450 TKY720938:TKY720946 TKY720948:TKY720986 TKY786474:TKY786482 TKY786484:TKY786522 TKY852010:TKY852018 TKY852020:TKY852058 TKY917546:TKY917554 TKY917556:TKY917594 TKY983082:TKY983090 TKY983092:TKY983130 TUU13:TUU19 TUU21:TUU53 TUU65578:TUU65586 TUU65588:TUU65626 TUU131114:TUU131122 TUU131124:TUU131162 TUU196650:TUU196658 TUU196660:TUU196698 TUU262186:TUU262194 TUU262196:TUU262234 TUU327722:TUU327730 TUU327732:TUU327770 TUU393258:TUU393266 TUU393268:TUU393306 TUU458794:TUU458802 TUU458804:TUU458842 TUU524330:TUU524338 TUU524340:TUU524378 TUU589866:TUU589874 TUU589876:TUU589914 TUU655402:TUU655410 TUU655412:TUU655450 TUU720938:TUU720946 TUU720948:TUU720986 TUU786474:TUU786482 TUU786484:TUU786522 TUU852010:TUU852018 TUU852020:TUU852058 TUU917546:TUU917554 TUU917556:TUU917594 TUU983082:TUU983090 TUU983092:TUU983130 UEQ13:UEQ19 UEQ21:UEQ53 UEQ65578:UEQ65586 UEQ65588:UEQ65626 UEQ131114:UEQ131122 UEQ131124:UEQ131162 UEQ196650:UEQ196658 UEQ196660:UEQ196698 UEQ262186:UEQ262194 UEQ262196:UEQ262234 UEQ327722:UEQ327730 UEQ327732:UEQ327770 UEQ393258:UEQ393266 UEQ393268:UEQ393306 UEQ458794:UEQ458802 UEQ458804:UEQ458842 UEQ524330:UEQ524338 UEQ524340:UEQ524378 UEQ589866:UEQ589874 UEQ589876:UEQ589914 UEQ655402:UEQ655410 UEQ655412:UEQ655450 UEQ720938:UEQ720946 UEQ720948:UEQ720986 UEQ786474:UEQ786482 UEQ786484:UEQ786522 UEQ852010:UEQ852018 UEQ852020:UEQ852058 UEQ917546:UEQ917554 UEQ917556:UEQ917594 UEQ983082:UEQ983090 UEQ983092:UEQ983130 UOM13:UOM19 UOM21:UOM53 UOM65578:UOM65586 UOM65588:UOM65626 UOM131114:UOM131122 UOM131124:UOM131162 UOM196650:UOM196658 UOM196660:UOM196698 UOM262186:UOM262194 UOM262196:UOM262234 UOM327722:UOM327730 UOM327732:UOM327770 UOM393258:UOM393266 UOM393268:UOM393306 UOM458794:UOM458802 UOM458804:UOM458842 UOM524330:UOM524338 UOM524340:UOM524378 UOM589866:UOM589874 UOM589876:UOM589914 UOM655402:UOM655410 UOM655412:UOM655450 UOM720938:UOM720946 UOM720948:UOM720986 UOM786474:UOM786482 UOM786484:UOM786522 UOM852010:UOM852018 UOM852020:UOM852058 UOM917546:UOM917554 UOM917556:UOM917594 UOM983082:UOM983090 UOM983092:UOM983130 UYI13:UYI19 UYI21:UYI53 UYI65578:UYI65586 UYI65588:UYI65626 UYI131114:UYI131122 UYI131124:UYI131162 UYI196650:UYI196658 UYI196660:UYI196698 UYI262186:UYI262194 UYI262196:UYI262234 UYI327722:UYI327730 UYI327732:UYI327770 UYI393258:UYI393266 UYI393268:UYI393306 UYI458794:UYI458802 UYI458804:UYI458842 UYI524330:UYI524338 UYI524340:UYI524378 UYI589866:UYI589874 UYI589876:UYI589914 UYI655402:UYI655410 UYI655412:UYI655450 UYI720938:UYI720946 UYI720948:UYI720986 UYI786474:UYI786482 UYI786484:UYI786522 UYI852010:UYI852018 UYI852020:UYI852058 UYI917546:UYI917554 UYI917556:UYI917594 UYI983082:UYI983090 UYI983092:UYI983130 VIE13:VIE19 VIE21:VIE53 VIE65578:VIE65586 VIE65588:VIE65626 VIE131114:VIE131122 VIE131124:VIE131162 VIE196650:VIE196658 VIE196660:VIE196698 VIE262186:VIE262194 VIE262196:VIE262234 VIE327722:VIE327730 VIE327732:VIE327770 VIE393258:VIE393266 VIE393268:VIE393306 VIE458794:VIE458802 VIE458804:VIE458842 VIE524330:VIE524338 VIE524340:VIE524378 VIE589866:VIE589874 VIE589876:VIE589914 VIE655402:VIE655410 VIE655412:VIE655450 VIE720938:VIE720946 VIE720948:VIE720986 VIE786474:VIE786482 VIE786484:VIE786522 VIE852010:VIE852018 VIE852020:VIE852058 VIE917546:VIE917554 VIE917556:VIE917594 VIE983082:VIE983090 VIE983092:VIE983130 VSA13:VSA19 VSA21:VSA53 VSA65578:VSA65586 VSA65588:VSA65626 VSA131114:VSA131122 VSA131124:VSA131162 VSA196650:VSA196658 VSA196660:VSA196698 VSA262186:VSA262194 VSA262196:VSA262234 VSA327722:VSA327730 VSA327732:VSA327770 VSA393258:VSA393266 VSA393268:VSA393306 VSA458794:VSA458802 VSA458804:VSA458842 VSA524330:VSA524338 VSA524340:VSA524378 VSA589866:VSA589874 VSA589876:VSA589914 VSA655402:VSA655410 VSA655412:VSA655450 VSA720938:VSA720946 VSA720948:VSA720986 VSA786474:VSA786482 VSA786484:VSA786522 VSA852010:VSA852018 VSA852020:VSA852058 VSA917546:VSA917554 VSA917556:VSA917594 VSA983082:VSA983090 VSA983092:VSA983130 WBW13:WBW19 WBW21:WBW53 WBW65578:WBW65586 WBW65588:WBW65626 WBW131114:WBW131122 WBW131124:WBW131162 WBW196650:WBW196658 WBW196660:WBW196698 WBW262186:WBW262194 WBW262196:WBW262234 WBW327722:WBW327730 WBW327732:WBW327770 WBW393258:WBW393266 WBW393268:WBW393306 WBW458794:WBW458802 WBW458804:WBW458842 WBW524330:WBW524338 WBW524340:WBW524378 WBW589866:WBW589874 WBW589876:WBW589914 WBW655402:WBW655410 WBW655412:WBW655450 WBW720938:WBW720946 WBW720948:WBW720986 WBW786474:WBW786482 WBW786484:WBW786522 WBW852010:WBW852018 WBW852020:WBW852058 WBW917546:WBW917554 WBW917556:WBW917594 WBW983082:WBW983090 WBW983092:WBW983130 WLS13:WLS19 WLS21:WLS53 WLS65578:WLS65586 WLS65588:WLS65626 WLS131114:WLS131122 WLS131124:WLS131162 WLS196650:WLS196658 WLS196660:WLS196698 WLS262186:WLS262194 WLS262196:WLS262234 WLS327722:WLS327730 WLS327732:WLS327770 WLS393258:WLS393266 WLS393268:WLS393306 WLS458794:WLS458802 WLS458804:WLS458842 WLS524330:WLS524338 WLS524340:WLS524378 WLS589866:WLS589874 WLS589876:WLS589914 WLS655402:WLS655410 WLS655412:WLS655450 WLS720938:WLS720946 WLS720948:WLS720986 WLS786474:WLS786482 WLS786484:WLS786522 WLS852010:WLS852018 WLS852020:WLS852058 WLS917546:WLS917554 WLS917556:WLS917594 WLS983082:WLS983090 WLS983092:WLS983130 WVO13:WVO19 WVO21:WVO53 WVO65578:WVO65586 WVO65588:WVO65626 WVO131114:WVO131122 WVO131124:WVO131162 WVO196650:WVO196658 WVO196660:WVO196698 WVO262186:WVO262194 WVO262196:WVO262234 WVO327722:WVO327730 WVO327732:WVO327770 WVO393258:WVO393266 WVO393268:WVO393306 WVO458794:WVO458802 WVO458804:WVO458842 WVO524330:WVO524338 WVO524340:WVO524378 WVO589866:WVO589874 WVO589876:WVO589914 WVO655402:WVO655410 WVO655412:WVO655450 WVO720938:WVO720946 WVO720948:WVO720986 WVO786474:WVO786482 WVO786484:WVO786522 WVO852010:WVO852018 WVO852020:WVO852058 WVO917546:WVO917554 WVO917556:WVO917594 WVO983082:WVO983090 WVO983092:WVO983130">
      <formula1>"Plantonista,Diarista,Mensalista,--"</formula1>
    </dataValidation>
  </dataValidations>
  <hyperlinks>
    <hyperlink ref="C118" r:id="rId2" display="rh.hrcfabamed@gmail.com"/>
  </hyperlinks>
  <printOptions horizontalCentered="1" verticalCentered="1"/>
  <pageMargins left="0" right="0" top="0" bottom="0" header="0.511805555555556" footer="0.511805555555556"/>
  <pageSetup paperSize="9" scale="68" firstPageNumber="0" fitToHeight="0" orientation="portrait" useFirstPageNumber="1" horizontalDpi="300" verticalDpi="300"/>
  <headerFooter alignWithMargins="0"/>
  <rowBreaks count="1" manualBreakCount="1">
    <brk id="57" max="16383" man="1"/>
  </rowBreak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10"/>
  <sheetViews>
    <sheetView showGridLines="0" zoomScale="50" zoomScaleNormal="50" workbookViewId="0">
      <selection activeCell="M56" sqref="M56"/>
    </sheetView>
  </sheetViews>
  <sheetFormatPr defaultColWidth="12.5714285714286" defaultRowHeight="15" customHeight="1"/>
  <cols>
    <col min="1" max="1" width="24" style="185" customWidth="1"/>
    <col min="2" max="2" width="27.2857142857143" style="185" customWidth="1"/>
    <col min="3" max="3" width="90.8571428571429" style="185" customWidth="1"/>
    <col min="4" max="4" width="27" style="185" customWidth="1"/>
    <col min="5" max="5" width="25.2857142857143" style="185" customWidth="1"/>
    <col min="6" max="6" width="27.4285714285714" style="185" customWidth="1"/>
    <col min="7" max="7" width="24.1428571428571" style="185" customWidth="1"/>
    <col min="8" max="8" width="28.2857142857143" style="185" customWidth="1"/>
    <col min="9" max="9" width="26.7142857142857" style="185" customWidth="1"/>
    <col min="10" max="10" width="24.2857142857143" style="185" customWidth="1"/>
    <col min="11" max="11" width="25.5714285714286" style="185" customWidth="1"/>
    <col min="12" max="12" width="11" style="185" customWidth="1"/>
    <col min="13" max="13" width="14" style="185" customWidth="1"/>
    <col min="14" max="14" width="11.5714285714286" style="185" customWidth="1"/>
    <col min="15" max="256" width="9.14285714285714" style="185" customWidth="1"/>
    <col min="257" max="16384" width="12.5714285714286" style="185"/>
  </cols>
  <sheetData>
    <row r="1" ht="14.25" customHeight="1" spans="1:256">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c r="DV1" s="236"/>
      <c r="DW1" s="236"/>
      <c r="DX1" s="236"/>
      <c r="DY1" s="236"/>
      <c r="DZ1" s="236"/>
      <c r="EA1" s="236"/>
      <c r="EB1" s="236"/>
      <c r="EC1" s="236"/>
      <c r="ED1" s="236"/>
      <c r="EE1" s="236"/>
      <c r="EF1" s="236"/>
      <c r="EG1" s="236"/>
      <c r="EH1" s="236"/>
      <c r="EI1" s="236"/>
      <c r="EJ1" s="236"/>
      <c r="EK1" s="236"/>
      <c r="EL1" s="236"/>
      <c r="EM1" s="236"/>
      <c r="EN1" s="236"/>
      <c r="EO1" s="236"/>
      <c r="EP1" s="236"/>
      <c r="EQ1" s="236"/>
      <c r="ER1" s="236"/>
      <c r="ES1" s="236"/>
      <c r="ET1" s="236"/>
      <c r="EU1" s="236"/>
      <c r="EV1" s="236"/>
      <c r="EW1" s="236"/>
      <c r="EX1" s="236"/>
      <c r="EY1" s="236"/>
      <c r="EZ1" s="236"/>
      <c r="FA1" s="236"/>
      <c r="FB1" s="236"/>
      <c r="FC1" s="236"/>
      <c r="FD1" s="236"/>
      <c r="FE1" s="236"/>
      <c r="FF1" s="236"/>
      <c r="FG1" s="236"/>
      <c r="FH1" s="236"/>
      <c r="FI1" s="236"/>
      <c r="FJ1" s="236"/>
      <c r="FK1" s="236"/>
      <c r="FL1" s="236"/>
      <c r="FM1" s="236"/>
      <c r="FN1" s="236"/>
      <c r="FO1" s="236"/>
      <c r="FP1" s="236"/>
      <c r="FQ1" s="236"/>
      <c r="FR1" s="236"/>
      <c r="FS1" s="236"/>
      <c r="FT1" s="236"/>
      <c r="FU1" s="236"/>
      <c r="FV1" s="236"/>
      <c r="FW1" s="236"/>
      <c r="FX1" s="236"/>
      <c r="FY1" s="236"/>
      <c r="FZ1" s="236"/>
      <c r="GA1" s="236"/>
      <c r="GB1" s="236"/>
      <c r="GC1" s="236"/>
      <c r="GD1" s="236"/>
      <c r="GE1" s="236"/>
      <c r="GF1" s="236"/>
      <c r="GG1" s="236"/>
      <c r="GH1" s="236"/>
      <c r="GI1" s="236"/>
      <c r="GJ1" s="236"/>
      <c r="GK1" s="236"/>
      <c r="GL1" s="236"/>
      <c r="GM1" s="236"/>
      <c r="GN1" s="236"/>
      <c r="GO1" s="236"/>
      <c r="GP1" s="236"/>
      <c r="GQ1" s="236"/>
      <c r="GR1" s="236"/>
      <c r="GS1" s="236"/>
      <c r="GT1" s="236"/>
      <c r="GU1" s="236"/>
      <c r="GV1" s="236"/>
      <c r="GW1" s="236"/>
      <c r="GX1" s="236"/>
      <c r="GY1" s="236"/>
      <c r="GZ1" s="236"/>
      <c r="HA1" s="236"/>
      <c r="HB1" s="236"/>
      <c r="HC1" s="236"/>
      <c r="HD1" s="236"/>
      <c r="HE1" s="236"/>
      <c r="HF1" s="236"/>
      <c r="HG1" s="236"/>
      <c r="HH1" s="236"/>
      <c r="HI1" s="236"/>
      <c r="HJ1" s="236"/>
      <c r="HK1" s="236"/>
      <c r="HL1" s="236"/>
      <c r="HM1" s="236"/>
      <c r="HN1" s="236"/>
      <c r="HO1" s="236"/>
      <c r="HP1" s="236"/>
      <c r="HQ1" s="236"/>
      <c r="HR1" s="236"/>
      <c r="HS1" s="236"/>
      <c r="HT1" s="236"/>
      <c r="HU1" s="236"/>
      <c r="HV1" s="236"/>
      <c r="HW1" s="236"/>
      <c r="HX1" s="236"/>
      <c r="HY1" s="236"/>
      <c r="HZ1" s="236"/>
      <c r="IA1" s="236"/>
      <c r="IB1" s="236"/>
      <c r="IC1" s="236"/>
      <c r="ID1" s="236"/>
      <c r="IE1" s="236"/>
      <c r="IF1" s="236"/>
      <c r="IG1" s="236"/>
      <c r="IH1" s="236"/>
      <c r="II1" s="236"/>
      <c r="IJ1" s="236"/>
      <c r="IK1" s="236"/>
      <c r="IL1" s="236"/>
      <c r="IM1" s="236"/>
      <c r="IN1" s="236"/>
      <c r="IO1" s="236"/>
      <c r="IP1" s="236"/>
      <c r="IQ1" s="236"/>
      <c r="IR1" s="236"/>
      <c r="IS1" s="236"/>
      <c r="IT1" s="236"/>
      <c r="IU1" s="236"/>
      <c r="IV1" s="236"/>
    </row>
    <row r="2" ht="24.75" customHeight="1" spans="1:256">
      <c r="A2" s="237"/>
      <c r="B2" s="236"/>
      <c r="C2" s="236"/>
      <c r="D2" s="236"/>
      <c r="E2" s="238" t="s">
        <v>1</v>
      </c>
      <c r="F2" s="239" t="s">
        <v>2</v>
      </c>
      <c r="G2" s="236"/>
      <c r="H2" s="236"/>
      <c r="I2" s="236"/>
      <c r="J2" s="236"/>
      <c r="K2" s="324"/>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6"/>
      <c r="AS2" s="236"/>
      <c r="AT2" s="236"/>
      <c r="AU2" s="236"/>
      <c r="AV2" s="236"/>
      <c r="AW2" s="236"/>
      <c r="AX2" s="236"/>
      <c r="AY2" s="236"/>
      <c r="AZ2" s="236"/>
      <c r="BA2" s="236"/>
      <c r="BB2" s="236"/>
      <c r="BC2" s="236"/>
      <c r="BD2" s="236"/>
      <c r="BE2" s="236"/>
      <c r="BF2" s="236"/>
      <c r="BG2" s="236"/>
      <c r="BH2" s="236"/>
      <c r="BI2" s="236"/>
      <c r="BJ2" s="236"/>
      <c r="BK2" s="236"/>
      <c r="BL2" s="236"/>
      <c r="BM2" s="236"/>
      <c r="BN2" s="236"/>
      <c r="BO2" s="236"/>
      <c r="BP2" s="236"/>
      <c r="BQ2" s="236"/>
      <c r="BR2" s="236"/>
      <c r="BS2" s="236"/>
      <c r="BT2" s="236"/>
      <c r="BU2" s="236"/>
      <c r="BV2" s="236"/>
      <c r="BW2" s="236"/>
      <c r="BX2" s="236"/>
      <c r="BY2" s="236"/>
      <c r="BZ2" s="236"/>
      <c r="CA2" s="236"/>
      <c r="CB2" s="236"/>
      <c r="CC2" s="236"/>
      <c r="CD2" s="236"/>
      <c r="CE2" s="236"/>
      <c r="CF2" s="236"/>
      <c r="CG2" s="236"/>
      <c r="CH2" s="236"/>
      <c r="CI2" s="236"/>
      <c r="CJ2" s="236"/>
      <c r="CK2" s="236"/>
      <c r="CL2" s="236"/>
      <c r="CM2" s="236"/>
      <c r="CN2" s="236"/>
      <c r="CO2" s="236"/>
      <c r="CP2" s="236"/>
      <c r="CQ2" s="236"/>
      <c r="CR2" s="236"/>
      <c r="CS2" s="236"/>
      <c r="CT2" s="236"/>
      <c r="CU2" s="236"/>
      <c r="CV2" s="236"/>
      <c r="CW2" s="236"/>
      <c r="CX2" s="236"/>
      <c r="CY2" s="236"/>
      <c r="CZ2" s="236"/>
      <c r="DA2" s="236"/>
      <c r="DB2" s="236"/>
      <c r="DC2" s="236"/>
      <c r="DD2" s="236"/>
      <c r="DE2" s="236"/>
      <c r="DF2" s="236"/>
      <c r="DG2" s="236"/>
      <c r="DH2" s="236"/>
      <c r="DI2" s="236"/>
      <c r="DJ2" s="236"/>
      <c r="DK2" s="236"/>
      <c r="DL2" s="236"/>
      <c r="DM2" s="236"/>
      <c r="DN2" s="236"/>
      <c r="DO2" s="236"/>
      <c r="DP2" s="236"/>
      <c r="DQ2" s="236"/>
      <c r="DR2" s="236"/>
      <c r="DS2" s="236"/>
      <c r="DT2" s="236"/>
      <c r="DU2" s="236"/>
      <c r="DV2" s="236"/>
      <c r="DW2" s="236"/>
      <c r="DX2" s="236"/>
      <c r="DY2" s="236"/>
      <c r="DZ2" s="236"/>
      <c r="EA2" s="236"/>
      <c r="EB2" s="236"/>
      <c r="EC2" s="236"/>
      <c r="ED2" s="236"/>
      <c r="EE2" s="236"/>
      <c r="EF2" s="236"/>
      <c r="EG2" s="236"/>
      <c r="EH2" s="236"/>
      <c r="EI2" s="236"/>
      <c r="EJ2" s="236"/>
      <c r="EK2" s="236"/>
      <c r="EL2" s="236"/>
      <c r="EM2" s="236"/>
      <c r="EN2" s="236"/>
      <c r="EO2" s="236"/>
      <c r="EP2" s="236"/>
      <c r="EQ2" s="236"/>
      <c r="ER2" s="236"/>
      <c r="ES2" s="236"/>
      <c r="ET2" s="236"/>
      <c r="EU2" s="236"/>
      <c r="EV2" s="236"/>
      <c r="EW2" s="236"/>
      <c r="EX2" s="236"/>
      <c r="EY2" s="236"/>
      <c r="EZ2" s="236"/>
      <c r="FA2" s="236"/>
      <c r="FB2" s="236"/>
      <c r="FC2" s="236"/>
      <c r="FD2" s="236"/>
      <c r="FE2" s="236"/>
      <c r="FF2" s="236"/>
      <c r="FG2" s="236"/>
      <c r="FH2" s="236"/>
      <c r="FI2" s="236"/>
      <c r="FJ2" s="236"/>
      <c r="FK2" s="236"/>
      <c r="FL2" s="236"/>
      <c r="FM2" s="236"/>
      <c r="FN2" s="236"/>
      <c r="FO2" s="236"/>
      <c r="FP2" s="236"/>
      <c r="FQ2" s="236"/>
      <c r="FR2" s="236"/>
      <c r="FS2" s="236"/>
      <c r="FT2" s="236"/>
      <c r="FU2" s="236"/>
      <c r="FV2" s="236"/>
      <c r="FW2" s="236"/>
      <c r="FX2" s="236"/>
      <c r="FY2" s="236"/>
      <c r="FZ2" s="236"/>
      <c r="GA2" s="236"/>
      <c r="GB2" s="236"/>
      <c r="GC2" s="236"/>
      <c r="GD2" s="236"/>
      <c r="GE2" s="236"/>
      <c r="GF2" s="236"/>
      <c r="GG2" s="236"/>
      <c r="GH2" s="236"/>
      <c r="GI2" s="236"/>
      <c r="GJ2" s="236"/>
      <c r="GK2" s="236"/>
      <c r="GL2" s="236"/>
      <c r="GM2" s="236"/>
      <c r="GN2" s="236"/>
      <c r="GO2" s="236"/>
      <c r="GP2" s="236"/>
      <c r="GQ2" s="236"/>
      <c r="GR2" s="236"/>
      <c r="GS2" s="236"/>
      <c r="GT2" s="236"/>
      <c r="GU2" s="236"/>
      <c r="GV2" s="236"/>
      <c r="GW2" s="236"/>
      <c r="GX2" s="236"/>
      <c r="GY2" s="236"/>
      <c r="GZ2" s="236"/>
      <c r="HA2" s="236"/>
      <c r="HB2" s="236"/>
      <c r="HC2" s="236"/>
      <c r="HD2" s="236"/>
      <c r="HE2" s="236"/>
      <c r="HF2" s="236"/>
      <c r="HG2" s="236"/>
      <c r="HH2" s="236"/>
      <c r="HI2" s="236"/>
      <c r="HJ2" s="236"/>
      <c r="HK2" s="236"/>
      <c r="HL2" s="236"/>
      <c r="HM2" s="236"/>
      <c r="HN2" s="236"/>
      <c r="HO2" s="236"/>
      <c r="HP2" s="236"/>
      <c r="HQ2" s="236"/>
      <c r="HR2" s="236"/>
      <c r="HS2" s="236"/>
      <c r="HT2" s="236"/>
      <c r="HU2" s="236"/>
      <c r="HV2" s="236"/>
      <c r="HW2" s="236"/>
      <c r="HX2" s="236"/>
      <c r="HY2" s="236"/>
      <c r="HZ2" s="236"/>
      <c r="IA2" s="236"/>
      <c r="IB2" s="236"/>
      <c r="IC2" s="236"/>
      <c r="ID2" s="236"/>
      <c r="IE2" s="236"/>
      <c r="IF2" s="236"/>
      <c r="IG2" s="236"/>
      <c r="IH2" s="236"/>
      <c r="II2" s="236"/>
      <c r="IJ2" s="236"/>
      <c r="IK2" s="236"/>
      <c r="IL2" s="236"/>
      <c r="IM2" s="236"/>
      <c r="IN2" s="236"/>
      <c r="IO2" s="236"/>
      <c r="IP2" s="236"/>
      <c r="IQ2" s="236"/>
      <c r="IR2" s="236"/>
      <c r="IS2" s="236"/>
      <c r="IT2" s="236"/>
      <c r="IU2" s="236"/>
      <c r="IV2" s="236"/>
    </row>
    <row r="3" ht="24.75" customHeight="1" spans="1:256">
      <c r="A3" s="237"/>
      <c r="B3" s="236"/>
      <c r="C3" s="240" t="s">
        <v>0</v>
      </c>
      <c r="D3" s="240"/>
      <c r="E3" s="238" t="s">
        <v>4</v>
      </c>
      <c r="F3" s="239">
        <v>2026</v>
      </c>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row>
    <row r="4" ht="24.75" customHeight="1" spans="1:256">
      <c r="A4" s="237"/>
      <c r="B4" s="237"/>
      <c r="C4" s="240" t="s">
        <v>3</v>
      </c>
      <c r="D4" s="240"/>
      <c r="E4" s="238" t="s">
        <v>5</v>
      </c>
      <c r="F4" s="241" t="s">
        <v>6</v>
      </c>
      <c r="G4" s="236"/>
      <c r="H4" s="236"/>
      <c r="I4" s="236"/>
      <c r="J4" s="236"/>
      <c r="K4" s="324"/>
      <c r="L4" s="236"/>
      <c r="M4" s="236"/>
      <c r="N4" s="236"/>
      <c r="O4" s="236"/>
      <c r="P4" s="236"/>
      <c r="Q4" s="236"/>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c r="CZ4" s="236"/>
      <c r="DA4" s="236"/>
      <c r="DB4" s="236"/>
      <c r="DC4" s="236"/>
      <c r="DD4" s="236"/>
      <c r="DE4" s="236"/>
      <c r="DF4" s="236"/>
      <c r="DG4" s="236"/>
      <c r="DH4" s="236"/>
      <c r="DI4" s="236"/>
      <c r="DJ4" s="236"/>
      <c r="DK4" s="236"/>
      <c r="DL4" s="236"/>
      <c r="DM4" s="236"/>
      <c r="DN4" s="236"/>
      <c r="DO4" s="236"/>
      <c r="DP4" s="236"/>
      <c r="DQ4" s="236"/>
      <c r="DR4" s="236"/>
      <c r="DS4" s="236"/>
      <c r="DT4" s="236"/>
      <c r="DU4" s="236"/>
      <c r="DV4" s="236"/>
      <c r="DW4" s="236"/>
      <c r="DX4" s="236"/>
      <c r="DY4" s="236"/>
      <c r="DZ4" s="236"/>
      <c r="EA4" s="236"/>
      <c r="EB4" s="236"/>
      <c r="EC4" s="236"/>
      <c r="ED4" s="236"/>
      <c r="EE4" s="236"/>
      <c r="EF4" s="236"/>
      <c r="EG4" s="236"/>
      <c r="EH4" s="236"/>
      <c r="EI4" s="236"/>
      <c r="EJ4" s="236"/>
      <c r="EK4" s="236"/>
      <c r="EL4" s="236"/>
      <c r="EM4" s="236"/>
      <c r="EN4" s="236"/>
      <c r="EO4" s="236"/>
      <c r="EP4" s="236"/>
      <c r="EQ4" s="236"/>
      <c r="ER4" s="236"/>
      <c r="ES4" s="236"/>
      <c r="ET4" s="236"/>
      <c r="EU4" s="236"/>
      <c r="EV4" s="236"/>
      <c r="EW4" s="236"/>
      <c r="EX4" s="236"/>
      <c r="EY4" s="236"/>
      <c r="EZ4" s="236"/>
      <c r="FA4" s="236"/>
      <c r="FB4" s="236"/>
      <c r="FC4" s="236"/>
      <c r="FD4" s="236"/>
      <c r="FE4" s="236"/>
      <c r="FF4" s="236"/>
      <c r="FG4" s="236"/>
      <c r="FH4" s="236"/>
      <c r="FI4" s="236"/>
      <c r="FJ4" s="236"/>
      <c r="FK4" s="236"/>
      <c r="FL4" s="236"/>
      <c r="FM4" s="236"/>
      <c r="FN4" s="236"/>
      <c r="FO4" s="236"/>
      <c r="FP4" s="236"/>
      <c r="FQ4" s="236"/>
      <c r="FR4" s="236"/>
      <c r="FS4" s="236"/>
      <c r="FT4" s="236"/>
      <c r="FU4" s="236"/>
      <c r="FV4" s="236"/>
      <c r="FW4" s="236"/>
      <c r="FX4" s="236"/>
      <c r="FY4" s="236"/>
      <c r="FZ4" s="236"/>
      <c r="GA4" s="236"/>
      <c r="GB4" s="236"/>
      <c r="GC4" s="236"/>
      <c r="GD4" s="236"/>
      <c r="GE4" s="236"/>
      <c r="GF4" s="236"/>
      <c r="GG4" s="236"/>
      <c r="GH4" s="236"/>
      <c r="GI4" s="236"/>
      <c r="GJ4" s="236"/>
      <c r="GK4" s="236"/>
      <c r="GL4" s="236"/>
      <c r="GM4" s="236"/>
      <c r="GN4" s="236"/>
      <c r="GO4" s="236"/>
      <c r="GP4" s="236"/>
      <c r="GQ4" s="236"/>
      <c r="GR4" s="236"/>
      <c r="GS4" s="236"/>
      <c r="GT4" s="236"/>
      <c r="GU4" s="236"/>
      <c r="GV4" s="236"/>
      <c r="GW4" s="236"/>
      <c r="GX4" s="236"/>
      <c r="GY4" s="236"/>
      <c r="GZ4" s="236"/>
      <c r="HA4" s="236"/>
      <c r="HB4" s="236"/>
      <c r="HC4" s="236"/>
      <c r="HD4" s="236"/>
      <c r="HE4" s="236"/>
      <c r="HF4" s="236"/>
      <c r="HG4" s="236"/>
      <c r="HH4" s="236"/>
      <c r="HI4" s="236"/>
      <c r="HJ4" s="236"/>
      <c r="HK4" s="236"/>
      <c r="HL4" s="236"/>
      <c r="HM4" s="236"/>
      <c r="HN4" s="236"/>
      <c r="HO4" s="236"/>
      <c r="HP4" s="236"/>
      <c r="HQ4" s="236"/>
      <c r="HR4" s="236"/>
      <c r="HS4" s="236"/>
      <c r="HT4" s="236"/>
      <c r="HU4" s="236"/>
      <c r="HV4" s="236"/>
      <c r="HW4" s="236"/>
      <c r="HX4" s="236"/>
      <c r="HY4" s="236"/>
      <c r="HZ4" s="236"/>
      <c r="IA4" s="236"/>
      <c r="IB4" s="236"/>
      <c r="IC4" s="236"/>
      <c r="ID4" s="236"/>
      <c r="IE4" s="236"/>
      <c r="IF4" s="236"/>
      <c r="IG4" s="236"/>
      <c r="IH4" s="236"/>
      <c r="II4" s="236"/>
      <c r="IJ4" s="236"/>
      <c r="IK4" s="236"/>
      <c r="IL4" s="236"/>
      <c r="IM4" s="236"/>
      <c r="IN4" s="236"/>
      <c r="IO4" s="236"/>
      <c r="IP4" s="236"/>
      <c r="IQ4" s="236"/>
      <c r="IR4" s="236"/>
      <c r="IS4" s="236"/>
      <c r="IT4" s="236"/>
      <c r="IU4" s="236"/>
      <c r="IV4" s="236"/>
    </row>
    <row r="5" ht="14.25" customHeight="1" spans="1:256">
      <c r="A5" s="242"/>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c r="DM5" s="242"/>
      <c r="DN5" s="242"/>
      <c r="DO5" s="242"/>
      <c r="DP5" s="242"/>
      <c r="DQ5" s="242"/>
      <c r="DR5" s="242"/>
      <c r="DS5" s="242"/>
      <c r="DT5" s="242"/>
      <c r="DU5" s="242"/>
      <c r="DV5" s="242"/>
      <c r="DW5" s="242"/>
      <c r="DX5" s="242"/>
      <c r="DY5" s="242"/>
      <c r="DZ5" s="242"/>
      <c r="EA5" s="242"/>
      <c r="EB5" s="242"/>
      <c r="EC5" s="242"/>
      <c r="ED5" s="242"/>
      <c r="EE5" s="242"/>
      <c r="EF5" s="242"/>
      <c r="EG5" s="242"/>
      <c r="EH5" s="242"/>
      <c r="EI5" s="242"/>
      <c r="EJ5" s="242"/>
      <c r="EK5" s="242"/>
      <c r="EL5" s="242"/>
      <c r="EM5" s="242"/>
      <c r="EN5" s="242"/>
      <c r="EO5" s="242"/>
      <c r="EP5" s="242"/>
      <c r="EQ5" s="242"/>
      <c r="ER5" s="242"/>
      <c r="ES5" s="242"/>
      <c r="ET5" s="242"/>
      <c r="EU5" s="242"/>
      <c r="EV5" s="242"/>
      <c r="EW5" s="242"/>
      <c r="EX5" s="242"/>
      <c r="EY5" s="242"/>
      <c r="EZ5" s="242"/>
      <c r="FA5" s="242"/>
      <c r="FB5" s="242"/>
      <c r="FC5" s="242"/>
      <c r="FD5" s="242"/>
      <c r="FE5" s="242"/>
      <c r="FF5" s="242"/>
      <c r="FG5" s="242"/>
      <c r="FH5" s="242"/>
      <c r="FI5" s="242"/>
      <c r="FJ5" s="242"/>
      <c r="FK5" s="242"/>
      <c r="FL5" s="242"/>
      <c r="FM5" s="242"/>
      <c r="FN5" s="242"/>
      <c r="FO5" s="242"/>
      <c r="FP5" s="242"/>
      <c r="FQ5" s="242"/>
      <c r="FR5" s="242"/>
      <c r="FS5" s="242"/>
      <c r="FT5" s="242"/>
      <c r="FU5" s="242"/>
      <c r="FV5" s="242"/>
      <c r="FW5" s="242"/>
      <c r="FX5" s="242"/>
      <c r="FY5" s="242"/>
      <c r="FZ5" s="242"/>
      <c r="GA5" s="242"/>
      <c r="GB5" s="242"/>
      <c r="GC5" s="242"/>
      <c r="GD5" s="242"/>
      <c r="GE5" s="242"/>
      <c r="GF5" s="242"/>
      <c r="GG5" s="242"/>
      <c r="GH5" s="242"/>
      <c r="GI5" s="242"/>
      <c r="GJ5" s="242"/>
      <c r="GK5" s="242"/>
      <c r="GL5" s="242"/>
      <c r="GM5" s="242"/>
      <c r="GN5" s="242"/>
      <c r="GO5" s="242"/>
      <c r="GP5" s="242"/>
      <c r="GQ5" s="242"/>
      <c r="GR5" s="242"/>
      <c r="GS5" s="242"/>
      <c r="GT5" s="242"/>
      <c r="GU5" s="242"/>
      <c r="GV5" s="242"/>
      <c r="GW5" s="242"/>
      <c r="GX5" s="242"/>
      <c r="GY5" s="242"/>
      <c r="GZ5" s="242"/>
      <c r="HA5" s="242"/>
      <c r="HB5" s="242"/>
      <c r="HC5" s="242"/>
      <c r="HD5" s="242"/>
      <c r="HE5" s="242"/>
      <c r="HF5" s="242"/>
      <c r="HG5" s="242"/>
      <c r="HH5" s="242"/>
      <c r="HI5" s="242"/>
      <c r="HJ5" s="242"/>
      <c r="HK5" s="242"/>
      <c r="HL5" s="242"/>
      <c r="HM5" s="242"/>
      <c r="HN5" s="242"/>
      <c r="HO5" s="242"/>
      <c r="HP5" s="242"/>
      <c r="HQ5" s="242"/>
      <c r="HR5" s="242"/>
      <c r="HS5" s="242"/>
      <c r="HT5" s="242"/>
      <c r="HU5" s="242"/>
      <c r="HV5" s="242"/>
      <c r="HW5" s="242"/>
      <c r="HX5" s="242"/>
      <c r="HY5" s="242"/>
      <c r="HZ5" s="242"/>
      <c r="IA5" s="242"/>
      <c r="IB5" s="242"/>
      <c r="IC5" s="242"/>
      <c r="ID5" s="242"/>
      <c r="IE5" s="242"/>
      <c r="IF5" s="242"/>
      <c r="IG5" s="242"/>
      <c r="IH5" s="242"/>
      <c r="II5" s="242"/>
      <c r="IJ5" s="242"/>
      <c r="IK5" s="242"/>
      <c r="IL5" s="242"/>
      <c r="IM5" s="242"/>
      <c r="IN5" s="242"/>
      <c r="IO5" s="242"/>
      <c r="IP5" s="242"/>
      <c r="IQ5" s="242"/>
      <c r="IR5" s="242"/>
      <c r="IS5" s="242"/>
      <c r="IT5" s="242"/>
      <c r="IU5" s="242"/>
      <c r="IV5" s="242"/>
    </row>
    <row r="6" ht="16.5" customHeight="1" spans="1:256">
      <c r="A6" s="243"/>
      <c r="B6" s="193"/>
      <c r="C6" s="186"/>
      <c r="D6" s="193"/>
      <c r="E6" s="193"/>
      <c r="F6" s="193"/>
      <c r="G6" s="193"/>
      <c r="H6" s="193"/>
      <c r="I6" s="193"/>
      <c r="J6" s="193"/>
      <c r="K6" s="235"/>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3"/>
      <c r="AN6" s="193"/>
      <c r="AO6" s="193"/>
      <c r="AP6" s="193"/>
      <c r="AQ6" s="193"/>
      <c r="AR6" s="193"/>
      <c r="AS6" s="193"/>
      <c r="AT6" s="193"/>
      <c r="AU6" s="193"/>
      <c r="AV6" s="193"/>
      <c r="AW6" s="193"/>
      <c r="AX6" s="193"/>
      <c r="AY6" s="193"/>
      <c r="AZ6" s="193"/>
      <c r="BA6" s="193"/>
      <c r="BB6" s="193"/>
      <c r="BC6" s="193"/>
      <c r="BD6" s="193"/>
      <c r="BE6" s="193"/>
      <c r="BF6" s="193"/>
      <c r="BG6" s="193"/>
      <c r="BH6" s="193"/>
      <c r="BI6" s="193"/>
      <c r="BJ6" s="193"/>
      <c r="BK6" s="193"/>
      <c r="BL6" s="193"/>
      <c r="BM6" s="193"/>
      <c r="BN6" s="193"/>
      <c r="BO6" s="193"/>
      <c r="BP6" s="193"/>
      <c r="BQ6" s="193"/>
      <c r="BR6" s="193"/>
      <c r="BS6" s="193"/>
      <c r="BT6" s="193"/>
      <c r="BU6" s="193"/>
      <c r="BV6" s="193"/>
      <c r="BW6" s="193"/>
      <c r="BX6" s="193"/>
      <c r="BY6" s="193"/>
      <c r="BZ6" s="193"/>
      <c r="CA6" s="193"/>
      <c r="CB6" s="193"/>
      <c r="CC6" s="193"/>
      <c r="CD6" s="193"/>
      <c r="CE6" s="193"/>
      <c r="CF6" s="193"/>
      <c r="CG6" s="193"/>
      <c r="CH6" s="193"/>
      <c r="CI6" s="193"/>
      <c r="CJ6" s="193"/>
      <c r="CK6" s="193"/>
      <c r="CL6" s="193"/>
      <c r="CM6" s="193"/>
      <c r="CN6" s="193"/>
      <c r="CO6" s="193"/>
      <c r="CP6" s="193"/>
      <c r="CQ6" s="193"/>
      <c r="CR6" s="193"/>
      <c r="CS6" s="193"/>
      <c r="CT6" s="193"/>
      <c r="CU6" s="193"/>
      <c r="CV6" s="193"/>
      <c r="CW6" s="193"/>
      <c r="CX6" s="193"/>
      <c r="CY6" s="193"/>
      <c r="CZ6" s="193"/>
      <c r="DA6" s="193"/>
      <c r="DB6" s="193"/>
      <c r="DC6" s="193"/>
      <c r="DD6" s="193"/>
      <c r="DE6" s="193"/>
      <c r="DF6" s="193"/>
      <c r="DG6" s="193"/>
      <c r="DH6" s="193"/>
      <c r="DI6" s="193"/>
      <c r="DJ6" s="193"/>
      <c r="DK6" s="193"/>
      <c r="DL6" s="193"/>
      <c r="DM6" s="193"/>
      <c r="DN6" s="193"/>
      <c r="DO6" s="193"/>
      <c r="DP6" s="193"/>
      <c r="DQ6" s="193"/>
      <c r="DR6" s="193"/>
      <c r="DS6" s="193"/>
      <c r="DT6" s="193"/>
      <c r="DU6" s="193"/>
      <c r="DV6" s="193"/>
      <c r="DW6" s="193"/>
      <c r="DX6" s="193"/>
      <c r="DY6" s="193"/>
      <c r="DZ6" s="193"/>
      <c r="EA6" s="193"/>
      <c r="EB6" s="193"/>
      <c r="EC6" s="193"/>
      <c r="ED6" s="193"/>
      <c r="EE6" s="193"/>
      <c r="EF6" s="193"/>
      <c r="EG6" s="193"/>
      <c r="EH6" s="193"/>
      <c r="EI6" s="193"/>
      <c r="EJ6" s="193"/>
      <c r="EK6" s="193"/>
      <c r="EL6" s="193"/>
      <c r="EM6" s="193"/>
      <c r="EN6" s="193"/>
      <c r="EO6" s="193"/>
      <c r="EP6" s="193"/>
      <c r="EQ6" s="193"/>
      <c r="ER6" s="193"/>
      <c r="ES6" s="193"/>
      <c r="ET6" s="193"/>
      <c r="EU6" s="193"/>
      <c r="EV6" s="193"/>
      <c r="EW6" s="193"/>
      <c r="EX6" s="193"/>
      <c r="EY6" s="193"/>
      <c r="EZ6" s="193"/>
      <c r="FA6" s="193"/>
      <c r="FB6" s="193"/>
      <c r="FC6" s="193"/>
      <c r="FD6" s="193"/>
      <c r="FE6" s="193"/>
      <c r="FF6" s="193"/>
      <c r="FG6" s="193"/>
      <c r="FH6" s="193"/>
      <c r="FI6" s="193"/>
      <c r="FJ6" s="193"/>
      <c r="FK6" s="193"/>
      <c r="FL6" s="193"/>
      <c r="FM6" s="193"/>
      <c r="FN6" s="193"/>
      <c r="FO6" s="193"/>
      <c r="FP6" s="193"/>
      <c r="FQ6" s="193"/>
      <c r="FR6" s="193"/>
      <c r="FS6" s="193"/>
      <c r="FT6" s="193"/>
      <c r="FU6" s="193"/>
      <c r="FV6" s="193"/>
      <c r="FW6" s="193"/>
      <c r="FX6" s="193"/>
      <c r="FY6" s="193"/>
      <c r="FZ6" s="193"/>
      <c r="GA6" s="193"/>
      <c r="GB6" s="193"/>
      <c r="GC6" s="193"/>
      <c r="GD6" s="193"/>
      <c r="GE6" s="193"/>
      <c r="GF6" s="193"/>
      <c r="GG6" s="193"/>
      <c r="GH6" s="193"/>
      <c r="GI6" s="193"/>
      <c r="GJ6" s="193"/>
      <c r="GK6" s="193"/>
      <c r="GL6" s="193"/>
      <c r="GM6" s="193"/>
      <c r="GN6" s="193"/>
      <c r="GO6" s="193"/>
      <c r="GP6" s="193"/>
      <c r="GQ6" s="193"/>
      <c r="GR6" s="193"/>
      <c r="GS6" s="193"/>
      <c r="GT6" s="193"/>
      <c r="GU6" s="193"/>
      <c r="GV6" s="193"/>
      <c r="GW6" s="193"/>
      <c r="GX6" s="193"/>
      <c r="GY6" s="193"/>
      <c r="GZ6" s="193"/>
      <c r="HA6" s="193"/>
      <c r="HB6" s="193"/>
      <c r="HC6" s="193"/>
      <c r="HD6" s="193"/>
      <c r="HE6" s="193"/>
      <c r="HF6" s="193"/>
      <c r="HG6" s="193"/>
      <c r="HH6" s="193"/>
      <c r="HI6" s="193"/>
      <c r="HJ6" s="193"/>
      <c r="HK6" s="193"/>
      <c r="HL6" s="193"/>
      <c r="HM6" s="193"/>
      <c r="HN6" s="193"/>
      <c r="HO6" s="193"/>
      <c r="HP6" s="193"/>
      <c r="HQ6" s="193"/>
      <c r="HR6" s="193"/>
      <c r="HS6" s="193"/>
      <c r="HT6" s="193"/>
      <c r="HU6" s="193"/>
      <c r="HV6" s="193"/>
      <c r="HW6" s="193"/>
      <c r="HX6" s="193"/>
      <c r="HY6" s="193"/>
      <c r="HZ6" s="193"/>
      <c r="IA6" s="193"/>
      <c r="IB6" s="193"/>
      <c r="IC6" s="193"/>
      <c r="ID6" s="193"/>
      <c r="IE6" s="193"/>
      <c r="IF6" s="193"/>
      <c r="IG6" s="193"/>
      <c r="IH6" s="193"/>
      <c r="II6" s="193"/>
      <c r="IJ6" s="193"/>
      <c r="IK6" s="193"/>
      <c r="IL6" s="193"/>
      <c r="IM6" s="193"/>
      <c r="IN6" s="193"/>
      <c r="IO6" s="193"/>
      <c r="IP6" s="193"/>
      <c r="IQ6" s="193"/>
      <c r="IR6" s="193"/>
      <c r="IS6" s="193"/>
      <c r="IT6" s="193"/>
      <c r="IU6" s="193"/>
      <c r="IV6" s="193"/>
    </row>
    <row r="7" ht="16.5" customHeight="1" spans="1:256">
      <c r="A7" s="243"/>
      <c r="B7" s="193"/>
      <c r="C7" s="186"/>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c r="CN7" s="193"/>
      <c r="CO7" s="193"/>
      <c r="CP7" s="193"/>
      <c r="CQ7" s="193"/>
      <c r="CR7" s="193"/>
      <c r="CS7" s="193"/>
      <c r="CT7" s="193"/>
      <c r="CU7" s="193"/>
      <c r="CV7" s="193"/>
      <c r="CW7" s="193"/>
      <c r="CX7" s="193"/>
      <c r="CY7" s="193"/>
      <c r="CZ7" s="193"/>
      <c r="DA7" s="193"/>
      <c r="DB7" s="193"/>
      <c r="DC7" s="193"/>
      <c r="DD7" s="193"/>
      <c r="DE7" s="193"/>
      <c r="DF7" s="193"/>
      <c r="DG7" s="193"/>
      <c r="DH7" s="193"/>
      <c r="DI7" s="193"/>
      <c r="DJ7" s="193"/>
      <c r="DK7" s="193"/>
      <c r="DL7" s="193"/>
      <c r="DM7" s="193"/>
      <c r="DN7" s="193"/>
      <c r="DO7" s="193"/>
      <c r="DP7" s="193"/>
      <c r="DQ7" s="193"/>
      <c r="DR7" s="193"/>
      <c r="DS7" s="193"/>
      <c r="DT7" s="193"/>
      <c r="DU7" s="193"/>
      <c r="DV7" s="193"/>
      <c r="DW7" s="193"/>
      <c r="DX7" s="193"/>
      <c r="DY7" s="193"/>
      <c r="DZ7" s="193"/>
      <c r="EA7" s="193"/>
      <c r="EB7" s="193"/>
      <c r="EC7" s="193"/>
      <c r="ED7" s="193"/>
      <c r="EE7" s="193"/>
      <c r="EF7" s="193"/>
      <c r="EG7" s="193"/>
      <c r="EH7" s="193"/>
      <c r="EI7" s="193"/>
      <c r="EJ7" s="193"/>
      <c r="EK7" s="193"/>
      <c r="EL7" s="193"/>
      <c r="EM7" s="193"/>
      <c r="EN7" s="193"/>
      <c r="EO7" s="193"/>
      <c r="EP7" s="193"/>
      <c r="EQ7" s="193"/>
      <c r="ER7" s="193"/>
      <c r="ES7" s="193"/>
      <c r="ET7" s="193"/>
      <c r="EU7" s="193"/>
      <c r="EV7" s="193"/>
      <c r="EW7" s="193"/>
      <c r="EX7" s="193"/>
      <c r="EY7" s="193"/>
      <c r="EZ7" s="193"/>
      <c r="FA7" s="193"/>
      <c r="FB7" s="193"/>
      <c r="FC7" s="193"/>
      <c r="FD7" s="193"/>
      <c r="FE7" s="193"/>
      <c r="FF7" s="193"/>
      <c r="FG7" s="193"/>
      <c r="FH7" s="193"/>
      <c r="FI7" s="193"/>
      <c r="FJ7" s="193"/>
      <c r="FK7" s="193"/>
      <c r="FL7" s="193"/>
      <c r="FM7" s="193"/>
      <c r="FN7" s="193"/>
      <c r="FO7" s="193"/>
      <c r="FP7" s="193"/>
      <c r="FQ7" s="193"/>
      <c r="FR7" s="193"/>
      <c r="FS7" s="193"/>
      <c r="FT7" s="193"/>
      <c r="FU7" s="193"/>
      <c r="FV7" s="193"/>
      <c r="FW7" s="193"/>
      <c r="FX7" s="193"/>
      <c r="FY7" s="193"/>
      <c r="FZ7" s="193"/>
      <c r="GA7" s="193"/>
      <c r="GB7" s="193"/>
      <c r="GC7" s="193"/>
      <c r="GD7" s="193"/>
      <c r="GE7" s="193"/>
      <c r="GF7" s="193"/>
      <c r="GG7" s="193"/>
      <c r="GH7" s="193"/>
      <c r="GI7" s="193"/>
      <c r="GJ7" s="193"/>
      <c r="GK7" s="193"/>
      <c r="GL7" s="193"/>
      <c r="GM7" s="193"/>
      <c r="GN7" s="193"/>
      <c r="GO7" s="193"/>
      <c r="GP7" s="193"/>
      <c r="GQ7" s="193"/>
      <c r="GR7" s="193"/>
      <c r="GS7" s="193"/>
      <c r="GT7" s="193"/>
      <c r="GU7" s="193"/>
      <c r="GV7" s="193"/>
      <c r="GW7" s="193"/>
      <c r="GX7" s="193"/>
      <c r="GY7" s="193"/>
      <c r="GZ7" s="193"/>
      <c r="HA7" s="193"/>
      <c r="HB7" s="193"/>
      <c r="HC7" s="193"/>
      <c r="HD7" s="193"/>
      <c r="HE7" s="193"/>
      <c r="HF7" s="193"/>
      <c r="HG7" s="193"/>
      <c r="HH7" s="193"/>
      <c r="HI7" s="193"/>
      <c r="HJ7" s="193"/>
      <c r="HK7" s="193"/>
      <c r="HL7" s="193"/>
      <c r="HM7" s="193"/>
      <c r="HN7" s="193"/>
      <c r="HO7" s="193"/>
      <c r="HP7" s="193"/>
      <c r="HQ7" s="193"/>
      <c r="HR7" s="193"/>
      <c r="HS7" s="193"/>
      <c r="HT7" s="193"/>
      <c r="HU7" s="193"/>
      <c r="HV7" s="193"/>
      <c r="HW7" s="193"/>
      <c r="HX7" s="193"/>
      <c r="HY7" s="193"/>
      <c r="HZ7" s="193"/>
      <c r="IA7" s="193"/>
      <c r="IB7" s="193"/>
      <c r="IC7" s="193"/>
      <c r="ID7" s="193"/>
      <c r="IE7" s="193"/>
      <c r="IF7" s="193"/>
      <c r="IG7" s="193"/>
      <c r="IH7" s="193"/>
      <c r="II7" s="193"/>
      <c r="IJ7" s="193"/>
      <c r="IK7" s="193"/>
      <c r="IL7" s="193"/>
      <c r="IM7" s="193"/>
      <c r="IN7" s="193"/>
      <c r="IO7" s="193"/>
      <c r="IP7" s="193"/>
      <c r="IQ7" s="193"/>
      <c r="IR7" s="193"/>
      <c r="IS7" s="193"/>
      <c r="IT7" s="193"/>
      <c r="IU7" s="193"/>
      <c r="IV7" s="193"/>
    </row>
    <row r="8" ht="16.5" customHeight="1" spans="1:256">
      <c r="A8" s="243"/>
      <c r="B8" s="193"/>
      <c r="C8" s="186"/>
      <c r="D8" s="193"/>
      <c r="E8" s="193"/>
      <c r="F8" s="193"/>
      <c r="G8" s="193"/>
      <c r="H8" s="193"/>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93"/>
      <c r="CJ8" s="193"/>
      <c r="CK8" s="193"/>
      <c r="CL8" s="193"/>
      <c r="CM8" s="193"/>
      <c r="CN8" s="193"/>
      <c r="CO8" s="193"/>
      <c r="CP8" s="193"/>
      <c r="CQ8" s="193"/>
      <c r="CR8" s="193"/>
      <c r="CS8" s="193"/>
      <c r="CT8" s="193"/>
      <c r="CU8" s="193"/>
      <c r="CV8" s="193"/>
      <c r="CW8" s="193"/>
      <c r="CX8" s="193"/>
      <c r="CY8" s="193"/>
      <c r="CZ8" s="193"/>
      <c r="DA8" s="193"/>
      <c r="DB8" s="193"/>
      <c r="DC8" s="193"/>
      <c r="DD8" s="193"/>
      <c r="DE8" s="193"/>
      <c r="DF8" s="193"/>
      <c r="DG8" s="193"/>
      <c r="DH8" s="193"/>
      <c r="DI8" s="193"/>
      <c r="DJ8" s="193"/>
      <c r="DK8" s="193"/>
      <c r="DL8" s="193"/>
      <c r="DM8" s="193"/>
      <c r="DN8" s="193"/>
      <c r="DO8" s="193"/>
      <c r="DP8" s="193"/>
      <c r="DQ8" s="193"/>
      <c r="DR8" s="193"/>
      <c r="DS8" s="193"/>
      <c r="DT8" s="193"/>
      <c r="DU8" s="193"/>
      <c r="DV8" s="193"/>
      <c r="DW8" s="193"/>
      <c r="DX8" s="193"/>
      <c r="DY8" s="193"/>
      <c r="DZ8" s="193"/>
      <c r="EA8" s="193"/>
      <c r="EB8" s="193"/>
      <c r="EC8" s="193"/>
      <c r="ED8" s="193"/>
      <c r="EE8" s="193"/>
      <c r="EF8" s="193"/>
      <c r="EG8" s="193"/>
      <c r="EH8" s="193"/>
      <c r="EI8" s="193"/>
      <c r="EJ8" s="193"/>
      <c r="EK8" s="193"/>
      <c r="EL8" s="193"/>
      <c r="EM8" s="193"/>
      <c r="EN8" s="193"/>
      <c r="EO8" s="193"/>
      <c r="EP8" s="193"/>
      <c r="EQ8" s="193"/>
      <c r="ER8" s="193"/>
      <c r="ES8" s="193"/>
      <c r="ET8" s="193"/>
      <c r="EU8" s="193"/>
      <c r="EV8" s="193"/>
      <c r="EW8" s="193"/>
      <c r="EX8" s="193"/>
      <c r="EY8" s="193"/>
      <c r="EZ8" s="193"/>
      <c r="FA8" s="193"/>
      <c r="FB8" s="193"/>
      <c r="FC8" s="193"/>
      <c r="FD8" s="193"/>
      <c r="FE8" s="193"/>
      <c r="FF8" s="193"/>
      <c r="FG8" s="193"/>
      <c r="FH8" s="193"/>
      <c r="FI8" s="193"/>
      <c r="FJ8" s="193"/>
      <c r="FK8" s="193"/>
      <c r="FL8" s="193"/>
      <c r="FM8" s="193"/>
      <c r="FN8" s="193"/>
      <c r="FO8" s="193"/>
      <c r="FP8" s="193"/>
      <c r="FQ8" s="193"/>
      <c r="FR8" s="193"/>
      <c r="FS8" s="193"/>
      <c r="FT8" s="193"/>
      <c r="FU8" s="193"/>
      <c r="FV8" s="193"/>
      <c r="FW8" s="193"/>
      <c r="FX8" s="193"/>
      <c r="FY8" s="193"/>
      <c r="FZ8" s="193"/>
      <c r="GA8" s="193"/>
      <c r="GB8" s="193"/>
      <c r="GC8" s="193"/>
      <c r="GD8" s="193"/>
      <c r="GE8" s="193"/>
      <c r="GF8" s="193"/>
      <c r="GG8" s="193"/>
      <c r="GH8" s="193"/>
      <c r="GI8" s="193"/>
      <c r="GJ8" s="193"/>
      <c r="GK8" s="193"/>
      <c r="GL8" s="193"/>
      <c r="GM8" s="193"/>
      <c r="GN8" s="193"/>
      <c r="GO8" s="193"/>
      <c r="GP8" s="193"/>
      <c r="GQ8" s="193"/>
      <c r="GR8" s="193"/>
      <c r="GS8" s="193"/>
      <c r="GT8" s="193"/>
      <c r="GU8" s="193"/>
      <c r="GV8" s="193"/>
      <c r="GW8" s="193"/>
      <c r="GX8" s="193"/>
      <c r="GY8" s="193"/>
      <c r="GZ8" s="193"/>
      <c r="HA8" s="193"/>
      <c r="HB8" s="193"/>
      <c r="HC8" s="193"/>
      <c r="HD8" s="193"/>
      <c r="HE8" s="193"/>
      <c r="HF8" s="193"/>
      <c r="HG8" s="193"/>
      <c r="HH8" s="193"/>
      <c r="HI8" s="193"/>
      <c r="HJ8" s="193"/>
      <c r="HK8" s="193"/>
      <c r="HL8" s="193"/>
      <c r="HM8" s="193"/>
      <c r="HN8" s="193"/>
      <c r="HO8" s="193"/>
      <c r="HP8" s="193"/>
      <c r="HQ8" s="193"/>
      <c r="HR8" s="193"/>
      <c r="HS8" s="193"/>
      <c r="HT8" s="193"/>
      <c r="HU8" s="193"/>
      <c r="HV8" s="193"/>
      <c r="HW8" s="193"/>
      <c r="HX8" s="193"/>
      <c r="HY8" s="193"/>
      <c r="HZ8" s="193"/>
      <c r="IA8" s="193"/>
      <c r="IB8" s="193"/>
      <c r="IC8" s="193"/>
      <c r="ID8" s="193"/>
      <c r="IE8" s="193"/>
      <c r="IF8" s="193"/>
      <c r="IG8" s="193"/>
      <c r="IH8" s="193"/>
      <c r="II8" s="193"/>
      <c r="IJ8" s="193"/>
      <c r="IK8" s="193"/>
      <c r="IL8" s="193"/>
      <c r="IM8" s="193"/>
      <c r="IN8" s="193"/>
      <c r="IO8" s="193"/>
      <c r="IP8" s="193"/>
      <c r="IQ8" s="193"/>
      <c r="IR8" s="193"/>
      <c r="IS8" s="193"/>
      <c r="IT8" s="193"/>
      <c r="IU8" s="193"/>
      <c r="IV8" s="193"/>
    </row>
    <row r="9" ht="16.5" customHeight="1" spans="1:256">
      <c r="A9" s="243"/>
      <c r="B9" s="193"/>
      <c r="C9" s="186"/>
      <c r="D9" s="193"/>
      <c r="E9" s="193"/>
      <c r="F9" s="193"/>
      <c r="G9" s="193"/>
      <c r="H9" s="193"/>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93"/>
      <c r="BQ9" s="193"/>
      <c r="BR9" s="193"/>
      <c r="BS9" s="193"/>
      <c r="BT9" s="193"/>
      <c r="BU9" s="193"/>
      <c r="BV9" s="193"/>
      <c r="BW9" s="193"/>
      <c r="BX9" s="193"/>
      <c r="BY9" s="193"/>
      <c r="BZ9" s="193"/>
      <c r="CA9" s="193"/>
      <c r="CB9" s="193"/>
      <c r="CC9" s="193"/>
      <c r="CD9" s="193"/>
      <c r="CE9" s="193"/>
      <c r="CF9" s="193"/>
      <c r="CG9" s="193"/>
      <c r="CH9" s="193"/>
      <c r="CI9" s="193"/>
      <c r="CJ9" s="193"/>
      <c r="CK9" s="193"/>
      <c r="CL9" s="193"/>
      <c r="CM9" s="193"/>
      <c r="CN9" s="193"/>
      <c r="CO9" s="193"/>
      <c r="CP9" s="193"/>
      <c r="CQ9" s="193"/>
      <c r="CR9" s="193"/>
      <c r="CS9" s="193"/>
      <c r="CT9" s="193"/>
      <c r="CU9" s="193"/>
      <c r="CV9" s="193"/>
      <c r="CW9" s="193"/>
      <c r="CX9" s="193"/>
      <c r="CY9" s="193"/>
      <c r="CZ9" s="193"/>
      <c r="DA9" s="193"/>
      <c r="DB9" s="193"/>
      <c r="DC9" s="193"/>
      <c r="DD9" s="193"/>
      <c r="DE9" s="193"/>
      <c r="DF9" s="193"/>
      <c r="DG9" s="193"/>
      <c r="DH9" s="193"/>
      <c r="DI9" s="193"/>
      <c r="DJ9" s="193"/>
      <c r="DK9" s="193"/>
      <c r="DL9" s="193"/>
      <c r="DM9" s="193"/>
      <c r="DN9" s="193"/>
      <c r="DO9" s="193"/>
      <c r="DP9" s="193"/>
      <c r="DQ9" s="193"/>
      <c r="DR9" s="193"/>
      <c r="DS9" s="193"/>
      <c r="DT9" s="193"/>
      <c r="DU9" s="193"/>
      <c r="DV9" s="193"/>
      <c r="DW9" s="193"/>
      <c r="DX9" s="193"/>
      <c r="DY9" s="193"/>
      <c r="DZ9" s="193"/>
      <c r="EA9" s="193"/>
      <c r="EB9" s="193"/>
      <c r="EC9" s="193"/>
      <c r="ED9" s="193"/>
      <c r="EE9" s="193"/>
      <c r="EF9" s="193"/>
      <c r="EG9" s="193"/>
      <c r="EH9" s="193"/>
      <c r="EI9" s="193"/>
      <c r="EJ9" s="193"/>
      <c r="EK9" s="193"/>
      <c r="EL9" s="193"/>
      <c r="EM9" s="193"/>
      <c r="EN9" s="193"/>
      <c r="EO9" s="193"/>
      <c r="EP9" s="193"/>
      <c r="EQ9" s="193"/>
      <c r="ER9" s="193"/>
      <c r="ES9" s="193"/>
      <c r="ET9" s="193"/>
      <c r="EU9" s="193"/>
      <c r="EV9" s="193"/>
      <c r="EW9" s="193"/>
      <c r="EX9" s="193"/>
      <c r="EY9" s="193"/>
      <c r="EZ9" s="193"/>
      <c r="FA9" s="193"/>
      <c r="FB9" s="193"/>
      <c r="FC9" s="193"/>
      <c r="FD9" s="193"/>
      <c r="FE9" s="193"/>
      <c r="FF9" s="193"/>
      <c r="FG9" s="193"/>
      <c r="FH9" s="193"/>
      <c r="FI9" s="193"/>
      <c r="FJ9" s="193"/>
      <c r="FK9" s="193"/>
      <c r="FL9" s="193"/>
      <c r="FM9" s="193"/>
      <c r="FN9" s="193"/>
      <c r="FO9" s="193"/>
      <c r="FP9" s="193"/>
      <c r="FQ9" s="193"/>
      <c r="FR9" s="193"/>
      <c r="FS9" s="193"/>
      <c r="FT9" s="193"/>
      <c r="FU9" s="193"/>
      <c r="FV9" s="193"/>
      <c r="FW9" s="193"/>
      <c r="FX9" s="193"/>
      <c r="FY9" s="193"/>
      <c r="FZ9" s="193"/>
      <c r="GA9" s="193"/>
      <c r="GB9" s="193"/>
      <c r="GC9" s="193"/>
      <c r="GD9" s="193"/>
      <c r="GE9" s="193"/>
      <c r="GF9" s="193"/>
      <c r="GG9" s="193"/>
      <c r="GH9" s="193"/>
      <c r="GI9" s="193"/>
      <c r="GJ9" s="193"/>
      <c r="GK9" s="193"/>
      <c r="GL9" s="193"/>
      <c r="GM9" s="193"/>
      <c r="GN9" s="193"/>
      <c r="GO9" s="193"/>
      <c r="GP9" s="193"/>
      <c r="GQ9" s="193"/>
      <c r="GR9" s="193"/>
      <c r="GS9" s="193"/>
      <c r="GT9" s="193"/>
      <c r="GU9" s="193"/>
      <c r="GV9" s="193"/>
      <c r="GW9" s="193"/>
      <c r="GX9" s="193"/>
      <c r="GY9" s="193"/>
      <c r="GZ9" s="193"/>
      <c r="HA9" s="193"/>
      <c r="HB9" s="193"/>
      <c r="HC9" s="193"/>
      <c r="HD9" s="193"/>
      <c r="HE9" s="193"/>
      <c r="HF9" s="193"/>
      <c r="HG9" s="193"/>
      <c r="HH9" s="193"/>
      <c r="HI9" s="193"/>
      <c r="HJ9" s="193"/>
      <c r="HK9" s="193"/>
      <c r="HL9" s="193"/>
      <c r="HM9" s="193"/>
      <c r="HN9" s="193"/>
      <c r="HO9" s="193"/>
      <c r="HP9" s="193"/>
      <c r="HQ9" s="193"/>
      <c r="HR9" s="193"/>
      <c r="HS9" s="193"/>
      <c r="HT9" s="193"/>
      <c r="HU9" s="193"/>
      <c r="HV9" s="193"/>
      <c r="HW9" s="193"/>
      <c r="HX9" s="193"/>
      <c r="HY9" s="193"/>
      <c r="HZ9" s="193"/>
      <c r="IA9" s="193"/>
      <c r="IB9" s="193"/>
      <c r="IC9" s="193"/>
      <c r="ID9" s="193"/>
      <c r="IE9" s="193"/>
      <c r="IF9" s="193"/>
      <c r="IG9" s="193"/>
      <c r="IH9" s="193"/>
      <c r="II9" s="193"/>
      <c r="IJ9" s="193"/>
      <c r="IK9" s="193"/>
      <c r="IL9" s="193"/>
      <c r="IM9" s="193"/>
      <c r="IN9" s="193"/>
      <c r="IO9" s="193"/>
      <c r="IP9" s="193"/>
      <c r="IQ9" s="193"/>
      <c r="IR9" s="193"/>
      <c r="IS9" s="193"/>
      <c r="IT9" s="193"/>
      <c r="IU9" s="193"/>
      <c r="IV9" s="193"/>
    </row>
    <row r="10" ht="32.25" customHeight="1" spans="1:256">
      <c r="A10" s="244" t="s">
        <v>1194</v>
      </c>
      <c r="B10" s="245" t="s">
        <v>1195</v>
      </c>
      <c r="C10" s="227"/>
      <c r="D10" s="246"/>
      <c r="E10" s="246"/>
      <c r="F10" s="247"/>
      <c r="G10" s="246"/>
      <c r="H10" s="246"/>
      <c r="I10" s="246"/>
      <c r="J10" s="246"/>
      <c r="K10" s="282"/>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c r="BQ10" s="235"/>
      <c r="BR10" s="235"/>
      <c r="BS10" s="235"/>
      <c r="BT10" s="235"/>
      <c r="BU10" s="235"/>
      <c r="BV10" s="235"/>
      <c r="BW10" s="235"/>
      <c r="BX10" s="235"/>
      <c r="BY10" s="235"/>
      <c r="BZ10" s="235"/>
      <c r="CA10" s="235"/>
      <c r="CB10" s="235"/>
      <c r="CC10" s="235"/>
      <c r="CD10" s="235"/>
      <c r="CE10" s="235"/>
      <c r="CF10" s="235"/>
      <c r="CG10" s="235"/>
      <c r="CH10" s="235"/>
      <c r="CI10" s="235"/>
      <c r="CJ10" s="235"/>
      <c r="CK10" s="235"/>
      <c r="CL10" s="235"/>
      <c r="CM10" s="235"/>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35"/>
      <c r="DL10" s="235"/>
      <c r="DM10" s="235"/>
      <c r="DN10" s="235"/>
      <c r="DO10" s="235"/>
      <c r="DP10" s="235"/>
      <c r="DQ10" s="235"/>
      <c r="DR10" s="235"/>
      <c r="DS10" s="235"/>
      <c r="DT10" s="235"/>
      <c r="DU10" s="235"/>
      <c r="DV10" s="235"/>
      <c r="DW10" s="235"/>
      <c r="DX10" s="235"/>
      <c r="DY10" s="235"/>
      <c r="DZ10" s="235"/>
      <c r="EA10" s="235"/>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5"/>
      <c r="FC10" s="235"/>
      <c r="FD10" s="235"/>
      <c r="FE10" s="235"/>
      <c r="FF10" s="235"/>
      <c r="FG10" s="235"/>
      <c r="FH10" s="235"/>
      <c r="FI10" s="235"/>
      <c r="FJ10" s="235"/>
      <c r="FK10" s="235"/>
      <c r="FL10" s="235"/>
      <c r="FM10" s="235"/>
      <c r="FN10" s="235"/>
      <c r="FO10" s="235"/>
      <c r="FP10" s="235"/>
      <c r="FQ10" s="235"/>
      <c r="FR10" s="235"/>
      <c r="FS10" s="235"/>
      <c r="FT10" s="235"/>
      <c r="FU10" s="235"/>
      <c r="FV10" s="235"/>
      <c r="FW10" s="235"/>
      <c r="FX10" s="235"/>
      <c r="FY10" s="235"/>
      <c r="FZ10" s="235"/>
      <c r="GA10" s="235"/>
      <c r="GB10" s="235"/>
      <c r="GC10" s="235"/>
      <c r="GD10" s="235"/>
      <c r="GE10" s="235"/>
      <c r="GF10" s="235"/>
      <c r="GG10" s="235"/>
      <c r="GH10" s="235"/>
      <c r="GI10" s="235"/>
      <c r="GJ10" s="235"/>
      <c r="GK10" s="235"/>
      <c r="GL10" s="235"/>
      <c r="GM10" s="235"/>
      <c r="GN10" s="235"/>
      <c r="GO10" s="235"/>
      <c r="GP10" s="235"/>
      <c r="GQ10" s="235"/>
      <c r="GR10" s="235"/>
      <c r="GS10" s="235"/>
      <c r="GT10" s="235"/>
      <c r="GU10" s="235"/>
      <c r="GV10" s="235"/>
      <c r="GW10" s="235"/>
      <c r="GX10" s="235"/>
      <c r="GY10" s="235"/>
      <c r="GZ10" s="235"/>
      <c r="HA10" s="235"/>
      <c r="HB10" s="235"/>
      <c r="HC10" s="235"/>
      <c r="HD10" s="235"/>
      <c r="HE10" s="235"/>
      <c r="HF10" s="235"/>
      <c r="HG10" s="235"/>
      <c r="HH10" s="235"/>
      <c r="HI10" s="235"/>
      <c r="HJ10" s="235"/>
      <c r="HK10" s="235"/>
      <c r="HL10" s="235"/>
      <c r="HM10" s="235"/>
      <c r="HN10" s="235"/>
      <c r="HO10" s="235"/>
      <c r="HP10" s="235"/>
      <c r="HQ10" s="235"/>
      <c r="HR10" s="235"/>
      <c r="HS10" s="235"/>
      <c r="HT10" s="235"/>
      <c r="HU10" s="235"/>
      <c r="HV10" s="235"/>
      <c r="HW10" s="235"/>
      <c r="HX10" s="235"/>
      <c r="HY10" s="235"/>
      <c r="HZ10" s="235"/>
      <c r="IA10" s="235"/>
      <c r="IB10" s="235"/>
      <c r="IC10" s="235"/>
      <c r="ID10" s="235"/>
      <c r="IE10" s="235"/>
      <c r="IF10" s="235"/>
      <c r="IG10" s="235"/>
      <c r="IH10" s="235"/>
      <c r="II10" s="235"/>
      <c r="IJ10" s="235"/>
      <c r="IK10" s="235"/>
      <c r="IL10" s="235"/>
      <c r="IM10" s="235"/>
      <c r="IN10" s="235"/>
      <c r="IO10" s="235"/>
      <c r="IP10" s="235"/>
      <c r="IQ10" s="235"/>
      <c r="IR10" s="235"/>
      <c r="IS10" s="235"/>
      <c r="IT10" s="235"/>
      <c r="IU10" s="235"/>
      <c r="IV10" s="235"/>
    </row>
    <row r="11" ht="16.5" customHeight="1" spans="1:256">
      <c r="A11" s="248" t="s">
        <v>76</v>
      </c>
      <c r="B11" s="248" t="s">
        <v>1196</v>
      </c>
      <c r="C11" s="249" t="s">
        <v>1197</v>
      </c>
      <c r="D11" s="249" t="s">
        <v>1198</v>
      </c>
      <c r="E11" s="250" t="s">
        <v>1199</v>
      </c>
      <c r="F11" s="250" t="s">
        <v>1200</v>
      </c>
      <c r="G11" s="250" t="s">
        <v>1201</v>
      </c>
      <c r="H11" s="250" t="s">
        <v>1202</v>
      </c>
      <c r="I11" s="250" t="s">
        <v>1203</v>
      </c>
      <c r="J11" s="325" t="s">
        <v>1204</v>
      </c>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c r="AY11" s="235"/>
      <c r="AZ11" s="235"/>
      <c r="BA11" s="235"/>
      <c r="BB11" s="235"/>
      <c r="BC11" s="235"/>
      <c r="BD11" s="235"/>
      <c r="BE11" s="235"/>
      <c r="BF11" s="235"/>
      <c r="BG11" s="235"/>
      <c r="BH11" s="235"/>
      <c r="BI11" s="235"/>
      <c r="BJ11" s="235"/>
      <c r="BK11" s="235"/>
      <c r="BL11" s="235"/>
      <c r="BM11" s="235"/>
      <c r="BN11" s="235"/>
      <c r="BO11" s="235"/>
      <c r="BP11" s="235"/>
      <c r="BQ11" s="235"/>
      <c r="BR11" s="235"/>
      <c r="BS11" s="235"/>
      <c r="BT11" s="193"/>
      <c r="BU11" s="193"/>
      <c r="BV11" s="193"/>
      <c r="BW11" s="193"/>
      <c r="BX11" s="193"/>
      <c r="BY11" s="193"/>
      <c r="BZ11" s="193"/>
      <c r="CA11" s="193"/>
      <c r="CB11" s="193"/>
      <c r="CC11" s="193"/>
      <c r="CD11" s="193"/>
      <c r="CE11" s="193"/>
      <c r="CF11" s="193"/>
      <c r="CG11" s="193"/>
      <c r="CH11" s="193"/>
      <c r="CI11" s="193"/>
      <c r="CJ11" s="193"/>
      <c r="CK11" s="193"/>
      <c r="CL11" s="193"/>
      <c r="CM11" s="193"/>
      <c r="CN11" s="193"/>
      <c r="CO11" s="193"/>
      <c r="CP11" s="193"/>
      <c r="CQ11" s="193"/>
      <c r="CR11" s="193"/>
      <c r="CS11" s="193"/>
      <c r="CT11" s="193"/>
      <c r="CU11" s="193"/>
      <c r="CV11" s="193"/>
      <c r="CW11" s="193"/>
      <c r="CX11" s="193"/>
      <c r="CY11" s="193"/>
      <c r="CZ11" s="193"/>
      <c r="DA11" s="193"/>
      <c r="DB11" s="193"/>
      <c r="DC11" s="193"/>
      <c r="DD11" s="193"/>
      <c r="DE11" s="193"/>
      <c r="DF11" s="193"/>
      <c r="DG11" s="193"/>
      <c r="DH11" s="193"/>
      <c r="DI11" s="193"/>
      <c r="DJ11" s="193"/>
      <c r="DK11" s="193"/>
      <c r="DL11" s="193"/>
      <c r="DM11" s="193"/>
      <c r="DN11" s="193"/>
      <c r="DO11" s="193"/>
      <c r="DP11" s="193"/>
      <c r="DQ11" s="193"/>
      <c r="DR11" s="193"/>
      <c r="DS11" s="193"/>
      <c r="DT11" s="193"/>
      <c r="DU11" s="193"/>
      <c r="DV11" s="193"/>
      <c r="DW11" s="193"/>
      <c r="DX11" s="193"/>
      <c r="DY11" s="193"/>
      <c r="DZ11" s="193"/>
      <c r="EA11" s="193"/>
      <c r="EB11" s="193"/>
      <c r="EC11" s="193"/>
      <c r="ED11" s="193"/>
      <c r="EE11" s="193"/>
      <c r="EF11" s="193"/>
      <c r="EG11" s="193"/>
      <c r="EH11" s="193"/>
      <c r="EI11" s="193"/>
      <c r="EJ11" s="193"/>
      <c r="EK11" s="193"/>
      <c r="EL11" s="193"/>
      <c r="EM11" s="193"/>
      <c r="EN11" s="193"/>
      <c r="EO11" s="193"/>
      <c r="EP11" s="193"/>
      <c r="EQ11" s="193"/>
      <c r="ER11" s="193"/>
      <c r="ES11" s="193"/>
      <c r="ET11" s="193"/>
      <c r="EU11" s="193"/>
      <c r="EV11" s="193"/>
      <c r="EW11" s="193"/>
      <c r="EX11" s="193"/>
      <c r="EY11" s="193"/>
      <c r="EZ11" s="193"/>
      <c r="FA11" s="193"/>
      <c r="FB11" s="193"/>
      <c r="FC11" s="193"/>
      <c r="FD11" s="193"/>
      <c r="FE11" s="193"/>
      <c r="FF11" s="193"/>
      <c r="FG11" s="193"/>
      <c r="FH11" s="193"/>
      <c r="FI11" s="193"/>
      <c r="FJ11" s="193"/>
      <c r="FK11" s="193"/>
      <c r="FL11" s="193"/>
      <c r="FM11" s="193"/>
      <c r="FN11" s="193"/>
      <c r="FO11" s="193"/>
      <c r="FP11" s="193"/>
      <c r="FQ11" s="193"/>
      <c r="FR11" s="193"/>
      <c r="FS11" s="193"/>
      <c r="FT11" s="193"/>
      <c r="FU11" s="193"/>
      <c r="FV11" s="193"/>
      <c r="FW11" s="193"/>
      <c r="FX11" s="193"/>
      <c r="FY11" s="193"/>
      <c r="FZ11" s="193"/>
      <c r="GA11" s="193"/>
      <c r="GB11" s="193"/>
      <c r="GC11" s="193"/>
      <c r="GD11" s="193"/>
      <c r="GE11" s="193"/>
      <c r="GF11" s="193"/>
      <c r="GG11" s="193"/>
      <c r="GH11" s="193"/>
      <c r="GI11" s="193"/>
      <c r="GJ11" s="193"/>
      <c r="GK11" s="193"/>
      <c r="GL11" s="193"/>
      <c r="GM11" s="193"/>
      <c r="GN11" s="193"/>
      <c r="GO11" s="193"/>
      <c r="GP11" s="193"/>
      <c r="GQ11" s="193"/>
      <c r="GR11" s="193"/>
      <c r="GS11" s="193"/>
      <c r="GT11" s="193"/>
      <c r="GU11" s="193"/>
      <c r="GV11" s="193"/>
      <c r="GW11" s="193"/>
      <c r="GX11" s="193"/>
      <c r="GY11" s="193"/>
      <c r="GZ11" s="193"/>
      <c r="HA11" s="193"/>
      <c r="HB11" s="193"/>
      <c r="HC11" s="193"/>
      <c r="HD11" s="193"/>
      <c r="HE11" s="193"/>
      <c r="HF11" s="193"/>
      <c r="HG11" s="193"/>
      <c r="HH11" s="193"/>
      <c r="HI11" s="193"/>
      <c r="HJ11" s="235"/>
      <c r="HK11" s="235"/>
      <c r="HL11" s="235"/>
      <c r="HM11" s="235"/>
      <c r="HN11" s="235"/>
      <c r="HO11" s="235"/>
      <c r="HP11" s="235"/>
      <c r="HQ11" s="235"/>
      <c r="HR11" s="235"/>
      <c r="HS11" s="235"/>
      <c r="HT11" s="235"/>
      <c r="HU11" s="235"/>
      <c r="HV11" s="235"/>
      <c r="HW11" s="235"/>
      <c r="HX11" s="235"/>
      <c r="HY11" s="235"/>
      <c r="HZ11" s="235"/>
      <c r="IA11" s="235"/>
      <c r="IB11" s="235"/>
      <c r="IC11" s="235"/>
      <c r="ID11" s="235"/>
      <c r="IE11" s="235"/>
      <c r="IF11" s="235"/>
      <c r="IG11" s="235"/>
      <c r="IH11" s="235"/>
      <c r="II11" s="235"/>
      <c r="IJ11" s="235"/>
      <c r="IK11" s="235"/>
      <c r="IL11" s="235"/>
      <c r="IM11" s="235"/>
      <c r="IN11" s="235"/>
      <c r="IO11" s="235"/>
      <c r="IP11" s="235"/>
      <c r="IQ11" s="235"/>
      <c r="IR11" s="235"/>
      <c r="IS11" s="235"/>
      <c r="IT11" s="235"/>
      <c r="IU11" s="235"/>
      <c r="IV11" s="193"/>
    </row>
    <row r="12" ht="16.5" customHeight="1" spans="1:256">
      <c r="A12" s="251"/>
      <c r="B12" s="251"/>
      <c r="C12" s="251"/>
      <c r="D12" s="251"/>
      <c r="E12" s="251"/>
      <c r="F12" s="251"/>
      <c r="G12" s="251"/>
      <c r="H12" s="251"/>
      <c r="I12" s="251"/>
      <c r="J12" s="251"/>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c r="BG12" s="235"/>
      <c r="BH12" s="235"/>
      <c r="BI12" s="235"/>
      <c r="BJ12" s="235"/>
      <c r="BK12" s="235"/>
      <c r="BL12" s="235"/>
      <c r="BM12" s="235"/>
      <c r="BN12" s="235"/>
      <c r="BO12" s="235"/>
      <c r="BP12" s="235"/>
      <c r="BQ12" s="235"/>
      <c r="BR12" s="235"/>
      <c r="BS12" s="235"/>
      <c r="BT12" s="193"/>
      <c r="BU12" s="193"/>
      <c r="BV12" s="193"/>
      <c r="BW12" s="193"/>
      <c r="BX12" s="193"/>
      <c r="BY12" s="193"/>
      <c r="BZ12" s="193"/>
      <c r="CA12" s="193"/>
      <c r="CB12" s="193"/>
      <c r="CC12" s="193"/>
      <c r="CD12" s="193"/>
      <c r="CE12" s="193"/>
      <c r="CF12" s="193"/>
      <c r="CG12" s="193"/>
      <c r="CH12" s="193"/>
      <c r="CI12" s="193"/>
      <c r="CJ12" s="193"/>
      <c r="CK12" s="193"/>
      <c r="CL12" s="193"/>
      <c r="CM12" s="193"/>
      <c r="CN12" s="193"/>
      <c r="CO12" s="193"/>
      <c r="CP12" s="193"/>
      <c r="CQ12" s="193"/>
      <c r="CR12" s="193"/>
      <c r="CS12" s="193"/>
      <c r="CT12" s="193"/>
      <c r="CU12" s="193"/>
      <c r="CV12" s="193"/>
      <c r="CW12" s="193"/>
      <c r="CX12" s="193"/>
      <c r="CY12" s="193"/>
      <c r="CZ12" s="193"/>
      <c r="DA12" s="193"/>
      <c r="DB12" s="193"/>
      <c r="DC12" s="193"/>
      <c r="DD12" s="193"/>
      <c r="DE12" s="193"/>
      <c r="DF12" s="193"/>
      <c r="DG12" s="193"/>
      <c r="DH12" s="193"/>
      <c r="DI12" s="193"/>
      <c r="DJ12" s="193"/>
      <c r="DK12" s="193"/>
      <c r="DL12" s="193"/>
      <c r="DM12" s="193"/>
      <c r="DN12" s="193"/>
      <c r="DO12" s="193"/>
      <c r="DP12" s="193"/>
      <c r="DQ12" s="193"/>
      <c r="DR12" s="193"/>
      <c r="DS12" s="193"/>
      <c r="DT12" s="193"/>
      <c r="DU12" s="193"/>
      <c r="DV12" s="193"/>
      <c r="DW12" s="193"/>
      <c r="DX12" s="193"/>
      <c r="DY12" s="193"/>
      <c r="DZ12" s="193"/>
      <c r="EA12" s="193"/>
      <c r="EB12" s="193"/>
      <c r="EC12" s="193"/>
      <c r="ED12" s="193"/>
      <c r="EE12" s="193"/>
      <c r="EF12" s="193"/>
      <c r="EG12" s="193"/>
      <c r="EH12" s="193"/>
      <c r="EI12" s="193"/>
      <c r="EJ12" s="193"/>
      <c r="EK12" s="193"/>
      <c r="EL12" s="193"/>
      <c r="EM12" s="193"/>
      <c r="EN12" s="193"/>
      <c r="EO12" s="193"/>
      <c r="EP12" s="193"/>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3"/>
      <c r="FR12" s="193"/>
      <c r="FS12" s="193"/>
      <c r="FT12" s="193"/>
      <c r="FU12" s="193"/>
      <c r="FV12" s="193"/>
      <c r="FW12" s="193"/>
      <c r="FX12" s="193"/>
      <c r="FY12" s="193"/>
      <c r="FZ12" s="193"/>
      <c r="GA12" s="193"/>
      <c r="GB12" s="193"/>
      <c r="GC12" s="193"/>
      <c r="GD12" s="193"/>
      <c r="GE12" s="193"/>
      <c r="GF12" s="193"/>
      <c r="GG12" s="193"/>
      <c r="GH12" s="193"/>
      <c r="GI12" s="193"/>
      <c r="GJ12" s="193"/>
      <c r="GK12" s="193"/>
      <c r="GL12" s="193"/>
      <c r="GM12" s="193"/>
      <c r="GN12" s="193"/>
      <c r="GO12" s="193"/>
      <c r="GP12" s="193"/>
      <c r="GQ12" s="193"/>
      <c r="GR12" s="193"/>
      <c r="GS12" s="193"/>
      <c r="GT12" s="193"/>
      <c r="GU12" s="193"/>
      <c r="GV12" s="193"/>
      <c r="GW12" s="193"/>
      <c r="GX12" s="193"/>
      <c r="GY12" s="193"/>
      <c r="GZ12" s="193"/>
      <c r="HA12" s="193"/>
      <c r="HB12" s="193"/>
      <c r="HC12" s="193"/>
      <c r="HD12" s="193"/>
      <c r="HE12" s="193"/>
      <c r="HF12" s="193"/>
      <c r="HG12" s="193"/>
      <c r="HH12" s="193"/>
      <c r="HI12" s="193"/>
      <c r="HJ12" s="235"/>
      <c r="HK12" s="235"/>
      <c r="HL12" s="235"/>
      <c r="HM12" s="235"/>
      <c r="HN12" s="235"/>
      <c r="HO12" s="235"/>
      <c r="HP12" s="235"/>
      <c r="HQ12" s="235"/>
      <c r="HR12" s="235"/>
      <c r="HS12" s="235"/>
      <c r="HT12" s="235"/>
      <c r="HU12" s="235"/>
      <c r="HV12" s="235"/>
      <c r="HW12" s="235"/>
      <c r="HX12" s="235"/>
      <c r="HY12" s="235"/>
      <c r="HZ12" s="235"/>
      <c r="IA12" s="235"/>
      <c r="IB12" s="235"/>
      <c r="IC12" s="235"/>
      <c r="ID12" s="235"/>
      <c r="IE12" s="235"/>
      <c r="IF12" s="235"/>
      <c r="IG12" s="235"/>
      <c r="IH12" s="235"/>
      <c r="II12" s="235"/>
      <c r="IJ12" s="235"/>
      <c r="IK12" s="235"/>
      <c r="IL12" s="235"/>
      <c r="IM12" s="235"/>
      <c r="IN12" s="235"/>
      <c r="IO12" s="235"/>
      <c r="IP12" s="235"/>
      <c r="IQ12" s="235"/>
      <c r="IR12" s="235"/>
      <c r="IS12" s="235"/>
      <c r="IT12" s="235"/>
      <c r="IU12" s="235"/>
      <c r="IV12" s="193"/>
    </row>
    <row r="13" ht="23.25" customHeight="1" spans="1:256">
      <c r="A13" s="252" t="s">
        <v>1205</v>
      </c>
      <c r="B13" s="253"/>
      <c r="C13" s="254" t="s">
        <v>1206</v>
      </c>
      <c r="D13" s="255">
        <v>237</v>
      </c>
      <c r="E13" s="255">
        <v>17</v>
      </c>
      <c r="F13" s="255">
        <v>9</v>
      </c>
      <c r="G13" s="255">
        <v>2</v>
      </c>
      <c r="H13" s="255">
        <v>0</v>
      </c>
      <c r="I13" s="326">
        <v>4</v>
      </c>
      <c r="J13" s="327">
        <f t="shared" ref="J13:J22" si="0">SUM(D13:E13,G13:I13)</f>
        <v>260</v>
      </c>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c r="AY13" s="235"/>
      <c r="AZ13" s="235"/>
      <c r="BA13" s="235"/>
      <c r="BB13" s="235"/>
      <c r="BC13" s="235"/>
      <c r="BD13" s="235"/>
      <c r="BE13" s="235"/>
      <c r="BF13" s="235"/>
      <c r="BG13" s="235"/>
      <c r="BH13" s="235"/>
      <c r="BI13" s="235"/>
      <c r="BJ13" s="235"/>
      <c r="BK13" s="235"/>
      <c r="BL13" s="235"/>
      <c r="BM13" s="235"/>
      <c r="BN13" s="235"/>
      <c r="BO13" s="235"/>
      <c r="BP13" s="235"/>
      <c r="BQ13" s="235"/>
      <c r="BR13" s="235"/>
      <c r="BS13" s="235"/>
      <c r="BT13" s="235"/>
      <c r="BU13" s="235"/>
      <c r="BV13" s="235"/>
      <c r="BW13" s="235"/>
      <c r="BX13" s="235"/>
      <c r="BY13" s="235"/>
      <c r="BZ13" s="235"/>
      <c r="CA13" s="235"/>
      <c r="CB13" s="235"/>
      <c r="CC13" s="235"/>
      <c r="CD13" s="235"/>
      <c r="CE13" s="235"/>
      <c r="CF13" s="235"/>
      <c r="CG13" s="235"/>
      <c r="CH13" s="235"/>
      <c r="CI13" s="235"/>
      <c r="CJ13" s="235"/>
      <c r="CK13" s="235"/>
      <c r="CL13" s="235"/>
      <c r="CM13" s="235"/>
      <c r="CN13" s="235"/>
      <c r="CO13" s="235"/>
      <c r="CP13" s="235"/>
      <c r="CQ13" s="235"/>
      <c r="CR13" s="235"/>
      <c r="CS13" s="235"/>
      <c r="CT13" s="235"/>
      <c r="CU13" s="235"/>
      <c r="CV13" s="235"/>
      <c r="CW13" s="235"/>
      <c r="CX13" s="235"/>
      <c r="CY13" s="235"/>
      <c r="CZ13" s="235"/>
      <c r="DA13" s="235"/>
      <c r="DB13" s="235"/>
      <c r="DC13" s="235"/>
      <c r="DD13" s="235"/>
      <c r="DE13" s="235"/>
      <c r="DF13" s="235"/>
      <c r="DG13" s="235"/>
      <c r="DH13" s="235"/>
      <c r="DI13" s="235"/>
      <c r="DJ13" s="235"/>
      <c r="DK13" s="235"/>
      <c r="DL13" s="235"/>
      <c r="DM13" s="235"/>
      <c r="DN13" s="235"/>
      <c r="DO13" s="235"/>
      <c r="DP13" s="235"/>
      <c r="DQ13" s="235"/>
      <c r="DR13" s="235"/>
      <c r="DS13" s="235"/>
      <c r="DT13" s="235"/>
      <c r="DU13" s="235"/>
      <c r="DV13" s="235"/>
      <c r="DW13" s="235"/>
      <c r="DX13" s="235"/>
      <c r="DY13" s="235"/>
      <c r="DZ13" s="235"/>
      <c r="EA13" s="235"/>
      <c r="EB13" s="235"/>
      <c r="EC13" s="235"/>
      <c r="ED13" s="235"/>
      <c r="EE13" s="235"/>
      <c r="EF13" s="235"/>
      <c r="EG13" s="235"/>
      <c r="EH13" s="235"/>
      <c r="EI13" s="235"/>
      <c r="EJ13" s="235"/>
      <c r="EK13" s="235"/>
      <c r="EL13" s="235"/>
      <c r="EM13" s="235"/>
      <c r="EN13" s="235"/>
      <c r="EO13" s="235"/>
      <c r="EP13" s="235"/>
      <c r="EQ13" s="235"/>
      <c r="ER13" s="235"/>
      <c r="ES13" s="235"/>
      <c r="ET13" s="235"/>
      <c r="EU13" s="235"/>
      <c r="EV13" s="235"/>
      <c r="EW13" s="235"/>
      <c r="EX13" s="235"/>
      <c r="EY13" s="235"/>
      <c r="EZ13" s="235"/>
      <c r="FA13" s="235"/>
      <c r="FB13" s="235"/>
      <c r="FC13" s="235"/>
      <c r="FD13" s="235"/>
      <c r="FE13" s="235"/>
      <c r="FF13" s="235"/>
      <c r="FG13" s="235"/>
      <c r="FH13" s="235"/>
      <c r="FI13" s="235"/>
      <c r="FJ13" s="235"/>
      <c r="FK13" s="235"/>
      <c r="FL13" s="235"/>
      <c r="FM13" s="235"/>
      <c r="FN13" s="235"/>
      <c r="FO13" s="235"/>
      <c r="FP13" s="235"/>
      <c r="FQ13" s="235"/>
      <c r="FR13" s="235"/>
      <c r="FS13" s="235"/>
      <c r="FT13" s="235"/>
      <c r="FU13" s="235"/>
      <c r="FV13" s="235"/>
      <c r="FW13" s="235"/>
      <c r="FX13" s="235"/>
      <c r="FY13" s="235"/>
      <c r="FZ13" s="235"/>
      <c r="GA13" s="235"/>
      <c r="GB13" s="235"/>
      <c r="GC13" s="235"/>
      <c r="GD13" s="235"/>
      <c r="GE13" s="235"/>
      <c r="GF13" s="235"/>
      <c r="GG13" s="235"/>
      <c r="GH13" s="235"/>
      <c r="GI13" s="235"/>
      <c r="GJ13" s="235"/>
      <c r="GK13" s="235"/>
      <c r="GL13" s="235"/>
      <c r="GM13" s="235"/>
      <c r="GN13" s="235"/>
      <c r="GO13" s="235"/>
      <c r="GP13" s="235"/>
      <c r="GQ13" s="235"/>
      <c r="GR13" s="235"/>
      <c r="GS13" s="235"/>
      <c r="GT13" s="235"/>
      <c r="GU13" s="235"/>
      <c r="GV13" s="235"/>
      <c r="GW13" s="235"/>
      <c r="GX13" s="235"/>
      <c r="GY13" s="235"/>
      <c r="GZ13" s="235"/>
      <c r="HA13" s="235"/>
      <c r="HB13" s="235"/>
      <c r="HC13" s="235"/>
      <c r="HD13" s="235"/>
      <c r="HE13" s="235"/>
      <c r="HF13" s="235"/>
      <c r="HG13" s="235"/>
      <c r="HH13" s="235"/>
      <c r="HI13" s="235"/>
      <c r="HJ13" s="235"/>
      <c r="HK13" s="235"/>
      <c r="HL13" s="235"/>
      <c r="HM13" s="235"/>
      <c r="HN13" s="235"/>
      <c r="HO13" s="235"/>
      <c r="HP13" s="235"/>
      <c r="HQ13" s="235"/>
      <c r="HR13" s="235"/>
      <c r="HS13" s="235"/>
      <c r="HT13" s="235"/>
      <c r="HU13" s="235"/>
      <c r="HV13" s="235"/>
      <c r="HW13" s="235"/>
      <c r="HX13" s="235"/>
      <c r="HY13" s="235"/>
      <c r="HZ13" s="235"/>
      <c r="IA13" s="235"/>
      <c r="IB13" s="235"/>
      <c r="IC13" s="235"/>
      <c r="ID13" s="235"/>
      <c r="IE13" s="235"/>
      <c r="IF13" s="235"/>
      <c r="IG13" s="235"/>
      <c r="IH13" s="235"/>
      <c r="II13" s="235"/>
      <c r="IJ13" s="235"/>
      <c r="IK13" s="235"/>
      <c r="IL13" s="235"/>
      <c r="IM13" s="235"/>
      <c r="IN13" s="235"/>
      <c r="IO13" s="235"/>
      <c r="IP13" s="235"/>
      <c r="IQ13" s="235"/>
      <c r="IR13" s="235"/>
      <c r="IS13" s="235"/>
      <c r="IT13" s="235"/>
      <c r="IU13" s="235"/>
      <c r="IV13" s="235"/>
    </row>
    <row r="14" ht="23.25" customHeight="1" spans="1:256">
      <c r="A14" s="252" t="s">
        <v>1207</v>
      </c>
      <c r="B14" s="256"/>
      <c r="C14" s="254" t="s">
        <v>1208</v>
      </c>
      <c r="D14" s="255">
        <v>4</v>
      </c>
      <c r="E14" s="255">
        <v>0</v>
      </c>
      <c r="F14" s="255">
        <v>0</v>
      </c>
      <c r="G14" s="255">
        <v>0</v>
      </c>
      <c r="H14" s="255">
        <v>0</v>
      </c>
      <c r="I14" s="326">
        <v>0</v>
      </c>
      <c r="J14" s="327">
        <f t="shared" si="0"/>
        <v>4</v>
      </c>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5"/>
      <c r="BQ14" s="235"/>
      <c r="BR14" s="235"/>
      <c r="BS14" s="235"/>
      <c r="BT14" s="235"/>
      <c r="BU14" s="235"/>
      <c r="BV14" s="235"/>
      <c r="BW14" s="235"/>
      <c r="BX14" s="235"/>
      <c r="BY14" s="235"/>
      <c r="BZ14" s="235"/>
      <c r="CA14" s="235"/>
      <c r="CB14" s="235"/>
      <c r="CC14" s="235"/>
      <c r="CD14" s="235"/>
      <c r="CE14" s="235"/>
      <c r="CF14" s="235"/>
      <c r="CG14" s="235"/>
      <c r="CH14" s="235"/>
      <c r="CI14" s="235"/>
      <c r="CJ14" s="235"/>
      <c r="CK14" s="235"/>
      <c r="CL14" s="235"/>
      <c r="CM14" s="235"/>
      <c r="CN14" s="235"/>
      <c r="CO14" s="235"/>
      <c r="CP14" s="235"/>
      <c r="CQ14" s="235"/>
      <c r="CR14" s="235"/>
      <c r="CS14" s="235"/>
      <c r="CT14" s="235"/>
      <c r="CU14" s="235"/>
      <c r="CV14" s="235"/>
      <c r="CW14" s="235"/>
      <c r="CX14" s="235"/>
      <c r="CY14" s="235"/>
      <c r="CZ14" s="235"/>
      <c r="DA14" s="235"/>
      <c r="DB14" s="235"/>
      <c r="DC14" s="235"/>
      <c r="DD14" s="235"/>
      <c r="DE14" s="235"/>
      <c r="DF14" s="235"/>
      <c r="DG14" s="235"/>
      <c r="DH14" s="235"/>
      <c r="DI14" s="235"/>
      <c r="DJ14" s="235"/>
      <c r="DK14" s="235"/>
      <c r="DL14" s="235"/>
      <c r="DM14" s="235"/>
      <c r="DN14" s="235"/>
      <c r="DO14" s="235"/>
      <c r="DP14" s="235"/>
      <c r="DQ14" s="235"/>
      <c r="DR14" s="235"/>
      <c r="DS14" s="235"/>
      <c r="DT14" s="235"/>
      <c r="DU14" s="235"/>
      <c r="DV14" s="235"/>
      <c r="DW14" s="235"/>
      <c r="DX14" s="235"/>
      <c r="DY14" s="235"/>
      <c r="DZ14" s="235"/>
      <c r="EA14" s="235"/>
      <c r="EB14" s="235"/>
      <c r="EC14" s="235"/>
      <c r="ED14" s="235"/>
      <c r="EE14" s="235"/>
      <c r="EF14" s="235"/>
      <c r="EG14" s="235"/>
      <c r="EH14" s="235"/>
      <c r="EI14" s="235"/>
      <c r="EJ14" s="235"/>
      <c r="EK14" s="235"/>
      <c r="EL14" s="235"/>
      <c r="EM14" s="235"/>
      <c r="EN14" s="235"/>
      <c r="EO14" s="235"/>
      <c r="EP14" s="235"/>
      <c r="EQ14" s="235"/>
      <c r="ER14" s="235"/>
      <c r="ES14" s="235"/>
      <c r="ET14" s="235"/>
      <c r="EU14" s="235"/>
      <c r="EV14" s="235"/>
      <c r="EW14" s="235"/>
      <c r="EX14" s="235"/>
      <c r="EY14" s="235"/>
      <c r="EZ14" s="235"/>
      <c r="FA14" s="235"/>
      <c r="FB14" s="235"/>
      <c r="FC14" s="235"/>
      <c r="FD14" s="235"/>
      <c r="FE14" s="235"/>
      <c r="FF14" s="235"/>
      <c r="FG14" s="235"/>
      <c r="FH14" s="235"/>
      <c r="FI14" s="235"/>
      <c r="FJ14" s="235"/>
      <c r="FK14" s="235"/>
      <c r="FL14" s="235"/>
      <c r="FM14" s="235"/>
      <c r="FN14" s="235"/>
      <c r="FO14" s="235"/>
      <c r="FP14" s="235"/>
      <c r="FQ14" s="235"/>
      <c r="FR14" s="235"/>
      <c r="FS14" s="235"/>
      <c r="FT14" s="235"/>
      <c r="FU14" s="235"/>
      <c r="FV14" s="235"/>
      <c r="FW14" s="235"/>
      <c r="FX14" s="235"/>
      <c r="FY14" s="235"/>
      <c r="FZ14" s="235"/>
      <c r="GA14" s="235"/>
      <c r="GB14" s="235"/>
      <c r="GC14" s="235"/>
      <c r="GD14" s="235"/>
      <c r="GE14" s="235"/>
      <c r="GF14" s="235"/>
      <c r="GG14" s="235"/>
      <c r="GH14" s="235"/>
      <c r="GI14" s="235"/>
      <c r="GJ14" s="235"/>
      <c r="GK14" s="235"/>
      <c r="GL14" s="235"/>
      <c r="GM14" s="235"/>
      <c r="GN14" s="235"/>
      <c r="GO14" s="235"/>
      <c r="GP14" s="235"/>
      <c r="GQ14" s="235"/>
      <c r="GR14" s="235"/>
      <c r="GS14" s="235"/>
      <c r="GT14" s="235"/>
      <c r="GU14" s="235"/>
      <c r="GV14" s="235"/>
      <c r="GW14" s="235"/>
      <c r="GX14" s="235"/>
      <c r="GY14" s="235"/>
      <c r="GZ14" s="235"/>
      <c r="HA14" s="235"/>
      <c r="HB14" s="235"/>
      <c r="HC14" s="235"/>
      <c r="HD14" s="235"/>
      <c r="HE14" s="235"/>
      <c r="HF14" s="235"/>
      <c r="HG14" s="235"/>
      <c r="HH14" s="235"/>
      <c r="HI14" s="235"/>
      <c r="HJ14" s="235"/>
      <c r="HK14" s="235"/>
      <c r="HL14" s="235"/>
      <c r="HM14" s="235"/>
      <c r="HN14" s="235"/>
      <c r="HO14" s="235"/>
      <c r="HP14" s="235"/>
      <c r="HQ14" s="235"/>
      <c r="HR14" s="235"/>
      <c r="HS14" s="235"/>
      <c r="HT14" s="235"/>
      <c r="HU14" s="235"/>
      <c r="HV14" s="235"/>
      <c r="HW14" s="235"/>
      <c r="HX14" s="235"/>
      <c r="HY14" s="235"/>
      <c r="HZ14" s="235"/>
      <c r="IA14" s="235"/>
      <c r="IB14" s="235"/>
      <c r="IC14" s="235"/>
      <c r="ID14" s="235"/>
      <c r="IE14" s="235"/>
      <c r="IF14" s="235"/>
      <c r="IG14" s="235"/>
      <c r="IH14" s="235"/>
      <c r="II14" s="235"/>
      <c r="IJ14" s="235"/>
      <c r="IK14" s="235"/>
      <c r="IL14" s="235"/>
      <c r="IM14" s="235"/>
      <c r="IN14" s="235"/>
      <c r="IO14" s="235"/>
      <c r="IP14" s="235"/>
      <c r="IQ14" s="235"/>
      <c r="IR14" s="235"/>
      <c r="IS14" s="235"/>
      <c r="IT14" s="235"/>
      <c r="IU14" s="235"/>
      <c r="IV14" s="235"/>
    </row>
    <row r="15" ht="23.25" customHeight="1" spans="1:256">
      <c r="A15" s="252" t="s">
        <v>1209</v>
      </c>
      <c r="B15" s="256"/>
      <c r="C15" s="254" t="s">
        <v>1210</v>
      </c>
      <c r="D15" s="255">
        <v>340</v>
      </c>
      <c r="E15" s="255">
        <v>16</v>
      </c>
      <c r="F15" s="255">
        <v>4</v>
      </c>
      <c r="G15" s="255">
        <v>3</v>
      </c>
      <c r="H15" s="255">
        <v>0</v>
      </c>
      <c r="I15" s="255">
        <v>0</v>
      </c>
      <c r="J15" s="327">
        <f t="shared" si="0"/>
        <v>359</v>
      </c>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c r="AY15" s="235"/>
      <c r="AZ15" s="235"/>
      <c r="BA15" s="235"/>
      <c r="BB15" s="235"/>
      <c r="BC15" s="235"/>
      <c r="BD15" s="235"/>
      <c r="BE15" s="235"/>
      <c r="BF15" s="235"/>
      <c r="BG15" s="235"/>
      <c r="BH15" s="235"/>
      <c r="BI15" s="235"/>
      <c r="BJ15" s="235"/>
      <c r="BK15" s="235"/>
      <c r="BL15" s="235"/>
      <c r="BM15" s="235"/>
      <c r="BN15" s="235"/>
      <c r="BO15" s="235"/>
      <c r="BP15" s="235"/>
      <c r="BQ15" s="235"/>
      <c r="BR15" s="235"/>
      <c r="BS15" s="235"/>
      <c r="BT15" s="235"/>
      <c r="BU15" s="235"/>
      <c r="BV15" s="235"/>
      <c r="BW15" s="235"/>
      <c r="BX15" s="235"/>
      <c r="BY15" s="235"/>
      <c r="BZ15" s="235"/>
      <c r="CA15" s="235"/>
      <c r="CB15" s="235"/>
      <c r="CC15" s="235"/>
      <c r="CD15" s="235"/>
      <c r="CE15" s="235"/>
      <c r="CF15" s="235"/>
      <c r="CG15" s="235"/>
      <c r="CH15" s="235"/>
      <c r="CI15" s="235"/>
      <c r="CJ15" s="235"/>
      <c r="CK15" s="235"/>
      <c r="CL15" s="235"/>
      <c r="CM15" s="235"/>
      <c r="CN15" s="235"/>
      <c r="CO15" s="235"/>
      <c r="CP15" s="235"/>
      <c r="CQ15" s="235"/>
      <c r="CR15" s="235"/>
      <c r="CS15" s="235"/>
      <c r="CT15" s="235"/>
      <c r="CU15" s="235"/>
      <c r="CV15" s="235"/>
      <c r="CW15" s="235"/>
      <c r="CX15" s="235"/>
      <c r="CY15" s="235"/>
      <c r="CZ15" s="235"/>
      <c r="DA15" s="235"/>
      <c r="DB15" s="235"/>
      <c r="DC15" s="235"/>
      <c r="DD15" s="235"/>
      <c r="DE15" s="235"/>
      <c r="DF15" s="235"/>
      <c r="DG15" s="235"/>
      <c r="DH15" s="235"/>
      <c r="DI15" s="235"/>
      <c r="DJ15" s="235"/>
      <c r="DK15" s="235"/>
      <c r="DL15" s="235"/>
      <c r="DM15" s="235"/>
      <c r="DN15" s="235"/>
      <c r="DO15" s="235"/>
      <c r="DP15" s="235"/>
      <c r="DQ15" s="235"/>
      <c r="DR15" s="235"/>
      <c r="DS15" s="235"/>
      <c r="DT15" s="235"/>
      <c r="DU15" s="235"/>
      <c r="DV15" s="235"/>
      <c r="DW15" s="235"/>
      <c r="DX15" s="235"/>
      <c r="DY15" s="235"/>
      <c r="DZ15" s="235"/>
      <c r="EA15" s="235"/>
      <c r="EB15" s="235"/>
      <c r="EC15" s="235"/>
      <c r="ED15" s="235"/>
      <c r="EE15" s="235"/>
      <c r="EF15" s="235"/>
      <c r="EG15" s="235"/>
      <c r="EH15" s="235"/>
      <c r="EI15" s="235"/>
      <c r="EJ15" s="235"/>
      <c r="EK15" s="235"/>
      <c r="EL15" s="235"/>
      <c r="EM15" s="235"/>
      <c r="EN15" s="235"/>
      <c r="EO15" s="235"/>
      <c r="EP15" s="235"/>
      <c r="EQ15" s="235"/>
      <c r="ER15" s="235"/>
      <c r="ES15" s="235"/>
      <c r="ET15" s="235"/>
      <c r="EU15" s="235"/>
      <c r="EV15" s="235"/>
      <c r="EW15" s="235"/>
      <c r="EX15" s="235"/>
      <c r="EY15" s="235"/>
      <c r="EZ15" s="235"/>
      <c r="FA15" s="235"/>
      <c r="FB15" s="235"/>
      <c r="FC15" s="235"/>
      <c r="FD15" s="235"/>
      <c r="FE15" s="235"/>
      <c r="FF15" s="235"/>
      <c r="FG15" s="235"/>
      <c r="FH15" s="235"/>
      <c r="FI15" s="235"/>
      <c r="FJ15" s="235"/>
      <c r="FK15" s="235"/>
      <c r="FL15" s="235"/>
      <c r="FM15" s="235"/>
      <c r="FN15" s="235"/>
      <c r="FO15" s="235"/>
      <c r="FP15" s="235"/>
      <c r="FQ15" s="235"/>
      <c r="FR15" s="235"/>
      <c r="FS15" s="235"/>
      <c r="FT15" s="235"/>
      <c r="FU15" s="235"/>
      <c r="FV15" s="235"/>
      <c r="FW15" s="235"/>
      <c r="FX15" s="235"/>
      <c r="FY15" s="235"/>
      <c r="FZ15" s="235"/>
      <c r="GA15" s="235"/>
      <c r="GB15" s="235"/>
      <c r="GC15" s="235"/>
      <c r="GD15" s="235"/>
      <c r="GE15" s="235"/>
      <c r="GF15" s="235"/>
      <c r="GG15" s="235"/>
      <c r="GH15" s="235"/>
      <c r="GI15" s="235"/>
      <c r="GJ15" s="235"/>
      <c r="GK15" s="235"/>
      <c r="GL15" s="235"/>
      <c r="GM15" s="235"/>
      <c r="GN15" s="235"/>
      <c r="GO15" s="235"/>
      <c r="GP15" s="235"/>
      <c r="GQ15" s="235"/>
      <c r="GR15" s="235"/>
      <c r="GS15" s="235"/>
      <c r="GT15" s="235"/>
      <c r="GU15" s="235"/>
      <c r="GV15" s="235"/>
      <c r="GW15" s="235"/>
      <c r="GX15" s="235"/>
      <c r="GY15" s="235"/>
      <c r="GZ15" s="235"/>
      <c r="HA15" s="235"/>
      <c r="HB15" s="235"/>
      <c r="HC15" s="235"/>
      <c r="HD15" s="235"/>
      <c r="HE15" s="235"/>
      <c r="HF15" s="235"/>
      <c r="HG15" s="235"/>
      <c r="HH15" s="235"/>
      <c r="HI15" s="235"/>
      <c r="HJ15" s="235"/>
      <c r="HK15" s="235"/>
      <c r="HL15" s="235"/>
      <c r="HM15" s="235"/>
      <c r="HN15" s="235"/>
      <c r="HO15" s="235"/>
      <c r="HP15" s="235"/>
      <c r="HQ15" s="235"/>
      <c r="HR15" s="235"/>
      <c r="HS15" s="235"/>
      <c r="HT15" s="235"/>
      <c r="HU15" s="235"/>
      <c r="HV15" s="235"/>
      <c r="HW15" s="235"/>
      <c r="HX15" s="235"/>
      <c r="HY15" s="235"/>
      <c r="HZ15" s="235"/>
      <c r="IA15" s="235"/>
      <c r="IB15" s="235"/>
      <c r="IC15" s="235"/>
      <c r="ID15" s="235"/>
      <c r="IE15" s="235"/>
      <c r="IF15" s="235"/>
      <c r="IG15" s="235"/>
      <c r="IH15" s="235"/>
      <c r="II15" s="235"/>
      <c r="IJ15" s="235"/>
      <c r="IK15" s="235"/>
      <c r="IL15" s="235"/>
      <c r="IM15" s="235"/>
      <c r="IN15" s="235"/>
      <c r="IO15" s="235"/>
      <c r="IP15" s="235"/>
      <c r="IQ15" s="235"/>
      <c r="IR15" s="235"/>
      <c r="IS15" s="235"/>
      <c r="IT15" s="235"/>
      <c r="IU15" s="235"/>
      <c r="IV15" s="235"/>
    </row>
    <row r="16" ht="23.25" customHeight="1" spans="1:256">
      <c r="A16" s="252" t="s">
        <v>1211</v>
      </c>
      <c r="B16" s="256"/>
      <c r="C16" s="254" t="s">
        <v>1212</v>
      </c>
      <c r="D16" s="255">
        <v>51</v>
      </c>
      <c r="E16" s="255">
        <v>18</v>
      </c>
      <c r="F16" s="255">
        <v>0</v>
      </c>
      <c r="G16" s="255">
        <v>1</v>
      </c>
      <c r="H16" s="255">
        <v>0</v>
      </c>
      <c r="I16" s="326">
        <v>0</v>
      </c>
      <c r="J16" s="327">
        <f t="shared" si="0"/>
        <v>70</v>
      </c>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c r="AY16" s="235"/>
      <c r="AZ16" s="235"/>
      <c r="BA16" s="235"/>
      <c r="BB16" s="235"/>
      <c r="BC16" s="235"/>
      <c r="BD16" s="235"/>
      <c r="BE16" s="235"/>
      <c r="BF16" s="235"/>
      <c r="BG16" s="235"/>
      <c r="BH16" s="235"/>
      <c r="BI16" s="235"/>
      <c r="BJ16" s="235"/>
      <c r="BK16" s="235"/>
      <c r="BL16" s="235"/>
      <c r="BM16" s="235"/>
      <c r="BN16" s="235"/>
      <c r="BO16" s="235"/>
      <c r="BP16" s="235"/>
      <c r="BQ16" s="235"/>
      <c r="BR16" s="235"/>
      <c r="BS16" s="235"/>
      <c r="BT16" s="235"/>
      <c r="BU16" s="235"/>
      <c r="BV16" s="235"/>
      <c r="BW16" s="235"/>
      <c r="BX16" s="235"/>
      <c r="BY16" s="235"/>
      <c r="BZ16" s="235"/>
      <c r="CA16" s="235"/>
      <c r="CB16" s="235"/>
      <c r="CC16" s="235"/>
      <c r="CD16" s="235"/>
      <c r="CE16" s="235"/>
      <c r="CF16" s="235"/>
      <c r="CG16" s="235"/>
      <c r="CH16" s="235"/>
      <c r="CI16" s="235"/>
      <c r="CJ16" s="235"/>
      <c r="CK16" s="235"/>
      <c r="CL16" s="235"/>
      <c r="CM16" s="235"/>
      <c r="CN16" s="235"/>
      <c r="CO16" s="235"/>
      <c r="CP16" s="235"/>
      <c r="CQ16" s="235"/>
      <c r="CR16" s="235"/>
      <c r="CS16" s="235"/>
      <c r="CT16" s="235"/>
      <c r="CU16" s="235"/>
      <c r="CV16" s="235"/>
      <c r="CW16" s="235"/>
      <c r="CX16" s="235"/>
      <c r="CY16" s="235"/>
      <c r="CZ16" s="235"/>
      <c r="DA16" s="235"/>
      <c r="DB16" s="235"/>
      <c r="DC16" s="235"/>
      <c r="DD16" s="235"/>
      <c r="DE16" s="235"/>
      <c r="DF16" s="235"/>
      <c r="DG16" s="235"/>
      <c r="DH16" s="235"/>
      <c r="DI16" s="235"/>
      <c r="DJ16" s="235"/>
      <c r="DK16" s="235"/>
      <c r="DL16" s="235"/>
      <c r="DM16" s="235"/>
      <c r="DN16" s="235"/>
      <c r="DO16" s="235"/>
      <c r="DP16" s="235"/>
      <c r="DQ16" s="235"/>
      <c r="DR16" s="235"/>
      <c r="DS16" s="235"/>
      <c r="DT16" s="235"/>
      <c r="DU16" s="235"/>
      <c r="DV16" s="235"/>
      <c r="DW16" s="235"/>
      <c r="DX16" s="235"/>
      <c r="DY16" s="235"/>
      <c r="DZ16" s="235"/>
      <c r="EA16" s="235"/>
      <c r="EB16" s="235"/>
      <c r="EC16" s="235"/>
      <c r="ED16" s="235"/>
      <c r="EE16" s="235"/>
      <c r="EF16" s="235"/>
      <c r="EG16" s="235"/>
      <c r="EH16" s="235"/>
      <c r="EI16" s="235"/>
      <c r="EJ16" s="235"/>
      <c r="EK16" s="235"/>
      <c r="EL16" s="235"/>
      <c r="EM16" s="235"/>
      <c r="EN16" s="235"/>
      <c r="EO16" s="235"/>
      <c r="EP16" s="235"/>
      <c r="EQ16" s="235"/>
      <c r="ER16" s="235"/>
      <c r="ES16" s="235"/>
      <c r="ET16" s="235"/>
      <c r="EU16" s="235"/>
      <c r="EV16" s="235"/>
      <c r="EW16" s="235"/>
      <c r="EX16" s="235"/>
      <c r="EY16" s="235"/>
      <c r="EZ16" s="235"/>
      <c r="FA16" s="235"/>
      <c r="FB16" s="235"/>
      <c r="FC16" s="235"/>
      <c r="FD16" s="235"/>
      <c r="FE16" s="235"/>
      <c r="FF16" s="235"/>
      <c r="FG16" s="235"/>
      <c r="FH16" s="235"/>
      <c r="FI16" s="235"/>
      <c r="FJ16" s="235"/>
      <c r="FK16" s="235"/>
      <c r="FL16" s="235"/>
      <c r="FM16" s="235"/>
      <c r="FN16" s="235"/>
      <c r="FO16" s="235"/>
      <c r="FP16" s="235"/>
      <c r="FQ16" s="235"/>
      <c r="FR16" s="235"/>
      <c r="FS16" s="235"/>
      <c r="FT16" s="235"/>
      <c r="FU16" s="235"/>
      <c r="FV16" s="235"/>
      <c r="FW16" s="235"/>
      <c r="FX16" s="235"/>
      <c r="FY16" s="235"/>
      <c r="FZ16" s="235"/>
      <c r="GA16" s="235"/>
      <c r="GB16" s="235"/>
      <c r="GC16" s="235"/>
      <c r="GD16" s="235"/>
      <c r="GE16" s="235"/>
      <c r="GF16" s="235"/>
      <c r="GG16" s="235"/>
      <c r="GH16" s="235"/>
      <c r="GI16" s="235"/>
      <c r="GJ16" s="235"/>
      <c r="GK16" s="235"/>
      <c r="GL16" s="235"/>
      <c r="GM16" s="235"/>
      <c r="GN16" s="235"/>
      <c r="GO16" s="235"/>
      <c r="GP16" s="235"/>
      <c r="GQ16" s="235"/>
      <c r="GR16" s="235"/>
      <c r="GS16" s="235"/>
      <c r="GT16" s="235"/>
      <c r="GU16" s="235"/>
      <c r="GV16" s="235"/>
      <c r="GW16" s="235"/>
      <c r="GX16" s="235"/>
      <c r="GY16" s="235"/>
      <c r="GZ16" s="235"/>
      <c r="HA16" s="235"/>
      <c r="HB16" s="235"/>
      <c r="HC16" s="235"/>
      <c r="HD16" s="235"/>
      <c r="HE16" s="235"/>
      <c r="HF16" s="235"/>
      <c r="HG16" s="235"/>
      <c r="HH16" s="235"/>
      <c r="HI16" s="235"/>
      <c r="HJ16" s="235"/>
      <c r="HK16" s="235"/>
      <c r="HL16" s="235"/>
      <c r="HM16" s="235"/>
      <c r="HN16" s="235"/>
      <c r="HO16" s="235"/>
      <c r="HP16" s="235"/>
      <c r="HQ16" s="235"/>
      <c r="HR16" s="235"/>
      <c r="HS16" s="235"/>
      <c r="HT16" s="235"/>
      <c r="HU16" s="235"/>
      <c r="HV16" s="235"/>
      <c r="HW16" s="235"/>
      <c r="HX16" s="235"/>
      <c r="HY16" s="235"/>
      <c r="HZ16" s="235"/>
      <c r="IA16" s="235"/>
      <c r="IB16" s="235"/>
      <c r="IC16" s="235"/>
      <c r="ID16" s="235"/>
      <c r="IE16" s="235"/>
      <c r="IF16" s="235"/>
      <c r="IG16" s="235"/>
      <c r="IH16" s="235"/>
      <c r="II16" s="235"/>
      <c r="IJ16" s="235"/>
      <c r="IK16" s="235"/>
      <c r="IL16" s="235"/>
      <c r="IM16" s="235"/>
      <c r="IN16" s="235"/>
      <c r="IO16" s="235"/>
      <c r="IP16" s="235"/>
      <c r="IQ16" s="235"/>
      <c r="IR16" s="235"/>
      <c r="IS16" s="235"/>
      <c r="IT16" s="235"/>
      <c r="IU16" s="235"/>
      <c r="IV16" s="235"/>
    </row>
    <row r="17" ht="23.25" customHeight="1" spans="1:256">
      <c r="A17" s="252" t="s">
        <v>1213</v>
      </c>
      <c r="B17" s="256"/>
      <c r="C17" s="254" t="s">
        <v>1214</v>
      </c>
      <c r="D17" s="255">
        <v>0</v>
      </c>
      <c r="E17" s="255">
        <v>2</v>
      </c>
      <c r="F17" s="255">
        <v>26</v>
      </c>
      <c r="G17" s="255">
        <v>0</v>
      </c>
      <c r="H17" s="255">
        <v>3</v>
      </c>
      <c r="I17" s="255">
        <v>5</v>
      </c>
      <c r="J17" s="327">
        <f t="shared" si="0"/>
        <v>10</v>
      </c>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c r="AY17" s="235"/>
      <c r="AZ17" s="235"/>
      <c r="BA17" s="235"/>
      <c r="BB17" s="235"/>
      <c r="BC17" s="235"/>
      <c r="BD17" s="235"/>
      <c r="BE17" s="235"/>
      <c r="BF17" s="235"/>
      <c r="BG17" s="235"/>
      <c r="BH17" s="235"/>
      <c r="BI17" s="235"/>
      <c r="BJ17" s="235"/>
      <c r="BK17" s="235"/>
      <c r="BL17" s="235"/>
      <c r="BM17" s="235"/>
      <c r="BN17" s="235"/>
      <c r="BO17" s="235"/>
      <c r="BP17" s="235"/>
      <c r="BQ17" s="235"/>
      <c r="BR17" s="235"/>
      <c r="BS17" s="235"/>
      <c r="BT17" s="235"/>
      <c r="BU17" s="235"/>
      <c r="BV17" s="235"/>
      <c r="BW17" s="235"/>
      <c r="BX17" s="235"/>
      <c r="BY17" s="235"/>
      <c r="BZ17" s="235"/>
      <c r="CA17" s="235"/>
      <c r="CB17" s="235"/>
      <c r="CC17" s="235"/>
      <c r="CD17" s="235"/>
      <c r="CE17" s="235"/>
      <c r="CF17" s="235"/>
      <c r="CG17" s="235"/>
      <c r="CH17" s="235"/>
      <c r="CI17" s="235"/>
      <c r="CJ17" s="235"/>
      <c r="CK17" s="235"/>
      <c r="CL17" s="235"/>
      <c r="CM17" s="235"/>
      <c r="CN17" s="235"/>
      <c r="CO17" s="235"/>
      <c r="CP17" s="235"/>
      <c r="CQ17" s="235"/>
      <c r="CR17" s="235"/>
      <c r="CS17" s="235"/>
      <c r="CT17" s="235"/>
      <c r="CU17" s="235"/>
      <c r="CV17" s="235"/>
      <c r="CW17" s="235"/>
      <c r="CX17" s="235"/>
      <c r="CY17" s="235"/>
      <c r="CZ17" s="235"/>
      <c r="DA17" s="235"/>
      <c r="DB17" s="235"/>
      <c r="DC17" s="235"/>
      <c r="DD17" s="235"/>
      <c r="DE17" s="235"/>
      <c r="DF17" s="235"/>
      <c r="DG17" s="235"/>
      <c r="DH17" s="235"/>
      <c r="DI17" s="235"/>
      <c r="DJ17" s="235"/>
      <c r="DK17" s="235"/>
      <c r="DL17" s="235"/>
      <c r="DM17" s="235"/>
      <c r="DN17" s="235"/>
      <c r="DO17" s="235"/>
      <c r="DP17" s="235"/>
      <c r="DQ17" s="235"/>
      <c r="DR17" s="235"/>
      <c r="DS17" s="235"/>
      <c r="DT17" s="235"/>
      <c r="DU17" s="235"/>
      <c r="DV17" s="235"/>
      <c r="DW17" s="235"/>
      <c r="DX17" s="235"/>
      <c r="DY17" s="235"/>
      <c r="DZ17" s="235"/>
      <c r="EA17" s="235"/>
      <c r="EB17" s="235"/>
      <c r="EC17" s="235"/>
      <c r="ED17" s="235"/>
      <c r="EE17" s="235"/>
      <c r="EF17" s="235"/>
      <c r="EG17" s="235"/>
      <c r="EH17" s="235"/>
      <c r="EI17" s="235"/>
      <c r="EJ17" s="235"/>
      <c r="EK17" s="235"/>
      <c r="EL17" s="235"/>
      <c r="EM17" s="235"/>
      <c r="EN17" s="235"/>
      <c r="EO17" s="235"/>
      <c r="EP17" s="235"/>
      <c r="EQ17" s="235"/>
      <c r="ER17" s="235"/>
      <c r="ES17" s="235"/>
      <c r="ET17" s="235"/>
      <c r="EU17" s="235"/>
      <c r="EV17" s="235"/>
      <c r="EW17" s="235"/>
      <c r="EX17" s="235"/>
      <c r="EY17" s="235"/>
      <c r="EZ17" s="235"/>
      <c r="FA17" s="235"/>
      <c r="FB17" s="235"/>
      <c r="FC17" s="235"/>
      <c r="FD17" s="235"/>
      <c r="FE17" s="235"/>
      <c r="FF17" s="235"/>
      <c r="FG17" s="235"/>
      <c r="FH17" s="235"/>
      <c r="FI17" s="235"/>
      <c r="FJ17" s="235"/>
      <c r="FK17" s="235"/>
      <c r="FL17" s="235"/>
      <c r="FM17" s="235"/>
      <c r="FN17" s="235"/>
      <c r="FO17" s="235"/>
      <c r="FP17" s="235"/>
      <c r="FQ17" s="235"/>
      <c r="FR17" s="235"/>
      <c r="FS17" s="235"/>
      <c r="FT17" s="235"/>
      <c r="FU17" s="235"/>
      <c r="FV17" s="235"/>
      <c r="FW17" s="235"/>
      <c r="FX17" s="235"/>
      <c r="FY17" s="235"/>
      <c r="FZ17" s="235"/>
      <c r="GA17" s="235"/>
      <c r="GB17" s="235"/>
      <c r="GC17" s="235"/>
      <c r="GD17" s="235"/>
      <c r="GE17" s="235"/>
      <c r="GF17" s="235"/>
      <c r="GG17" s="235"/>
      <c r="GH17" s="235"/>
      <c r="GI17" s="235"/>
      <c r="GJ17" s="235"/>
      <c r="GK17" s="235"/>
      <c r="GL17" s="235"/>
      <c r="GM17" s="235"/>
      <c r="GN17" s="235"/>
      <c r="GO17" s="235"/>
      <c r="GP17" s="235"/>
      <c r="GQ17" s="235"/>
      <c r="GR17" s="235"/>
      <c r="GS17" s="235"/>
      <c r="GT17" s="235"/>
      <c r="GU17" s="235"/>
      <c r="GV17" s="235"/>
      <c r="GW17" s="235"/>
      <c r="GX17" s="235"/>
      <c r="GY17" s="235"/>
      <c r="GZ17" s="235"/>
      <c r="HA17" s="235"/>
      <c r="HB17" s="235"/>
      <c r="HC17" s="235"/>
      <c r="HD17" s="235"/>
      <c r="HE17" s="235"/>
      <c r="HF17" s="235"/>
      <c r="HG17" s="235"/>
      <c r="HH17" s="235"/>
      <c r="HI17" s="235"/>
      <c r="HJ17" s="235"/>
      <c r="HK17" s="235"/>
      <c r="HL17" s="235"/>
      <c r="HM17" s="235"/>
      <c r="HN17" s="235"/>
      <c r="HO17" s="235"/>
      <c r="HP17" s="235"/>
      <c r="HQ17" s="235"/>
      <c r="HR17" s="235"/>
      <c r="HS17" s="235"/>
      <c r="HT17" s="235"/>
      <c r="HU17" s="235"/>
      <c r="HV17" s="235"/>
      <c r="HW17" s="235"/>
      <c r="HX17" s="235"/>
      <c r="HY17" s="235"/>
      <c r="HZ17" s="235"/>
      <c r="IA17" s="235"/>
      <c r="IB17" s="235"/>
      <c r="IC17" s="235"/>
      <c r="ID17" s="235"/>
      <c r="IE17" s="235"/>
      <c r="IF17" s="235"/>
      <c r="IG17" s="235"/>
      <c r="IH17" s="235"/>
      <c r="II17" s="235"/>
      <c r="IJ17" s="235"/>
      <c r="IK17" s="235"/>
      <c r="IL17" s="235"/>
      <c r="IM17" s="235"/>
      <c r="IN17" s="235"/>
      <c r="IO17" s="235"/>
      <c r="IP17" s="235"/>
      <c r="IQ17" s="235"/>
      <c r="IR17" s="235"/>
      <c r="IS17" s="235"/>
      <c r="IT17" s="235"/>
      <c r="IU17" s="235"/>
      <c r="IV17" s="235"/>
    </row>
    <row r="18" ht="23.25" customHeight="1" spans="1:256">
      <c r="A18" s="252" t="s">
        <v>1215</v>
      </c>
      <c r="B18" s="256"/>
      <c r="C18" s="257" t="s">
        <v>1216</v>
      </c>
      <c r="D18" s="258">
        <v>73</v>
      </c>
      <c r="E18" s="258">
        <v>0</v>
      </c>
      <c r="F18" s="258">
        <v>0</v>
      </c>
      <c r="G18" s="258">
        <v>0</v>
      </c>
      <c r="H18" s="258">
        <v>0</v>
      </c>
      <c r="I18" s="258">
        <v>0</v>
      </c>
      <c r="J18" s="327">
        <f t="shared" si="0"/>
        <v>73</v>
      </c>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235"/>
      <c r="CQ18" s="235"/>
      <c r="CR18" s="235"/>
      <c r="CS18" s="235"/>
      <c r="CT18" s="235"/>
      <c r="CU18" s="235"/>
      <c r="CV18" s="235"/>
      <c r="CW18" s="235"/>
      <c r="CX18" s="235"/>
      <c r="CY18" s="235"/>
      <c r="CZ18" s="235"/>
      <c r="DA18" s="235"/>
      <c r="DB18" s="235"/>
      <c r="DC18" s="235"/>
      <c r="DD18" s="235"/>
      <c r="DE18" s="235"/>
      <c r="DF18" s="235"/>
      <c r="DG18" s="235"/>
      <c r="DH18" s="235"/>
      <c r="DI18" s="235"/>
      <c r="DJ18" s="235"/>
      <c r="DK18" s="235"/>
      <c r="DL18" s="235"/>
      <c r="DM18" s="235"/>
      <c r="DN18" s="235"/>
      <c r="DO18" s="235"/>
      <c r="DP18" s="235"/>
      <c r="DQ18" s="235"/>
      <c r="DR18" s="235"/>
      <c r="DS18" s="235"/>
      <c r="DT18" s="235"/>
      <c r="DU18" s="235"/>
      <c r="DV18" s="235"/>
      <c r="DW18" s="235"/>
      <c r="DX18" s="235"/>
      <c r="DY18" s="235"/>
      <c r="DZ18" s="235"/>
      <c r="EA18" s="235"/>
      <c r="EB18" s="235"/>
      <c r="EC18" s="235"/>
      <c r="ED18" s="235"/>
      <c r="EE18" s="235"/>
      <c r="EF18" s="235"/>
      <c r="EG18" s="235"/>
      <c r="EH18" s="235"/>
      <c r="EI18" s="235"/>
      <c r="EJ18" s="235"/>
      <c r="EK18" s="235"/>
      <c r="EL18" s="235"/>
      <c r="EM18" s="235"/>
      <c r="EN18" s="235"/>
      <c r="EO18" s="235"/>
      <c r="EP18" s="235"/>
      <c r="EQ18" s="235"/>
      <c r="ER18" s="235"/>
      <c r="ES18" s="235"/>
      <c r="ET18" s="235"/>
      <c r="EU18" s="235"/>
      <c r="EV18" s="235"/>
      <c r="EW18" s="235"/>
      <c r="EX18" s="235"/>
      <c r="EY18" s="235"/>
      <c r="EZ18" s="235"/>
      <c r="FA18" s="235"/>
      <c r="FB18" s="235"/>
      <c r="FC18" s="235"/>
      <c r="FD18" s="235"/>
      <c r="FE18" s="235"/>
      <c r="FF18" s="235"/>
      <c r="FG18" s="235"/>
      <c r="FH18" s="235"/>
      <c r="FI18" s="235"/>
      <c r="FJ18" s="235"/>
      <c r="FK18" s="235"/>
      <c r="FL18" s="235"/>
      <c r="FM18" s="235"/>
      <c r="FN18" s="235"/>
      <c r="FO18" s="235"/>
      <c r="FP18" s="235"/>
      <c r="FQ18" s="235"/>
      <c r="FR18" s="235"/>
      <c r="FS18" s="235"/>
      <c r="FT18" s="235"/>
      <c r="FU18" s="235"/>
      <c r="FV18" s="235"/>
      <c r="FW18" s="235"/>
      <c r="FX18" s="235"/>
      <c r="FY18" s="235"/>
      <c r="FZ18" s="235"/>
      <c r="GA18" s="235"/>
      <c r="GB18" s="235"/>
      <c r="GC18" s="235"/>
      <c r="GD18" s="235"/>
      <c r="GE18" s="235"/>
      <c r="GF18" s="235"/>
      <c r="GG18" s="235"/>
      <c r="GH18" s="235"/>
      <c r="GI18" s="235"/>
      <c r="GJ18" s="235"/>
      <c r="GK18" s="235"/>
      <c r="GL18" s="235"/>
      <c r="GM18" s="235"/>
      <c r="GN18" s="235"/>
      <c r="GO18" s="235"/>
      <c r="GP18" s="235"/>
      <c r="GQ18" s="235"/>
      <c r="GR18" s="235"/>
      <c r="GS18" s="235"/>
      <c r="GT18" s="235"/>
      <c r="GU18" s="235"/>
      <c r="GV18" s="235"/>
      <c r="GW18" s="235"/>
      <c r="GX18" s="235"/>
      <c r="GY18" s="235"/>
      <c r="GZ18" s="235"/>
      <c r="HA18" s="235"/>
      <c r="HB18" s="235"/>
      <c r="HC18" s="235"/>
      <c r="HD18" s="235"/>
      <c r="HE18" s="235"/>
      <c r="HF18" s="235"/>
      <c r="HG18" s="235"/>
      <c r="HH18" s="235"/>
      <c r="HI18" s="235"/>
      <c r="HJ18" s="235"/>
      <c r="HK18" s="235"/>
      <c r="HL18" s="235"/>
      <c r="HM18" s="235"/>
      <c r="HN18" s="235"/>
      <c r="HO18" s="235"/>
      <c r="HP18" s="235"/>
      <c r="HQ18" s="235"/>
      <c r="HR18" s="235"/>
      <c r="HS18" s="235"/>
      <c r="HT18" s="235"/>
      <c r="HU18" s="235"/>
      <c r="HV18" s="235"/>
      <c r="HW18" s="235"/>
      <c r="HX18" s="235"/>
      <c r="HY18" s="235"/>
      <c r="HZ18" s="235"/>
      <c r="IA18" s="235"/>
      <c r="IB18" s="235"/>
      <c r="IC18" s="235"/>
      <c r="ID18" s="235"/>
      <c r="IE18" s="235"/>
      <c r="IF18" s="235"/>
      <c r="IG18" s="235"/>
      <c r="IH18" s="235"/>
      <c r="II18" s="235"/>
      <c r="IJ18" s="235"/>
      <c r="IK18" s="235"/>
      <c r="IL18" s="235"/>
      <c r="IM18" s="235"/>
      <c r="IN18" s="235"/>
      <c r="IO18" s="235"/>
      <c r="IP18" s="235"/>
      <c r="IQ18" s="235"/>
      <c r="IR18" s="235"/>
      <c r="IS18" s="235"/>
      <c r="IT18" s="235"/>
      <c r="IU18" s="235"/>
      <c r="IV18" s="235"/>
    </row>
    <row r="19" ht="23.25" customHeight="1" spans="1:256">
      <c r="A19" s="252" t="s">
        <v>1217</v>
      </c>
      <c r="B19" s="256"/>
      <c r="C19" s="257" t="s">
        <v>1218</v>
      </c>
      <c r="D19" s="258">
        <v>112</v>
      </c>
      <c r="E19" s="258">
        <v>0</v>
      </c>
      <c r="F19" s="258">
        <v>0</v>
      </c>
      <c r="G19" s="258">
        <v>0</v>
      </c>
      <c r="H19" s="258">
        <v>0</v>
      </c>
      <c r="I19" s="258">
        <v>0</v>
      </c>
      <c r="J19" s="327">
        <f t="shared" si="0"/>
        <v>112</v>
      </c>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c r="AY19" s="235"/>
      <c r="AZ19" s="235"/>
      <c r="BA19" s="235"/>
      <c r="BB19" s="235"/>
      <c r="BC19" s="235"/>
      <c r="BD19" s="235"/>
      <c r="BE19" s="235"/>
      <c r="BF19" s="235"/>
      <c r="BG19" s="235"/>
      <c r="BH19" s="235"/>
      <c r="BI19" s="235"/>
      <c r="BJ19" s="235"/>
      <c r="BK19" s="235"/>
      <c r="BL19" s="235"/>
      <c r="BM19" s="235"/>
      <c r="BN19" s="235"/>
      <c r="BO19" s="235"/>
      <c r="BP19" s="235"/>
      <c r="BQ19" s="235"/>
      <c r="BR19" s="235"/>
      <c r="BS19" s="235"/>
      <c r="BT19" s="235"/>
      <c r="BU19" s="235"/>
      <c r="BV19" s="235"/>
      <c r="BW19" s="235"/>
      <c r="BX19" s="235"/>
      <c r="BY19" s="235"/>
      <c r="BZ19" s="235"/>
      <c r="CA19" s="235"/>
      <c r="CB19" s="235"/>
      <c r="CC19" s="235"/>
      <c r="CD19" s="235"/>
      <c r="CE19" s="235"/>
      <c r="CF19" s="235"/>
      <c r="CG19" s="235"/>
      <c r="CH19" s="235"/>
      <c r="CI19" s="235"/>
      <c r="CJ19" s="235"/>
      <c r="CK19" s="235"/>
      <c r="CL19" s="235"/>
      <c r="CM19" s="235"/>
      <c r="CN19" s="235"/>
      <c r="CO19" s="235"/>
      <c r="CP19" s="235"/>
      <c r="CQ19" s="235"/>
      <c r="CR19" s="235"/>
      <c r="CS19" s="235"/>
      <c r="CT19" s="235"/>
      <c r="CU19" s="235"/>
      <c r="CV19" s="235"/>
      <c r="CW19" s="235"/>
      <c r="CX19" s="235"/>
      <c r="CY19" s="235"/>
      <c r="CZ19" s="235"/>
      <c r="DA19" s="235"/>
      <c r="DB19" s="235"/>
      <c r="DC19" s="235"/>
      <c r="DD19" s="235"/>
      <c r="DE19" s="235"/>
      <c r="DF19" s="235"/>
      <c r="DG19" s="235"/>
      <c r="DH19" s="235"/>
      <c r="DI19" s="235"/>
      <c r="DJ19" s="235"/>
      <c r="DK19" s="235"/>
      <c r="DL19" s="235"/>
      <c r="DM19" s="235"/>
      <c r="DN19" s="235"/>
      <c r="DO19" s="235"/>
      <c r="DP19" s="235"/>
      <c r="DQ19" s="235"/>
      <c r="DR19" s="235"/>
      <c r="DS19" s="235"/>
      <c r="DT19" s="235"/>
      <c r="DU19" s="235"/>
      <c r="DV19" s="235"/>
      <c r="DW19" s="235"/>
      <c r="DX19" s="235"/>
      <c r="DY19" s="235"/>
      <c r="DZ19" s="235"/>
      <c r="EA19" s="235"/>
      <c r="EB19" s="235"/>
      <c r="EC19" s="235"/>
      <c r="ED19" s="235"/>
      <c r="EE19" s="235"/>
      <c r="EF19" s="235"/>
      <c r="EG19" s="235"/>
      <c r="EH19" s="235"/>
      <c r="EI19" s="235"/>
      <c r="EJ19" s="235"/>
      <c r="EK19" s="235"/>
      <c r="EL19" s="235"/>
      <c r="EM19" s="235"/>
      <c r="EN19" s="235"/>
      <c r="EO19" s="235"/>
      <c r="EP19" s="235"/>
      <c r="EQ19" s="235"/>
      <c r="ER19" s="235"/>
      <c r="ES19" s="235"/>
      <c r="ET19" s="235"/>
      <c r="EU19" s="235"/>
      <c r="EV19" s="235"/>
      <c r="EW19" s="235"/>
      <c r="EX19" s="235"/>
      <c r="EY19" s="235"/>
      <c r="EZ19" s="235"/>
      <c r="FA19" s="235"/>
      <c r="FB19" s="235"/>
      <c r="FC19" s="235"/>
      <c r="FD19" s="235"/>
      <c r="FE19" s="235"/>
      <c r="FF19" s="235"/>
      <c r="FG19" s="235"/>
      <c r="FH19" s="235"/>
      <c r="FI19" s="235"/>
      <c r="FJ19" s="235"/>
      <c r="FK19" s="235"/>
      <c r="FL19" s="235"/>
      <c r="FM19" s="235"/>
      <c r="FN19" s="235"/>
      <c r="FO19" s="235"/>
      <c r="FP19" s="235"/>
      <c r="FQ19" s="235"/>
      <c r="FR19" s="235"/>
      <c r="FS19" s="235"/>
      <c r="FT19" s="235"/>
      <c r="FU19" s="235"/>
      <c r="FV19" s="235"/>
      <c r="FW19" s="235"/>
      <c r="FX19" s="235"/>
      <c r="FY19" s="235"/>
      <c r="FZ19" s="235"/>
      <c r="GA19" s="235"/>
      <c r="GB19" s="235"/>
      <c r="GC19" s="235"/>
      <c r="GD19" s="235"/>
      <c r="GE19" s="235"/>
      <c r="GF19" s="235"/>
      <c r="GG19" s="235"/>
      <c r="GH19" s="235"/>
      <c r="GI19" s="235"/>
      <c r="GJ19" s="235"/>
      <c r="GK19" s="235"/>
      <c r="GL19" s="235"/>
      <c r="GM19" s="235"/>
      <c r="GN19" s="235"/>
      <c r="GO19" s="235"/>
      <c r="GP19" s="235"/>
      <c r="GQ19" s="235"/>
      <c r="GR19" s="235"/>
      <c r="GS19" s="235"/>
      <c r="GT19" s="235"/>
      <c r="GU19" s="235"/>
      <c r="GV19" s="235"/>
      <c r="GW19" s="235"/>
      <c r="GX19" s="235"/>
      <c r="GY19" s="235"/>
      <c r="GZ19" s="235"/>
      <c r="HA19" s="235"/>
      <c r="HB19" s="235"/>
      <c r="HC19" s="235"/>
      <c r="HD19" s="235"/>
      <c r="HE19" s="235"/>
      <c r="HF19" s="235"/>
      <c r="HG19" s="235"/>
      <c r="HH19" s="235"/>
      <c r="HI19" s="235"/>
      <c r="HJ19" s="235"/>
      <c r="HK19" s="235"/>
      <c r="HL19" s="235"/>
      <c r="HM19" s="235"/>
      <c r="HN19" s="235"/>
      <c r="HO19" s="235"/>
      <c r="HP19" s="235"/>
      <c r="HQ19" s="235"/>
      <c r="HR19" s="235"/>
      <c r="HS19" s="235"/>
      <c r="HT19" s="235"/>
      <c r="HU19" s="235"/>
      <c r="HV19" s="235"/>
      <c r="HW19" s="235"/>
      <c r="HX19" s="235"/>
      <c r="HY19" s="235"/>
      <c r="HZ19" s="235"/>
      <c r="IA19" s="235"/>
      <c r="IB19" s="235"/>
      <c r="IC19" s="235"/>
      <c r="ID19" s="235"/>
      <c r="IE19" s="235"/>
      <c r="IF19" s="235"/>
      <c r="IG19" s="235"/>
      <c r="IH19" s="235"/>
      <c r="II19" s="235"/>
      <c r="IJ19" s="235"/>
      <c r="IK19" s="235"/>
      <c r="IL19" s="235"/>
      <c r="IM19" s="235"/>
      <c r="IN19" s="235"/>
      <c r="IO19" s="235"/>
      <c r="IP19" s="235"/>
      <c r="IQ19" s="235"/>
      <c r="IR19" s="235"/>
      <c r="IS19" s="235"/>
      <c r="IT19" s="235"/>
      <c r="IU19" s="235"/>
      <c r="IV19" s="235"/>
    </row>
    <row r="20" ht="23.25" customHeight="1" spans="1:256">
      <c r="A20" s="252" t="s">
        <v>1219</v>
      </c>
      <c r="B20" s="256"/>
      <c r="C20" s="257" t="s">
        <v>1220</v>
      </c>
      <c r="D20" s="258">
        <v>22</v>
      </c>
      <c r="E20" s="258">
        <v>0</v>
      </c>
      <c r="F20" s="258">
        <v>0</v>
      </c>
      <c r="G20" s="258">
        <v>0</v>
      </c>
      <c r="H20" s="258">
        <v>0</v>
      </c>
      <c r="I20" s="258">
        <v>0</v>
      </c>
      <c r="J20" s="327">
        <f t="shared" si="0"/>
        <v>22</v>
      </c>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5"/>
      <c r="BD20" s="235"/>
      <c r="BE20" s="235"/>
      <c r="BF20" s="235"/>
      <c r="BG20" s="235"/>
      <c r="BH20" s="235"/>
      <c r="BI20" s="235"/>
      <c r="BJ20" s="235"/>
      <c r="BK20" s="235"/>
      <c r="BL20" s="235"/>
      <c r="BM20" s="235"/>
      <c r="BN20" s="235"/>
      <c r="BO20" s="235"/>
      <c r="BP20" s="235"/>
      <c r="BQ20" s="235"/>
      <c r="BR20" s="235"/>
      <c r="BS20" s="235"/>
      <c r="BT20" s="235"/>
      <c r="BU20" s="235"/>
      <c r="BV20" s="235"/>
      <c r="BW20" s="235"/>
      <c r="BX20" s="235"/>
      <c r="BY20" s="235"/>
      <c r="BZ20" s="235"/>
      <c r="CA20" s="235"/>
      <c r="CB20" s="235"/>
      <c r="CC20" s="235"/>
      <c r="CD20" s="235"/>
      <c r="CE20" s="235"/>
      <c r="CF20" s="235"/>
      <c r="CG20" s="235"/>
      <c r="CH20" s="235"/>
      <c r="CI20" s="235"/>
      <c r="CJ20" s="235"/>
      <c r="CK20" s="235"/>
      <c r="CL20" s="235"/>
      <c r="CM20" s="235"/>
      <c r="CN20" s="235"/>
      <c r="CO20" s="235"/>
      <c r="CP20" s="235"/>
      <c r="CQ20" s="235"/>
      <c r="CR20" s="235"/>
      <c r="CS20" s="235"/>
      <c r="CT20" s="235"/>
      <c r="CU20" s="235"/>
      <c r="CV20" s="235"/>
      <c r="CW20" s="235"/>
      <c r="CX20" s="235"/>
      <c r="CY20" s="235"/>
      <c r="CZ20" s="235"/>
      <c r="DA20" s="235"/>
      <c r="DB20" s="235"/>
      <c r="DC20" s="235"/>
      <c r="DD20" s="235"/>
      <c r="DE20" s="235"/>
      <c r="DF20" s="235"/>
      <c r="DG20" s="235"/>
      <c r="DH20" s="235"/>
      <c r="DI20" s="235"/>
      <c r="DJ20" s="235"/>
      <c r="DK20" s="235"/>
      <c r="DL20" s="235"/>
      <c r="DM20" s="235"/>
      <c r="DN20" s="235"/>
      <c r="DO20" s="235"/>
      <c r="DP20" s="235"/>
      <c r="DQ20" s="235"/>
      <c r="DR20" s="235"/>
      <c r="DS20" s="235"/>
      <c r="DT20" s="235"/>
      <c r="DU20" s="235"/>
      <c r="DV20" s="235"/>
      <c r="DW20" s="235"/>
      <c r="DX20" s="235"/>
      <c r="DY20" s="235"/>
      <c r="DZ20" s="235"/>
      <c r="EA20" s="235"/>
      <c r="EB20" s="235"/>
      <c r="EC20" s="235"/>
      <c r="ED20" s="235"/>
      <c r="EE20" s="235"/>
      <c r="EF20" s="235"/>
      <c r="EG20" s="235"/>
      <c r="EH20" s="235"/>
      <c r="EI20" s="235"/>
      <c r="EJ20" s="235"/>
      <c r="EK20" s="235"/>
      <c r="EL20" s="235"/>
      <c r="EM20" s="235"/>
      <c r="EN20" s="235"/>
      <c r="EO20" s="235"/>
      <c r="EP20" s="235"/>
      <c r="EQ20" s="235"/>
      <c r="ER20" s="235"/>
      <c r="ES20" s="235"/>
      <c r="ET20" s="235"/>
      <c r="EU20" s="235"/>
      <c r="EV20" s="235"/>
      <c r="EW20" s="235"/>
      <c r="EX20" s="235"/>
      <c r="EY20" s="235"/>
      <c r="EZ20" s="235"/>
      <c r="FA20" s="235"/>
      <c r="FB20" s="235"/>
      <c r="FC20" s="235"/>
      <c r="FD20" s="235"/>
      <c r="FE20" s="235"/>
      <c r="FF20" s="235"/>
      <c r="FG20" s="235"/>
      <c r="FH20" s="235"/>
      <c r="FI20" s="235"/>
      <c r="FJ20" s="235"/>
      <c r="FK20" s="235"/>
      <c r="FL20" s="235"/>
      <c r="FM20" s="235"/>
      <c r="FN20" s="235"/>
      <c r="FO20" s="235"/>
      <c r="FP20" s="235"/>
      <c r="FQ20" s="235"/>
      <c r="FR20" s="235"/>
      <c r="FS20" s="235"/>
      <c r="FT20" s="235"/>
      <c r="FU20" s="235"/>
      <c r="FV20" s="235"/>
      <c r="FW20" s="235"/>
      <c r="FX20" s="235"/>
      <c r="FY20" s="235"/>
      <c r="FZ20" s="235"/>
      <c r="GA20" s="235"/>
      <c r="GB20" s="235"/>
      <c r="GC20" s="235"/>
      <c r="GD20" s="235"/>
      <c r="GE20" s="235"/>
      <c r="GF20" s="235"/>
      <c r="GG20" s="235"/>
      <c r="GH20" s="235"/>
      <c r="GI20" s="235"/>
      <c r="GJ20" s="235"/>
      <c r="GK20" s="235"/>
      <c r="GL20" s="235"/>
      <c r="GM20" s="235"/>
      <c r="GN20" s="235"/>
      <c r="GO20" s="235"/>
      <c r="GP20" s="235"/>
      <c r="GQ20" s="235"/>
      <c r="GR20" s="235"/>
      <c r="GS20" s="235"/>
      <c r="GT20" s="235"/>
      <c r="GU20" s="235"/>
      <c r="GV20" s="235"/>
      <c r="GW20" s="235"/>
      <c r="GX20" s="235"/>
      <c r="GY20" s="235"/>
      <c r="GZ20" s="235"/>
      <c r="HA20" s="235"/>
      <c r="HB20" s="235"/>
      <c r="HC20" s="235"/>
      <c r="HD20" s="235"/>
      <c r="HE20" s="235"/>
      <c r="HF20" s="235"/>
      <c r="HG20" s="235"/>
      <c r="HH20" s="235"/>
      <c r="HI20" s="235"/>
      <c r="HJ20" s="235"/>
      <c r="HK20" s="235"/>
      <c r="HL20" s="235"/>
      <c r="HM20" s="235"/>
      <c r="HN20" s="235"/>
      <c r="HO20" s="235"/>
      <c r="HP20" s="235"/>
      <c r="HQ20" s="235"/>
      <c r="HR20" s="235"/>
      <c r="HS20" s="235"/>
      <c r="HT20" s="235"/>
      <c r="HU20" s="235"/>
      <c r="HV20" s="235"/>
      <c r="HW20" s="235"/>
      <c r="HX20" s="235"/>
      <c r="HY20" s="235"/>
      <c r="HZ20" s="235"/>
      <c r="IA20" s="235"/>
      <c r="IB20" s="235"/>
      <c r="IC20" s="235"/>
      <c r="ID20" s="235"/>
      <c r="IE20" s="235"/>
      <c r="IF20" s="235"/>
      <c r="IG20" s="235"/>
      <c r="IH20" s="235"/>
      <c r="II20" s="235"/>
      <c r="IJ20" s="235"/>
      <c r="IK20" s="235"/>
      <c r="IL20" s="235"/>
      <c r="IM20" s="235"/>
      <c r="IN20" s="235"/>
      <c r="IO20" s="235"/>
      <c r="IP20" s="235"/>
      <c r="IQ20" s="235"/>
      <c r="IR20" s="235"/>
      <c r="IS20" s="235"/>
      <c r="IT20" s="235"/>
      <c r="IU20" s="235"/>
      <c r="IV20" s="235"/>
    </row>
    <row r="21" ht="23.25" customHeight="1" spans="1:256">
      <c r="A21" s="252" t="s">
        <v>1221</v>
      </c>
      <c r="B21" s="256"/>
      <c r="C21" s="257" t="s">
        <v>1222</v>
      </c>
      <c r="D21" s="258">
        <v>9</v>
      </c>
      <c r="E21" s="258">
        <v>5</v>
      </c>
      <c r="F21" s="258">
        <v>11</v>
      </c>
      <c r="G21" s="258">
        <v>0</v>
      </c>
      <c r="H21" s="258">
        <v>1</v>
      </c>
      <c r="I21" s="258">
        <v>3</v>
      </c>
      <c r="J21" s="327">
        <f t="shared" si="0"/>
        <v>18</v>
      </c>
      <c r="K21" s="235"/>
      <c r="L21" s="235"/>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5"/>
      <c r="AM21" s="235"/>
      <c r="AN21" s="235"/>
      <c r="AO21" s="235"/>
      <c r="AP21" s="235"/>
      <c r="AQ21" s="235"/>
      <c r="AR21" s="235"/>
      <c r="AS21" s="235"/>
      <c r="AT21" s="235"/>
      <c r="AU21" s="235"/>
      <c r="AV21" s="235"/>
      <c r="AW21" s="235"/>
      <c r="AX21" s="235"/>
      <c r="AY21" s="235"/>
      <c r="AZ21" s="235"/>
      <c r="BA21" s="235"/>
      <c r="BB21" s="235"/>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5"/>
      <c r="CQ21" s="235"/>
      <c r="CR21" s="235"/>
      <c r="CS21" s="235"/>
      <c r="CT21" s="235"/>
      <c r="CU21" s="235"/>
      <c r="CV21" s="235"/>
      <c r="CW21" s="235"/>
      <c r="CX21" s="235"/>
      <c r="CY21" s="235"/>
      <c r="CZ21" s="235"/>
      <c r="DA21" s="235"/>
      <c r="DB21" s="235"/>
      <c r="DC21" s="235"/>
      <c r="DD21" s="235"/>
      <c r="DE21" s="235"/>
      <c r="DF21" s="235"/>
      <c r="DG21" s="235"/>
      <c r="DH21" s="235"/>
      <c r="DI21" s="235"/>
      <c r="DJ21" s="235"/>
      <c r="DK21" s="235"/>
      <c r="DL21" s="235"/>
      <c r="DM21" s="235"/>
      <c r="DN21" s="235"/>
      <c r="DO21" s="235"/>
      <c r="DP21" s="235"/>
      <c r="DQ21" s="235"/>
      <c r="DR21" s="235"/>
      <c r="DS21" s="235"/>
      <c r="DT21" s="235"/>
      <c r="DU21" s="235"/>
      <c r="DV21" s="235"/>
      <c r="DW21" s="235"/>
      <c r="DX21" s="235"/>
      <c r="DY21" s="235"/>
      <c r="DZ21" s="235"/>
      <c r="EA21" s="235"/>
      <c r="EB21" s="235"/>
      <c r="EC21" s="235"/>
      <c r="ED21" s="235"/>
      <c r="EE21" s="235"/>
      <c r="EF21" s="235"/>
      <c r="EG21" s="235"/>
      <c r="EH21" s="235"/>
      <c r="EI21" s="235"/>
      <c r="EJ21" s="235"/>
      <c r="EK21" s="235"/>
      <c r="EL21" s="235"/>
      <c r="EM21" s="235"/>
      <c r="EN21" s="235"/>
      <c r="EO21" s="235"/>
      <c r="EP21" s="235"/>
      <c r="EQ21" s="235"/>
      <c r="ER21" s="235"/>
      <c r="ES21" s="235"/>
      <c r="ET21" s="235"/>
      <c r="EU21" s="235"/>
      <c r="EV21" s="235"/>
      <c r="EW21" s="235"/>
      <c r="EX21" s="235"/>
      <c r="EY21" s="235"/>
      <c r="EZ21" s="235"/>
      <c r="FA21" s="235"/>
      <c r="FB21" s="235"/>
      <c r="FC21" s="235"/>
      <c r="FD21" s="235"/>
      <c r="FE21" s="235"/>
      <c r="FF21" s="235"/>
      <c r="FG21" s="235"/>
      <c r="FH21" s="235"/>
      <c r="FI21" s="235"/>
      <c r="FJ21" s="235"/>
      <c r="FK21" s="235"/>
      <c r="FL21" s="235"/>
      <c r="FM21" s="235"/>
      <c r="FN21" s="235"/>
      <c r="FO21" s="235"/>
      <c r="FP21" s="235"/>
      <c r="FQ21" s="235"/>
      <c r="FR21" s="235"/>
      <c r="FS21" s="235"/>
      <c r="FT21" s="235"/>
      <c r="FU21" s="235"/>
      <c r="FV21" s="235"/>
      <c r="FW21" s="235"/>
      <c r="FX21" s="235"/>
      <c r="FY21" s="235"/>
      <c r="FZ21" s="235"/>
      <c r="GA21" s="235"/>
      <c r="GB21" s="235"/>
      <c r="GC21" s="235"/>
      <c r="GD21" s="235"/>
      <c r="GE21" s="235"/>
      <c r="GF21" s="235"/>
      <c r="GG21" s="235"/>
      <c r="GH21" s="235"/>
      <c r="GI21" s="235"/>
      <c r="GJ21" s="235"/>
      <c r="GK21" s="235"/>
      <c r="GL21" s="235"/>
      <c r="GM21" s="235"/>
      <c r="GN21" s="235"/>
      <c r="GO21" s="235"/>
      <c r="GP21" s="235"/>
      <c r="GQ21" s="235"/>
      <c r="GR21" s="235"/>
      <c r="GS21" s="235"/>
      <c r="GT21" s="235"/>
      <c r="GU21" s="235"/>
      <c r="GV21" s="235"/>
      <c r="GW21" s="235"/>
      <c r="GX21" s="235"/>
      <c r="GY21" s="235"/>
      <c r="GZ21" s="235"/>
      <c r="HA21" s="235"/>
      <c r="HB21" s="235"/>
      <c r="HC21" s="235"/>
      <c r="HD21" s="235"/>
      <c r="HE21" s="235"/>
      <c r="HF21" s="235"/>
      <c r="HG21" s="235"/>
      <c r="HH21" s="235"/>
      <c r="HI21" s="235"/>
      <c r="HJ21" s="235"/>
      <c r="HK21" s="235"/>
      <c r="HL21" s="235"/>
      <c r="HM21" s="235"/>
      <c r="HN21" s="235"/>
      <c r="HO21" s="235"/>
      <c r="HP21" s="235"/>
      <c r="HQ21" s="235"/>
      <c r="HR21" s="235"/>
      <c r="HS21" s="235"/>
      <c r="HT21" s="235"/>
      <c r="HU21" s="235"/>
      <c r="HV21" s="235"/>
      <c r="HW21" s="235"/>
      <c r="HX21" s="235"/>
      <c r="HY21" s="235"/>
      <c r="HZ21" s="235"/>
      <c r="IA21" s="235"/>
      <c r="IB21" s="235"/>
      <c r="IC21" s="235"/>
      <c r="ID21" s="235"/>
      <c r="IE21" s="235"/>
      <c r="IF21" s="235"/>
      <c r="IG21" s="235"/>
      <c r="IH21" s="235"/>
      <c r="II21" s="235"/>
      <c r="IJ21" s="235"/>
      <c r="IK21" s="235"/>
      <c r="IL21" s="235"/>
      <c r="IM21" s="235"/>
      <c r="IN21" s="235"/>
      <c r="IO21" s="235"/>
      <c r="IP21" s="235"/>
      <c r="IQ21" s="235"/>
      <c r="IR21" s="235"/>
      <c r="IS21" s="235"/>
      <c r="IT21" s="235"/>
      <c r="IU21" s="235"/>
      <c r="IV21" s="235"/>
    </row>
    <row r="22" ht="23.25" customHeight="1" spans="1:256">
      <c r="A22" s="252" t="s">
        <v>1223</v>
      </c>
      <c r="B22" s="256"/>
      <c r="C22" s="257" t="s">
        <v>1224</v>
      </c>
      <c r="D22" s="258">
        <v>19</v>
      </c>
      <c r="E22" s="258">
        <v>0</v>
      </c>
      <c r="F22" s="258">
        <v>3</v>
      </c>
      <c r="G22" s="258">
        <v>0</v>
      </c>
      <c r="H22" s="258">
        <v>0</v>
      </c>
      <c r="I22" s="258">
        <v>0</v>
      </c>
      <c r="J22" s="327">
        <f t="shared" si="0"/>
        <v>19</v>
      </c>
      <c r="K22" s="235"/>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35"/>
      <c r="BD22" s="235"/>
      <c r="BE22" s="235"/>
      <c r="BF22" s="235"/>
      <c r="BG22" s="235"/>
      <c r="BH22" s="235"/>
      <c r="BI22" s="235"/>
      <c r="BJ22" s="235"/>
      <c r="BK22" s="235"/>
      <c r="BL22" s="235"/>
      <c r="BM22" s="235"/>
      <c r="BN22" s="235"/>
      <c r="BO22" s="235"/>
      <c r="BP22" s="235"/>
      <c r="BQ22" s="235"/>
      <c r="BR22" s="235"/>
      <c r="BS22" s="235"/>
      <c r="BT22" s="235"/>
      <c r="BU22" s="235"/>
      <c r="BV22" s="235"/>
      <c r="BW22" s="235"/>
      <c r="BX22" s="235"/>
      <c r="BY22" s="235"/>
      <c r="BZ22" s="235"/>
      <c r="CA22" s="235"/>
      <c r="CB22" s="235"/>
      <c r="CC22" s="235"/>
      <c r="CD22" s="235"/>
      <c r="CE22" s="235"/>
      <c r="CF22" s="235"/>
      <c r="CG22" s="235"/>
      <c r="CH22" s="235"/>
      <c r="CI22" s="235"/>
      <c r="CJ22" s="235"/>
      <c r="CK22" s="235"/>
      <c r="CL22" s="235"/>
      <c r="CM22" s="235"/>
      <c r="CN22" s="235"/>
      <c r="CO22" s="235"/>
      <c r="CP22" s="235"/>
      <c r="CQ22" s="235"/>
      <c r="CR22" s="235"/>
      <c r="CS22" s="235"/>
      <c r="CT22" s="235"/>
      <c r="CU22" s="235"/>
      <c r="CV22" s="235"/>
      <c r="CW22" s="235"/>
      <c r="CX22" s="235"/>
      <c r="CY22" s="235"/>
      <c r="CZ22" s="235"/>
      <c r="DA22" s="235"/>
      <c r="DB22" s="235"/>
      <c r="DC22" s="235"/>
      <c r="DD22" s="235"/>
      <c r="DE22" s="235"/>
      <c r="DF22" s="235"/>
      <c r="DG22" s="235"/>
      <c r="DH22" s="235"/>
      <c r="DI22" s="235"/>
      <c r="DJ22" s="235"/>
      <c r="DK22" s="235"/>
      <c r="DL22" s="235"/>
      <c r="DM22" s="235"/>
      <c r="DN22" s="235"/>
      <c r="DO22" s="235"/>
      <c r="DP22" s="235"/>
      <c r="DQ22" s="235"/>
      <c r="DR22" s="235"/>
      <c r="DS22" s="235"/>
      <c r="DT22" s="235"/>
      <c r="DU22" s="235"/>
      <c r="DV22" s="235"/>
      <c r="DW22" s="235"/>
      <c r="DX22" s="235"/>
      <c r="DY22" s="235"/>
      <c r="DZ22" s="235"/>
      <c r="EA22" s="235"/>
      <c r="EB22" s="235"/>
      <c r="EC22" s="235"/>
      <c r="ED22" s="235"/>
      <c r="EE22" s="235"/>
      <c r="EF22" s="235"/>
      <c r="EG22" s="235"/>
      <c r="EH22" s="235"/>
      <c r="EI22" s="235"/>
      <c r="EJ22" s="235"/>
      <c r="EK22" s="235"/>
      <c r="EL22" s="235"/>
      <c r="EM22" s="235"/>
      <c r="EN22" s="235"/>
      <c r="EO22" s="235"/>
      <c r="EP22" s="235"/>
      <c r="EQ22" s="235"/>
      <c r="ER22" s="235"/>
      <c r="ES22" s="235"/>
      <c r="ET22" s="235"/>
      <c r="EU22" s="235"/>
      <c r="EV22" s="235"/>
      <c r="EW22" s="235"/>
      <c r="EX22" s="235"/>
      <c r="EY22" s="235"/>
      <c r="EZ22" s="235"/>
      <c r="FA22" s="235"/>
      <c r="FB22" s="235"/>
      <c r="FC22" s="235"/>
      <c r="FD22" s="235"/>
      <c r="FE22" s="235"/>
      <c r="FF22" s="235"/>
      <c r="FG22" s="235"/>
      <c r="FH22" s="235"/>
      <c r="FI22" s="235"/>
      <c r="FJ22" s="235"/>
      <c r="FK22" s="235"/>
      <c r="FL22" s="235"/>
      <c r="FM22" s="235"/>
      <c r="FN22" s="235"/>
      <c r="FO22" s="235"/>
      <c r="FP22" s="235"/>
      <c r="FQ22" s="235"/>
      <c r="FR22" s="235"/>
      <c r="FS22" s="235"/>
      <c r="FT22" s="235"/>
      <c r="FU22" s="235"/>
      <c r="FV22" s="235"/>
      <c r="FW22" s="235"/>
      <c r="FX22" s="235"/>
      <c r="FY22" s="235"/>
      <c r="FZ22" s="235"/>
      <c r="GA22" s="235"/>
      <c r="GB22" s="235"/>
      <c r="GC22" s="235"/>
      <c r="GD22" s="235"/>
      <c r="GE22" s="235"/>
      <c r="GF22" s="235"/>
      <c r="GG22" s="235"/>
      <c r="GH22" s="235"/>
      <c r="GI22" s="235"/>
      <c r="GJ22" s="235"/>
      <c r="GK22" s="235"/>
      <c r="GL22" s="235"/>
      <c r="GM22" s="235"/>
      <c r="GN22" s="235"/>
      <c r="GO22" s="235"/>
      <c r="GP22" s="235"/>
      <c r="GQ22" s="235"/>
      <c r="GR22" s="235"/>
      <c r="GS22" s="235"/>
      <c r="GT22" s="235"/>
      <c r="GU22" s="235"/>
      <c r="GV22" s="235"/>
      <c r="GW22" s="235"/>
      <c r="GX22" s="235"/>
      <c r="GY22" s="235"/>
      <c r="GZ22" s="235"/>
      <c r="HA22" s="235"/>
      <c r="HB22" s="235"/>
      <c r="HC22" s="235"/>
      <c r="HD22" s="235"/>
      <c r="HE22" s="235"/>
      <c r="HF22" s="235"/>
      <c r="HG22" s="235"/>
      <c r="HH22" s="235"/>
      <c r="HI22" s="235"/>
      <c r="HJ22" s="235"/>
      <c r="HK22" s="235"/>
      <c r="HL22" s="235"/>
      <c r="HM22" s="235"/>
      <c r="HN22" s="235"/>
      <c r="HO22" s="235"/>
      <c r="HP22" s="235"/>
      <c r="HQ22" s="235"/>
      <c r="HR22" s="235"/>
      <c r="HS22" s="235"/>
      <c r="HT22" s="235"/>
      <c r="HU22" s="235"/>
      <c r="HV22" s="235"/>
      <c r="HW22" s="235"/>
      <c r="HX22" s="235"/>
      <c r="HY22" s="235"/>
      <c r="HZ22" s="235"/>
      <c r="IA22" s="235"/>
      <c r="IB22" s="235"/>
      <c r="IC22" s="235"/>
      <c r="ID22" s="235"/>
      <c r="IE22" s="235"/>
      <c r="IF22" s="235"/>
      <c r="IG22" s="235"/>
      <c r="IH22" s="235"/>
      <c r="II22" s="235"/>
      <c r="IJ22" s="235"/>
      <c r="IK22" s="235"/>
      <c r="IL22" s="235"/>
      <c r="IM22" s="235"/>
      <c r="IN22" s="235"/>
      <c r="IO22" s="235"/>
      <c r="IP22" s="235"/>
      <c r="IQ22" s="235"/>
      <c r="IR22" s="235"/>
      <c r="IS22" s="235"/>
      <c r="IT22" s="235"/>
      <c r="IU22" s="235"/>
      <c r="IV22" s="235"/>
    </row>
    <row r="23" ht="23.25" customHeight="1" spans="1:256">
      <c r="A23" s="259" t="s">
        <v>1225</v>
      </c>
      <c r="B23" s="260"/>
      <c r="C23" s="216"/>
      <c r="D23" s="261">
        <f t="shared" ref="D23:I23" si="1">SUM(D13:D22)</f>
        <v>867</v>
      </c>
      <c r="E23" s="262">
        <f t="shared" si="1"/>
        <v>58</v>
      </c>
      <c r="F23" s="262">
        <f t="shared" si="1"/>
        <v>53</v>
      </c>
      <c r="G23" s="262">
        <f t="shared" si="1"/>
        <v>6</v>
      </c>
      <c r="H23" s="262">
        <f t="shared" si="1"/>
        <v>4</v>
      </c>
      <c r="I23" s="262">
        <f t="shared" si="1"/>
        <v>12</v>
      </c>
      <c r="J23" s="328"/>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Q23" s="235"/>
      <c r="BR23" s="235"/>
      <c r="BS23" s="235"/>
      <c r="BT23" s="235"/>
      <c r="BU23" s="235"/>
      <c r="BV23" s="235"/>
      <c r="BW23" s="235"/>
      <c r="BX23" s="235"/>
      <c r="BY23" s="235"/>
      <c r="BZ23" s="235"/>
      <c r="CA23" s="235"/>
      <c r="CB23" s="235"/>
      <c r="CC23" s="235"/>
      <c r="CD23" s="235"/>
      <c r="CE23" s="235"/>
      <c r="CF23" s="235"/>
      <c r="CG23" s="235"/>
      <c r="CH23" s="235"/>
      <c r="CI23" s="235"/>
      <c r="CJ23" s="235"/>
      <c r="CK23" s="235"/>
      <c r="CL23" s="235"/>
      <c r="CM23" s="235"/>
      <c r="CN23" s="235"/>
      <c r="CO23" s="235"/>
      <c r="CP23" s="235"/>
      <c r="CQ23" s="235"/>
      <c r="CR23" s="235"/>
      <c r="CS23" s="235"/>
      <c r="CT23" s="235"/>
      <c r="CU23" s="235"/>
      <c r="CV23" s="235"/>
      <c r="CW23" s="235"/>
      <c r="CX23" s="235"/>
      <c r="CY23" s="235"/>
      <c r="CZ23" s="235"/>
      <c r="DA23" s="235"/>
      <c r="DB23" s="235"/>
      <c r="DC23" s="235"/>
      <c r="DD23" s="235"/>
      <c r="DE23" s="235"/>
      <c r="DF23" s="235"/>
      <c r="DG23" s="235"/>
      <c r="DH23" s="235"/>
      <c r="DI23" s="235"/>
      <c r="DJ23" s="235"/>
      <c r="DK23" s="235"/>
      <c r="DL23" s="235"/>
      <c r="DM23" s="235"/>
      <c r="DN23" s="235"/>
      <c r="DO23" s="235"/>
      <c r="DP23" s="235"/>
      <c r="DQ23" s="235"/>
      <c r="DR23" s="235"/>
      <c r="DS23" s="235"/>
      <c r="DT23" s="235"/>
      <c r="DU23" s="235"/>
      <c r="DV23" s="235"/>
      <c r="DW23" s="235"/>
      <c r="DX23" s="235"/>
      <c r="DY23" s="235"/>
      <c r="DZ23" s="235"/>
      <c r="EA23" s="235"/>
      <c r="EB23" s="235"/>
      <c r="EC23" s="235"/>
      <c r="ED23" s="235"/>
      <c r="EE23" s="235"/>
      <c r="EF23" s="235"/>
      <c r="EG23" s="235"/>
      <c r="EH23" s="235"/>
      <c r="EI23" s="235"/>
      <c r="EJ23" s="235"/>
      <c r="EK23" s="235"/>
      <c r="EL23" s="235"/>
      <c r="EM23" s="235"/>
      <c r="EN23" s="235"/>
      <c r="EO23" s="235"/>
      <c r="EP23" s="235"/>
      <c r="EQ23" s="235"/>
      <c r="ER23" s="235"/>
      <c r="ES23" s="235"/>
      <c r="ET23" s="235"/>
      <c r="EU23" s="235"/>
      <c r="EV23" s="235"/>
      <c r="EW23" s="235"/>
      <c r="EX23" s="235"/>
      <c r="EY23" s="235"/>
      <c r="EZ23" s="235"/>
      <c r="FA23" s="235"/>
      <c r="FB23" s="235"/>
      <c r="FC23" s="235"/>
      <c r="FD23" s="235"/>
      <c r="FE23" s="235"/>
      <c r="FF23" s="235"/>
      <c r="FG23" s="235"/>
      <c r="FH23" s="235"/>
      <c r="FI23" s="235"/>
      <c r="FJ23" s="235"/>
      <c r="FK23" s="235"/>
      <c r="FL23" s="235"/>
      <c r="FM23" s="235"/>
      <c r="FN23" s="235"/>
      <c r="FO23" s="235"/>
      <c r="FP23" s="235"/>
      <c r="FQ23" s="235"/>
      <c r="FR23" s="235"/>
      <c r="FS23" s="235"/>
      <c r="FT23" s="235"/>
      <c r="FU23" s="235"/>
      <c r="FV23" s="235"/>
      <c r="FW23" s="235"/>
      <c r="FX23" s="235"/>
      <c r="FY23" s="235"/>
      <c r="FZ23" s="235"/>
      <c r="GA23" s="235"/>
      <c r="GB23" s="235"/>
      <c r="GC23" s="235"/>
      <c r="GD23" s="235"/>
      <c r="GE23" s="235"/>
      <c r="GF23" s="235"/>
      <c r="GG23" s="235"/>
      <c r="GH23" s="235"/>
      <c r="GI23" s="235"/>
      <c r="GJ23" s="235"/>
      <c r="GK23" s="235"/>
      <c r="GL23" s="235"/>
      <c r="GM23" s="235"/>
      <c r="GN23" s="235"/>
      <c r="GO23" s="235"/>
      <c r="GP23" s="235"/>
      <c r="GQ23" s="235"/>
      <c r="GR23" s="235"/>
      <c r="GS23" s="235"/>
      <c r="GT23" s="235"/>
      <c r="GU23" s="235"/>
      <c r="GV23" s="235"/>
      <c r="GW23" s="235"/>
      <c r="GX23" s="235"/>
      <c r="GY23" s="235"/>
      <c r="GZ23" s="235"/>
      <c r="HA23" s="235"/>
      <c r="HB23" s="235"/>
      <c r="HC23" s="235"/>
      <c r="HD23" s="235"/>
      <c r="HE23" s="235"/>
      <c r="HF23" s="235"/>
      <c r="HG23" s="235"/>
      <c r="HH23" s="235"/>
      <c r="HI23" s="235"/>
      <c r="HJ23" s="235"/>
      <c r="HK23" s="235"/>
      <c r="HL23" s="235"/>
      <c r="HM23" s="235"/>
      <c r="HN23" s="235"/>
      <c r="HO23" s="235"/>
      <c r="HP23" s="235"/>
      <c r="HQ23" s="235"/>
      <c r="HR23" s="235"/>
      <c r="HS23" s="235"/>
      <c r="HT23" s="235"/>
      <c r="HU23" s="235"/>
      <c r="HV23" s="235"/>
      <c r="HW23" s="235"/>
      <c r="HX23" s="235"/>
      <c r="HY23" s="235"/>
      <c r="HZ23" s="235"/>
      <c r="IA23" s="235"/>
      <c r="IB23" s="235"/>
      <c r="IC23" s="235"/>
      <c r="ID23" s="235"/>
      <c r="IE23" s="235"/>
      <c r="IF23" s="235"/>
      <c r="IG23" s="235"/>
      <c r="IH23" s="235"/>
      <c r="II23" s="235"/>
      <c r="IJ23" s="235"/>
      <c r="IK23" s="235"/>
      <c r="IL23" s="235"/>
      <c r="IM23" s="235"/>
      <c r="IN23" s="235"/>
      <c r="IO23" s="235"/>
      <c r="IP23" s="235"/>
      <c r="IQ23" s="235"/>
      <c r="IR23" s="235"/>
      <c r="IS23" s="235"/>
      <c r="IT23" s="235"/>
      <c r="IU23" s="235"/>
      <c r="IV23" s="235"/>
    </row>
    <row r="24" ht="16.5" customHeight="1" spans="1:256">
      <c r="A24" s="263"/>
      <c r="B24" s="263"/>
      <c r="C24" s="264"/>
      <c r="D24" s="265"/>
      <c r="E24" s="265"/>
      <c r="F24" s="266"/>
      <c r="G24" s="267"/>
      <c r="H24" s="267"/>
      <c r="I24" s="267"/>
      <c r="J24" s="267"/>
      <c r="K24" s="282"/>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35"/>
      <c r="EP24" s="235"/>
      <c r="EQ24" s="235"/>
      <c r="ER24" s="235"/>
      <c r="ES24" s="235"/>
      <c r="ET24" s="235"/>
      <c r="EU24" s="235"/>
      <c r="EV24" s="235"/>
      <c r="EW24" s="235"/>
      <c r="EX24" s="235"/>
      <c r="EY24" s="235"/>
      <c r="EZ24" s="235"/>
      <c r="FA24" s="235"/>
      <c r="FB24" s="235"/>
      <c r="FC24" s="235"/>
      <c r="FD24" s="235"/>
      <c r="FE24" s="235"/>
      <c r="FF24" s="235"/>
      <c r="FG24" s="235"/>
      <c r="FH24" s="235"/>
      <c r="FI24" s="235"/>
      <c r="FJ24" s="235"/>
      <c r="FK24" s="235"/>
      <c r="FL24" s="235"/>
      <c r="FM24" s="235"/>
      <c r="FN24" s="235"/>
      <c r="FO24" s="235"/>
      <c r="FP24" s="235"/>
      <c r="FQ24" s="235"/>
      <c r="FR24" s="235"/>
      <c r="FS24" s="235"/>
      <c r="FT24" s="235"/>
      <c r="FU24" s="235"/>
      <c r="FV24" s="235"/>
      <c r="FW24" s="235"/>
      <c r="FX24" s="235"/>
      <c r="FY24" s="235"/>
      <c r="FZ24" s="235"/>
      <c r="GA24" s="235"/>
      <c r="GB24" s="235"/>
      <c r="GC24" s="235"/>
      <c r="GD24" s="235"/>
      <c r="GE24" s="235"/>
      <c r="GF24" s="235"/>
      <c r="GG24" s="235"/>
      <c r="GH24" s="235"/>
      <c r="GI24" s="235"/>
      <c r="GJ24" s="235"/>
      <c r="GK24" s="235"/>
      <c r="GL24" s="235"/>
      <c r="GM24" s="235"/>
      <c r="GN24" s="235"/>
      <c r="GO24" s="235"/>
      <c r="GP24" s="235"/>
      <c r="GQ24" s="235"/>
      <c r="GR24" s="235"/>
      <c r="GS24" s="235"/>
      <c r="GT24" s="235"/>
      <c r="GU24" s="235"/>
      <c r="GV24" s="235"/>
      <c r="GW24" s="235"/>
      <c r="GX24" s="235"/>
      <c r="GY24" s="235"/>
      <c r="GZ24" s="235"/>
      <c r="HA24" s="235"/>
      <c r="HB24" s="235"/>
      <c r="HC24" s="235"/>
      <c r="HD24" s="235"/>
      <c r="HE24" s="235"/>
      <c r="HF24" s="235"/>
      <c r="HG24" s="235"/>
      <c r="HH24" s="235"/>
      <c r="HI24" s="235"/>
      <c r="HJ24" s="235"/>
      <c r="HK24" s="235"/>
      <c r="HL24" s="235"/>
      <c r="HM24" s="235"/>
      <c r="HN24" s="235"/>
      <c r="HO24" s="235"/>
      <c r="HP24" s="235"/>
      <c r="HQ24" s="235"/>
      <c r="HR24" s="235"/>
      <c r="HS24" s="235"/>
      <c r="HT24" s="235"/>
      <c r="HU24" s="235"/>
      <c r="HV24" s="235"/>
      <c r="HW24" s="235"/>
      <c r="HX24" s="235"/>
      <c r="HY24" s="235"/>
      <c r="HZ24" s="235"/>
      <c r="IA24" s="235"/>
      <c r="IB24" s="235"/>
      <c r="IC24" s="235"/>
      <c r="ID24" s="235"/>
      <c r="IE24" s="235"/>
      <c r="IF24" s="235"/>
      <c r="IG24" s="235"/>
      <c r="IH24" s="235"/>
      <c r="II24" s="235"/>
      <c r="IJ24" s="235"/>
      <c r="IK24" s="235"/>
      <c r="IL24" s="235"/>
      <c r="IM24" s="235"/>
      <c r="IN24" s="235"/>
      <c r="IO24" s="235"/>
      <c r="IP24" s="235"/>
      <c r="IQ24" s="235"/>
      <c r="IR24" s="235"/>
      <c r="IS24" s="235"/>
      <c r="IT24" s="235"/>
      <c r="IU24" s="235"/>
      <c r="IV24" s="235"/>
    </row>
    <row r="25" ht="22.5" customHeight="1" spans="1:256">
      <c r="A25" s="263"/>
      <c r="B25" s="263"/>
      <c r="C25" s="268" t="s">
        <v>1226</v>
      </c>
      <c r="D25" s="269">
        <f t="shared" ref="D25:I25" si="2">SUM(D13:D17)</f>
        <v>632</v>
      </c>
      <c r="E25" s="269">
        <f t="shared" si="2"/>
        <v>53</v>
      </c>
      <c r="F25" s="269">
        <f t="shared" si="2"/>
        <v>39</v>
      </c>
      <c r="G25" s="269">
        <f t="shared" si="2"/>
        <v>6</v>
      </c>
      <c r="H25" s="269">
        <f t="shared" si="2"/>
        <v>3</v>
      </c>
      <c r="I25" s="269">
        <f t="shared" si="2"/>
        <v>9</v>
      </c>
      <c r="J25" s="328"/>
      <c r="K25" s="282"/>
      <c r="L25" s="235"/>
      <c r="M25" s="235"/>
      <c r="N25" s="235"/>
      <c r="O25" s="235"/>
      <c r="P25" s="235"/>
      <c r="Q25" s="235"/>
      <c r="R25" s="235"/>
      <c r="S25" s="235"/>
      <c r="T25" s="235"/>
      <c r="U25" s="235"/>
      <c r="V25" s="235"/>
      <c r="W25" s="235"/>
      <c r="X25" s="235"/>
      <c r="Y25" s="235"/>
      <c r="Z25" s="235"/>
      <c r="AA25" s="235"/>
      <c r="AB25" s="235"/>
      <c r="AC25" s="235"/>
      <c r="AD25" s="235"/>
      <c r="AE25" s="235"/>
      <c r="AF25" s="235"/>
      <c r="AG25" s="235"/>
      <c r="AH25" s="235"/>
      <c r="AI25" s="235"/>
      <c r="AJ25" s="235"/>
      <c r="AK25" s="235"/>
      <c r="AL25" s="235"/>
      <c r="AM25" s="235"/>
      <c r="AN25" s="235"/>
      <c r="AO25" s="235"/>
      <c r="AP25" s="235"/>
      <c r="AQ25" s="235"/>
      <c r="AR25" s="235"/>
      <c r="AS25" s="235"/>
      <c r="AT25" s="235"/>
      <c r="AU25" s="235"/>
      <c r="AV25" s="235"/>
      <c r="AW25" s="235"/>
      <c r="AX25" s="235"/>
      <c r="AY25" s="235"/>
      <c r="AZ25" s="235"/>
      <c r="BA25" s="235"/>
      <c r="BB25" s="235"/>
      <c r="BC25" s="235"/>
      <c r="BD25" s="235"/>
      <c r="BE25" s="235"/>
      <c r="BF25" s="235"/>
      <c r="BG25" s="235"/>
      <c r="BH25" s="235"/>
      <c r="BI25" s="235"/>
      <c r="BJ25" s="235"/>
      <c r="BK25" s="235"/>
      <c r="BL25" s="235"/>
      <c r="BM25" s="235"/>
      <c r="BN25" s="235"/>
      <c r="BO25" s="235"/>
      <c r="BP25" s="235"/>
      <c r="BQ25" s="235"/>
      <c r="BR25" s="235"/>
      <c r="BS25" s="235"/>
      <c r="BT25" s="235"/>
      <c r="BU25" s="235"/>
      <c r="BV25" s="235"/>
      <c r="BW25" s="235"/>
      <c r="BX25" s="235"/>
      <c r="BY25" s="235"/>
      <c r="BZ25" s="235"/>
      <c r="CA25" s="235"/>
      <c r="CB25" s="235"/>
      <c r="CC25" s="235"/>
      <c r="CD25" s="235"/>
      <c r="CE25" s="235"/>
      <c r="CF25" s="235"/>
      <c r="CG25" s="235"/>
      <c r="CH25" s="235"/>
      <c r="CI25" s="235"/>
      <c r="CJ25" s="235"/>
      <c r="CK25" s="235"/>
      <c r="CL25" s="235"/>
      <c r="CM25" s="235"/>
      <c r="CN25" s="235"/>
      <c r="CO25" s="235"/>
      <c r="CP25" s="235"/>
      <c r="CQ25" s="235"/>
      <c r="CR25" s="235"/>
      <c r="CS25" s="235"/>
      <c r="CT25" s="235"/>
      <c r="CU25" s="235"/>
      <c r="CV25" s="235"/>
      <c r="CW25" s="235"/>
      <c r="CX25" s="235"/>
      <c r="CY25" s="235"/>
      <c r="CZ25" s="235"/>
      <c r="DA25" s="235"/>
      <c r="DB25" s="235"/>
      <c r="DC25" s="235"/>
      <c r="DD25" s="235"/>
      <c r="DE25" s="235"/>
      <c r="DF25" s="235"/>
      <c r="DG25" s="235"/>
      <c r="DH25" s="235"/>
      <c r="DI25" s="235"/>
      <c r="DJ25" s="235"/>
      <c r="DK25" s="235"/>
      <c r="DL25" s="235"/>
      <c r="DM25" s="235"/>
      <c r="DN25" s="235"/>
      <c r="DO25" s="235"/>
      <c r="DP25" s="235"/>
      <c r="DQ25" s="235"/>
      <c r="DR25" s="235"/>
      <c r="DS25" s="235"/>
      <c r="DT25" s="235"/>
      <c r="DU25" s="235"/>
      <c r="DV25" s="235"/>
      <c r="DW25" s="235"/>
      <c r="DX25" s="235"/>
      <c r="DY25" s="235"/>
      <c r="DZ25" s="235"/>
      <c r="EA25" s="235"/>
      <c r="EB25" s="235"/>
      <c r="EC25" s="235"/>
      <c r="ED25" s="235"/>
      <c r="EE25" s="235"/>
      <c r="EF25" s="235"/>
      <c r="EG25" s="235"/>
      <c r="EH25" s="235"/>
      <c r="EI25" s="235"/>
      <c r="EJ25" s="235"/>
      <c r="EK25" s="235"/>
      <c r="EL25" s="235"/>
      <c r="EM25" s="235"/>
      <c r="EN25" s="235"/>
      <c r="EO25" s="235"/>
      <c r="EP25" s="235"/>
      <c r="EQ25" s="235"/>
      <c r="ER25" s="235"/>
      <c r="ES25" s="235"/>
      <c r="ET25" s="235"/>
      <c r="EU25" s="235"/>
      <c r="EV25" s="235"/>
      <c r="EW25" s="235"/>
      <c r="EX25" s="235"/>
      <c r="EY25" s="235"/>
      <c r="EZ25" s="235"/>
      <c r="FA25" s="235"/>
      <c r="FB25" s="235"/>
      <c r="FC25" s="235"/>
      <c r="FD25" s="235"/>
      <c r="FE25" s="235"/>
      <c r="FF25" s="235"/>
      <c r="FG25" s="235"/>
      <c r="FH25" s="235"/>
      <c r="FI25" s="235"/>
      <c r="FJ25" s="235"/>
      <c r="FK25" s="235"/>
      <c r="FL25" s="235"/>
      <c r="FM25" s="235"/>
      <c r="FN25" s="235"/>
      <c r="FO25" s="235"/>
      <c r="FP25" s="235"/>
      <c r="FQ25" s="235"/>
      <c r="FR25" s="235"/>
      <c r="FS25" s="235"/>
      <c r="FT25" s="235"/>
      <c r="FU25" s="235"/>
      <c r="FV25" s="235"/>
      <c r="FW25" s="235"/>
      <c r="FX25" s="235"/>
      <c r="FY25" s="235"/>
      <c r="FZ25" s="235"/>
      <c r="GA25" s="235"/>
      <c r="GB25" s="235"/>
      <c r="GC25" s="235"/>
      <c r="GD25" s="235"/>
      <c r="GE25" s="235"/>
      <c r="GF25" s="235"/>
      <c r="GG25" s="235"/>
      <c r="GH25" s="235"/>
      <c r="GI25" s="235"/>
      <c r="GJ25" s="235"/>
      <c r="GK25" s="235"/>
      <c r="GL25" s="235"/>
      <c r="GM25" s="235"/>
      <c r="GN25" s="235"/>
      <c r="GO25" s="235"/>
      <c r="GP25" s="235"/>
      <c r="GQ25" s="235"/>
      <c r="GR25" s="235"/>
      <c r="GS25" s="235"/>
      <c r="GT25" s="235"/>
      <c r="GU25" s="235"/>
      <c r="GV25" s="235"/>
      <c r="GW25" s="235"/>
      <c r="GX25" s="235"/>
      <c r="GY25" s="235"/>
      <c r="GZ25" s="235"/>
      <c r="HA25" s="235"/>
      <c r="HB25" s="235"/>
      <c r="HC25" s="235"/>
      <c r="HD25" s="235"/>
      <c r="HE25" s="235"/>
      <c r="HF25" s="235"/>
      <c r="HG25" s="235"/>
      <c r="HH25" s="235"/>
      <c r="HI25" s="235"/>
      <c r="HJ25" s="235"/>
      <c r="HK25" s="235"/>
      <c r="HL25" s="235"/>
      <c r="HM25" s="235"/>
      <c r="HN25" s="235"/>
      <c r="HO25" s="235"/>
      <c r="HP25" s="235"/>
      <c r="HQ25" s="235"/>
      <c r="HR25" s="235"/>
      <c r="HS25" s="235"/>
      <c r="HT25" s="235"/>
      <c r="HU25" s="235"/>
      <c r="HV25" s="235"/>
      <c r="HW25" s="235"/>
      <c r="HX25" s="235"/>
      <c r="HY25" s="235"/>
      <c r="HZ25" s="235"/>
      <c r="IA25" s="235"/>
      <c r="IB25" s="235"/>
      <c r="IC25" s="235"/>
      <c r="ID25" s="235"/>
      <c r="IE25" s="235"/>
      <c r="IF25" s="235"/>
      <c r="IG25" s="235"/>
      <c r="IH25" s="235"/>
      <c r="II25" s="235"/>
      <c r="IJ25" s="235"/>
      <c r="IK25" s="235"/>
      <c r="IL25" s="235"/>
      <c r="IM25" s="235"/>
      <c r="IN25" s="235"/>
      <c r="IO25" s="235"/>
      <c r="IP25" s="235"/>
      <c r="IQ25" s="235"/>
      <c r="IR25" s="235"/>
      <c r="IS25" s="235"/>
      <c r="IT25" s="235"/>
      <c r="IU25" s="235"/>
      <c r="IV25" s="235"/>
    </row>
    <row r="26" ht="22.5" customHeight="1" spans="1:256">
      <c r="A26" s="263"/>
      <c r="B26" s="263"/>
      <c r="C26" s="264"/>
      <c r="D26" s="265"/>
      <c r="E26" s="270"/>
      <c r="F26" s="271"/>
      <c r="G26" s="272"/>
      <c r="H26" s="272"/>
      <c r="I26" s="272"/>
      <c r="J26" s="267"/>
      <c r="K26" s="282"/>
      <c r="L26" s="235"/>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5"/>
      <c r="AL26" s="235"/>
      <c r="AM26" s="235"/>
      <c r="AN26" s="235"/>
      <c r="AO26" s="235"/>
      <c r="AP26" s="235"/>
      <c r="AQ26" s="235"/>
      <c r="AR26" s="235"/>
      <c r="AS26" s="235"/>
      <c r="AT26" s="235"/>
      <c r="AU26" s="235"/>
      <c r="AV26" s="235"/>
      <c r="AW26" s="235"/>
      <c r="AX26" s="235"/>
      <c r="AY26" s="235"/>
      <c r="AZ26" s="235"/>
      <c r="BA26" s="235"/>
      <c r="BB26" s="235"/>
      <c r="BC26" s="235"/>
      <c r="BD26" s="235"/>
      <c r="BE26" s="235"/>
      <c r="BF26" s="235"/>
      <c r="BG26" s="235"/>
      <c r="BH26" s="235"/>
      <c r="BI26" s="235"/>
      <c r="BJ26" s="235"/>
      <c r="BK26" s="235"/>
      <c r="BL26" s="235"/>
      <c r="BM26" s="235"/>
      <c r="BN26" s="235"/>
      <c r="BO26" s="235"/>
      <c r="BP26" s="235"/>
      <c r="BQ26" s="235"/>
      <c r="BR26" s="235"/>
      <c r="BS26" s="235"/>
      <c r="BT26" s="235"/>
      <c r="BU26" s="235"/>
      <c r="BV26" s="235"/>
      <c r="BW26" s="235"/>
      <c r="BX26" s="235"/>
      <c r="BY26" s="235"/>
      <c r="BZ26" s="235"/>
      <c r="CA26" s="235"/>
      <c r="CB26" s="235"/>
      <c r="CC26" s="235"/>
      <c r="CD26" s="235"/>
      <c r="CE26" s="235"/>
      <c r="CF26" s="235"/>
      <c r="CG26" s="235"/>
      <c r="CH26" s="235"/>
      <c r="CI26" s="235"/>
      <c r="CJ26" s="235"/>
      <c r="CK26" s="235"/>
      <c r="CL26" s="235"/>
      <c r="CM26" s="235"/>
      <c r="CN26" s="235"/>
      <c r="CO26" s="235"/>
      <c r="CP26" s="235"/>
      <c r="CQ26" s="235"/>
      <c r="CR26" s="235"/>
      <c r="CS26" s="235"/>
      <c r="CT26" s="235"/>
      <c r="CU26" s="235"/>
      <c r="CV26" s="235"/>
      <c r="CW26" s="235"/>
      <c r="CX26" s="235"/>
      <c r="CY26" s="235"/>
      <c r="CZ26" s="235"/>
      <c r="DA26" s="235"/>
      <c r="DB26" s="235"/>
      <c r="DC26" s="235"/>
      <c r="DD26" s="235"/>
      <c r="DE26" s="235"/>
      <c r="DF26" s="235"/>
      <c r="DG26" s="235"/>
      <c r="DH26" s="235"/>
      <c r="DI26" s="235"/>
      <c r="DJ26" s="235"/>
      <c r="DK26" s="235"/>
      <c r="DL26" s="235"/>
      <c r="DM26" s="235"/>
      <c r="DN26" s="235"/>
      <c r="DO26" s="235"/>
      <c r="DP26" s="235"/>
      <c r="DQ26" s="235"/>
      <c r="DR26" s="235"/>
      <c r="DS26" s="235"/>
      <c r="DT26" s="235"/>
      <c r="DU26" s="235"/>
      <c r="DV26" s="235"/>
      <c r="DW26" s="235"/>
      <c r="DX26" s="235"/>
      <c r="DY26" s="235"/>
      <c r="DZ26" s="235"/>
      <c r="EA26" s="235"/>
      <c r="EB26" s="235"/>
      <c r="EC26" s="235"/>
      <c r="ED26" s="235"/>
      <c r="EE26" s="235"/>
      <c r="EF26" s="235"/>
      <c r="EG26" s="235"/>
      <c r="EH26" s="235"/>
      <c r="EI26" s="235"/>
      <c r="EJ26" s="235"/>
      <c r="EK26" s="235"/>
      <c r="EL26" s="235"/>
      <c r="EM26" s="235"/>
      <c r="EN26" s="235"/>
      <c r="EO26" s="235"/>
      <c r="EP26" s="235"/>
      <c r="EQ26" s="235"/>
      <c r="ER26" s="235"/>
      <c r="ES26" s="235"/>
      <c r="ET26" s="235"/>
      <c r="EU26" s="235"/>
      <c r="EV26" s="235"/>
      <c r="EW26" s="235"/>
      <c r="EX26" s="235"/>
      <c r="EY26" s="235"/>
      <c r="EZ26" s="235"/>
      <c r="FA26" s="235"/>
      <c r="FB26" s="235"/>
      <c r="FC26" s="235"/>
      <c r="FD26" s="235"/>
      <c r="FE26" s="235"/>
      <c r="FF26" s="235"/>
      <c r="FG26" s="235"/>
      <c r="FH26" s="235"/>
      <c r="FI26" s="235"/>
      <c r="FJ26" s="235"/>
      <c r="FK26" s="235"/>
      <c r="FL26" s="235"/>
      <c r="FM26" s="235"/>
      <c r="FN26" s="235"/>
      <c r="FO26" s="235"/>
      <c r="FP26" s="235"/>
      <c r="FQ26" s="235"/>
      <c r="FR26" s="235"/>
      <c r="FS26" s="235"/>
      <c r="FT26" s="235"/>
      <c r="FU26" s="235"/>
      <c r="FV26" s="235"/>
      <c r="FW26" s="235"/>
      <c r="FX26" s="235"/>
      <c r="FY26" s="235"/>
      <c r="FZ26" s="235"/>
      <c r="GA26" s="235"/>
      <c r="GB26" s="235"/>
      <c r="GC26" s="235"/>
      <c r="GD26" s="235"/>
      <c r="GE26" s="235"/>
      <c r="GF26" s="235"/>
      <c r="GG26" s="235"/>
      <c r="GH26" s="235"/>
      <c r="GI26" s="235"/>
      <c r="GJ26" s="235"/>
      <c r="GK26" s="235"/>
      <c r="GL26" s="235"/>
      <c r="GM26" s="235"/>
      <c r="GN26" s="235"/>
      <c r="GO26" s="235"/>
      <c r="GP26" s="235"/>
      <c r="GQ26" s="235"/>
      <c r="GR26" s="235"/>
      <c r="GS26" s="235"/>
      <c r="GT26" s="235"/>
      <c r="GU26" s="235"/>
      <c r="GV26" s="235"/>
      <c r="GW26" s="235"/>
      <c r="GX26" s="235"/>
      <c r="GY26" s="235"/>
      <c r="GZ26" s="235"/>
      <c r="HA26" s="235"/>
      <c r="HB26" s="235"/>
      <c r="HC26" s="235"/>
      <c r="HD26" s="235"/>
      <c r="HE26" s="235"/>
      <c r="HF26" s="235"/>
      <c r="HG26" s="235"/>
      <c r="HH26" s="235"/>
      <c r="HI26" s="235"/>
      <c r="HJ26" s="235"/>
      <c r="HK26" s="235"/>
      <c r="HL26" s="235"/>
      <c r="HM26" s="235"/>
      <c r="HN26" s="235"/>
      <c r="HO26" s="235"/>
      <c r="HP26" s="235"/>
      <c r="HQ26" s="235"/>
      <c r="HR26" s="235"/>
      <c r="HS26" s="235"/>
      <c r="HT26" s="235"/>
      <c r="HU26" s="235"/>
      <c r="HV26" s="235"/>
      <c r="HW26" s="235"/>
      <c r="HX26" s="235"/>
      <c r="HY26" s="235"/>
      <c r="HZ26" s="235"/>
      <c r="IA26" s="235"/>
      <c r="IB26" s="235"/>
      <c r="IC26" s="235"/>
      <c r="ID26" s="235"/>
      <c r="IE26" s="235"/>
      <c r="IF26" s="235"/>
      <c r="IG26" s="235"/>
      <c r="IH26" s="235"/>
      <c r="II26" s="235"/>
      <c r="IJ26" s="235"/>
      <c r="IK26" s="235"/>
      <c r="IL26" s="235"/>
      <c r="IM26" s="235"/>
      <c r="IN26" s="235"/>
      <c r="IO26" s="235"/>
      <c r="IP26" s="235"/>
      <c r="IQ26" s="235"/>
      <c r="IR26" s="235"/>
      <c r="IS26" s="235"/>
      <c r="IT26" s="235"/>
      <c r="IU26" s="235"/>
      <c r="IV26" s="235"/>
    </row>
    <row r="27" ht="22.5" customHeight="1" spans="1:256">
      <c r="A27" s="263"/>
      <c r="B27" s="263"/>
      <c r="C27" s="268" t="s">
        <v>1227</v>
      </c>
      <c r="D27" s="269">
        <f t="shared" ref="D27:I27" si="3">SUM(D18:D22)</f>
        <v>235</v>
      </c>
      <c r="E27" s="273">
        <f t="shared" si="3"/>
        <v>5</v>
      </c>
      <c r="F27" s="273">
        <f t="shared" si="3"/>
        <v>14</v>
      </c>
      <c r="G27" s="273">
        <f t="shared" si="3"/>
        <v>0</v>
      </c>
      <c r="H27" s="273">
        <f t="shared" si="3"/>
        <v>1</v>
      </c>
      <c r="I27" s="273">
        <f t="shared" si="3"/>
        <v>3</v>
      </c>
      <c r="J27" s="328"/>
      <c r="K27" s="282"/>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235"/>
      <c r="CQ27" s="235"/>
      <c r="CR27" s="235"/>
      <c r="CS27" s="235"/>
      <c r="CT27" s="235"/>
      <c r="CU27" s="235"/>
      <c r="CV27" s="235"/>
      <c r="CW27" s="235"/>
      <c r="CX27" s="235"/>
      <c r="CY27" s="235"/>
      <c r="CZ27" s="235"/>
      <c r="DA27" s="235"/>
      <c r="DB27" s="235"/>
      <c r="DC27" s="235"/>
      <c r="DD27" s="235"/>
      <c r="DE27" s="235"/>
      <c r="DF27" s="235"/>
      <c r="DG27" s="235"/>
      <c r="DH27" s="235"/>
      <c r="DI27" s="235"/>
      <c r="DJ27" s="235"/>
      <c r="DK27" s="235"/>
      <c r="DL27" s="235"/>
      <c r="DM27" s="235"/>
      <c r="DN27" s="235"/>
      <c r="DO27" s="235"/>
      <c r="DP27" s="235"/>
      <c r="DQ27" s="235"/>
      <c r="DR27" s="235"/>
      <c r="DS27" s="235"/>
      <c r="DT27" s="235"/>
      <c r="DU27" s="235"/>
      <c r="DV27" s="235"/>
      <c r="DW27" s="235"/>
      <c r="DX27" s="235"/>
      <c r="DY27" s="235"/>
      <c r="DZ27" s="235"/>
      <c r="EA27" s="235"/>
      <c r="EB27" s="235"/>
      <c r="EC27" s="235"/>
      <c r="ED27" s="235"/>
      <c r="EE27" s="235"/>
      <c r="EF27" s="235"/>
      <c r="EG27" s="235"/>
      <c r="EH27" s="235"/>
      <c r="EI27" s="235"/>
      <c r="EJ27" s="235"/>
      <c r="EK27" s="235"/>
      <c r="EL27" s="235"/>
      <c r="EM27" s="235"/>
      <c r="EN27" s="235"/>
      <c r="EO27" s="235"/>
      <c r="EP27" s="235"/>
      <c r="EQ27" s="235"/>
      <c r="ER27" s="235"/>
      <c r="ES27" s="235"/>
      <c r="ET27" s="235"/>
      <c r="EU27" s="235"/>
      <c r="EV27" s="235"/>
      <c r="EW27" s="235"/>
      <c r="EX27" s="235"/>
      <c r="EY27" s="235"/>
      <c r="EZ27" s="235"/>
      <c r="FA27" s="235"/>
      <c r="FB27" s="235"/>
      <c r="FC27" s="235"/>
      <c r="FD27" s="235"/>
      <c r="FE27" s="235"/>
      <c r="FF27" s="235"/>
      <c r="FG27" s="235"/>
      <c r="FH27" s="235"/>
      <c r="FI27" s="235"/>
      <c r="FJ27" s="235"/>
      <c r="FK27" s="235"/>
      <c r="FL27" s="235"/>
      <c r="FM27" s="235"/>
      <c r="FN27" s="235"/>
      <c r="FO27" s="235"/>
      <c r="FP27" s="235"/>
      <c r="FQ27" s="235"/>
      <c r="FR27" s="235"/>
      <c r="FS27" s="235"/>
      <c r="FT27" s="235"/>
      <c r="FU27" s="235"/>
      <c r="FV27" s="235"/>
      <c r="FW27" s="235"/>
      <c r="FX27" s="235"/>
      <c r="FY27" s="235"/>
      <c r="FZ27" s="235"/>
      <c r="GA27" s="235"/>
      <c r="GB27" s="235"/>
      <c r="GC27" s="235"/>
      <c r="GD27" s="235"/>
      <c r="GE27" s="235"/>
      <c r="GF27" s="235"/>
      <c r="GG27" s="235"/>
      <c r="GH27" s="235"/>
      <c r="GI27" s="235"/>
      <c r="GJ27" s="235"/>
      <c r="GK27" s="235"/>
      <c r="GL27" s="235"/>
      <c r="GM27" s="235"/>
      <c r="GN27" s="235"/>
      <c r="GO27" s="235"/>
      <c r="GP27" s="235"/>
      <c r="GQ27" s="235"/>
      <c r="GR27" s="235"/>
      <c r="GS27" s="235"/>
      <c r="GT27" s="235"/>
      <c r="GU27" s="235"/>
      <c r="GV27" s="235"/>
      <c r="GW27" s="235"/>
      <c r="GX27" s="235"/>
      <c r="GY27" s="235"/>
      <c r="GZ27" s="235"/>
      <c r="HA27" s="235"/>
      <c r="HB27" s="235"/>
      <c r="HC27" s="235"/>
      <c r="HD27" s="235"/>
      <c r="HE27" s="235"/>
      <c r="HF27" s="235"/>
      <c r="HG27" s="235"/>
      <c r="HH27" s="235"/>
      <c r="HI27" s="235"/>
      <c r="HJ27" s="235"/>
      <c r="HK27" s="235"/>
      <c r="HL27" s="235"/>
      <c r="HM27" s="235"/>
      <c r="HN27" s="235"/>
      <c r="HO27" s="235"/>
      <c r="HP27" s="235"/>
      <c r="HQ27" s="235"/>
      <c r="HR27" s="235"/>
      <c r="HS27" s="235"/>
      <c r="HT27" s="235"/>
      <c r="HU27" s="235"/>
      <c r="HV27" s="235"/>
      <c r="HW27" s="235"/>
      <c r="HX27" s="235"/>
      <c r="HY27" s="235"/>
      <c r="HZ27" s="235"/>
      <c r="IA27" s="235"/>
      <c r="IB27" s="235"/>
      <c r="IC27" s="235"/>
      <c r="ID27" s="235"/>
      <c r="IE27" s="235"/>
      <c r="IF27" s="235"/>
      <c r="IG27" s="235"/>
      <c r="IH27" s="235"/>
      <c r="II27" s="235"/>
      <c r="IJ27" s="235"/>
      <c r="IK27" s="235"/>
      <c r="IL27" s="235"/>
      <c r="IM27" s="235"/>
      <c r="IN27" s="235"/>
      <c r="IO27" s="235"/>
      <c r="IP27" s="235"/>
      <c r="IQ27" s="235"/>
      <c r="IR27" s="235"/>
      <c r="IS27" s="235"/>
      <c r="IT27" s="235"/>
      <c r="IU27" s="235"/>
      <c r="IV27" s="235"/>
    </row>
    <row r="28" ht="16.5" customHeight="1" spans="1:256">
      <c r="A28" s="263"/>
      <c r="B28" s="263"/>
      <c r="C28" s="264"/>
      <c r="D28" s="265"/>
      <c r="E28" s="265"/>
      <c r="F28" s="266"/>
      <c r="G28" s="267"/>
      <c r="H28" s="267"/>
      <c r="I28" s="267"/>
      <c r="J28" s="267"/>
      <c r="K28" s="282"/>
      <c r="L28" s="235"/>
      <c r="M28" s="235"/>
      <c r="N28" s="235"/>
      <c r="O28" s="235"/>
      <c r="P28" s="235"/>
      <c r="Q28" s="235"/>
      <c r="R28" s="235"/>
      <c r="S28" s="235"/>
      <c r="T28" s="235"/>
      <c r="U28" s="235"/>
      <c r="V28" s="235"/>
      <c r="W28" s="235"/>
      <c r="X28" s="235"/>
      <c r="Y28" s="235"/>
      <c r="Z28" s="235"/>
      <c r="AA28" s="235"/>
      <c r="AB28" s="235"/>
      <c r="AC28" s="235"/>
      <c r="AD28" s="235"/>
      <c r="AE28" s="235"/>
      <c r="AF28" s="235"/>
      <c r="AG28" s="235"/>
      <c r="AH28" s="235"/>
      <c r="AI28" s="235"/>
      <c r="AJ28" s="235"/>
      <c r="AK28" s="235"/>
      <c r="AL28" s="235"/>
      <c r="AM28" s="235"/>
      <c r="AN28" s="235"/>
      <c r="AO28" s="235"/>
      <c r="AP28" s="235"/>
      <c r="AQ28" s="235"/>
      <c r="AR28" s="235"/>
      <c r="AS28" s="235"/>
      <c r="AT28" s="235"/>
      <c r="AU28" s="235"/>
      <c r="AV28" s="235"/>
      <c r="AW28" s="235"/>
      <c r="AX28" s="235"/>
      <c r="AY28" s="235"/>
      <c r="AZ28" s="235"/>
      <c r="BA28" s="235"/>
      <c r="BB28" s="235"/>
      <c r="BC28" s="235"/>
      <c r="BD28" s="235"/>
      <c r="BE28" s="235"/>
      <c r="BF28" s="235"/>
      <c r="BG28" s="235"/>
      <c r="BH28" s="235"/>
      <c r="BI28" s="235"/>
      <c r="BJ28" s="235"/>
      <c r="BK28" s="235"/>
      <c r="BL28" s="235"/>
      <c r="BM28" s="235"/>
      <c r="BN28" s="235"/>
      <c r="BO28" s="235"/>
      <c r="BP28" s="235"/>
      <c r="BQ28" s="235"/>
      <c r="BR28" s="235"/>
      <c r="BS28" s="235"/>
      <c r="BT28" s="235"/>
      <c r="BU28" s="235"/>
      <c r="BV28" s="235"/>
      <c r="BW28" s="235"/>
      <c r="BX28" s="235"/>
      <c r="BY28" s="235"/>
      <c r="BZ28" s="235"/>
      <c r="CA28" s="235"/>
      <c r="CB28" s="235"/>
      <c r="CC28" s="235"/>
      <c r="CD28" s="235"/>
      <c r="CE28" s="235"/>
      <c r="CF28" s="235"/>
      <c r="CG28" s="235"/>
      <c r="CH28" s="235"/>
      <c r="CI28" s="235"/>
      <c r="CJ28" s="235"/>
      <c r="CK28" s="235"/>
      <c r="CL28" s="235"/>
      <c r="CM28" s="235"/>
      <c r="CN28" s="235"/>
      <c r="CO28" s="235"/>
      <c r="CP28" s="235"/>
      <c r="CQ28" s="235"/>
      <c r="CR28" s="235"/>
      <c r="CS28" s="235"/>
      <c r="CT28" s="235"/>
      <c r="CU28" s="235"/>
      <c r="CV28" s="235"/>
      <c r="CW28" s="235"/>
      <c r="CX28" s="235"/>
      <c r="CY28" s="235"/>
      <c r="CZ28" s="235"/>
      <c r="DA28" s="235"/>
      <c r="DB28" s="235"/>
      <c r="DC28" s="235"/>
      <c r="DD28" s="235"/>
      <c r="DE28" s="235"/>
      <c r="DF28" s="235"/>
      <c r="DG28" s="235"/>
      <c r="DH28" s="235"/>
      <c r="DI28" s="235"/>
      <c r="DJ28" s="235"/>
      <c r="DK28" s="235"/>
      <c r="DL28" s="235"/>
      <c r="DM28" s="235"/>
      <c r="DN28" s="235"/>
      <c r="DO28" s="235"/>
      <c r="DP28" s="235"/>
      <c r="DQ28" s="235"/>
      <c r="DR28" s="235"/>
      <c r="DS28" s="235"/>
      <c r="DT28" s="235"/>
      <c r="DU28" s="235"/>
      <c r="DV28" s="235"/>
      <c r="DW28" s="235"/>
      <c r="DX28" s="235"/>
      <c r="DY28" s="235"/>
      <c r="DZ28" s="235"/>
      <c r="EA28" s="235"/>
      <c r="EB28" s="235"/>
      <c r="EC28" s="235"/>
      <c r="ED28" s="235"/>
      <c r="EE28" s="235"/>
      <c r="EF28" s="235"/>
      <c r="EG28" s="235"/>
      <c r="EH28" s="235"/>
      <c r="EI28" s="235"/>
      <c r="EJ28" s="235"/>
      <c r="EK28" s="235"/>
      <c r="EL28" s="235"/>
      <c r="EM28" s="235"/>
      <c r="EN28" s="235"/>
      <c r="EO28" s="235"/>
      <c r="EP28" s="235"/>
      <c r="EQ28" s="235"/>
      <c r="ER28" s="235"/>
      <c r="ES28" s="235"/>
      <c r="ET28" s="235"/>
      <c r="EU28" s="235"/>
      <c r="EV28" s="235"/>
      <c r="EW28" s="235"/>
      <c r="EX28" s="235"/>
      <c r="EY28" s="235"/>
      <c r="EZ28" s="235"/>
      <c r="FA28" s="235"/>
      <c r="FB28" s="235"/>
      <c r="FC28" s="235"/>
      <c r="FD28" s="235"/>
      <c r="FE28" s="235"/>
      <c r="FF28" s="235"/>
      <c r="FG28" s="235"/>
      <c r="FH28" s="235"/>
      <c r="FI28" s="235"/>
      <c r="FJ28" s="235"/>
      <c r="FK28" s="235"/>
      <c r="FL28" s="235"/>
      <c r="FM28" s="235"/>
      <c r="FN28" s="235"/>
      <c r="FO28" s="235"/>
      <c r="FP28" s="235"/>
      <c r="FQ28" s="235"/>
      <c r="FR28" s="235"/>
      <c r="FS28" s="235"/>
      <c r="FT28" s="235"/>
      <c r="FU28" s="235"/>
      <c r="FV28" s="235"/>
      <c r="FW28" s="235"/>
      <c r="FX28" s="235"/>
      <c r="FY28" s="235"/>
      <c r="FZ28" s="235"/>
      <c r="GA28" s="235"/>
      <c r="GB28" s="235"/>
      <c r="GC28" s="235"/>
      <c r="GD28" s="235"/>
      <c r="GE28" s="235"/>
      <c r="GF28" s="235"/>
      <c r="GG28" s="235"/>
      <c r="GH28" s="235"/>
      <c r="GI28" s="235"/>
      <c r="GJ28" s="235"/>
      <c r="GK28" s="235"/>
      <c r="GL28" s="235"/>
      <c r="GM28" s="235"/>
      <c r="GN28" s="235"/>
      <c r="GO28" s="235"/>
      <c r="GP28" s="235"/>
      <c r="GQ28" s="235"/>
      <c r="GR28" s="235"/>
      <c r="GS28" s="235"/>
      <c r="GT28" s="235"/>
      <c r="GU28" s="235"/>
      <c r="GV28" s="235"/>
      <c r="GW28" s="235"/>
      <c r="GX28" s="235"/>
      <c r="GY28" s="235"/>
      <c r="GZ28" s="235"/>
      <c r="HA28" s="235"/>
      <c r="HB28" s="235"/>
      <c r="HC28" s="235"/>
      <c r="HD28" s="235"/>
      <c r="HE28" s="235"/>
      <c r="HF28" s="235"/>
      <c r="HG28" s="235"/>
      <c r="HH28" s="235"/>
      <c r="HI28" s="235"/>
      <c r="HJ28" s="235"/>
      <c r="HK28" s="235"/>
      <c r="HL28" s="235"/>
      <c r="HM28" s="235"/>
      <c r="HN28" s="235"/>
      <c r="HO28" s="235"/>
      <c r="HP28" s="235"/>
      <c r="HQ28" s="235"/>
      <c r="HR28" s="235"/>
      <c r="HS28" s="235"/>
      <c r="HT28" s="235"/>
      <c r="HU28" s="235"/>
      <c r="HV28" s="235"/>
      <c r="HW28" s="235"/>
      <c r="HX28" s="235"/>
      <c r="HY28" s="235"/>
      <c r="HZ28" s="235"/>
      <c r="IA28" s="235"/>
      <c r="IB28" s="235"/>
      <c r="IC28" s="235"/>
      <c r="ID28" s="235"/>
      <c r="IE28" s="235"/>
      <c r="IF28" s="235"/>
      <c r="IG28" s="235"/>
      <c r="IH28" s="235"/>
      <c r="II28" s="235"/>
      <c r="IJ28" s="235"/>
      <c r="IK28" s="235"/>
      <c r="IL28" s="235"/>
      <c r="IM28" s="235"/>
      <c r="IN28" s="235"/>
      <c r="IO28" s="235"/>
      <c r="IP28" s="235"/>
      <c r="IQ28" s="235"/>
      <c r="IR28" s="235"/>
      <c r="IS28" s="235"/>
      <c r="IT28" s="235"/>
      <c r="IU28" s="235"/>
      <c r="IV28" s="235"/>
    </row>
    <row r="29" ht="16.5" customHeight="1" spans="1:256">
      <c r="A29" s="263"/>
      <c r="B29" s="263"/>
      <c r="C29" s="264"/>
      <c r="D29" s="265"/>
      <c r="E29" s="265"/>
      <c r="F29" s="266"/>
      <c r="G29" s="267"/>
      <c r="H29" s="267"/>
      <c r="I29" s="267"/>
      <c r="J29" s="267"/>
      <c r="K29" s="282"/>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235"/>
      <c r="CQ29" s="235"/>
      <c r="CR29" s="235"/>
      <c r="CS29" s="235"/>
      <c r="CT29" s="235"/>
      <c r="CU29" s="235"/>
      <c r="CV29" s="235"/>
      <c r="CW29" s="235"/>
      <c r="CX29" s="235"/>
      <c r="CY29" s="235"/>
      <c r="CZ29" s="235"/>
      <c r="DA29" s="235"/>
      <c r="DB29" s="235"/>
      <c r="DC29" s="235"/>
      <c r="DD29" s="235"/>
      <c r="DE29" s="235"/>
      <c r="DF29" s="235"/>
      <c r="DG29" s="235"/>
      <c r="DH29" s="235"/>
      <c r="DI29" s="235"/>
      <c r="DJ29" s="235"/>
      <c r="DK29" s="235"/>
      <c r="DL29" s="235"/>
      <c r="DM29" s="235"/>
      <c r="DN29" s="235"/>
      <c r="DO29" s="235"/>
      <c r="DP29" s="235"/>
      <c r="DQ29" s="235"/>
      <c r="DR29" s="235"/>
      <c r="DS29" s="235"/>
      <c r="DT29" s="235"/>
      <c r="DU29" s="235"/>
      <c r="DV29" s="235"/>
      <c r="DW29" s="235"/>
      <c r="DX29" s="235"/>
      <c r="DY29" s="235"/>
      <c r="DZ29" s="235"/>
      <c r="EA29" s="235"/>
      <c r="EB29" s="235"/>
      <c r="EC29" s="235"/>
      <c r="ED29" s="235"/>
      <c r="EE29" s="235"/>
      <c r="EF29" s="235"/>
      <c r="EG29" s="235"/>
      <c r="EH29" s="235"/>
      <c r="EI29" s="235"/>
      <c r="EJ29" s="235"/>
      <c r="EK29" s="235"/>
      <c r="EL29" s="235"/>
      <c r="EM29" s="235"/>
      <c r="EN29" s="235"/>
      <c r="EO29" s="235"/>
      <c r="EP29" s="235"/>
      <c r="EQ29" s="235"/>
      <c r="ER29" s="235"/>
      <c r="ES29" s="235"/>
      <c r="ET29" s="235"/>
      <c r="EU29" s="235"/>
      <c r="EV29" s="235"/>
      <c r="EW29" s="235"/>
      <c r="EX29" s="235"/>
      <c r="EY29" s="235"/>
      <c r="EZ29" s="235"/>
      <c r="FA29" s="235"/>
      <c r="FB29" s="235"/>
      <c r="FC29" s="235"/>
      <c r="FD29" s="235"/>
      <c r="FE29" s="235"/>
      <c r="FF29" s="235"/>
      <c r="FG29" s="235"/>
      <c r="FH29" s="235"/>
      <c r="FI29" s="235"/>
      <c r="FJ29" s="235"/>
      <c r="FK29" s="235"/>
      <c r="FL29" s="235"/>
      <c r="FM29" s="235"/>
      <c r="FN29" s="235"/>
      <c r="FO29" s="235"/>
      <c r="FP29" s="235"/>
      <c r="FQ29" s="235"/>
      <c r="FR29" s="235"/>
      <c r="FS29" s="235"/>
      <c r="FT29" s="235"/>
      <c r="FU29" s="235"/>
      <c r="FV29" s="235"/>
      <c r="FW29" s="235"/>
      <c r="FX29" s="235"/>
      <c r="FY29" s="235"/>
      <c r="FZ29" s="235"/>
      <c r="GA29" s="235"/>
      <c r="GB29" s="235"/>
      <c r="GC29" s="235"/>
      <c r="GD29" s="235"/>
      <c r="GE29" s="235"/>
      <c r="GF29" s="235"/>
      <c r="GG29" s="235"/>
      <c r="GH29" s="235"/>
      <c r="GI29" s="235"/>
      <c r="GJ29" s="235"/>
      <c r="GK29" s="235"/>
      <c r="GL29" s="235"/>
      <c r="GM29" s="235"/>
      <c r="GN29" s="235"/>
      <c r="GO29" s="235"/>
      <c r="GP29" s="235"/>
      <c r="GQ29" s="235"/>
      <c r="GR29" s="235"/>
      <c r="GS29" s="235"/>
      <c r="GT29" s="235"/>
      <c r="GU29" s="235"/>
      <c r="GV29" s="235"/>
      <c r="GW29" s="235"/>
      <c r="GX29" s="235"/>
      <c r="GY29" s="235"/>
      <c r="GZ29" s="235"/>
      <c r="HA29" s="235"/>
      <c r="HB29" s="235"/>
      <c r="HC29" s="235"/>
      <c r="HD29" s="235"/>
      <c r="HE29" s="235"/>
      <c r="HF29" s="235"/>
      <c r="HG29" s="235"/>
      <c r="HH29" s="235"/>
      <c r="HI29" s="235"/>
      <c r="HJ29" s="235"/>
      <c r="HK29" s="235"/>
      <c r="HL29" s="235"/>
      <c r="HM29" s="235"/>
      <c r="HN29" s="235"/>
      <c r="HO29" s="235"/>
      <c r="HP29" s="235"/>
      <c r="HQ29" s="235"/>
      <c r="HR29" s="235"/>
      <c r="HS29" s="235"/>
      <c r="HT29" s="235"/>
      <c r="HU29" s="235"/>
      <c r="HV29" s="235"/>
      <c r="HW29" s="235"/>
      <c r="HX29" s="235"/>
      <c r="HY29" s="235"/>
      <c r="HZ29" s="235"/>
      <c r="IA29" s="235"/>
      <c r="IB29" s="235"/>
      <c r="IC29" s="235"/>
      <c r="ID29" s="235"/>
      <c r="IE29" s="235"/>
      <c r="IF29" s="235"/>
      <c r="IG29" s="235"/>
      <c r="IH29" s="235"/>
      <c r="II29" s="235"/>
      <c r="IJ29" s="235"/>
      <c r="IK29" s="235"/>
      <c r="IL29" s="235"/>
      <c r="IM29" s="235"/>
      <c r="IN29" s="235"/>
      <c r="IO29" s="235"/>
      <c r="IP29" s="235"/>
      <c r="IQ29" s="235"/>
      <c r="IR29" s="235"/>
      <c r="IS29" s="235"/>
      <c r="IT29" s="235"/>
      <c r="IU29" s="235"/>
      <c r="IV29" s="235"/>
    </row>
    <row r="30" customHeight="1" spans="1:256">
      <c r="A30" s="243"/>
      <c r="B30" s="274" t="s">
        <v>1228</v>
      </c>
      <c r="C30" s="275"/>
      <c r="D30" s="276">
        <f>SUM(D25,E25,G25,H25,I25)</f>
        <v>703</v>
      </c>
      <c r="E30" s="277"/>
      <c r="F30" s="265"/>
      <c r="G30" s="277"/>
      <c r="H30" s="277"/>
      <c r="I30" s="277"/>
      <c r="J30" s="277"/>
      <c r="K30" s="329"/>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235"/>
      <c r="DA30" s="235"/>
      <c r="DB30" s="235"/>
      <c r="DC30" s="235"/>
      <c r="DD30" s="235"/>
      <c r="DE30" s="235"/>
      <c r="DF30" s="235"/>
      <c r="DG30" s="235"/>
      <c r="DH30" s="235"/>
      <c r="DI30" s="235"/>
      <c r="DJ30" s="235"/>
      <c r="DK30" s="235"/>
      <c r="DL30" s="235"/>
      <c r="DM30" s="235"/>
      <c r="DN30" s="235"/>
      <c r="DO30" s="235"/>
      <c r="DP30" s="235"/>
      <c r="DQ30" s="235"/>
      <c r="DR30" s="235"/>
      <c r="DS30" s="235"/>
      <c r="DT30" s="235"/>
      <c r="DU30" s="235"/>
      <c r="DV30" s="235"/>
      <c r="DW30" s="235"/>
      <c r="DX30" s="235"/>
      <c r="DY30" s="235"/>
      <c r="DZ30" s="235"/>
      <c r="EA30" s="235"/>
      <c r="EB30" s="235"/>
      <c r="EC30" s="235"/>
      <c r="ED30" s="235"/>
      <c r="EE30" s="235"/>
      <c r="EF30" s="235"/>
      <c r="EG30" s="235"/>
      <c r="EH30" s="235"/>
      <c r="EI30" s="235"/>
      <c r="EJ30" s="235"/>
      <c r="EK30" s="235"/>
      <c r="EL30" s="235"/>
      <c r="EM30" s="235"/>
      <c r="EN30" s="235"/>
      <c r="EO30" s="235"/>
      <c r="EP30" s="235"/>
      <c r="EQ30" s="235"/>
      <c r="ER30" s="235"/>
      <c r="ES30" s="235"/>
      <c r="ET30" s="235"/>
      <c r="EU30" s="235"/>
      <c r="EV30" s="235"/>
      <c r="EW30" s="235"/>
      <c r="EX30" s="235"/>
      <c r="EY30" s="235"/>
      <c r="EZ30" s="235"/>
      <c r="FA30" s="235"/>
      <c r="FB30" s="235"/>
      <c r="FC30" s="235"/>
      <c r="FD30" s="235"/>
      <c r="FE30" s="235"/>
      <c r="FF30" s="235"/>
      <c r="FG30" s="235"/>
      <c r="FH30" s="235"/>
      <c r="FI30" s="235"/>
      <c r="FJ30" s="235"/>
      <c r="FK30" s="235"/>
      <c r="FL30" s="235"/>
      <c r="FM30" s="235"/>
      <c r="FN30" s="235"/>
      <c r="FO30" s="235"/>
      <c r="FP30" s="235"/>
      <c r="FQ30" s="235"/>
      <c r="FR30" s="235"/>
      <c r="FS30" s="235"/>
      <c r="FT30" s="235"/>
      <c r="FU30" s="235"/>
      <c r="FV30" s="235"/>
      <c r="FW30" s="235"/>
      <c r="FX30" s="235"/>
      <c r="FY30" s="235"/>
      <c r="FZ30" s="235"/>
      <c r="GA30" s="235"/>
      <c r="GB30" s="235"/>
      <c r="GC30" s="235"/>
      <c r="GD30" s="235"/>
      <c r="GE30" s="235"/>
      <c r="GF30" s="235"/>
      <c r="GG30" s="235"/>
      <c r="GH30" s="235"/>
      <c r="GI30" s="235"/>
      <c r="GJ30" s="235"/>
      <c r="GK30" s="235"/>
      <c r="GL30" s="235"/>
      <c r="GM30" s="235"/>
      <c r="GN30" s="235"/>
      <c r="GO30" s="235"/>
      <c r="GP30" s="235"/>
      <c r="GQ30" s="235"/>
      <c r="GR30" s="235"/>
      <c r="GS30" s="235"/>
      <c r="GT30" s="235"/>
      <c r="GU30" s="235"/>
      <c r="GV30" s="235"/>
      <c r="GW30" s="235"/>
      <c r="GX30" s="235"/>
      <c r="GY30" s="235"/>
      <c r="GZ30" s="235"/>
      <c r="HA30" s="235"/>
      <c r="HB30" s="235"/>
      <c r="HC30" s="235"/>
      <c r="HD30" s="235"/>
      <c r="HE30" s="235"/>
      <c r="HF30" s="235"/>
      <c r="HG30" s="235"/>
      <c r="HH30" s="235"/>
      <c r="HI30" s="235"/>
      <c r="HJ30" s="235"/>
      <c r="HK30" s="235"/>
      <c r="HL30" s="235"/>
      <c r="HM30" s="235"/>
      <c r="HN30" s="235"/>
      <c r="HO30" s="235"/>
      <c r="HP30" s="235"/>
      <c r="HQ30" s="235"/>
      <c r="HR30" s="235"/>
      <c r="HS30" s="235"/>
      <c r="HT30" s="235"/>
      <c r="HU30" s="235"/>
      <c r="HV30" s="235"/>
      <c r="HW30" s="235"/>
      <c r="HX30" s="235"/>
      <c r="HY30" s="235"/>
      <c r="HZ30" s="235"/>
      <c r="IA30" s="235"/>
      <c r="IB30" s="235"/>
      <c r="IC30" s="235"/>
      <c r="ID30" s="235"/>
      <c r="IE30" s="235"/>
      <c r="IF30" s="235"/>
      <c r="IG30" s="235"/>
      <c r="IH30" s="235"/>
      <c r="II30" s="235"/>
      <c r="IJ30" s="235"/>
      <c r="IK30" s="235"/>
      <c r="IL30" s="235"/>
      <c r="IM30" s="235"/>
      <c r="IN30" s="235"/>
      <c r="IO30" s="235"/>
      <c r="IP30" s="235"/>
      <c r="IQ30" s="235"/>
      <c r="IR30" s="235"/>
      <c r="IS30" s="235"/>
      <c r="IT30" s="235"/>
      <c r="IU30" s="235"/>
      <c r="IV30" s="235"/>
    </row>
    <row r="31" customHeight="1" spans="1:256">
      <c r="A31" s="243"/>
      <c r="B31" s="278"/>
      <c r="C31" s="279"/>
      <c r="D31" s="251"/>
      <c r="E31" s="277"/>
      <c r="F31" s="265"/>
      <c r="G31" s="277"/>
      <c r="H31" s="277"/>
      <c r="I31" s="277"/>
      <c r="J31" s="277"/>
      <c r="K31" s="329"/>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235"/>
      <c r="AM31" s="235"/>
      <c r="AN31" s="235"/>
      <c r="AO31" s="235"/>
      <c r="AP31" s="235"/>
      <c r="AQ31" s="235"/>
      <c r="AR31" s="235"/>
      <c r="AS31" s="235"/>
      <c r="AT31" s="235"/>
      <c r="AU31" s="235"/>
      <c r="AV31" s="235"/>
      <c r="AW31" s="235"/>
      <c r="AX31" s="235"/>
      <c r="AY31" s="235"/>
      <c r="AZ31" s="235"/>
      <c r="BA31" s="235"/>
      <c r="BB31" s="235"/>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5"/>
      <c r="CQ31" s="235"/>
      <c r="CR31" s="235"/>
      <c r="CS31" s="235"/>
      <c r="CT31" s="235"/>
      <c r="CU31" s="235"/>
      <c r="CV31" s="235"/>
      <c r="CW31" s="235"/>
      <c r="CX31" s="235"/>
      <c r="CY31" s="235"/>
      <c r="CZ31" s="235"/>
      <c r="DA31" s="235"/>
      <c r="DB31" s="235"/>
      <c r="DC31" s="235"/>
      <c r="DD31" s="235"/>
      <c r="DE31" s="235"/>
      <c r="DF31" s="235"/>
      <c r="DG31" s="235"/>
      <c r="DH31" s="235"/>
      <c r="DI31" s="235"/>
      <c r="DJ31" s="235"/>
      <c r="DK31" s="235"/>
      <c r="DL31" s="235"/>
      <c r="DM31" s="235"/>
      <c r="DN31" s="235"/>
      <c r="DO31" s="235"/>
      <c r="DP31" s="235"/>
      <c r="DQ31" s="235"/>
      <c r="DR31" s="235"/>
      <c r="DS31" s="235"/>
      <c r="DT31" s="235"/>
      <c r="DU31" s="235"/>
      <c r="DV31" s="235"/>
      <c r="DW31" s="235"/>
      <c r="DX31" s="235"/>
      <c r="DY31" s="235"/>
      <c r="DZ31" s="235"/>
      <c r="EA31" s="235"/>
      <c r="EB31" s="235"/>
      <c r="EC31" s="235"/>
      <c r="ED31" s="235"/>
      <c r="EE31" s="235"/>
      <c r="EF31" s="235"/>
      <c r="EG31" s="235"/>
      <c r="EH31" s="235"/>
      <c r="EI31" s="235"/>
      <c r="EJ31" s="235"/>
      <c r="EK31" s="235"/>
      <c r="EL31" s="235"/>
      <c r="EM31" s="235"/>
      <c r="EN31" s="235"/>
      <c r="EO31" s="235"/>
      <c r="EP31" s="235"/>
      <c r="EQ31" s="235"/>
      <c r="ER31" s="235"/>
      <c r="ES31" s="235"/>
      <c r="ET31" s="235"/>
      <c r="EU31" s="235"/>
      <c r="EV31" s="235"/>
      <c r="EW31" s="235"/>
      <c r="EX31" s="235"/>
      <c r="EY31" s="235"/>
      <c r="EZ31" s="235"/>
      <c r="FA31" s="235"/>
      <c r="FB31" s="235"/>
      <c r="FC31" s="235"/>
      <c r="FD31" s="235"/>
      <c r="FE31" s="235"/>
      <c r="FF31" s="235"/>
      <c r="FG31" s="235"/>
      <c r="FH31" s="235"/>
      <c r="FI31" s="235"/>
      <c r="FJ31" s="235"/>
      <c r="FK31" s="235"/>
      <c r="FL31" s="235"/>
      <c r="FM31" s="235"/>
      <c r="FN31" s="235"/>
      <c r="FO31" s="235"/>
      <c r="FP31" s="235"/>
      <c r="FQ31" s="235"/>
      <c r="FR31" s="235"/>
      <c r="FS31" s="235"/>
      <c r="FT31" s="235"/>
      <c r="FU31" s="235"/>
      <c r="FV31" s="235"/>
      <c r="FW31" s="235"/>
      <c r="FX31" s="235"/>
      <c r="FY31" s="235"/>
      <c r="FZ31" s="235"/>
      <c r="GA31" s="235"/>
      <c r="GB31" s="235"/>
      <c r="GC31" s="235"/>
      <c r="GD31" s="235"/>
      <c r="GE31" s="235"/>
      <c r="GF31" s="235"/>
      <c r="GG31" s="235"/>
      <c r="GH31" s="235"/>
      <c r="GI31" s="235"/>
      <c r="GJ31" s="235"/>
      <c r="GK31" s="235"/>
      <c r="GL31" s="235"/>
      <c r="GM31" s="235"/>
      <c r="GN31" s="235"/>
      <c r="GO31" s="235"/>
      <c r="GP31" s="235"/>
      <c r="GQ31" s="235"/>
      <c r="GR31" s="235"/>
      <c r="GS31" s="235"/>
      <c r="GT31" s="235"/>
      <c r="GU31" s="235"/>
      <c r="GV31" s="235"/>
      <c r="GW31" s="235"/>
      <c r="GX31" s="235"/>
      <c r="GY31" s="235"/>
      <c r="GZ31" s="235"/>
      <c r="HA31" s="235"/>
      <c r="HB31" s="235"/>
      <c r="HC31" s="235"/>
      <c r="HD31" s="235"/>
      <c r="HE31" s="235"/>
      <c r="HF31" s="235"/>
      <c r="HG31" s="235"/>
      <c r="HH31" s="235"/>
      <c r="HI31" s="235"/>
      <c r="HJ31" s="235"/>
      <c r="HK31" s="235"/>
      <c r="HL31" s="235"/>
      <c r="HM31" s="235"/>
      <c r="HN31" s="235"/>
      <c r="HO31" s="235"/>
      <c r="HP31" s="235"/>
      <c r="HQ31" s="235"/>
      <c r="HR31" s="235"/>
      <c r="HS31" s="235"/>
      <c r="HT31" s="235"/>
      <c r="HU31" s="235"/>
      <c r="HV31" s="235"/>
      <c r="HW31" s="235"/>
      <c r="HX31" s="235"/>
      <c r="HY31" s="235"/>
      <c r="HZ31" s="235"/>
      <c r="IA31" s="235"/>
      <c r="IB31" s="235"/>
      <c r="IC31" s="235"/>
      <c r="ID31" s="235"/>
      <c r="IE31" s="235"/>
      <c r="IF31" s="235"/>
      <c r="IG31" s="235"/>
      <c r="IH31" s="235"/>
      <c r="II31" s="235"/>
      <c r="IJ31" s="235"/>
      <c r="IK31" s="235"/>
      <c r="IL31" s="235"/>
      <c r="IM31" s="235"/>
      <c r="IN31" s="235"/>
      <c r="IO31" s="235"/>
      <c r="IP31" s="235"/>
      <c r="IQ31" s="235"/>
      <c r="IR31" s="235"/>
      <c r="IS31" s="235"/>
      <c r="IT31" s="235"/>
      <c r="IU31" s="235"/>
      <c r="IV31" s="235"/>
    </row>
    <row r="32" customHeight="1" spans="1:256">
      <c r="A32" s="243"/>
      <c r="B32" s="280"/>
      <c r="C32" s="280"/>
      <c r="D32" s="277"/>
      <c r="E32" s="277"/>
      <c r="F32" s="265"/>
      <c r="G32" s="277"/>
      <c r="H32" s="277"/>
      <c r="I32" s="277"/>
      <c r="J32" s="277"/>
      <c r="K32" s="329"/>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235"/>
      <c r="CQ32" s="235"/>
      <c r="CR32" s="235"/>
      <c r="CS32" s="235"/>
      <c r="CT32" s="235"/>
      <c r="CU32" s="235"/>
      <c r="CV32" s="235"/>
      <c r="CW32" s="235"/>
      <c r="CX32" s="235"/>
      <c r="CY32" s="235"/>
      <c r="CZ32" s="235"/>
      <c r="DA32" s="235"/>
      <c r="DB32" s="235"/>
      <c r="DC32" s="235"/>
      <c r="DD32" s="235"/>
      <c r="DE32" s="235"/>
      <c r="DF32" s="235"/>
      <c r="DG32" s="235"/>
      <c r="DH32" s="235"/>
      <c r="DI32" s="235"/>
      <c r="DJ32" s="235"/>
      <c r="DK32" s="235"/>
      <c r="DL32" s="235"/>
      <c r="DM32" s="235"/>
      <c r="DN32" s="235"/>
      <c r="DO32" s="235"/>
      <c r="DP32" s="235"/>
      <c r="DQ32" s="235"/>
      <c r="DR32" s="235"/>
      <c r="DS32" s="235"/>
      <c r="DT32" s="235"/>
      <c r="DU32" s="235"/>
      <c r="DV32" s="235"/>
      <c r="DW32" s="235"/>
      <c r="DX32" s="235"/>
      <c r="DY32" s="235"/>
      <c r="DZ32" s="235"/>
      <c r="EA32" s="235"/>
      <c r="EB32" s="235"/>
      <c r="EC32" s="235"/>
      <c r="ED32" s="235"/>
      <c r="EE32" s="235"/>
      <c r="EF32" s="235"/>
      <c r="EG32" s="235"/>
      <c r="EH32" s="235"/>
      <c r="EI32" s="235"/>
      <c r="EJ32" s="235"/>
      <c r="EK32" s="235"/>
      <c r="EL32" s="235"/>
      <c r="EM32" s="235"/>
      <c r="EN32" s="235"/>
      <c r="EO32" s="235"/>
      <c r="EP32" s="235"/>
      <c r="EQ32" s="235"/>
      <c r="ER32" s="235"/>
      <c r="ES32" s="235"/>
      <c r="ET32" s="235"/>
      <c r="EU32" s="235"/>
      <c r="EV32" s="235"/>
      <c r="EW32" s="235"/>
      <c r="EX32" s="235"/>
      <c r="EY32" s="235"/>
      <c r="EZ32" s="235"/>
      <c r="FA32" s="235"/>
      <c r="FB32" s="235"/>
      <c r="FC32" s="235"/>
      <c r="FD32" s="235"/>
      <c r="FE32" s="235"/>
      <c r="FF32" s="235"/>
      <c r="FG32" s="235"/>
      <c r="FH32" s="235"/>
      <c r="FI32" s="235"/>
      <c r="FJ32" s="235"/>
      <c r="FK32" s="235"/>
      <c r="FL32" s="235"/>
      <c r="FM32" s="235"/>
      <c r="FN32" s="235"/>
      <c r="FO32" s="235"/>
      <c r="FP32" s="235"/>
      <c r="FQ32" s="235"/>
      <c r="FR32" s="235"/>
      <c r="FS32" s="235"/>
      <c r="FT32" s="235"/>
      <c r="FU32" s="235"/>
      <c r="FV32" s="235"/>
      <c r="FW32" s="235"/>
      <c r="FX32" s="235"/>
      <c r="FY32" s="235"/>
      <c r="FZ32" s="235"/>
      <c r="GA32" s="235"/>
      <c r="GB32" s="235"/>
      <c r="GC32" s="235"/>
      <c r="GD32" s="235"/>
      <c r="GE32" s="235"/>
      <c r="GF32" s="235"/>
      <c r="GG32" s="235"/>
      <c r="GH32" s="235"/>
      <c r="GI32" s="235"/>
      <c r="GJ32" s="235"/>
      <c r="GK32" s="235"/>
      <c r="GL32" s="235"/>
      <c r="GM32" s="235"/>
      <c r="GN32" s="235"/>
      <c r="GO32" s="235"/>
      <c r="GP32" s="235"/>
      <c r="GQ32" s="235"/>
      <c r="GR32" s="235"/>
      <c r="GS32" s="235"/>
      <c r="GT32" s="235"/>
      <c r="GU32" s="235"/>
      <c r="GV32" s="235"/>
      <c r="GW32" s="235"/>
      <c r="GX32" s="235"/>
      <c r="GY32" s="235"/>
      <c r="GZ32" s="235"/>
      <c r="HA32" s="235"/>
      <c r="HB32" s="235"/>
      <c r="HC32" s="235"/>
      <c r="HD32" s="235"/>
      <c r="HE32" s="235"/>
      <c r="HF32" s="235"/>
      <c r="HG32" s="235"/>
      <c r="HH32" s="235"/>
      <c r="HI32" s="235"/>
      <c r="HJ32" s="235"/>
      <c r="HK32" s="235"/>
      <c r="HL32" s="235"/>
      <c r="HM32" s="235"/>
      <c r="HN32" s="235"/>
      <c r="HO32" s="235"/>
      <c r="HP32" s="235"/>
      <c r="HQ32" s="235"/>
      <c r="HR32" s="235"/>
      <c r="HS32" s="235"/>
      <c r="HT32" s="235"/>
      <c r="HU32" s="235"/>
      <c r="HV32" s="235"/>
      <c r="HW32" s="235"/>
      <c r="HX32" s="235"/>
      <c r="HY32" s="235"/>
      <c r="HZ32" s="235"/>
      <c r="IA32" s="235"/>
      <c r="IB32" s="235"/>
      <c r="IC32" s="235"/>
      <c r="ID32" s="235"/>
      <c r="IE32" s="235"/>
      <c r="IF32" s="235"/>
      <c r="IG32" s="235"/>
      <c r="IH32" s="235"/>
      <c r="II32" s="235"/>
      <c r="IJ32" s="235"/>
      <c r="IK32" s="235"/>
      <c r="IL32" s="235"/>
      <c r="IM32" s="235"/>
      <c r="IN32" s="235"/>
      <c r="IO32" s="235"/>
      <c r="IP32" s="235"/>
      <c r="IQ32" s="235"/>
      <c r="IR32" s="235"/>
      <c r="IS32" s="235"/>
      <c r="IT32" s="235"/>
      <c r="IU32" s="235"/>
      <c r="IV32" s="235"/>
    </row>
    <row r="33" customHeight="1" spans="1:256">
      <c r="A33" s="243"/>
      <c r="B33" s="274" t="s">
        <v>1229</v>
      </c>
      <c r="C33" s="275"/>
      <c r="D33" s="276">
        <f>SUM(D27,E27,G27,H27,I27)</f>
        <v>244</v>
      </c>
      <c r="E33" s="277"/>
      <c r="F33" s="265"/>
      <c r="G33" s="277"/>
      <c r="H33" s="277"/>
      <c r="I33" s="277"/>
      <c r="J33" s="277"/>
      <c r="K33" s="329"/>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235"/>
      <c r="DA33" s="235"/>
      <c r="DB33" s="235"/>
      <c r="DC33" s="235"/>
      <c r="DD33" s="235"/>
      <c r="DE33" s="235"/>
      <c r="DF33" s="235"/>
      <c r="DG33" s="235"/>
      <c r="DH33" s="235"/>
      <c r="DI33" s="235"/>
      <c r="DJ33" s="235"/>
      <c r="DK33" s="235"/>
      <c r="DL33" s="235"/>
      <c r="DM33" s="235"/>
      <c r="DN33" s="235"/>
      <c r="DO33" s="235"/>
      <c r="DP33" s="235"/>
      <c r="DQ33" s="235"/>
      <c r="DR33" s="235"/>
      <c r="DS33" s="235"/>
      <c r="DT33" s="235"/>
      <c r="DU33" s="235"/>
      <c r="DV33" s="235"/>
      <c r="DW33" s="235"/>
      <c r="DX33" s="235"/>
      <c r="DY33" s="235"/>
      <c r="DZ33" s="235"/>
      <c r="EA33" s="235"/>
      <c r="EB33" s="235"/>
      <c r="EC33" s="235"/>
      <c r="ED33" s="235"/>
      <c r="EE33" s="235"/>
      <c r="EF33" s="235"/>
      <c r="EG33" s="235"/>
      <c r="EH33" s="235"/>
      <c r="EI33" s="235"/>
      <c r="EJ33" s="235"/>
      <c r="EK33" s="235"/>
      <c r="EL33" s="235"/>
      <c r="EM33" s="235"/>
      <c r="EN33" s="235"/>
      <c r="EO33" s="235"/>
      <c r="EP33" s="235"/>
      <c r="EQ33" s="235"/>
      <c r="ER33" s="235"/>
      <c r="ES33" s="235"/>
      <c r="ET33" s="235"/>
      <c r="EU33" s="235"/>
      <c r="EV33" s="235"/>
      <c r="EW33" s="235"/>
      <c r="EX33" s="235"/>
      <c r="EY33" s="235"/>
      <c r="EZ33" s="235"/>
      <c r="FA33" s="235"/>
      <c r="FB33" s="235"/>
      <c r="FC33" s="235"/>
      <c r="FD33" s="235"/>
      <c r="FE33" s="235"/>
      <c r="FF33" s="235"/>
      <c r="FG33" s="235"/>
      <c r="FH33" s="235"/>
      <c r="FI33" s="235"/>
      <c r="FJ33" s="235"/>
      <c r="FK33" s="235"/>
      <c r="FL33" s="235"/>
      <c r="FM33" s="235"/>
      <c r="FN33" s="235"/>
      <c r="FO33" s="235"/>
      <c r="FP33" s="235"/>
      <c r="FQ33" s="235"/>
      <c r="FR33" s="235"/>
      <c r="FS33" s="235"/>
      <c r="FT33" s="235"/>
      <c r="FU33" s="235"/>
      <c r="FV33" s="235"/>
      <c r="FW33" s="235"/>
      <c r="FX33" s="235"/>
      <c r="FY33" s="235"/>
      <c r="FZ33" s="235"/>
      <c r="GA33" s="235"/>
      <c r="GB33" s="235"/>
      <c r="GC33" s="235"/>
      <c r="GD33" s="235"/>
      <c r="GE33" s="235"/>
      <c r="GF33" s="235"/>
      <c r="GG33" s="235"/>
      <c r="GH33" s="235"/>
      <c r="GI33" s="235"/>
      <c r="GJ33" s="235"/>
      <c r="GK33" s="235"/>
      <c r="GL33" s="235"/>
      <c r="GM33" s="235"/>
      <c r="GN33" s="235"/>
      <c r="GO33" s="235"/>
      <c r="GP33" s="235"/>
      <c r="GQ33" s="235"/>
      <c r="GR33" s="235"/>
      <c r="GS33" s="235"/>
      <c r="GT33" s="235"/>
      <c r="GU33" s="235"/>
      <c r="GV33" s="235"/>
      <c r="GW33" s="235"/>
      <c r="GX33" s="235"/>
      <c r="GY33" s="235"/>
      <c r="GZ33" s="235"/>
      <c r="HA33" s="235"/>
      <c r="HB33" s="235"/>
      <c r="HC33" s="235"/>
      <c r="HD33" s="235"/>
      <c r="HE33" s="235"/>
      <c r="HF33" s="235"/>
      <c r="HG33" s="235"/>
      <c r="HH33" s="235"/>
      <c r="HI33" s="235"/>
      <c r="HJ33" s="235"/>
      <c r="HK33" s="235"/>
      <c r="HL33" s="235"/>
      <c r="HM33" s="235"/>
      <c r="HN33" s="235"/>
      <c r="HO33" s="235"/>
      <c r="HP33" s="235"/>
      <c r="HQ33" s="235"/>
      <c r="HR33" s="235"/>
      <c r="HS33" s="235"/>
      <c r="HT33" s="235"/>
      <c r="HU33" s="235"/>
      <c r="HV33" s="235"/>
      <c r="HW33" s="235"/>
      <c r="HX33" s="235"/>
      <c r="HY33" s="235"/>
      <c r="HZ33" s="235"/>
      <c r="IA33" s="235"/>
      <c r="IB33" s="235"/>
      <c r="IC33" s="235"/>
      <c r="ID33" s="235"/>
      <c r="IE33" s="235"/>
      <c r="IF33" s="235"/>
      <c r="IG33" s="235"/>
      <c r="IH33" s="235"/>
      <c r="II33" s="235"/>
      <c r="IJ33" s="235"/>
      <c r="IK33" s="235"/>
      <c r="IL33" s="235"/>
      <c r="IM33" s="235"/>
      <c r="IN33" s="235"/>
      <c r="IO33" s="235"/>
      <c r="IP33" s="235"/>
      <c r="IQ33" s="235"/>
      <c r="IR33" s="235"/>
      <c r="IS33" s="235"/>
      <c r="IT33" s="235"/>
      <c r="IU33" s="235"/>
      <c r="IV33" s="235"/>
    </row>
    <row r="34" customHeight="1" spans="1:256">
      <c r="A34" s="243"/>
      <c r="B34" s="278"/>
      <c r="C34" s="279"/>
      <c r="D34" s="251"/>
      <c r="E34" s="277"/>
      <c r="F34" s="265"/>
      <c r="G34" s="277"/>
      <c r="H34" s="277"/>
      <c r="I34" s="277"/>
      <c r="J34" s="277"/>
      <c r="K34" s="329"/>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235"/>
      <c r="AM34" s="235"/>
      <c r="AN34" s="235"/>
      <c r="AO34" s="235"/>
      <c r="AP34" s="235"/>
      <c r="AQ34" s="235"/>
      <c r="AR34" s="235"/>
      <c r="AS34" s="235"/>
      <c r="AT34" s="235"/>
      <c r="AU34" s="235"/>
      <c r="AV34" s="235"/>
      <c r="AW34" s="235"/>
      <c r="AX34" s="235"/>
      <c r="AY34" s="235"/>
      <c r="AZ34" s="235"/>
      <c r="BA34" s="235"/>
      <c r="BB34" s="235"/>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5"/>
      <c r="CQ34" s="235"/>
      <c r="CR34" s="235"/>
      <c r="CS34" s="235"/>
      <c r="CT34" s="235"/>
      <c r="CU34" s="235"/>
      <c r="CV34" s="235"/>
      <c r="CW34" s="235"/>
      <c r="CX34" s="235"/>
      <c r="CY34" s="235"/>
      <c r="CZ34" s="235"/>
      <c r="DA34" s="235"/>
      <c r="DB34" s="235"/>
      <c r="DC34" s="235"/>
      <c r="DD34" s="235"/>
      <c r="DE34" s="235"/>
      <c r="DF34" s="235"/>
      <c r="DG34" s="235"/>
      <c r="DH34" s="235"/>
      <c r="DI34" s="235"/>
      <c r="DJ34" s="235"/>
      <c r="DK34" s="235"/>
      <c r="DL34" s="235"/>
      <c r="DM34" s="235"/>
      <c r="DN34" s="235"/>
      <c r="DO34" s="235"/>
      <c r="DP34" s="235"/>
      <c r="DQ34" s="235"/>
      <c r="DR34" s="235"/>
      <c r="DS34" s="235"/>
      <c r="DT34" s="235"/>
      <c r="DU34" s="235"/>
      <c r="DV34" s="235"/>
      <c r="DW34" s="235"/>
      <c r="DX34" s="235"/>
      <c r="DY34" s="235"/>
      <c r="DZ34" s="235"/>
      <c r="EA34" s="235"/>
      <c r="EB34" s="235"/>
      <c r="EC34" s="235"/>
      <c r="ED34" s="235"/>
      <c r="EE34" s="235"/>
      <c r="EF34" s="235"/>
      <c r="EG34" s="235"/>
      <c r="EH34" s="235"/>
      <c r="EI34" s="235"/>
      <c r="EJ34" s="235"/>
      <c r="EK34" s="235"/>
      <c r="EL34" s="235"/>
      <c r="EM34" s="235"/>
      <c r="EN34" s="235"/>
      <c r="EO34" s="235"/>
      <c r="EP34" s="235"/>
      <c r="EQ34" s="235"/>
      <c r="ER34" s="235"/>
      <c r="ES34" s="235"/>
      <c r="ET34" s="235"/>
      <c r="EU34" s="235"/>
      <c r="EV34" s="235"/>
      <c r="EW34" s="235"/>
      <c r="EX34" s="235"/>
      <c r="EY34" s="235"/>
      <c r="EZ34" s="235"/>
      <c r="FA34" s="235"/>
      <c r="FB34" s="235"/>
      <c r="FC34" s="235"/>
      <c r="FD34" s="235"/>
      <c r="FE34" s="235"/>
      <c r="FF34" s="235"/>
      <c r="FG34" s="235"/>
      <c r="FH34" s="235"/>
      <c r="FI34" s="235"/>
      <c r="FJ34" s="235"/>
      <c r="FK34" s="235"/>
      <c r="FL34" s="235"/>
      <c r="FM34" s="235"/>
      <c r="FN34" s="235"/>
      <c r="FO34" s="235"/>
      <c r="FP34" s="235"/>
      <c r="FQ34" s="235"/>
      <c r="FR34" s="235"/>
      <c r="FS34" s="235"/>
      <c r="FT34" s="235"/>
      <c r="FU34" s="235"/>
      <c r="FV34" s="235"/>
      <c r="FW34" s="235"/>
      <c r="FX34" s="235"/>
      <c r="FY34" s="235"/>
      <c r="FZ34" s="235"/>
      <c r="GA34" s="235"/>
      <c r="GB34" s="235"/>
      <c r="GC34" s="235"/>
      <c r="GD34" s="235"/>
      <c r="GE34" s="235"/>
      <c r="GF34" s="235"/>
      <c r="GG34" s="235"/>
      <c r="GH34" s="235"/>
      <c r="GI34" s="235"/>
      <c r="GJ34" s="235"/>
      <c r="GK34" s="235"/>
      <c r="GL34" s="235"/>
      <c r="GM34" s="235"/>
      <c r="GN34" s="235"/>
      <c r="GO34" s="235"/>
      <c r="GP34" s="235"/>
      <c r="GQ34" s="235"/>
      <c r="GR34" s="235"/>
      <c r="GS34" s="235"/>
      <c r="GT34" s="235"/>
      <c r="GU34" s="235"/>
      <c r="GV34" s="235"/>
      <c r="GW34" s="235"/>
      <c r="GX34" s="235"/>
      <c r="GY34" s="235"/>
      <c r="GZ34" s="235"/>
      <c r="HA34" s="235"/>
      <c r="HB34" s="235"/>
      <c r="HC34" s="235"/>
      <c r="HD34" s="235"/>
      <c r="HE34" s="235"/>
      <c r="HF34" s="235"/>
      <c r="HG34" s="235"/>
      <c r="HH34" s="235"/>
      <c r="HI34" s="235"/>
      <c r="HJ34" s="235"/>
      <c r="HK34" s="235"/>
      <c r="HL34" s="235"/>
      <c r="HM34" s="235"/>
      <c r="HN34" s="235"/>
      <c r="HO34" s="235"/>
      <c r="HP34" s="235"/>
      <c r="HQ34" s="235"/>
      <c r="HR34" s="235"/>
      <c r="HS34" s="235"/>
      <c r="HT34" s="235"/>
      <c r="HU34" s="235"/>
      <c r="HV34" s="235"/>
      <c r="HW34" s="235"/>
      <c r="HX34" s="235"/>
      <c r="HY34" s="235"/>
      <c r="HZ34" s="235"/>
      <c r="IA34" s="235"/>
      <c r="IB34" s="235"/>
      <c r="IC34" s="235"/>
      <c r="ID34" s="235"/>
      <c r="IE34" s="235"/>
      <c r="IF34" s="235"/>
      <c r="IG34" s="235"/>
      <c r="IH34" s="235"/>
      <c r="II34" s="235"/>
      <c r="IJ34" s="235"/>
      <c r="IK34" s="235"/>
      <c r="IL34" s="235"/>
      <c r="IM34" s="235"/>
      <c r="IN34" s="235"/>
      <c r="IO34" s="235"/>
      <c r="IP34" s="235"/>
      <c r="IQ34" s="235"/>
      <c r="IR34" s="235"/>
      <c r="IS34" s="235"/>
      <c r="IT34" s="235"/>
      <c r="IU34" s="235"/>
      <c r="IV34" s="235"/>
    </row>
    <row r="35" ht="14.25" customHeight="1" spans="1:256">
      <c r="A35" s="243"/>
      <c r="B35" s="193"/>
      <c r="C35" s="281"/>
      <c r="D35" s="282"/>
      <c r="E35" s="282"/>
      <c r="F35" s="283"/>
      <c r="G35" s="282"/>
      <c r="H35" s="282"/>
      <c r="I35" s="282"/>
      <c r="J35" s="282"/>
      <c r="K35" s="282"/>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5"/>
      <c r="BR35" s="235"/>
      <c r="BS35" s="235"/>
      <c r="BT35" s="235"/>
      <c r="BU35" s="235"/>
      <c r="BV35" s="235"/>
      <c r="BW35" s="235"/>
      <c r="BX35" s="235"/>
      <c r="BY35" s="235"/>
      <c r="BZ35" s="235"/>
      <c r="CA35" s="235"/>
      <c r="CB35" s="235"/>
      <c r="CC35" s="235"/>
      <c r="CD35" s="235"/>
      <c r="CE35" s="235"/>
      <c r="CF35" s="235"/>
      <c r="CG35" s="235"/>
      <c r="CH35" s="235"/>
      <c r="CI35" s="235"/>
      <c r="CJ35" s="235"/>
      <c r="CK35" s="235"/>
      <c r="CL35" s="235"/>
      <c r="CM35" s="235"/>
      <c r="CN35" s="235"/>
      <c r="CO35" s="235"/>
      <c r="CP35" s="235"/>
      <c r="CQ35" s="235"/>
      <c r="CR35" s="235"/>
      <c r="CS35" s="235"/>
      <c r="CT35" s="235"/>
      <c r="CU35" s="235"/>
      <c r="CV35" s="235"/>
      <c r="CW35" s="235"/>
      <c r="CX35" s="235"/>
      <c r="CY35" s="235"/>
      <c r="CZ35" s="235"/>
      <c r="DA35" s="235"/>
      <c r="DB35" s="235"/>
      <c r="DC35" s="235"/>
      <c r="DD35" s="235"/>
      <c r="DE35" s="235"/>
      <c r="DF35" s="235"/>
      <c r="DG35" s="235"/>
      <c r="DH35" s="235"/>
      <c r="DI35" s="235"/>
      <c r="DJ35" s="235"/>
      <c r="DK35" s="235"/>
      <c r="DL35" s="235"/>
      <c r="DM35" s="235"/>
      <c r="DN35" s="235"/>
      <c r="DO35" s="235"/>
      <c r="DP35" s="235"/>
      <c r="DQ35" s="235"/>
      <c r="DR35" s="235"/>
      <c r="DS35" s="235"/>
      <c r="DT35" s="235"/>
      <c r="DU35" s="235"/>
      <c r="DV35" s="235"/>
      <c r="DW35" s="235"/>
      <c r="DX35" s="235"/>
      <c r="DY35" s="235"/>
      <c r="DZ35" s="235"/>
      <c r="EA35" s="235"/>
      <c r="EB35" s="235"/>
      <c r="EC35" s="235"/>
      <c r="ED35" s="235"/>
      <c r="EE35" s="235"/>
      <c r="EF35" s="235"/>
      <c r="EG35" s="235"/>
      <c r="EH35" s="235"/>
      <c r="EI35" s="235"/>
      <c r="EJ35" s="235"/>
      <c r="EK35" s="235"/>
      <c r="EL35" s="235"/>
      <c r="EM35" s="235"/>
      <c r="EN35" s="235"/>
      <c r="EO35" s="235"/>
      <c r="EP35" s="235"/>
      <c r="EQ35" s="235"/>
      <c r="ER35" s="235"/>
      <c r="ES35" s="235"/>
      <c r="ET35" s="235"/>
      <c r="EU35" s="235"/>
      <c r="EV35" s="235"/>
      <c r="EW35" s="235"/>
      <c r="EX35" s="235"/>
      <c r="EY35" s="235"/>
      <c r="EZ35" s="235"/>
      <c r="FA35" s="235"/>
      <c r="FB35" s="235"/>
      <c r="FC35" s="235"/>
      <c r="FD35" s="235"/>
      <c r="FE35" s="235"/>
      <c r="FF35" s="235"/>
      <c r="FG35" s="235"/>
      <c r="FH35" s="235"/>
      <c r="FI35" s="235"/>
      <c r="FJ35" s="235"/>
      <c r="FK35" s="235"/>
      <c r="FL35" s="235"/>
      <c r="FM35" s="235"/>
      <c r="FN35" s="235"/>
      <c r="FO35" s="235"/>
      <c r="FP35" s="235"/>
      <c r="FQ35" s="235"/>
      <c r="FR35" s="235"/>
      <c r="FS35" s="235"/>
      <c r="FT35" s="235"/>
      <c r="FU35" s="235"/>
      <c r="FV35" s="235"/>
      <c r="FW35" s="235"/>
      <c r="FX35" s="235"/>
      <c r="FY35" s="235"/>
      <c r="FZ35" s="235"/>
      <c r="GA35" s="235"/>
      <c r="GB35" s="235"/>
      <c r="GC35" s="235"/>
      <c r="GD35" s="235"/>
      <c r="GE35" s="235"/>
      <c r="GF35" s="235"/>
      <c r="GG35" s="235"/>
      <c r="GH35" s="235"/>
      <c r="GI35" s="235"/>
      <c r="GJ35" s="235"/>
      <c r="GK35" s="235"/>
      <c r="GL35" s="235"/>
      <c r="GM35" s="235"/>
      <c r="GN35" s="235"/>
      <c r="GO35" s="235"/>
      <c r="GP35" s="235"/>
      <c r="GQ35" s="235"/>
      <c r="GR35" s="235"/>
      <c r="GS35" s="235"/>
      <c r="GT35" s="235"/>
      <c r="GU35" s="235"/>
      <c r="GV35" s="235"/>
      <c r="GW35" s="235"/>
      <c r="GX35" s="235"/>
      <c r="GY35" s="235"/>
      <c r="GZ35" s="235"/>
      <c r="HA35" s="235"/>
      <c r="HB35" s="235"/>
      <c r="HC35" s="235"/>
      <c r="HD35" s="235"/>
      <c r="HE35" s="235"/>
      <c r="HF35" s="235"/>
      <c r="HG35" s="235"/>
      <c r="HH35" s="235"/>
      <c r="HI35" s="235"/>
      <c r="HJ35" s="235"/>
      <c r="HK35" s="235"/>
      <c r="HL35" s="235"/>
      <c r="HM35" s="235"/>
      <c r="HN35" s="235"/>
      <c r="HO35" s="235"/>
      <c r="HP35" s="235"/>
      <c r="HQ35" s="235"/>
      <c r="HR35" s="235"/>
      <c r="HS35" s="235"/>
      <c r="HT35" s="235"/>
      <c r="HU35" s="235"/>
      <c r="HV35" s="235"/>
      <c r="HW35" s="235"/>
      <c r="HX35" s="235"/>
      <c r="HY35" s="235"/>
      <c r="HZ35" s="235"/>
      <c r="IA35" s="235"/>
      <c r="IB35" s="235"/>
      <c r="IC35" s="235"/>
      <c r="ID35" s="235"/>
      <c r="IE35" s="235"/>
      <c r="IF35" s="235"/>
      <c r="IG35" s="235"/>
      <c r="IH35" s="235"/>
      <c r="II35" s="235"/>
      <c r="IJ35" s="235"/>
      <c r="IK35" s="235"/>
      <c r="IL35" s="235"/>
      <c r="IM35" s="235"/>
      <c r="IN35" s="235"/>
      <c r="IO35" s="235"/>
      <c r="IP35" s="235"/>
      <c r="IQ35" s="235"/>
      <c r="IR35" s="235"/>
      <c r="IS35" s="235"/>
      <c r="IT35" s="235"/>
      <c r="IU35" s="235"/>
      <c r="IV35" s="235"/>
    </row>
    <row r="36" ht="18" customHeight="1" spans="1:256">
      <c r="A36" s="243"/>
      <c r="B36" s="284" t="s">
        <v>1230</v>
      </c>
      <c r="C36" s="285"/>
      <c r="D36" s="276">
        <f>SUM(D30,D33)</f>
        <v>947</v>
      </c>
      <c r="E36" s="282"/>
      <c r="F36" s="283"/>
      <c r="G36" s="282"/>
      <c r="H36" s="282"/>
      <c r="I36" s="282"/>
      <c r="J36" s="282"/>
      <c r="K36" s="282"/>
      <c r="L36" s="235"/>
      <c r="M36" s="235"/>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235"/>
      <c r="BO36" s="235"/>
      <c r="BP36" s="235"/>
      <c r="BQ36" s="235"/>
      <c r="BR36" s="235"/>
      <c r="BS36" s="235"/>
      <c r="BT36" s="235"/>
      <c r="BU36" s="235"/>
      <c r="BV36" s="235"/>
      <c r="BW36" s="235"/>
      <c r="BX36" s="235"/>
      <c r="BY36" s="235"/>
      <c r="BZ36" s="235"/>
      <c r="CA36" s="235"/>
      <c r="CB36" s="235"/>
      <c r="CC36" s="235"/>
      <c r="CD36" s="235"/>
      <c r="CE36" s="235"/>
      <c r="CF36" s="235"/>
      <c r="CG36" s="235"/>
      <c r="CH36" s="235"/>
      <c r="CI36" s="235"/>
      <c r="CJ36" s="235"/>
      <c r="CK36" s="235"/>
      <c r="CL36" s="235"/>
      <c r="CM36" s="235"/>
      <c r="CN36" s="235"/>
      <c r="CO36" s="235"/>
      <c r="CP36" s="235"/>
      <c r="CQ36" s="235"/>
      <c r="CR36" s="235"/>
      <c r="CS36" s="235"/>
      <c r="CT36" s="235"/>
      <c r="CU36" s="235"/>
      <c r="CV36" s="235"/>
      <c r="CW36" s="235"/>
      <c r="CX36" s="235"/>
      <c r="CY36" s="235"/>
      <c r="CZ36" s="235"/>
      <c r="DA36" s="235"/>
      <c r="DB36" s="235"/>
      <c r="DC36" s="235"/>
      <c r="DD36" s="235"/>
      <c r="DE36" s="235"/>
      <c r="DF36" s="235"/>
      <c r="DG36" s="235"/>
      <c r="DH36" s="235"/>
      <c r="DI36" s="235"/>
      <c r="DJ36" s="235"/>
      <c r="DK36" s="235"/>
      <c r="DL36" s="235"/>
      <c r="DM36" s="235"/>
      <c r="DN36" s="235"/>
      <c r="DO36" s="235"/>
      <c r="DP36" s="235"/>
      <c r="DQ36" s="235"/>
      <c r="DR36" s="235"/>
      <c r="DS36" s="235"/>
      <c r="DT36" s="235"/>
      <c r="DU36" s="235"/>
      <c r="DV36" s="235"/>
      <c r="DW36" s="235"/>
      <c r="DX36" s="235"/>
      <c r="DY36" s="235"/>
      <c r="DZ36" s="235"/>
      <c r="EA36" s="235"/>
      <c r="EB36" s="235"/>
      <c r="EC36" s="235"/>
      <c r="ED36" s="235"/>
      <c r="EE36" s="235"/>
      <c r="EF36" s="235"/>
      <c r="EG36" s="235"/>
      <c r="EH36" s="235"/>
      <c r="EI36" s="235"/>
      <c r="EJ36" s="235"/>
      <c r="EK36" s="235"/>
      <c r="EL36" s="235"/>
      <c r="EM36" s="235"/>
      <c r="EN36" s="235"/>
      <c r="EO36" s="235"/>
      <c r="EP36" s="235"/>
      <c r="EQ36" s="235"/>
      <c r="ER36" s="235"/>
      <c r="ES36" s="235"/>
      <c r="ET36" s="235"/>
      <c r="EU36" s="235"/>
      <c r="EV36" s="235"/>
      <c r="EW36" s="235"/>
      <c r="EX36" s="235"/>
      <c r="EY36" s="235"/>
      <c r="EZ36" s="235"/>
      <c r="FA36" s="235"/>
      <c r="FB36" s="235"/>
      <c r="FC36" s="235"/>
      <c r="FD36" s="235"/>
      <c r="FE36" s="235"/>
      <c r="FF36" s="235"/>
      <c r="FG36" s="235"/>
      <c r="FH36" s="235"/>
      <c r="FI36" s="235"/>
      <c r="FJ36" s="235"/>
      <c r="FK36" s="235"/>
      <c r="FL36" s="235"/>
      <c r="FM36" s="235"/>
      <c r="FN36" s="235"/>
      <c r="FO36" s="235"/>
      <c r="FP36" s="235"/>
      <c r="FQ36" s="235"/>
      <c r="FR36" s="235"/>
      <c r="FS36" s="235"/>
      <c r="FT36" s="235"/>
      <c r="FU36" s="235"/>
      <c r="FV36" s="235"/>
      <c r="FW36" s="235"/>
      <c r="FX36" s="235"/>
      <c r="FY36" s="235"/>
      <c r="FZ36" s="235"/>
      <c r="GA36" s="235"/>
      <c r="GB36" s="235"/>
      <c r="GC36" s="235"/>
      <c r="GD36" s="235"/>
      <c r="GE36" s="235"/>
      <c r="GF36" s="235"/>
      <c r="GG36" s="235"/>
      <c r="GH36" s="235"/>
      <c r="GI36" s="235"/>
      <c r="GJ36" s="235"/>
      <c r="GK36" s="235"/>
      <c r="GL36" s="235"/>
      <c r="GM36" s="235"/>
      <c r="GN36" s="235"/>
      <c r="GO36" s="235"/>
      <c r="GP36" s="235"/>
      <c r="GQ36" s="235"/>
      <c r="GR36" s="235"/>
      <c r="GS36" s="235"/>
      <c r="GT36" s="235"/>
      <c r="GU36" s="235"/>
      <c r="GV36" s="235"/>
      <c r="GW36" s="235"/>
      <c r="GX36" s="235"/>
      <c r="GY36" s="235"/>
      <c r="GZ36" s="235"/>
      <c r="HA36" s="235"/>
      <c r="HB36" s="235"/>
      <c r="HC36" s="235"/>
      <c r="HD36" s="235"/>
      <c r="HE36" s="235"/>
      <c r="HF36" s="235"/>
      <c r="HG36" s="235"/>
      <c r="HH36" s="235"/>
      <c r="HI36" s="235"/>
      <c r="HJ36" s="235"/>
      <c r="HK36" s="235"/>
      <c r="HL36" s="235"/>
      <c r="HM36" s="235"/>
      <c r="HN36" s="235"/>
      <c r="HO36" s="235"/>
      <c r="HP36" s="235"/>
      <c r="HQ36" s="235"/>
      <c r="HR36" s="235"/>
      <c r="HS36" s="235"/>
      <c r="HT36" s="235"/>
      <c r="HU36" s="235"/>
      <c r="HV36" s="235"/>
      <c r="HW36" s="235"/>
      <c r="HX36" s="235"/>
      <c r="HY36" s="235"/>
      <c r="HZ36" s="235"/>
      <c r="IA36" s="235"/>
      <c r="IB36" s="235"/>
      <c r="IC36" s="235"/>
      <c r="ID36" s="235"/>
      <c r="IE36" s="235"/>
      <c r="IF36" s="235"/>
      <c r="IG36" s="235"/>
      <c r="IH36" s="235"/>
      <c r="II36" s="235"/>
      <c r="IJ36" s="235"/>
      <c r="IK36" s="235"/>
      <c r="IL36" s="235"/>
      <c r="IM36" s="235"/>
      <c r="IN36" s="235"/>
      <c r="IO36" s="235"/>
      <c r="IP36" s="235"/>
      <c r="IQ36" s="235"/>
      <c r="IR36" s="235"/>
      <c r="IS36" s="235"/>
      <c r="IT36" s="235"/>
      <c r="IU36" s="235"/>
      <c r="IV36" s="235"/>
    </row>
    <row r="37" ht="14.25" customHeight="1" spans="1:256">
      <c r="A37" s="243"/>
      <c r="B37" s="278"/>
      <c r="C37" s="286"/>
      <c r="D37" s="251"/>
      <c r="E37" s="282"/>
      <c r="F37" s="283"/>
      <c r="G37" s="282"/>
      <c r="H37" s="282"/>
      <c r="I37" s="282"/>
      <c r="J37" s="282"/>
      <c r="K37" s="282"/>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235"/>
      <c r="CM37" s="235"/>
      <c r="CN37" s="235"/>
      <c r="CO37" s="235"/>
      <c r="CP37" s="235"/>
      <c r="CQ37" s="235"/>
      <c r="CR37" s="235"/>
      <c r="CS37" s="235"/>
      <c r="CT37" s="235"/>
      <c r="CU37" s="235"/>
      <c r="CV37" s="235"/>
      <c r="CW37" s="235"/>
      <c r="CX37" s="235"/>
      <c r="CY37" s="235"/>
      <c r="CZ37" s="235"/>
      <c r="DA37" s="235"/>
      <c r="DB37" s="235"/>
      <c r="DC37" s="235"/>
      <c r="DD37" s="235"/>
      <c r="DE37" s="235"/>
      <c r="DF37" s="235"/>
      <c r="DG37" s="235"/>
      <c r="DH37" s="235"/>
      <c r="DI37" s="235"/>
      <c r="DJ37" s="235"/>
      <c r="DK37" s="235"/>
      <c r="DL37" s="235"/>
      <c r="DM37" s="235"/>
      <c r="DN37" s="235"/>
      <c r="DO37" s="235"/>
      <c r="DP37" s="235"/>
      <c r="DQ37" s="235"/>
      <c r="DR37" s="235"/>
      <c r="DS37" s="235"/>
      <c r="DT37" s="235"/>
      <c r="DU37" s="235"/>
      <c r="DV37" s="235"/>
      <c r="DW37" s="235"/>
      <c r="DX37" s="235"/>
      <c r="DY37" s="235"/>
      <c r="DZ37" s="235"/>
      <c r="EA37" s="235"/>
      <c r="EB37" s="235"/>
      <c r="EC37" s="235"/>
      <c r="ED37" s="235"/>
      <c r="EE37" s="235"/>
      <c r="EF37" s="235"/>
      <c r="EG37" s="235"/>
      <c r="EH37" s="235"/>
      <c r="EI37" s="235"/>
      <c r="EJ37" s="235"/>
      <c r="EK37" s="235"/>
      <c r="EL37" s="235"/>
      <c r="EM37" s="235"/>
      <c r="EN37" s="235"/>
      <c r="EO37" s="235"/>
      <c r="EP37" s="235"/>
      <c r="EQ37" s="235"/>
      <c r="ER37" s="235"/>
      <c r="ES37" s="235"/>
      <c r="ET37" s="235"/>
      <c r="EU37" s="235"/>
      <c r="EV37" s="235"/>
      <c r="EW37" s="235"/>
      <c r="EX37" s="235"/>
      <c r="EY37" s="235"/>
      <c r="EZ37" s="235"/>
      <c r="FA37" s="235"/>
      <c r="FB37" s="235"/>
      <c r="FC37" s="235"/>
      <c r="FD37" s="235"/>
      <c r="FE37" s="235"/>
      <c r="FF37" s="235"/>
      <c r="FG37" s="235"/>
      <c r="FH37" s="235"/>
      <c r="FI37" s="235"/>
      <c r="FJ37" s="235"/>
      <c r="FK37" s="235"/>
      <c r="FL37" s="235"/>
      <c r="FM37" s="235"/>
      <c r="FN37" s="235"/>
      <c r="FO37" s="235"/>
      <c r="FP37" s="235"/>
      <c r="FQ37" s="235"/>
      <c r="FR37" s="235"/>
      <c r="FS37" s="235"/>
      <c r="FT37" s="235"/>
      <c r="FU37" s="235"/>
      <c r="FV37" s="235"/>
      <c r="FW37" s="235"/>
      <c r="FX37" s="235"/>
      <c r="FY37" s="235"/>
      <c r="FZ37" s="235"/>
      <c r="GA37" s="235"/>
      <c r="GB37" s="235"/>
      <c r="GC37" s="235"/>
      <c r="GD37" s="235"/>
      <c r="GE37" s="235"/>
      <c r="GF37" s="235"/>
      <c r="GG37" s="235"/>
      <c r="GH37" s="235"/>
      <c r="GI37" s="235"/>
      <c r="GJ37" s="235"/>
      <c r="GK37" s="235"/>
      <c r="GL37" s="235"/>
      <c r="GM37" s="235"/>
      <c r="GN37" s="235"/>
      <c r="GO37" s="235"/>
      <c r="GP37" s="235"/>
      <c r="GQ37" s="235"/>
      <c r="GR37" s="235"/>
      <c r="GS37" s="235"/>
      <c r="GT37" s="235"/>
      <c r="GU37" s="235"/>
      <c r="GV37" s="235"/>
      <c r="GW37" s="235"/>
      <c r="GX37" s="235"/>
      <c r="GY37" s="235"/>
      <c r="GZ37" s="235"/>
      <c r="HA37" s="235"/>
      <c r="HB37" s="235"/>
      <c r="HC37" s="235"/>
      <c r="HD37" s="235"/>
      <c r="HE37" s="235"/>
      <c r="HF37" s="235"/>
      <c r="HG37" s="235"/>
      <c r="HH37" s="235"/>
      <c r="HI37" s="235"/>
      <c r="HJ37" s="235"/>
      <c r="HK37" s="235"/>
      <c r="HL37" s="235"/>
      <c r="HM37" s="235"/>
      <c r="HN37" s="235"/>
      <c r="HO37" s="235"/>
      <c r="HP37" s="235"/>
      <c r="HQ37" s="235"/>
      <c r="HR37" s="235"/>
      <c r="HS37" s="235"/>
      <c r="HT37" s="235"/>
      <c r="HU37" s="235"/>
      <c r="HV37" s="235"/>
      <c r="HW37" s="235"/>
      <c r="HX37" s="235"/>
      <c r="HY37" s="235"/>
      <c r="HZ37" s="235"/>
      <c r="IA37" s="235"/>
      <c r="IB37" s="235"/>
      <c r="IC37" s="235"/>
      <c r="ID37" s="235"/>
      <c r="IE37" s="235"/>
      <c r="IF37" s="235"/>
      <c r="IG37" s="235"/>
      <c r="IH37" s="235"/>
      <c r="II37" s="235"/>
      <c r="IJ37" s="235"/>
      <c r="IK37" s="235"/>
      <c r="IL37" s="235"/>
      <c r="IM37" s="235"/>
      <c r="IN37" s="235"/>
      <c r="IO37" s="235"/>
      <c r="IP37" s="235"/>
      <c r="IQ37" s="235"/>
      <c r="IR37" s="235"/>
      <c r="IS37" s="235"/>
      <c r="IT37" s="235"/>
      <c r="IU37" s="235"/>
      <c r="IV37" s="235"/>
    </row>
    <row r="38" ht="36.75" customHeight="1" spans="1:256">
      <c r="A38" s="243"/>
      <c r="B38" s="193"/>
      <c r="C38" s="281"/>
      <c r="D38" s="282"/>
      <c r="E38" s="282"/>
      <c r="F38" s="283"/>
      <c r="G38" s="282"/>
      <c r="H38" s="282"/>
      <c r="I38" s="282"/>
      <c r="J38" s="282"/>
      <c r="K38" s="282"/>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c r="BJ38" s="235"/>
      <c r="BK38" s="235"/>
      <c r="BL38" s="235"/>
      <c r="BM38" s="235"/>
      <c r="BN38" s="235"/>
      <c r="BO38" s="235"/>
      <c r="BP38" s="235"/>
      <c r="BQ38" s="235"/>
      <c r="BR38" s="235"/>
      <c r="BS38" s="235"/>
      <c r="BT38" s="235"/>
      <c r="BU38" s="235"/>
      <c r="BV38" s="235"/>
      <c r="BW38" s="235"/>
      <c r="BX38" s="235"/>
      <c r="BY38" s="235"/>
      <c r="BZ38" s="235"/>
      <c r="CA38" s="235"/>
      <c r="CB38" s="235"/>
      <c r="CC38" s="235"/>
      <c r="CD38" s="235"/>
      <c r="CE38" s="235"/>
      <c r="CF38" s="235"/>
      <c r="CG38" s="235"/>
      <c r="CH38" s="235"/>
      <c r="CI38" s="235"/>
      <c r="CJ38" s="235"/>
      <c r="CK38" s="235"/>
      <c r="CL38" s="235"/>
      <c r="CM38" s="235"/>
      <c r="CN38" s="235"/>
      <c r="CO38" s="235"/>
      <c r="CP38" s="235"/>
      <c r="CQ38" s="235"/>
      <c r="CR38" s="235"/>
      <c r="CS38" s="235"/>
      <c r="CT38" s="235"/>
      <c r="CU38" s="235"/>
      <c r="CV38" s="235"/>
      <c r="CW38" s="235"/>
      <c r="CX38" s="235"/>
      <c r="CY38" s="235"/>
      <c r="CZ38" s="235"/>
      <c r="DA38" s="235"/>
      <c r="DB38" s="235"/>
      <c r="DC38" s="235"/>
      <c r="DD38" s="235"/>
      <c r="DE38" s="235"/>
      <c r="DF38" s="235"/>
      <c r="DG38" s="235"/>
      <c r="DH38" s="235"/>
      <c r="DI38" s="235"/>
      <c r="DJ38" s="235"/>
      <c r="DK38" s="235"/>
      <c r="DL38" s="235"/>
      <c r="DM38" s="235"/>
      <c r="DN38" s="235"/>
      <c r="DO38" s="235"/>
      <c r="DP38" s="235"/>
      <c r="DQ38" s="235"/>
      <c r="DR38" s="235"/>
      <c r="DS38" s="235"/>
      <c r="DT38" s="235"/>
      <c r="DU38" s="235"/>
      <c r="DV38" s="235"/>
      <c r="DW38" s="235"/>
      <c r="DX38" s="235"/>
      <c r="DY38" s="235"/>
      <c r="DZ38" s="235"/>
      <c r="EA38" s="235"/>
      <c r="EB38" s="235"/>
      <c r="EC38" s="235"/>
      <c r="ED38" s="235"/>
      <c r="EE38" s="235"/>
      <c r="EF38" s="235"/>
      <c r="EG38" s="235"/>
      <c r="EH38" s="235"/>
      <c r="EI38" s="235"/>
      <c r="EJ38" s="235"/>
      <c r="EK38" s="235"/>
      <c r="EL38" s="235"/>
      <c r="EM38" s="235"/>
      <c r="EN38" s="235"/>
      <c r="EO38" s="235"/>
      <c r="EP38" s="235"/>
      <c r="EQ38" s="235"/>
      <c r="ER38" s="235"/>
      <c r="ES38" s="235"/>
      <c r="ET38" s="235"/>
      <c r="EU38" s="235"/>
      <c r="EV38" s="235"/>
      <c r="EW38" s="235"/>
      <c r="EX38" s="235"/>
      <c r="EY38" s="235"/>
      <c r="EZ38" s="235"/>
      <c r="FA38" s="235"/>
      <c r="FB38" s="235"/>
      <c r="FC38" s="235"/>
      <c r="FD38" s="235"/>
      <c r="FE38" s="235"/>
      <c r="FF38" s="235"/>
      <c r="FG38" s="235"/>
      <c r="FH38" s="235"/>
      <c r="FI38" s="235"/>
      <c r="FJ38" s="235"/>
      <c r="FK38" s="235"/>
      <c r="FL38" s="235"/>
      <c r="FM38" s="235"/>
      <c r="FN38" s="235"/>
      <c r="FO38" s="235"/>
      <c r="FP38" s="235"/>
      <c r="FQ38" s="235"/>
      <c r="FR38" s="235"/>
      <c r="FS38" s="235"/>
      <c r="FT38" s="235"/>
      <c r="FU38" s="235"/>
      <c r="FV38" s="235"/>
      <c r="FW38" s="235"/>
      <c r="FX38" s="235"/>
      <c r="FY38" s="235"/>
      <c r="FZ38" s="235"/>
      <c r="GA38" s="235"/>
      <c r="GB38" s="235"/>
      <c r="GC38" s="235"/>
      <c r="GD38" s="235"/>
      <c r="GE38" s="235"/>
      <c r="GF38" s="235"/>
      <c r="GG38" s="235"/>
      <c r="GH38" s="235"/>
      <c r="GI38" s="235"/>
      <c r="GJ38" s="235"/>
      <c r="GK38" s="235"/>
      <c r="GL38" s="235"/>
      <c r="GM38" s="235"/>
      <c r="GN38" s="235"/>
      <c r="GO38" s="235"/>
      <c r="GP38" s="235"/>
      <c r="GQ38" s="235"/>
      <c r="GR38" s="235"/>
      <c r="GS38" s="235"/>
      <c r="GT38" s="235"/>
      <c r="GU38" s="235"/>
      <c r="GV38" s="235"/>
      <c r="GW38" s="235"/>
      <c r="GX38" s="235"/>
      <c r="GY38" s="235"/>
      <c r="GZ38" s="235"/>
      <c r="HA38" s="235"/>
      <c r="HB38" s="235"/>
      <c r="HC38" s="235"/>
      <c r="HD38" s="235"/>
      <c r="HE38" s="235"/>
      <c r="HF38" s="235"/>
      <c r="HG38" s="235"/>
      <c r="HH38" s="235"/>
      <c r="HI38" s="235"/>
      <c r="HJ38" s="235"/>
      <c r="HK38" s="235"/>
      <c r="HL38" s="235"/>
      <c r="HM38" s="235"/>
      <c r="HN38" s="235"/>
      <c r="HO38" s="235"/>
      <c r="HP38" s="235"/>
      <c r="HQ38" s="235"/>
      <c r="HR38" s="235"/>
      <c r="HS38" s="235"/>
      <c r="HT38" s="235"/>
      <c r="HU38" s="235"/>
      <c r="HV38" s="235"/>
      <c r="HW38" s="235"/>
      <c r="HX38" s="235"/>
      <c r="HY38" s="235"/>
      <c r="HZ38" s="235"/>
      <c r="IA38" s="235"/>
      <c r="IB38" s="235"/>
      <c r="IC38" s="235"/>
      <c r="ID38" s="235"/>
      <c r="IE38" s="235"/>
      <c r="IF38" s="235"/>
      <c r="IG38" s="235"/>
      <c r="IH38" s="235"/>
      <c r="II38" s="235"/>
      <c r="IJ38" s="235"/>
      <c r="IK38" s="235"/>
      <c r="IL38" s="235"/>
      <c r="IM38" s="235"/>
      <c r="IN38" s="235"/>
      <c r="IO38" s="235"/>
      <c r="IP38" s="235"/>
      <c r="IQ38" s="235"/>
      <c r="IR38" s="235"/>
      <c r="IS38" s="235"/>
      <c r="IT38" s="235"/>
      <c r="IU38" s="235"/>
      <c r="IV38" s="235"/>
    </row>
    <row r="39" ht="16.5" customHeight="1" spans="1:256">
      <c r="A39" s="287" t="s">
        <v>76</v>
      </c>
      <c r="B39" s="288" t="s">
        <v>1196</v>
      </c>
      <c r="C39" s="289" t="s">
        <v>1197</v>
      </c>
      <c r="D39" s="290" t="s">
        <v>1231</v>
      </c>
      <c r="E39" s="290" t="s">
        <v>1232</v>
      </c>
      <c r="F39" s="291" t="s">
        <v>1233</v>
      </c>
      <c r="G39" s="290" t="s">
        <v>1234</v>
      </c>
      <c r="H39" s="290" t="s">
        <v>1235</v>
      </c>
      <c r="I39" s="330" t="s">
        <v>1236</v>
      </c>
      <c r="J39" s="285"/>
      <c r="K39" s="331"/>
      <c r="L39" s="312"/>
      <c r="M39" s="312"/>
      <c r="N39" s="312"/>
      <c r="O39" s="312"/>
      <c r="P39" s="312"/>
      <c r="Q39" s="312"/>
      <c r="R39" s="312"/>
      <c r="S39" s="312"/>
      <c r="T39" s="312"/>
      <c r="U39" s="312"/>
      <c r="V39" s="312"/>
      <c r="W39" s="312"/>
      <c r="X39" s="312"/>
      <c r="Y39" s="312"/>
      <c r="Z39" s="312"/>
      <c r="AA39" s="312"/>
      <c r="AB39" s="312"/>
      <c r="AC39" s="312"/>
      <c r="AD39" s="312"/>
      <c r="AE39" s="312"/>
      <c r="AF39" s="312"/>
      <c r="AG39" s="312"/>
      <c r="AH39" s="312"/>
      <c r="AI39" s="312"/>
      <c r="AJ39" s="312"/>
      <c r="AK39" s="312"/>
      <c r="AL39" s="312"/>
      <c r="AM39" s="312"/>
      <c r="AN39" s="312"/>
      <c r="AO39" s="312"/>
      <c r="AP39" s="312"/>
      <c r="AQ39" s="312"/>
      <c r="AR39" s="312"/>
      <c r="AS39" s="312"/>
      <c r="AT39" s="312"/>
      <c r="AU39" s="312"/>
      <c r="AV39" s="312"/>
      <c r="AW39" s="312"/>
      <c r="AX39" s="312"/>
      <c r="AY39" s="312"/>
      <c r="AZ39" s="312"/>
      <c r="BA39" s="312"/>
      <c r="BB39" s="312"/>
      <c r="BC39" s="312"/>
      <c r="BD39" s="312"/>
      <c r="BE39" s="312"/>
      <c r="BF39" s="312"/>
      <c r="BG39" s="312"/>
      <c r="BH39" s="312"/>
      <c r="BI39" s="312"/>
      <c r="BJ39" s="312"/>
      <c r="BK39" s="312"/>
      <c r="BL39" s="312"/>
      <c r="BM39" s="312"/>
      <c r="BN39" s="312"/>
      <c r="BO39" s="312"/>
      <c r="BP39" s="312"/>
      <c r="BQ39" s="312"/>
      <c r="BR39" s="312"/>
      <c r="BS39" s="312"/>
      <c r="BT39" s="312"/>
      <c r="BU39" s="312"/>
      <c r="BV39" s="312"/>
      <c r="BW39" s="312"/>
      <c r="BX39" s="312"/>
      <c r="BY39" s="312"/>
      <c r="BZ39" s="312"/>
      <c r="CA39" s="312"/>
      <c r="CB39" s="312"/>
      <c r="CC39" s="312"/>
      <c r="CD39" s="312"/>
      <c r="CE39" s="312"/>
      <c r="CF39" s="312"/>
      <c r="CG39" s="312"/>
      <c r="CH39" s="312"/>
      <c r="CI39" s="312"/>
      <c r="CJ39" s="312"/>
      <c r="CK39" s="312"/>
      <c r="CL39" s="312"/>
      <c r="CM39" s="312"/>
      <c r="CN39" s="312"/>
      <c r="CO39" s="312"/>
      <c r="CP39" s="312"/>
      <c r="CQ39" s="312"/>
      <c r="CR39" s="312"/>
      <c r="CS39" s="312"/>
      <c r="CT39" s="312"/>
      <c r="CU39" s="312"/>
      <c r="CV39" s="312"/>
      <c r="CW39" s="312"/>
      <c r="CX39" s="312"/>
      <c r="CY39" s="312"/>
      <c r="CZ39" s="312"/>
      <c r="DA39" s="312"/>
      <c r="DB39" s="312"/>
      <c r="DC39" s="312"/>
      <c r="DD39" s="312"/>
      <c r="DE39" s="312"/>
      <c r="DF39" s="312"/>
      <c r="DG39" s="312"/>
      <c r="DH39" s="312"/>
      <c r="DI39" s="312"/>
      <c r="DJ39" s="312"/>
      <c r="DK39" s="312"/>
      <c r="DL39" s="312"/>
      <c r="DM39" s="312"/>
      <c r="DN39" s="312"/>
      <c r="DO39" s="312"/>
      <c r="DP39" s="312"/>
      <c r="DQ39" s="312"/>
      <c r="DR39" s="312"/>
      <c r="DS39" s="312"/>
      <c r="DT39" s="312"/>
      <c r="DU39" s="312"/>
      <c r="DV39" s="312"/>
      <c r="DW39" s="312"/>
      <c r="DX39" s="312"/>
      <c r="DY39" s="312"/>
      <c r="DZ39" s="312"/>
      <c r="EA39" s="312"/>
      <c r="EB39" s="312"/>
      <c r="EC39" s="312"/>
      <c r="ED39" s="312"/>
      <c r="EE39" s="312"/>
      <c r="EF39" s="312"/>
      <c r="EG39" s="312"/>
      <c r="EH39" s="312"/>
      <c r="EI39" s="312"/>
      <c r="EJ39" s="312"/>
      <c r="EK39" s="312"/>
      <c r="EL39" s="312"/>
      <c r="EM39" s="312"/>
      <c r="EN39" s="312"/>
      <c r="EO39" s="312"/>
      <c r="EP39" s="312"/>
      <c r="EQ39" s="312"/>
      <c r="ER39" s="312"/>
      <c r="ES39" s="312"/>
      <c r="ET39" s="312"/>
      <c r="EU39" s="312"/>
      <c r="EV39" s="312"/>
      <c r="EW39" s="312"/>
      <c r="EX39" s="312"/>
      <c r="EY39" s="312"/>
      <c r="EZ39" s="312"/>
      <c r="FA39" s="312"/>
      <c r="FB39" s="312"/>
      <c r="FC39" s="312"/>
      <c r="FD39" s="312"/>
      <c r="FE39" s="312"/>
      <c r="FF39" s="312"/>
      <c r="FG39" s="312"/>
      <c r="FH39" s="312"/>
      <c r="FI39" s="312"/>
      <c r="FJ39" s="312"/>
      <c r="FK39" s="312"/>
      <c r="FL39" s="312"/>
      <c r="FM39" s="312"/>
      <c r="FN39" s="312"/>
      <c r="FO39" s="312"/>
      <c r="FP39" s="312"/>
      <c r="FQ39" s="312"/>
      <c r="FR39" s="312"/>
      <c r="FS39" s="312"/>
      <c r="FT39" s="312"/>
      <c r="FU39" s="312"/>
      <c r="FV39" s="312"/>
      <c r="FW39" s="312"/>
      <c r="FX39" s="312"/>
      <c r="FY39" s="312"/>
      <c r="FZ39" s="312"/>
      <c r="GA39" s="312"/>
      <c r="GB39" s="312"/>
      <c r="GC39" s="312"/>
      <c r="GD39" s="312"/>
      <c r="GE39" s="312"/>
      <c r="GF39" s="312"/>
      <c r="GG39" s="312"/>
      <c r="GH39" s="312"/>
      <c r="GI39" s="312"/>
      <c r="GJ39" s="312"/>
      <c r="GK39" s="312"/>
      <c r="GL39" s="312"/>
      <c r="GM39" s="312"/>
      <c r="GN39" s="312"/>
      <c r="GO39" s="312"/>
      <c r="GP39" s="312"/>
      <c r="GQ39" s="312"/>
      <c r="GR39" s="312"/>
      <c r="GS39" s="312"/>
      <c r="GT39" s="312"/>
      <c r="GU39" s="312"/>
      <c r="GV39" s="312"/>
      <c r="GW39" s="312"/>
      <c r="GX39" s="312"/>
      <c r="GY39" s="312"/>
      <c r="GZ39" s="312"/>
      <c r="HA39" s="312"/>
      <c r="HB39" s="312"/>
      <c r="HC39" s="312"/>
      <c r="HD39" s="312"/>
      <c r="HE39" s="312"/>
      <c r="HF39" s="312"/>
      <c r="HG39" s="312"/>
      <c r="HH39" s="312"/>
      <c r="HI39" s="312"/>
      <c r="HJ39" s="312"/>
      <c r="HK39" s="312"/>
      <c r="HL39" s="312"/>
      <c r="HM39" s="312"/>
      <c r="HN39" s="312"/>
      <c r="HO39" s="312"/>
      <c r="HP39" s="312"/>
      <c r="HQ39" s="312"/>
      <c r="HR39" s="312"/>
      <c r="HS39" s="312"/>
      <c r="HT39" s="312"/>
      <c r="HU39" s="312"/>
      <c r="HV39" s="312"/>
      <c r="HW39" s="312"/>
      <c r="HX39" s="312"/>
      <c r="HY39" s="312"/>
      <c r="HZ39" s="312"/>
      <c r="IA39" s="312"/>
      <c r="IB39" s="312"/>
      <c r="IC39" s="312"/>
      <c r="ID39" s="312"/>
      <c r="IE39" s="312"/>
      <c r="IF39" s="312"/>
      <c r="IG39" s="312"/>
      <c r="IH39" s="312"/>
      <c r="II39" s="312"/>
      <c r="IJ39" s="312"/>
      <c r="IK39" s="312"/>
      <c r="IL39" s="312"/>
      <c r="IM39" s="312"/>
      <c r="IN39" s="312"/>
      <c r="IO39" s="312"/>
      <c r="IP39" s="312"/>
      <c r="IQ39" s="312"/>
      <c r="IR39" s="312"/>
      <c r="IS39" s="312"/>
      <c r="IT39" s="312"/>
      <c r="IU39" s="312"/>
      <c r="IV39" s="312"/>
    </row>
    <row r="40" ht="16.5" customHeight="1" spans="1:256">
      <c r="A40" s="251"/>
      <c r="B40" s="292"/>
      <c r="C40" s="286"/>
      <c r="D40" s="256"/>
      <c r="E40" s="251"/>
      <c r="F40" s="251"/>
      <c r="G40" s="251"/>
      <c r="H40" s="251"/>
      <c r="I40" s="278"/>
      <c r="J40" s="286"/>
      <c r="K40" s="331"/>
      <c r="L40" s="312"/>
      <c r="M40" s="312"/>
      <c r="N40" s="312"/>
      <c r="O40" s="312"/>
      <c r="P40" s="312"/>
      <c r="Q40" s="312"/>
      <c r="R40" s="312"/>
      <c r="S40" s="312"/>
      <c r="T40" s="312"/>
      <c r="U40" s="312"/>
      <c r="V40" s="312"/>
      <c r="W40" s="312"/>
      <c r="X40" s="312"/>
      <c r="Y40" s="312"/>
      <c r="Z40" s="312"/>
      <c r="AA40" s="312"/>
      <c r="AB40" s="312"/>
      <c r="AC40" s="312"/>
      <c r="AD40" s="312"/>
      <c r="AE40" s="312"/>
      <c r="AF40" s="312"/>
      <c r="AG40" s="312"/>
      <c r="AH40" s="312"/>
      <c r="AI40" s="312"/>
      <c r="AJ40" s="312"/>
      <c r="AK40" s="312"/>
      <c r="AL40" s="312"/>
      <c r="AM40" s="312"/>
      <c r="AN40" s="312"/>
      <c r="AO40" s="312"/>
      <c r="AP40" s="312"/>
      <c r="AQ40" s="312"/>
      <c r="AR40" s="312"/>
      <c r="AS40" s="312"/>
      <c r="AT40" s="312"/>
      <c r="AU40" s="312"/>
      <c r="AV40" s="312"/>
      <c r="AW40" s="312"/>
      <c r="AX40" s="312"/>
      <c r="AY40" s="312"/>
      <c r="AZ40" s="312"/>
      <c r="BA40" s="312"/>
      <c r="BB40" s="312"/>
      <c r="BC40" s="312"/>
      <c r="BD40" s="312"/>
      <c r="BE40" s="312"/>
      <c r="BF40" s="312"/>
      <c r="BG40" s="312"/>
      <c r="BH40" s="312"/>
      <c r="BI40" s="312"/>
      <c r="BJ40" s="312"/>
      <c r="BK40" s="312"/>
      <c r="BL40" s="312"/>
      <c r="BM40" s="312"/>
      <c r="BN40" s="312"/>
      <c r="BO40" s="312"/>
      <c r="BP40" s="312"/>
      <c r="BQ40" s="312"/>
      <c r="BR40" s="312"/>
      <c r="BS40" s="312"/>
      <c r="BT40" s="312"/>
      <c r="BU40" s="312"/>
      <c r="BV40" s="312"/>
      <c r="BW40" s="312"/>
      <c r="BX40" s="312"/>
      <c r="BY40" s="312"/>
      <c r="BZ40" s="312"/>
      <c r="CA40" s="312"/>
      <c r="CB40" s="312"/>
      <c r="CC40" s="312"/>
      <c r="CD40" s="312"/>
      <c r="CE40" s="312"/>
      <c r="CF40" s="312"/>
      <c r="CG40" s="312"/>
      <c r="CH40" s="312"/>
      <c r="CI40" s="312"/>
      <c r="CJ40" s="312"/>
      <c r="CK40" s="312"/>
      <c r="CL40" s="312"/>
      <c r="CM40" s="312"/>
      <c r="CN40" s="312"/>
      <c r="CO40" s="312"/>
      <c r="CP40" s="312"/>
      <c r="CQ40" s="312"/>
      <c r="CR40" s="312"/>
      <c r="CS40" s="312"/>
      <c r="CT40" s="312"/>
      <c r="CU40" s="312"/>
      <c r="CV40" s="312"/>
      <c r="CW40" s="312"/>
      <c r="CX40" s="312"/>
      <c r="CY40" s="312"/>
      <c r="CZ40" s="312"/>
      <c r="DA40" s="312"/>
      <c r="DB40" s="312"/>
      <c r="DC40" s="312"/>
      <c r="DD40" s="312"/>
      <c r="DE40" s="312"/>
      <c r="DF40" s="312"/>
      <c r="DG40" s="312"/>
      <c r="DH40" s="312"/>
      <c r="DI40" s="312"/>
      <c r="DJ40" s="312"/>
      <c r="DK40" s="312"/>
      <c r="DL40" s="312"/>
      <c r="DM40" s="312"/>
      <c r="DN40" s="312"/>
      <c r="DO40" s="312"/>
      <c r="DP40" s="312"/>
      <c r="DQ40" s="312"/>
      <c r="DR40" s="312"/>
      <c r="DS40" s="312"/>
      <c r="DT40" s="312"/>
      <c r="DU40" s="312"/>
      <c r="DV40" s="312"/>
      <c r="DW40" s="312"/>
      <c r="DX40" s="312"/>
      <c r="DY40" s="312"/>
      <c r="DZ40" s="312"/>
      <c r="EA40" s="312"/>
      <c r="EB40" s="312"/>
      <c r="EC40" s="312"/>
      <c r="ED40" s="312"/>
      <c r="EE40" s="312"/>
      <c r="EF40" s="312"/>
      <c r="EG40" s="312"/>
      <c r="EH40" s="312"/>
      <c r="EI40" s="312"/>
      <c r="EJ40" s="312"/>
      <c r="EK40" s="312"/>
      <c r="EL40" s="312"/>
      <c r="EM40" s="312"/>
      <c r="EN40" s="312"/>
      <c r="EO40" s="312"/>
      <c r="EP40" s="312"/>
      <c r="EQ40" s="312"/>
      <c r="ER40" s="312"/>
      <c r="ES40" s="312"/>
      <c r="ET40" s="312"/>
      <c r="EU40" s="312"/>
      <c r="EV40" s="312"/>
      <c r="EW40" s="312"/>
      <c r="EX40" s="312"/>
      <c r="EY40" s="312"/>
      <c r="EZ40" s="312"/>
      <c r="FA40" s="312"/>
      <c r="FB40" s="312"/>
      <c r="FC40" s="312"/>
      <c r="FD40" s="312"/>
      <c r="FE40" s="312"/>
      <c r="FF40" s="312"/>
      <c r="FG40" s="312"/>
      <c r="FH40" s="312"/>
      <c r="FI40" s="312"/>
      <c r="FJ40" s="312"/>
      <c r="FK40" s="312"/>
      <c r="FL40" s="312"/>
      <c r="FM40" s="312"/>
      <c r="FN40" s="312"/>
      <c r="FO40" s="312"/>
      <c r="FP40" s="312"/>
      <c r="FQ40" s="312"/>
      <c r="FR40" s="312"/>
      <c r="FS40" s="312"/>
      <c r="FT40" s="312"/>
      <c r="FU40" s="312"/>
      <c r="FV40" s="312"/>
      <c r="FW40" s="312"/>
      <c r="FX40" s="312"/>
      <c r="FY40" s="312"/>
      <c r="FZ40" s="312"/>
      <c r="GA40" s="312"/>
      <c r="GB40" s="312"/>
      <c r="GC40" s="312"/>
      <c r="GD40" s="312"/>
      <c r="GE40" s="312"/>
      <c r="GF40" s="312"/>
      <c r="GG40" s="312"/>
      <c r="GH40" s="312"/>
      <c r="GI40" s="312"/>
      <c r="GJ40" s="312"/>
      <c r="GK40" s="312"/>
      <c r="GL40" s="312"/>
      <c r="GM40" s="312"/>
      <c r="GN40" s="312"/>
      <c r="GO40" s="312"/>
      <c r="GP40" s="312"/>
      <c r="GQ40" s="312"/>
      <c r="GR40" s="312"/>
      <c r="GS40" s="312"/>
      <c r="GT40" s="312"/>
      <c r="GU40" s="312"/>
      <c r="GV40" s="312"/>
      <c r="GW40" s="312"/>
      <c r="GX40" s="312"/>
      <c r="GY40" s="312"/>
      <c r="GZ40" s="312"/>
      <c r="HA40" s="312"/>
      <c r="HB40" s="312"/>
      <c r="HC40" s="312"/>
      <c r="HD40" s="312"/>
      <c r="HE40" s="312"/>
      <c r="HF40" s="312"/>
      <c r="HG40" s="312"/>
      <c r="HH40" s="312"/>
      <c r="HI40" s="312"/>
      <c r="HJ40" s="312"/>
      <c r="HK40" s="312"/>
      <c r="HL40" s="312"/>
      <c r="HM40" s="312"/>
      <c r="HN40" s="312"/>
      <c r="HO40" s="312"/>
      <c r="HP40" s="312"/>
      <c r="HQ40" s="312"/>
      <c r="HR40" s="312"/>
      <c r="HS40" s="312"/>
      <c r="HT40" s="312"/>
      <c r="HU40" s="312"/>
      <c r="HV40" s="312"/>
      <c r="HW40" s="312"/>
      <c r="HX40" s="312"/>
      <c r="HY40" s="312"/>
      <c r="HZ40" s="312"/>
      <c r="IA40" s="312"/>
      <c r="IB40" s="312"/>
      <c r="IC40" s="312"/>
      <c r="ID40" s="312"/>
      <c r="IE40" s="312"/>
      <c r="IF40" s="312"/>
      <c r="IG40" s="312"/>
      <c r="IH40" s="312"/>
      <c r="II40" s="312"/>
      <c r="IJ40" s="312"/>
      <c r="IK40" s="312"/>
      <c r="IL40" s="312"/>
      <c r="IM40" s="312"/>
      <c r="IN40" s="312"/>
      <c r="IO40" s="312"/>
      <c r="IP40" s="312"/>
      <c r="IQ40" s="312"/>
      <c r="IR40" s="312"/>
      <c r="IS40" s="312"/>
      <c r="IT40" s="312"/>
      <c r="IU40" s="312"/>
      <c r="IV40" s="312"/>
    </row>
    <row r="41" ht="23.25" customHeight="1" spans="1:256">
      <c r="A41" s="293" t="s">
        <v>1237</v>
      </c>
      <c r="B41" s="294" t="s">
        <v>1238</v>
      </c>
      <c r="C41" s="254" t="s">
        <v>1239</v>
      </c>
      <c r="D41" s="295">
        <v>34</v>
      </c>
      <c r="E41" s="296">
        <v>1358</v>
      </c>
      <c r="F41" s="297">
        <f t="shared" ref="F41:F43" si="4">D41*$D$56</f>
        <v>1020</v>
      </c>
      <c r="G41" s="298"/>
      <c r="H41" s="299"/>
      <c r="I41" s="332"/>
      <c r="J41" s="298"/>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235"/>
      <c r="CQ41" s="235"/>
      <c r="CR41" s="235"/>
      <c r="CS41" s="235"/>
      <c r="CT41" s="235"/>
      <c r="CU41" s="235"/>
      <c r="CV41" s="235"/>
      <c r="CW41" s="235"/>
      <c r="CX41" s="235"/>
      <c r="CY41" s="235"/>
      <c r="CZ41" s="235"/>
      <c r="DA41" s="235"/>
      <c r="DB41" s="235"/>
      <c r="DC41" s="235"/>
      <c r="DD41" s="235"/>
      <c r="DE41" s="235"/>
      <c r="DF41" s="235"/>
      <c r="DG41" s="235"/>
      <c r="DH41" s="235"/>
      <c r="DI41" s="235"/>
      <c r="DJ41" s="235"/>
      <c r="DK41" s="235"/>
      <c r="DL41" s="235"/>
      <c r="DM41" s="235"/>
      <c r="DN41" s="235"/>
      <c r="DO41" s="235"/>
      <c r="DP41" s="235"/>
      <c r="DQ41" s="235"/>
      <c r="DR41" s="235"/>
      <c r="DS41" s="235"/>
      <c r="DT41" s="235"/>
      <c r="DU41" s="235"/>
      <c r="DV41" s="235"/>
      <c r="DW41" s="235"/>
      <c r="DX41" s="235"/>
      <c r="DY41" s="235"/>
      <c r="DZ41" s="235"/>
      <c r="EA41" s="235"/>
      <c r="EB41" s="235"/>
      <c r="EC41" s="235"/>
      <c r="ED41" s="235"/>
      <c r="EE41" s="235"/>
      <c r="EF41" s="235"/>
      <c r="EG41" s="235"/>
      <c r="EH41" s="235"/>
      <c r="EI41" s="235"/>
      <c r="EJ41" s="235"/>
      <c r="EK41" s="235"/>
      <c r="EL41" s="235"/>
      <c r="EM41" s="235"/>
      <c r="EN41" s="235"/>
      <c r="EO41" s="235"/>
      <c r="EP41" s="235"/>
      <c r="EQ41" s="235"/>
      <c r="ER41" s="235"/>
      <c r="ES41" s="235"/>
      <c r="ET41" s="235"/>
      <c r="EU41" s="235"/>
      <c r="EV41" s="235"/>
      <c r="EW41" s="235"/>
      <c r="EX41" s="235"/>
      <c r="EY41" s="235"/>
      <c r="EZ41" s="235"/>
      <c r="FA41" s="235"/>
      <c r="FB41" s="235"/>
      <c r="FC41" s="235"/>
      <c r="FD41" s="235"/>
      <c r="FE41" s="235"/>
      <c r="FF41" s="235"/>
      <c r="FG41" s="235"/>
      <c r="FH41" s="235"/>
      <c r="FI41" s="235"/>
      <c r="FJ41" s="235"/>
      <c r="FK41" s="235"/>
      <c r="FL41" s="235"/>
      <c r="FM41" s="235"/>
      <c r="FN41" s="235"/>
      <c r="FO41" s="235"/>
      <c r="FP41" s="235"/>
      <c r="FQ41" s="235"/>
      <c r="FR41" s="235"/>
      <c r="FS41" s="235"/>
      <c r="FT41" s="235"/>
      <c r="FU41" s="235"/>
      <c r="FV41" s="235"/>
      <c r="FW41" s="235"/>
      <c r="FX41" s="235"/>
      <c r="FY41" s="235"/>
      <c r="FZ41" s="235"/>
      <c r="GA41" s="235"/>
      <c r="GB41" s="235"/>
      <c r="GC41" s="235"/>
      <c r="GD41" s="235"/>
      <c r="GE41" s="235"/>
      <c r="GF41" s="235"/>
      <c r="GG41" s="235"/>
      <c r="GH41" s="235"/>
      <c r="GI41" s="235"/>
      <c r="GJ41" s="235"/>
      <c r="GK41" s="235"/>
      <c r="GL41" s="235"/>
      <c r="GM41" s="235"/>
      <c r="GN41" s="235"/>
      <c r="GO41" s="235"/>
      <c r="GP41" s="235"/>
      <c r="GQ41" s="235"/>
      <c r="GR41" s="235"/>
      <c r="GS41" s="235"/>
      <c r="GT41" s="235"/>
      <c r="GU41" s="235"/>
      <c r="GV41" s="235"/>
      <c r="GW41" s="235"/>
      <c r="GX41" s="235"/>
      <c r="GY41" s="235"/>
      <c r="GZ41" s="235"/>
      <c r="HA41" s="235"/>
      <c r="HB41" s="235"/>
      <c r="HC41" s="235"/>
      <c r="HD41" s="235"/>
      <c r="HE41" s="235"/>
      <c r="HF41" s="235"/>
      <c r="HG41" s="235"/>
      <c r="HH41" s="235"/>
      <c r="HI41" s="235"/>
      <c r="HJ41" s="235"/>
      <c r="HK41" s="235"/>
      <c r="HL41" s="235"/>
      <c r="HM41" s="235"/>
      <c r="HN41" s="235"/>
      <c r="HO41" s="235"/>
      <c r="HP41" s="235"/>
      <c r="HQ41" s="235"/>
      <c r="HR41" s="235"/>
      <c r="HS41" s="235"/>
      <c r="HT41" s="235"/>
      <c r="HU41" s="235"/>
      <c r="HV41" s="235"/>
      <c r="HW41" s="235"/>
      <c r="HX41" s="235"/>
      <c r="HY41" s="235"/>
      <c r="HZ41" s="235"/>
      <c r="IA41" s="235"/>
      <c r="IB41" s="235"/>
      <c r="IC41" s="235"/>
      <c r="ID41" s="235"/>
      <c r="IE41" s="235"/>
      <c r="IF41" s="235"/>
      <c r="IG41" s="235"/>
      <c r="IH41" s="235"/>
      <c r="II41" s="235"/>
      <c r="IJ41" s="235"/>
      <c r="IK41" s="235"/>
      <c r="IL41" s="235"/>
      <c r="IM41" s="235"/>
      <c r="IN41" s="235"/>
      <c r="IO41" s="235"/>
      <c r="IP41" s="235"/>
      <c r="IQ41" s="235"/>
      <c r="IR41" s="235"/>
      <c r="IS41" s="235"/>
      <c r="IT41" s="235"/>
      <c r="IU41" s="235"/>
      <c r="IV41" s="235"/>
    </row>
    <row r="42" ht="23.25" customHeight="1" spans="1:256">
      <c r="A42" s="293" t="s">
        <v>1240</v>
      </c>
      <c r="B42" s="300"/>
      <c r="C42" s="254" t="s">
        <v>1241</v>
      </c>
      <c r="D42" s="295">
        <v>40</v>
      </c>
      <c r="E42" s="296">
        <v>708</v>
      </c>
      <c r="F42" s="297">
        <f t="shared" si="4"/>
        <v>1200</v>
      </c>
      <c r="G42" s="298">
        <v>1</v>
      </c>
      <c r="H42" s="299"/>
      <c r="I42" s="332"/>
      <c r="J42" s="298"/>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L42" s="235"/>
      <c r="AM42" s="235"/>
      <c r="AN42" s="235"/>
      <c r="AO42" s="235"/>
      <c r="AP42" s="235"/>
      <c r="AQ42" s="235"/>
      <c r="AR42" s="235"/>
      <c r="AS42" s="235"/>
      <c r="AT42" s="235"/>
      <c r="AU42" s="235"/>
      <c r="AV42" s="235"/>
      <c r="AW42" s="235"/>
      <c r="AX42" s="235"/>
      <c r="AY42" s="235"/>
      <c r="AZ42" s="235"/>
      <c r="BA42" s="235"/>
      <c r="BB42" s="235"/>
      <c r="BC42" s="235"/>
      <c r="BD42" s="235"/>
      <c r="BE42" s="235"/>
      <c r="BF42" s="235"/>
      <c r="BG42" s="235"/>
      <c r="BH42" s="235"/>
      <c r="BI42" s="235"/>
      <c r="BJ42" s="235"/>
      <c r="BK42" s="235"/>
      <c r="BL42" s="235"/>
      <c r="BM42" s="235"/>
      <c r="BN42" s="235"/>
      <c r="BO42" s="235"/>
      <c r="BP42" s="235"/>
      <c r="BQ42" s="235"/>
      <c r="BR42" s="235"/>
      <c r="BS42" s="235"/>
      <c r="BT42" s="235"/>
      <c r="BU42" s="235"/>
      <c r="BV42" s="235"/>
      <c r="BW42" s="235"/>
      <c r="BX42" s="235"/>
      <c r="BY42" s="235"/>
      <c r="BZ42" s="235"/>
      <c r="CA42" s="235"/>
      <c r="CB42" s="235"/>
      <c r="CC42" s="235"/>
      <c r="CD42" s="235"/>
      <c r="CE42" s="235"/>
      <c r="CF42" s="235"/>
      <c r="CG42" s="235"/>
      <c r="CH42" s="235"/>
      <c r="CI42" s="235"/>
      <c r="CJ42" s="235"/>
      <c r="CK42" s="235"/>
      <c r="CL42" s="235"/>
      <c r="CM42" s="235"/>
      <c r="CN42" s="235"/>
      <c r="CO42" s="235"/>
      <c r="CP42" s="235"/>
      <c r="CQ42" s="235"/>
      <c r="CR42" s="235"/>
      <c r="CS42" s="235"/>
      <c r="CT42" s="235"/>
      <c r="CU42" s="235"/>
      <c r="CV42" s="235"/>
      <c r="CW42" s="235"/>
      <c r="CX42" s="235"/>
      <c r="CY42" s="235"/>
      <c r="CZ42" s="235"/>
      <c r="DA42" s="235"/>
      <c r="DB42" s="235"/>
      <c r="DC42" s="235"/>
      <c r="DD42" s="235"/>
      <c r="DE42" s="235"/>
      <c r="DF42" s="235"/>
      <c r="DG42" s="235"/>
      <c r="DH42" s="235"/>
      <c r="DI42" s="235"/>
      <c r="DJ42" s="235"/>
      <c r="DK42" s="235"/>
      <c r="DL42" s="235"/>
      <c r="DM42" s="235"/>
      <c r="DN42" s="235"/>
      <c r="DO42" s="235"/>
      <c r="DP42" s="235"/>
      <c r="DQ42" s="235"/>
      <c r="DR42" s="235"/>
      <c r="DS42" s="235"/>
      <c r="DT42" s="235"/>
      <c r="DU42" s="235"/>
      <c r="DV42" s="235"/>
      <c r="DW42" s="235"/>
      <c r="DX42" s="235"/>
      <c r="DY42" s="235"/>
      <c r="DZ42" s="235"/>
      <c r="EA42" s="235"/>
      <c r="EB42" s="235"/>
      <c r="EC42" s="235"/>
      <c r="ED42" s="235"/>
      <c r="EE42" s="235"/>
      <c r="EF42" s="235"/>
      <c r="EG42" s="235"/>
      <c r="EH42" s="235"/>
      <c r="EI42" s="235"/>
      <c r="EJ42" s="235"/>
      <c r="EK42" s="235"/>
      <c r="EL42" s="235"/>
      <c r="EM42" s="235"/>
      <c r="EN42" s="235"/>
      <c r="EO42" s="235"/>
      <c r="EP42" s="235"/>
      <c r="EQ42" s="235"/>
      <c r="ER42" s="235"/>
      <c r="ES42" s="235"/>
      <c r="ET42" s="235"/>
      <c r="EU42" s="235"/>
      <c r="EV42" s="235"/>
      <c r="EW42" s="235"/>
      <c r="EX42" s="235"/>
      <c r="EY42" s="235"/>
      <c r="EZ42" s="235"/>
      <c r="FA42" s="235"/>
      <c r="FB42" s="235"/>
      <c r="FC42" s="235"/>
      <c r="FD42" s="235"/>
      <c r="FE42" s="235"/>
      <c r="FF42" s="235"/>
      <c r="FG42" s="235"/>
      <c r="FH42" s="235"/>
      <c r="FI42" s="235"/>
      <c r="FJ42" s="235"/>
      <c r="FK42" s="235"/>
      <c r="FL42" s="235"/>
      <c r="FM42" s="235"/>
      <c r="FN42" s="235"/>
      <c r="FO42" s="235"/>
      <c r="FP42" s="235"/>
      <c r="FQ42" s="235"/>
      <c r="FR42" s="235"/>
      <c r="FS42" s="235"/>
      <c r="FT42" s="235"/>
      <c r="FU42" s="235"/>
      <c r="FV42" s="235"/>
      <c r="FW42" s="235"/>
      <c r="FX42" s="235"/>
      <c r="FY42" s="235"/>
      <c r="FZ42" s="235"/>
      <c r="GA42" s="235"/>
      <c r="GB42" s="235"/>
      <c r="GC42" s="235"/>
      <c r="GD42" s="235"/>
      <c r="GE42" s="235"/>
      <c r="GF42" s="235"/>
      <c r="GG42" s="235"/>
      <c r="GH42" s="235"/>
      <c r="GI42" s="235"/>
      <c r="GJ42" s="235"/>
      <c r="GK42" s="235"/>
      <c r="GL42" s="235"/>
      <c r="GM42" s="235"/>
      <c r="GN42" s="235"/>
      <c r="GO42" s="235"/>
      <c r="GP42" s="235"/>
      <c r="GQ42" s="235"/>
      <c r="GR42" s="235"/>
      <c r="GS42" s="235"/>
      <c r="GT42" s="235"/>
      <c r="GU42" s="235"/>
      <c r="GV42" s="235"/>
      <c r="GW42" s="235"/>
      <c r="GX42" s="235"/>
      <c r="GY42" s="235"/>
      <c r="GZ42" s="235"/>
      <c r="HA42" s="235"/>
      <c r="HB42" s="235"/>
      <c r="HC42" s="235"/>
      <c r="HD42" s="235"/>
      <c r="HE42" s="235"/>
      <c r="HF42" s="235"/>
      <c r="HG42" s="235"/>
      <c r="HH42" s="235"/>
      <c r="HI42" s="235"/>
      <c r="HJ42" s="235"/>
      <c r="HK42" s="235"/>
      <c r="HL42" s="235"/>
      <c r="HM42" s="235"/>
      <c r="HN42" s="235"/>
      <c r="HO42" s="235"/>
      <c r="HP42" s="235"/>
      <c r="HQ42" s="235"/>
      <c r="HR42" s="235"/>
      <c r="HS42" s="235"/>
      <c r="HT42" s="235"/>
      <c r="HU42" s="235"/>
      <c r="HV42" s="235"/>
      <c r="HW42" s="235"/>
      <c r="HX42" s="235"/>
      <c r="HY42" s="235"/>
      <c r="HZ42" s="235"/>
      <c r="IA42" s="235"/>
      <c r="IB42" s="235"/>
      <c r="IC42" s="235"/>
      <c r="ID42" s="235"/>
      <c r="IE42" s="235"/>
      <c r="IF42" s="235"/>
      <c r="IG42" s="235"/>
      <c r="IH42" s="235"/>
      <c r="II42" s="235"/>
      <c r="IJ42" s="235"/>
      <c r="IK42" s="235"/>
      <c r="IL42" s="235"/>
      <c r="IM42" s="235"/>
      <c r="IN42" s="235"/>
      <c r="IO42" s="235"/>
      <c r="IP42" s="235"/>
      <c r="IQ42" s="235"/>
      <c r="IR42" s="235"/>
      <c r="IS42" s="235"/>
      <c r="IT42" s="235"/>
      <c r="IU42" s="235"/>
      <c r="IV42" s="235"/>
    </row>
    <row r="43" ht="23.25" customHeight="1" spans="1:256">
      <c r="A43" s="293" t="s">
        <v>1242</v>
      </c>
      <c r="B43" s="300"/>
      <c r="C43" s="254" t="s">
        <v>1212</v>
      </c>
      <c r="D43" s="295">
        <v>12</v>
      </c>
      <c r="E43" s="296">
        <v>125</v>
      </c>
      <c r="F43" s="297">
        <f t="shared" si="4"/>
        <v>360</v>
      </c>
      <c r="G43" s="298"/>
      <c r="H43" s="299"/>
      <c r="I43" s="332"/>
      <c r="J43" s="298"/>
      <c r="K43" s="235"/>
      <c r="L43" s="235"/>
      <c r="M43" s="235"/>
      <c r="N43" s="235"/>
      <c r="O43" s="235"/>
      <c r="P43" s="235"/>
      <c r="Q43" s="235"/>
      <c r="R43" s="235"/>
      <c r="S43" s="235"/>
      <c r="T43" s="235"/>
      <c r="U43" s="235"/>
      <c r="V43" s="235"/>
      <c r="W43" s="235"/>
      <c r="X43" s="235"/>
      <c r="Y43" s="235"/>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35"/>
      <c r="AY43" s="235"/>
      <c r="AZ43" s="235"/>
      <c r="BA43" s="235"/>
      <c r="BB43" s="235"/>
      <c r="BC43" s="235"/>
      <c r="BD43" s="235"/>
      <c r="BE43" s="235"/>
      <c r="BF43" s="235"/>
      <c r="BG43" s="235"/>
      <c r="BH43" s="235"/>
      <c r="BI43" s="235"/>
      <c r="BJ43" s="235"/>
      <c r="BK43" s="235"/>
      <c r="BL43" s="235"/>
      <c r="BM43" s="235"/>
      <c r="BN43" s="235"/>
      <c r="BO43" s="235"/>
      <c r="BP43" s="235"/>
      <c r="BQ43" s="235"/>
      <c r="BR43" s="235"/>
      <c r="BS43" s="235"/>
      <c r="BT43" s="235"/>
      <c r="BU43" s="235"/>
      <c r="BV43" s="235"/>
      <c r="BW43" s="235"/>
      <c r="BX43" s="235"/>
      <c r="BY43" s="235"/>
      <c r="BZ43" s="235"/>
      <c r="CA43" s="235"/>
      <c r="CB43" s="235"/>
      <c r="CC43" s="235"/>
      <c r="CD43" s="235"/>
      <c r="CE43" s="235"/>
      <c r="CF43" s="235"/>
      <c r="CG43" s="235"/>
      <c r="CH43" s="235"/>
      <c r="CI43" s="235"/>
      <c r="CJ43" s="235"/>
      <c r="CK43" s="235"/>
      <c r="CL43" s="235"/>
      <c r="CM43" s="235"/>
      <c r="CN43" s="235"/>
      <c r="CO43" s="235"/>
      <c r="CP43" s="235"/>
      <c r="CQ43" s="235"/>
      <c r="CR43" s="235"/>
      <c r="CS43" s="235"/>
      <c r="CT43" s="235"/>
      <c r="CU43" s="235"/>
      <c r="CV43" s="235"/>
      <c r="CW43" s="235"/>
      <c r="CX43" s="235"/>
      <c r="CY43" s="235"/>
      <c r="CZ43" s="235"/>
      <c r="DA43" s="235"/>
      <c r="DB43" s="235"/>
      <c r="DC43" s="235"/>
      <c r="DD43" s="235"/>
      <c r="DE43" s="235"/>
      <c r="DF43" s="235"/>
      <c r="DG43" s="235"/>
      <c r="DH43" s="235"/>
      <c r="DI43" s="235"/>
      <c r="DJ43" s="235"/>
      <c r="DK43" s="235"/>
      <c r="DL43" s="235"/>
      <c r="DM43" s="235"/>
      <c r="DN43" s="235"/>
      <c r="DO43" s="235"/>
      <c r="DP43" s="235"/>
      <c r="DQ43" s="235"/>
      <c r="DR43" s="235"/>
      <c r="DS43" s="235"/>
      <c r="DT43" s="235"/>
      <c r="DU43" s="235"/>
      <c r="DV43" s="235"/>
      <c r="DW43" s="235"/>
      <c r="DX43" s="235"/>
      <c r="DY43" s="235"/>
      <c r="DZ43" s="235"/>
      <c r="EA43" s="235"/>
      <c r="EB43" s="235"/>
      <c r="EC43" s="235"/>
      <c r="ED43" s="235"/>
      <c r="EE43" s="235"/>
      <c r="EF43" s="235"/>
      <c r="EG43" s="235"/>
      <c r="EH43" s="235"/>
      <c r="EI43" s="235"/>
      <c r="EJ43" s="235"/>
      <c r="EK43" s="235"/>
      <c r="EL43" s="235"/>
      <c r="EM43" s="235"/>
      <c r="EN43" s="235"/>
      <c r="EO43" s="235"/>
      <c r="EP43" s="235"/>
      <c r="EQ43" s="235"/>
      <c r="ER43" s="235"/>
      <c r="ES43" s="235"/>
      <c r="ET43" s="235"/>
      <c r="EU43" s="235"/>
      <c r="EV43" s="235"/>
      <c r="EW43" s="235"/>
      <c r="EX43" s="235"/>
      <c r="EY43" s="235"/>
      <c r="EZ43" s="235"/>
      <c r="FA43" s="235"/>
      <c r="FB43" s="235"/>
      <c r="FC43" s="235"/>
      <c r="FD43" s="235"/>
      <c r="FE43" s="235"/>
      <c r="FF43" s="235"/>
      <c r="FG43" s="235"/>
      <c r="FH43" s="235"/>
      <c r="FI43" s="235"/>
      <c r="FJ43" s="235"/>
      <c r="FK43" s="235"/>
      <c r="FL43" s="235"/>
      <c r="FM43" s="235"/>
      <c r="FN43" s="235"/>
      <c r="FO43" s="235"/>
      <c r="FP43" s="235"/>
      <c r="FQ43" s="235"/>
      <c r="FR43" s="235"/>
      <c r="FS43" s="235"/>
      <c r="FT43" s="235"/>
      <c r="FU43" s="235"/>
      <c r="FV43" s="235"/>
      <c r="FW43" s="235"/>
      <c r="FX43" s="235"/>
      <c r="FY43" s="235"/>
      <c r="FZ43" s="235"/>
      <c r="GA43" s="235"/>
      <c r="GB43" s="235"/>
      <c r="GC43" s="235"/>
      <c r="GD43" s="235"/>
      <c r="GE43" s="235"/>
      <c r="GF43" s="235"/>
      <c r="GG43" s="235"/>
      <c r="GH43" s="235"/>
      <c r="GI43" s="235"/>
      <c r="GJ43" s="235"/>
      <c r="GK43" s="235"/>
      <c r="GL43" s="235"/>
      <c r="GM43" s="235"/>
      <c r="GN43" s="235"/>
      <c r="GO43" s="235"/>
      <c r="GP43" s="235"/>
      <c r="GQ43" s="235"/>
      <c r="GR43" s="235"/>
      <c r="GS43" s="235"/>
      <c r="GT43" s="235"/>
      <c r="GU43" s="235"/>
      <c r="GV43" s="235"/>
      <c r="GW43" s="235"/>
      <c r="GX43" s="235"/>
      <c r="GY43" s="235"/>
      <c r="GZ43" s="235"/>
      <c r="HA43" s="235"/>
      <c r="HB43" s="235"/>
      <c r="HC43" s="235"/>
      <c r="HD43" s="235"/>
      <c r="HE43" s="235"/>
      <c r="HF43" s="235"/>
      <c r="HG43" s="235"/>
      <c r="HH43" s="235"/>
      <c r="HI43" s="235"/>
      <c r="HJ43" s="235"/>
      <c r="HK43" s="235"/>
      <c r="HL43" s="235"/>
      <c r="HM43" s="235"/>
      <c r="HN43" s="235"/>
      <c r="HO43" s="235"/>
      <c r="HP43" s="235"/>
      <c r="HQ43" s="235"/>
      <c r="HR43" s="235"/>
      <c r="HS43" s="235"/>
      <c r="HT43" s="235"/>
      <c r="HU43" s="235"/>
      <c r="HV43" s="235"/>
      <c r="HW43" s="235"/>
      <c r="HX43" s="235"/>
      <c r="HY43" s="235"/>
      <c r="HZ43" s="235"/>
      <c r="IA43" s="235"/>
      <c r="IB43" s="235"/>
      <c r="IC43" s="235"/>
      <c r="ID43" s="235"/>
      <c r="IE43" s="235"/>
      <c r="IF43" s="235"/>
      <c r="IG43" s="235"/>
      <c r="IH43" s="235"/>
      <c r="II43" s="235"/>
      <c r="IJ43" s="235"/>
      <c r="IK43" s="235"/>
      <c r="IL43" s="235"/>
      <c r="IM43" s="235"/>
      <c r="IN43" s="235"/>
      <c r="IO43" s="235"/>
      <c r="IP43" s="235"/>
      <c r="IQ43" s="235"/>
      <c r="IR43" s="235"/>
      <c r="IS43" s="235"/>
      <c r="IT43" s="235"/>
      <c r="IU43" s="235"/>
      <c r="IV43" s="235"/>
    </row>
    <row r="44" ht="23.25" customHeight="1" spans="1:256">
      <c r="A44" s="293" t="s">
        <v>1243</v>
      </c>
      <c r="B44" s="301"/>
      <c r="C44" s="254" t="s">
        <v>1214</v>
      </c>
      <c r="D44" s="295">
        <v>10</v>
      </c>
      <c r="E44" s="296">
        <v>225</v>
      </c>
      <c r="F44" s="297">
        <f>D44*D56</f>
        <v>300</v>
      </c>
      <c r="G44" s="298">
        <v>2</v>
      </c>
      <c r="H44" s="299"/>
      <c r="I44" s="332"/>
      <c r="J44" s="298"/>
      <c r="K44" s="235"/>
      <c r="L44" s="235"/>
      <c r="M44" s="235"/>
      <c r="N44" s="235"/>
      <c r="O44" s="235"/>
      <c r="P44" s="235"/>
      <c r="Q44" s="235"/>
      <c r="R44" s="235"/>
      <c r="S44" s="235"/>
      <c r="T44" s="235"/>
      <c r="U44" s="235"/>
      <c r="V44" s="235"/>
      <c r="W44" s="235"/>
      <c r="X44" s="235"/>
      <c r="Y44" s="235"/>
      <c r="Z44" s="235"/>
      <c r="AA44" s="235"/>
      <c r="AB44" s="235"/>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5"/>
      <c r="AY44" s="235"/>
      <c r="AZ44" s="235"/>
      <c r="BA44" s="235"/>
      <c r="BB44" s="235"/>
      <c r="BC44" s="235"/>
      <c r="BD44" s="235"/>
      <c r="BE44" s="235"/>
      <c r="BF44" s="235"/>
      <c r="BG44" s="235"/>
      <c r="BH44" s="235"/>
      <c r="BI44" s="235"/>
      <c r="BJ44" s="235"/>
      <c r="BK44" s="235"/>
      <c r="BL44" s="235"/>
      <c r="BM44" s="235"/>
      <c r="BN44" s="235"/>
      <c r="BO44" s="235"/>
      <c r="BP44" s="235"/>
      <c r="BQ44" s="235"/>
      <c r="BR44" s="235"/>
      <c r="BS44" s="235"/>
      <c r="BT44" s="235"/>
      <c r="BU44" s="235"/>
      <c r="BV44" s="235"/>
      <c r="BW44" s="235"/>
      <c r="BX44" s="235"/>
      <c r="BY44" s="235"/>
      <c r="BZ44" s="235"/>
      <c r="CA44" s="235"/>
      <c r="CB44" s="235"/>
      <c r="CC44" s="235"/>
      <c r="CD44" s="235"/>
      <c r="CE44" s="235"/>
      <c r="CF44" s="235"/>
      <c r="CG44" s="235"/>
      <c r="CH44" s="235"/>
      <c r="CI44" s="235"/>
      <c r="CJ44" s="235"/>
      <c r="CK44" s="235"/>
      <c r="CL44" s="235"/>
      <c r="CM44" s="235"/>
      <c r="CN44" s="235"/>
      <c r="CO44" s="235"/>
      <c r="CP44" s="235"/>
      <c r="CQ44" s="235"/>
      <c r="CR44" s="235"/>
      <c r="CS44" s="235"/>
      <c r="CT44" s="235"/>
      <c r="CU44" s="235"/>
      <c r="CV44" s="235"/>
      <c r="CW44" s="235"/>
      <c r="CX44" s="235"/>
      <c r="CY44" s="235"/>
      <c r="CZ44" s="235"/>
      <c r="DA44" s="235"/>
      <c r="DB44" s="235"/>
      <c r="DC44" s="235"/>
      <c r="DD44" s="235"/>
      <c r="DE44" s="235"/>
      <c r="DF44" s="235"/>
      <c r="DG44" s="235"/>
      <c r="DH44" s="235"/>
      <c r="DI44" s="235"/>
      <c r="DJ44" s="235"/>
      <c r="DK44" s="235"/>
      <c r="DL44" s="235"/>
      <c r="DM44" s="235"/>
      <c r="DN44" s="235"/>
      <c r="DO44" s="235"/>
      <c r="DP44" s="235"/>
      <c r="DQ44" s="235"/>
      <c r="DR44" s="235"/>
      <c r="DS44" s="235"/>
      <c r="DT44" s="235"/>
      <c r="DU44" s="235"/>
      <c r="DV44" s="235"/>
      <c r="DW44" s="235"/>
      <c r="DX44" s="235"/>
      <c r="DY44" s="235"/>
      <c r="DZ44" s="235"/>
      <c r="EA44" s="235"/>
      <c r="EB44" s="235"/>
      <c r="EC44" s="235"/>
      <c r="ED44" s="235"/>
      <c r="EE44" s="235"/>
      <c r="EF44" s="235"/>
      <c r="EG44" s="235"/>
      <c r="EH44" s="235"/>
      <c r="EI44" s="235"/>
      <c r="EJ44" s="235"/>
      <c r="EK44" s="235"/>
      <c r="EL44" s="235"/>
      <c r="EM44" s="235"/>
      <c r="EN44" s="235"/>
      <c r="EO44" s="235"/>
      <c r="EP44" s="235"/>
      <c r="EQ44" s="235"/>
      <c r="ER44" s="235"/>
      <c r="ES44" s="235"/>
      <c r="ET44" s="235"/>
      <c r="EU44" s="235"/>
      <c r="EV44" s="235"/>
      <c r="EW44" s="235"/>
      <c r="EX44" s="235"/>
      <c r="EY44" s="235"/>
      <c r="EZ44" s="235"/>
      <c r="FA44" s="235"/>
      <c r="FB44" s="235"/>
      <c r="FC44" s="235"/>
      <c r="FD44" s="235"/>
      <c r="FE44" s="235"/>
      <c r="FF44" s="235"/>
      <c r="FG44" s="235"/>
      <c r="FH44" s="235"/>
      <c r="FI44" s="235"/>
      <c r="FJ44" s="235"/>
      <c r="FK44" s="235"/>
      <c r="FL44" s="235"/>
      <c r="FM44" s="235"/>
      <c r="FN44" s="235"/>
      <c r="FO44" s="235"/>
      <c r="FP44" s="235"/>
      <c r="FQ44" s="235"/>
      <c r="FR44" s="235"/>
      <c r="FS44" s="235"/>
      <c r="FT44" s="235"/>
      <c r="FU44" s="235"/>
      <c r="FV44" s="235"/>
      <c r="FW44" s="235"/>
      <c r="FX44" s="235"/>
      <c r="FY44" s="235"/>
      <c r="FZ44" s="235"/>
      <c r="GA44" s="235"/>
      <c r="GB44" s="235"/>
      <c r="GC44" s="235"/>
      <c r="GD44" s="235"/>
      <c r="GE44" s="235"/>
      <c r="GF44" s="235"/>
      <c r="GG44" s="235"/>
      <c r="GH44" s="235"/>
      <c r="GI44" s="235"/>
      <c r="GJ44" s="235"/>
      <c r="GK44" s="235"/>
      <c r="GL44" s="235"/>
      <c r="GM44" s="235"/>
      <c r="GN44" s="235"/>
      <c r="GO44" s="235"/>
      <c r="GP44" s="235"/>
      <c r="GQ44" s="235"/>
      <c r="GR44" s="235"/>
      <c r="GS44" s="235"/>
      <c r="GT44" s="235"/>
      <c r="GU44" s="235"/>
      <c r="GV44" s="235"/>
      <c r="GW44" s="235"/>
      <c r="GX44" s="235"/>
      <c r="GY44" s="235"/>
      <c r="GZ44" s="235"/>
      <c r="HA44" s="235"/>
      <c r="HB44" s="235"/>
      <c r="HC44" s="235"/>
      <c r="HD44" s="235"/>
      <c r="HE44" s="235"/>
      <c r="HF44" s="235"/>
      <c r="HG44" s="235"/>
      <c r="HH44" s="235"/>
      <c r="HI44" s="235"/>
      <c r="HJ44" s="235"/>
      <c r="HK44" s="235"/>
      <c r="HL44" s="235"/>
      <c r="HM44" s="235"/>
      <c r="HN44" s="235"/>
      <c r="HO44" s="235"/>
      <c r="HP44" s="235"/>
      <c r="HQ44" s="235"/>
      <c r="HR44" s="235"/>
      <c r="HS44" s="235"/>
      <c r="HT44" s="235"/>
      <c r="HU44" s="235"/>
      <c r="HV44" s="235"/>
      <c r="HW44" s="235"/>
      <c r="HX44" s="235"/>
      <c r="HY44" s="235"/>
      <c r="HZ44" s="235"/>
      <c r="IA44" s="235"/>
      <c r="IB44" s="235"/>
      <c r="IC44" s="235"/>
      <c r="ID44" s="235"/>
      <c r="IE44" s="235"/>
      <c r="IF44" s="235"/>
      <c r="IG44" s="235"/>
      <c r="IH44" s="235"/>
      <c r="II44" s="235"/>
      <c r="IJ44" s="235"/>
      <c r="IK44" s="235"/>
      <c r="IL44" s="235"/>
      <c r="IM44" s="235"/>
      <c r="IN44" s="235"/>
      <c r="IO44" s="235"/>
      <c r="IP44" s="235"/>
      <c r="IQ44" s="235"/>
      <c r="IR44" s="235"/>
      <c r="IS44" s="235"/>
      <c r="IT44" s="235"/>
      <c r="IU44" s="235"/>
      <c r="IV44" s="235"/>
    </row>
    <row r="45" ht="23.25" customHeight="1" spans="1:256">
      <c r="A45" s="293" t="s">
        <v>1244</v>
      </c>
      <c r="B45" s="294" t="s">
        <v>1245</v>
      </c>
      <c r="C45" s="254" t="s">
        <v>1216</v>
      </c>
      <c r="D45" s="295">
        <v>10</v>
      </c>
      <c r="E45" s="296">
        <v>144</v>
      </c>
      <c r="F45" s="297">
        <f t="shared" ref="F45:F49" si="5">D45*$D$56</f>
        <v>300</v>
      </c>
      <c r="G45" s="298"/>
      <c r="H45" s="299"/>
      <c r="I45" s="332"/>
      <c r="J45" s="216"/>
      <c r="K45" s="235"/>
      <c r="L45" s="235"/>
      <c r="M45" s="235"/>
      <c r="N45" s="235"/>
      <c r="O45" s="235"/>
      <c r="P45" s="235"/>
      <c r="Q45" s="235"/>
      <c r="R45" s="235"/>
      <c r="S45" s="235"/>
      <c r="T45" s="235"/>
      <c r="U45" s="235"/>
      <c r="V45" s="235"/>
      <c r="W45" s="235"/>
      <c r="X45" s="235"/>
      <c r="Y45" s="235"/>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35"/>
      <c r="AY45" s="235"/>
      <c r="AZ45" s="235"/>
      <c r="BA45" s="235"/>
      <c r="BB45" s="235"/>
      <c r="BC45" s="235"/>
      <c r="BD45" s="235"/>
      <c r="BE45" s="235"/>
      <c r="BF45" s="235"/>
      <c r="BG45" s="235"/>
      <c r="BH45" s="235"/>
      <c r="BI45" s="235"/>
      <c r="BJ45" s="235"/>
      <c r="BK45" s="235"/>
      <c r="BL45" s="235"/>
      <c r="BM45" s="235"/>
      <c r="BN45" s="235"/>
      <c r="BO45" s="235"/>
      <c r="BP45" s="235"/>
      <c r="BQ45" s="235"/>
      <c r="BR45" s="235"/>
      <c r="BS45" s="235"/>
      <c r="BT45" s="235"/>
      <c r="BU45" s="235"/>
      <c r="BV45" s="235"/>
      <c r="BW45" s="235"/>
      <c r="BX45" s="235"/>
      <c r="BY45" s="235"/>
      <c r="BZ45" s="235"/>
      <c r="CA45" s="235"/>
      <c r="CB45" s="235"/>
      <c r="CC45" s="235"/>
      <c r="CD45" s="235"/>
      <c r="CE45" s="235"/>
      <c r="CF45" s="235"/>
      <c r="CG45" s="235"/>
      <c r="CH45" s="235"/>
      <c r="CI45" s="235"/>
      <c r="CJ45" s="235"/>
      <c r="CK45" s="235"/>
      <c r="CL45" s="235"/>
      <c r="CM45" s="235"/>
      <c r="CN45" s="235"/>
      <c r="CO45" s="235"/>
      <c r="CP45" s="235"/>
      <c r="CQ45" s="235"/>
      <c r="CR45" s="235"/>
      <c r="CS45" s="235"/>
      <c r="CT45" s="235"/>
      <c r="CU45" s="235"/>
      <c r="CV45" s="235"/>
      <c r="CW45" s="235"/>
      <c r="CX45" s="235"/>
      <c r="CY45" s="235"/>
      <c r="CZ45" s="235"/>
      <c r="DA45" s="235"/>
      <c r="DB45" s="235"/>
      <c r="DC45" s="235"/>
      <c r="DD45" s="235"/>
      <c r="DE45" s="235"/>
      <c r="DF45" s="235"/>
      <c r="DG45" s="235"/>
      <c r="DH45" s="235"/>
      <c r="DI45" s="235"/>
      <c r="DJ45" s="235"/>
      <c r="DK45" s="235"/>
      <c r="DL45" s="235"/>
      <c r="DM45" s="235"/>
      <c r="DN45" s="235"/>
      <c r="DO45" s="235"/>
      <c r="DP45" s="235"/>
      <c r="DQ45" s="235"/>
      <c r="DR45" s="235"/>
      <c r="DS45" s="235"/>
      <c r="DT45" s="235"/>
      <c r="DU45" s="235"/>
      <c r="DV45" s="235"/>
      <c r="DW45" s="235"/>
      <c r="DX45" s="235"/>
      <c r="DY45" s="235"/>
      <c r="DZ45" s="235"/>
      <c r="EA45" s="235"/>
      <c r="EB45" s="235"/>
      <c r="EC45" s="235"/>
      <c r="ED45" s="235"/>
      <c r="EE45" s="235"/>
      <c r="EF45" s="235"/>
      <c r="EG45" s="235"/>
      <c r="EH45" s="235"/>
      <c r="EI45" s="235"/>
      <c r="EJ45" s="235"/>
      <c r="EK45" s="235"/>
      <c r="EL45" s="235"/>
      <c r="EM45" s="235"/>
      <c r="EN45" s="235"/>
      <c r="EO45" s="235"/>
      <c r="EP45" s="235"/>
      <c r="EQ45" s="235"/>
      <c r="ER45" s="235"/>
      <c r="ES45" s="235"/>
      <c r="ET45" s="235"/>
      <c r="EU45" s="235"/>
      <c r="EV45" s="235"/>
      <c r="EW45" s="235"/>
      <c r="EX45" s="235"/>
      <c r="EY45" s="235"/>
      <c r="EZ45" s="235"/>
      <c r="FA45" s="235"/>
      <c r="FB45" s="235"/>
      <c r="FC45" s="235"/>
      <c r="FD45" s="235"/>
      <c r="FE45" s="235"/>
      <c r="FF45" s="235"/>
      <c r="FG45" s="235"/>
      <c r="FH45" s="235"/>
      <c r="FI45" s="235"/>
      <c r="FJ45" s="235"/>
      <c r="FK45" s="235"/>
      <c r="FL45" s="235"/>
      <c r="FM45" s="235"/>
      <c r="FN45" s="235"/>
      <c r="FO45" s="235"/>
      <c r="FP45" s="235"/>
      <c r="FQ45" s="235"/>
      <c r="FR45" s="235"/>
      <c r="FS45" s="235"/>
      <c r="FT45" s="235"/>
      <c r="FU45" s="235"/>
      <c r="FV45" s="235"/>
      <c r="FW45" s="235"/>
      <c r="FX45" s="235"/>
      <c r="FY45" s="235"/>
      <c r="FZ45" s="235"/>
      <c r="GA45" s="235"/>
      <c r="GB45" s="235"/>
      <c r="GC45" s="235"/>
      <c r="GD45" s="235"/>
      <c r="GE45" s="235"/>
      <c r="GF45" s="235"/>
      <c r="GG45" s="235"/>
      <c r="GH45" s="235"/>
      <c r="GI45" s="235"/>
      <c r="GJ45" s="235"/>
      <c r="GK45" s="235"/>
      <c r="GL45" s="235"/>
      <c r="GM45" s="235"/>
      <c r="GN45" s="235"/>
      <c r="GO45" s="235"/>
      <c r="GP45" s="235"/>
      <c r="GQ45" s="235"/>
      <c r="GR45" s="235"/>
      <c r="GS45" s="235"/>
      <c r="GT45" s="235"/>
      <c r="GU45" s="235"/>
      <c r="GV45" s="235"/>
      <c r="GW45" s="235"/>
      <c r="GX45" s="235"/>
      <c r="GY45" s="235"/>
      <c r="GZ45" s="235"/>
      <c r="HA45" s="235"/>
      <c r="HB45" s="235"/>
      <c r="HC45" s="235"/>
      <c r="HD45" s="235"/>
      <c r="HE45" s="235"/>
      <c r="HF45" s="235"/>
      <c r="HG45" s="235"/>
      <c r="HH45" s="235"/>
      <c r="HI45" s="235"/>
      <c r="HJ45" s="235"/>
      <c r="HK45" s="235"/>
      <c r="HL45" s="235"/>
      <c r="HM45" s="235"/>
      <c r="HN45" s="235"/>
      <c r="HO45" s="235"/>
      <c r="HP45" s="235"/>
      <c r="HQ45" s="235"/>
      <c r="HR45" s="235"/>
      <c r="HS45" s="235"/>
      <c r="HT45" s="235"/>
      <c r="HU45" s="235"/>
      <c r="HV45" s="235"/>
      <c r="HW45" s="235"/>
      <c r="HX45" s="235"/>
      <c r="HY45" s="235"/>
      <c r="HZ45" s="235"/>
      <c r="IA45" s="235"/>
      <c r="IB45" s="235"/>
      <c r="IC45" s="235"/>
      <c r="ID45" s="235"/>
      <c r="IE45" s="235"/>
      <c r="IF45" s="235"/>
      <c r="IG45" s="235"/>
      <c r="IH45" s="235"/>
      <c r="II45" s="235"/>
      <c r="IJ45" s="235"/>
      <c r="IK45" s="235"/>
      <c r="IL45" s="235"/>
      <c r="IM45" s="235"/>
      <c r="IN45" s="235"/>
      <c r="IO45" s="235"/>
      <c r="IP45" s="235"/>
      <c r="IQ45" s="235"/>
      <c r="IR45" s="235"/>
      <c r="IS45" s="235"/>
      <c r="IT45" s="235"/>
      <c r="IU45" s="235"/>
      <c r="IV45" s="235"/>
    </row>
    <row r="46" ht="23.25" customHeight="1" spans="1:256">
      <c r="A46" s="293" t="s">
        <v>1246</v>
      </c>
      <c r="B46" s="256"/>
      <c r="C46" s="254" t="s">
        <v>1218</v>
      </c>
      <c r="D46" s="295">
        <v>6</v>
      </c>
      <c r="E46" s="296">
        <v>307</v>
      </c>
      <c r="F46" s="297">
        <f t="shared" si="5"/>
        <v>180</v>
      </c>
      <c r="G46" s="298">
        <v>2</v>
      </c>
      <c r="H46" s="299"/>
      <c r="I46" s="332"/>
      <c r="J46" s="298"/>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5"/>
      <c r="AX46" s="235"/>
      <c r="AY46" s="235"/>
      <c r="AZ46" s="235"/>
      <c r="BA46" s="235"/>
      <c r="BB46" s="235"/>
      <c r="BC46" s="235"/>
      <c r="BD46" s="235"/>
      <c r="BE46" s="235"/>
      <c r="BF46" s="235"/>
      <c r="BG46" s="235"/>
      <c r="BH46" s="235"/>
      <c r="BI46" s="235"/>
      <c r="BJ46" s="235"/>
      <c r="BK46" s="235"/>
      <c r="BL46" s="235"/>
      <c r="BM46" s="235"/>
      <c r="BN46" s="235"/>
      <c r="BO46" s="235"/>
      <c r="BP46" s="235"/>
      <c r="BQ46" s="235"/>
      <c r="BR46" s="235"/>
      <c r="BS46" s="235"/>
      <c r="BT46" s="235"/>
      <c r="BU46" s="235"/>
      <c r="BV46" s="235"/>
      <c r="BW46" s="235"/>
      <c r="BX46" s="235"/>
      <c r="BY46" s="235"/>
      <c r="BZ46" s="235"/>
      <c r="CA46" s="235"/>
      <c r="CB46" s="235"/>
      <c r="CC46" s="235"/>
      <c r="CD46" s="235"/>
      <c r="CE46" s="235"/>
      <c r="CF46" s="235"/>
      <c r="CG46" s="235"/>
      <c r="CH46" s="235"/>
      <c r="CI46" s="235"/>
      <c r="CJ46" s="235"/>
      <c r="CK46" s="235"/>
      <c r="CL46" s="235"/>
      <c r="CM46" s="235"/>
      <c r="CN46" s="235"/>
      <c r="CO46" s="235"/>
      <c r="CP46" s="235"/>
      <c r="CQ46" s="235"/>
      <c r="CR46" s="235"/>
      <c r="CS46" s="235"/>
      <c r="CT46" s="235"/>
      <c r="CU46" s="235"/>
      <c r="CV46" s="235"/>
      <c r="CW46" s="235"/>
      <c r="CX46" s="235"/>
      <c r="CY46" s="235"/>
      <c r="CZ46" s="235"/>
      <c r="DA46" s="235"/>
      <c r="DB46" s="235"/>
      <c r="DC46" s="235"/>
      <c r="DD46" s="235"/>
      <c r="DE46" s="235"/>
      <c r="DF46" s="235"/>
      <c r="DG46" s="235"/>
      <c r="DH46" s="235"/>
      <c r="DI46" s="235"/>
      <c r="DJ46" s="235"/>
      <c r="DK46" s="235"/>
      <c r="DL46" s="235"/>
      <c r="DM46" s="235"/>
      <c r="DN46" s="235"/>
      <c r="DO46" s="235"/>
      <c r="DP46" s="235"/>
      <c r="DQ46" s="235"/>
      <c r="DR46" s="235"/>
      <c r="DS46" s="235"/>
      <c r="DT46" s="235"/>
      <c r="DU46" s="235"/>
      <c r="DV46" s="235"/>
      <c r="DW46" s="235"/>
      <c r="DX46" s="235"/>
      <c r="DY46" s="235"/>
      <c r="DZ46" s="235"/>
      <c r="EA46" s="235"/>
      <c r="EB46" s="235"/>
      <c r="EC46" s="235"/>
      <c r="ED46" s="235"/>
      <c r="EE46" s="235"/>
      <c r="EF46" s="235"/>
      <c r="EG46" s="235"/>
      <c r="EH46" s="235"/>
      <c r="EI46" s="235"/>
      <c r="EJ46" s="235"/>
      <c r="EK46" s="235"/>
      <c r="EL46" s="235"/>
      <c r="EM46" s="235"/>
      <c r="EN46" s="235"/>
      <c r="EO46" s="235"/>
      <c r="EP46" s="235"/>
      <c r="EQ46" s="235"/>
      <c r="ER46" s="235"/>
      <c r="ES46" s="235"/>
      <c r="ET46" s="235"/>
      <c r="EU46" s="235"/>
      <c r="EV46" s="235"/>
      <c r="EW46" s="235"/>
      <c r="EX46" s="235"/>
      <c r="EY46" s="235"/>
      <c r="EZ46" s="235"/>
      <c r="FA46" s="235"/>
      <c r="FB46" s="235"/>
      <c r="FC46" s="235"/>
      <c r="FD46" s="235"/>
      <c r="FE46" s="235"/>
      <c r="FF46" s="235"/>
      <c r="FG46" s="235"/>
      <c r="FH46" s="235"/>
      <c r="FI46" s="235"/>
      <c r="FJ46" s="235"/>
      <c r="FK46" s="235"/>
      <c r="FL46" s="235"/>
      <c r="FM46" s="235"/>
      <c r="FN46" s="235"/>
      <c r="FO46" s="235"/>
      <c r="FP46" s="235"/>
      <c r="FQ46" s="235"/>
      <c r="FR46" s="235"/>
      <c r="FS46" s="235"/>
      <c r="FT46" s="235"/>
      <c r="FU46" s="235"/>
      <c r="FV46" s="235"/>
      <c r="FW46" s="235"/>
      <c r="FX46" s="235"/>
      <c r="FY46" s="235"/>
      <c r="FZ46" s="235"/>
      <c r="GA46" s="235"/>
      <c r="GB46" s="235"/>
      <c r="GC46" s="235"/>
      <c r="GD46" s="235"/>
      <c r="GE46" s="235"/>
      <c r="GF46" s="235"/>
      <c r="GG46" s="235"/>
      <c r="GH46" s="235"/>
      <c r="GI46" s="235"/>
      <c r="GJ46" s="235"/>
      <c r="GK46" s="235"/>
      <c r="GL46" s="235"/>
      <c r="GM46" s="235"/>
      <c r="GN46" s="235"/>
      <c r="GO46" s="235"/>
      <c r="GP46" s="235"/>
      <c r="GQ46" s="235"/>
      <c r="GR46" s="235"/>
      <c r="GS46" s="235"/>
      <c r="GT46" s="235"/>
      <c r="GU46" s="235"/>
      <c r="GV46" s="235"/>
      <c r="GW46" s="235"/>
      <c r="GX46" s="235"/>
      <c r="GY46" s="235"/>
      <c r="GZ46" s="235"/>
      <c r="HA46" s="235"/>
      <c r="HB46" s="235"/>
      <c r="HC46" s="235"/>
      <c r="HD46" s="235"/>
      <c r="HE46" s="235"/>
      <c r="HF46" s="235"/>
      <c r="HG46" s="235"/>
      <c r="HH46" s="235"/>
      <c r="HI46" s="235"/>
      <c r="HJ46" s="235"/>
      <c r="HK46" s="235"/>
      <c r="HL46" s="235"/>
      <c r="HM46" s="235"/>
      <c r="HN46" s="235"/>
      <c r="HO46" s="235"/>
      <c r="HP46" s="235"/>
      <c r="HQ46" s="235"/>
      <c r="HR46" s="235"/>
      <c r="HS46" s="235"/>
      <c r="HT46" s="235"/>
      <c r="HU46" s="235"/>
      <c r="HV46" s="235"/>
      <c r="HW46" s="235"/>
      <c r="HX46" s="235"/>
      <c r="HY46" s="235"/>
      <c r="HZ46" s="235"/>
      <c r="IA46" s="235"/>
      <c r="IB46" s="235"/>
      <c r="IC46" s="235"/>
      <c r="ID46" s="235"/>
      <c r="IE46" s="235"/>
      <c r="IF46" s="235"/>
      <c r="IG46" s="235"/>
      <c r="IH46" s="235"/>
      <c r="II46" s="235"/>
      <c r="IJ46" s="235"/>
      <c r="IK46" s="235"/>
      <c r="IL46" s="235"/>
      <c r="IM46" s="235"/>
      <c r="IN46" s="235"/>
      <c r="IO46" s="235"/>
      <c r="IP46" s="235"/>
      <c r="IQ46" s="235"/>
      <c r="IR46" s="235"/>
      <c r="IS46" s="235"/>
      <c r="IT46" s="235"/>
      <c r="IU46" s="235"/>
      <c r="IV46" s="235"/>
    </row>
    <row r="47" ht="23.25" customHeight="1" spans="1:256">
      <c r="A47" s="293" t="s">
        <v>1247</v>
      </c>
      <c r="B47" s="256"/>
      <c r="C47" s="254" t="s">
        <v>1220</v>
      </c>
      <c r="D47" s="295">
        <v>4</v>
      </c>
      <c r="E47" s="296">
        <v>61</v>
      </c>
      <c r="F47" s="297">
        <f t="shared" si="5"/>
        <v>120</v>
      </c>
      <c r="G47" s="298"/>
      <c r="H47" s="299"/>
      <c r="I47" s="332"/>
      <c r="J47" s="298"/>
      <c r="K47" s="235"/>
      <c r="L47" s="235"/>
      <c r="M47" s="235"/>
      <c r="N47" s="235"/>
      <c r="O47" s="235"/>
      <c r="P47" s="235"/>
      <c r="Q47" s="235"/>
      <c r="R47" s="235"/>
      <c r="S47" s="235"/>
      <c r="T47" s="235"/>
      <c r="U47" s="235"/>
      <c r="V47" s="235"/>
      <c r="W47" s="235"/>
      <c r="X47" s="235"/>
      <c r="Y47" s="235"/>
      <c r="Z47" s="235"/>
      <c r="AA47" s="235"/>
      <c r="AB47" s="235"/>
      <c r="AC47" s="235"/>
      <c r="AD47" s="235"/>
      <c r="AE47" s="235"/>
      <c r="AF47" s="235"/>
      <c r="AG47" s="235"/>
      <c r="AH47" s="235"/>
      <c r="AI47" s="235"/>
      <c r="AJ47" s="235"/>
      <c r="AK47" s="235"/>
      <c r="AL47" s="235"/>
      <c r="AM47" s="235"/>
      <c r="AN47" s="235"/>
      <c r="AO47" s="235"/>
      <c r="AP47" s="235"/>
      <c r="AQ47" s="235"/>
      <c r="AR47" s="235"/>
      <c r="AS47" s="235"/>
      <c r="AT47" s="235"/>
      <c r="AU47" s="235"/>
      <c r="AV47" s="235"/>
      <c r="AW47" s="235"/>
      <c r="AX47" s="235"/>
      <c r="AY47" s="235"/>
      <c r="AZ47" s="235"/>
      <c r="BA47" s="235"/>
      <c r="BB47" s="235"/>
      <c r="BC47" s="235"/>
      <c r="BD47" s="235"/>
      <c r="BE47" s="235"/>
      <c r="BF47" s="235"/>
      <c r="BG47" s="235"/>
      <c r="BH47" s="235"/>
      <c r="BI47" s="235"/>
      <c r="BJ47" s="235"/>
      <c r="BK47" s="235"/>
      <c r="BL47" s="235"/>
      <c r="BM47" s="235"/>
      <c r="BN47" s="235"/>
      <c r="BO47" s="235"/>
      <c r="BP47" s="235"/>
      <c r="BQ47" s="235"/>
      <c r="BR47" s="235"/>
      <c r="BS47" s="235"/>
      <c r="BT47" s="235"/>
      <c r="BU47" s="235"/>
      <c r="BV47" s="235"/>
      <c r="BW47" s="235"/>
      <c r="BX47" s="235"/>
      <c r="BY47" s="235"/>
      <c r="BZ47" s="235"/>
      <c r="CA47" s="235"/>
      <c r="CB47" s="235"/>
      <c r="CC47" s="235"/>
      <c r="CD47" s="235"/>
      <c r="CE47" s="235"/>
      <c r="CF47" s="235"/>
      <c r="CG47" s="235"/>
      <c r="CH47" s="235"/>
      <c r="CI47" s="235"/>
      <c r="CJ47" s="235"/>
      <c r="CK47" s="235"/>
      <c r="CL47" s="235"/>
      <c r="CM47" s="235"/>
      <c r="CN47" s="235"/>
      <c r="CO47" s="235"/>
      <c r="CP47" s="235"/>
      <c r="CQ47" s="235"/>
      <c r="CR47" s="235"/>
      <c r="CS47" s="235"/>
      <c r="CT47" s="235"/>
      <c r="CU47" s="235"/>
      <c r="CV47" s="235"/>
      <c r="CW47" s="235"/>
      <c r="CX47" s="235"/>
      <c r="CY47" s="235"/>
      <c r="CZ47" s="235"/>
      <c r="DA47" s="235"/>
      <c r="DB47" s="235"/>
      <c r="DC47" s="235"/>
      <c r="DD47" s="235"/>
      <c r="DE47" s="235"/>
      <c r="DF47" s="235"/>
      <c r="DG47" s="235"/>
      <c r="DH47" s="235"/>
      <c r="DI47" s="235"/>
      <c r="DJ47" s="235"/>
      <c r="DK47" s="235"/>
      <c r="DL47" s="235"/>
      <c r="DM47" s="235"/>
      <c r="DN47" s="235"/>
      <c r="DO47" s="235"/>
      <c r="DP47" s="235"/>
      <c r="DQ47" s="235"/>
      <c r="DR47" s="235"/>
      <c r="DS47" s="235"/>
      <c r="DT47" s="235"/>
      <c r="DU47" s="235"/>
      <c r="DV47" s="235"/>
      <c r="DW47" s="235"/>
      <c r="DX47" s="235"/>
      <c r="DY47" s="235"/>
      <c r="DZ47" s="235"/>
      <c r="EA47" s="235"/>
      <c r="EB47" s="235"/>
      <c r="EC47" s="235"/>
      <c r="ED47" s="235"/>
      <c r="EE47" s="235"/>
      <c r="EF47" s="235"/>
      <c r="EG47" s="235"/>
      <c r="EH47" s="235"/>
      <c r="EI47" s="235"/>
      <c r="EJ47" s="235"/>
      <c r="EK47" s="235"/>
      <c r="EL47" s="235"/>
      <c r="EM47" s="235"/>
      <c r="EN47" s="235"/>
      <c r="EO47" s="235"/>
      <c r="EP47" s="235"/>
      <c r="EQ47" s="235"/>
      <c r="ER47" s="235"/>
      <c r="ES47" s="235"/>
      <c r="ET47" s="235"/>
      <c r="EU47" s="235"/>
      <c r="EV47" s="235"/>
      <c r="EW47" s="235"/>
      <c r="EX47" s="235"/>
      <c r="EY47" s="235"/>
      <c r="EZ47" s="235"/>
      <c r="FA47" s="235"/>
      <c r="FB47" s="235"/>
      <c r="FC47" s="235"/>
      <c r="FD47" s="235"/>
      <c r="FE47" s="235"/>
      <c r="FF47" s="235"/>
      <c r="FG47" s="235"/>
      <c r="FH47" s="235"/>
      <c r="FI47" s="235"/>
      <c r="FJ47" s="235"/>
      <c r="FK47" s="235"/>
      <c r="FL47" s="235"/>
      <c r="FM47" s="235"/>
      <c r="FN47" s="235"/>
      <c r="FO47" s="235"/>
      <c r="FP47" s="235"/>
      <c r="FQ47" s="235"/>
      <c r="FR47" s="235"/>
      <c r="FS47" s="235"/>
      <c r="FT47" s="235"/>
      <c r="FU47" s="235"/>
      <c r="FV47" s="235"/>
      <c r="FW47" s="235"/>
      <c r="FX47" s="235"/>
      <c r="FY47" s="235"/>
      <c r="FZ47" s="235"/>
      <c r="GA47" s="235"/>
      <c r="GB47" s="235"/>
      <c r="GC47" s="235"/>
      <c r="GD47" s="235"/>
      <c r="GE47" s="235"/>
      <c r="GF47" s="235"/>
      <c r="GG47" s="235"/>
      <c r="GH47" s="235"/>
      <c r="GI47" s="235"/>
      <c r="GJ47" s="235"/>
      <c r="GK47" s="235"/>
      <c r="GL47" s="235"/>
      <c r="GM47" s="235"/>
      <c r="GN47" s="235"/>
      <c r="GO47" s="235"/>
      <c r="GP47" s="235"/>
      <c r="GQ47" s="235"/>
      <c r="GR47" s="235"/>
      <c r="GS47" s="235"/>
      <c r="GT47" s="235"/>
      <c r="GU47" s="235"/>
      <c r="GV47" s="235"/>
      <c r="GW47" s="235"/>
      <c r="GX47" s="235"/>
      <c r="GY47" s="235"/>
      <c r="GZ47" s="235"/>
      <c r="HA47" s="235"/>
      <c r="HB47" s="235"/>
      <c r="HC47" s="235"/>
      <c r="HD47" s="235"/>
      <c r="HE47" s="235"/>
      <c r="HF47" s="235"/>
      <c r="HG47" s="235"/>
      <c r="HH47" s="235"/>
      <c r="HI47" s="235"/>
      <c r="HJ47" s="235"/>
      <c r="HK47" s="235"/>
      <c r="HL47" s="235"/>
      <c r="HM47" s="235"/>
      <c r="HN47" s="235"/>
      <c r="HO47" s="235"/>
      <c r="HP47" s="235"/>
      <c r="HQ47" s="235"/>
      <c r="HR47" s="235"/>
      <c r="HS47" s="235"/>
      <c r="HT47" s="235"/>
      <c r="HU47" s="235"/>
      <c r="HV47" s="235"/>
      <c r="HW47" s="235"/>
      <c r="HX47" s="235"/>
      <c r="HY47" s="235"/>
      <c r="HZ47" s="235"/>
      <c r="IA47" s="235"/>
      <c r="IB47" s="235"/>
      <c r="IC47" s="235"/>
      <c r="ID47" s="235"/>
      <c r="IE47" s="235"/>
      <c r="IF47" s="235"/>
      <c r="IG47" s="235"/>
      <c r="IH47" s="235"/>
      <c r="II47" s="235"/>
      <c r="IJ47" s="235"/>
      <c r="IK47" s="235"/>
      <c r="IL47" s="235"/>
      <c r="IM47" s="235"/>
      <c r="IN47" s="235"/>
      <c r="IO47" s="235"/>
      <c r="IP47" s="235"/>
      <c r="IQ47" s="235"/>
      <c r="IR47" s="235"/>
      <c r="IS47" s="235"/>
      <c r="IT47" s="235"/>
      <c r="IU47" s="235"/>
      <c r="IV47" s="235"/>
    </row>
    <row r="48" ht="23.25" customHeight="1" spans="1:256">
      <c r="A48" s="293" t="s">
        <v>1248</v>
      </c>
      <c r="B48" s="256"/>
      <c r="C48" s="254" t="s">
        <v>1222</v>
      </c>
      <c r="D48" s="295">
        <v>10</v>
      </c>
      <c r="E48" s="296">
        <v>191</v>
      </c>
      <c r="F48" s="297">
        <f t="shared" si="5"/>
        <v>300</v>
      </c>
      <c r="G48" s="298"/>
      <c r="H48" s="299"/>
      <c r="I48" s="332"/>
      <c r="J48" s="298"/>
      <c r="K48" s="235"/>
      <c r="L48" s="235"/>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235"/>
      <c r="AJ48" s="235"/>
      <c r="AK48" s="235"/>
      <c r="AL48" s="235"/>
      <c r="AM48" s="235"/>
      <c r="AN48" s="235"/>
      <c r="AO48" s="235"/>
      <c r="AP48" s="235"/>
      <c r="AQ48" s="235"/>
      <c r="AR48" s="235"/>
      <c r="AS48" s="235"/>
      <c r="AT48" s="235"/>
      <c r="AU48" s="235"/>
      <c r="AV48" s="235"/>
      <c r="AW48" s="235"/>
      <c r="AX48" s="235"/>
      <c r="AY48" s="235"/>
      <c r="AZ48" s="235"/>
      <c r="BA48" s="235"/>
      <c r="BB48" s="235"/>
      <c r="BC48" s="235"/>
      <c r="BD48" s="235"/>
      <c r="BE48" s="235"/>
      <c r="BF48" s="235"/>
      <c r="BG48" s="235"/>
      <c r="BH48" s="235"/>
      <c r="BI48" s="235"/>
      <c r="BJ48" s="235"/>
      <c r="BK48" s="235"/>
      <c r="BL48" s="235"/>
      <c r="BM48" s="235"/>
      <c r="BN48" s="235"/>
      <c r="BO48" s="235"/>
      <c r="BP48" s="235"/>
      <c r="BQ48" s="235"/>
      <c r="BR48" s="235"/>
      <c r="BS48" s="235"/>
      <c r="BT48" s="235"/>
      <c r="BU48" s="235"/>
      <c r="BV48" s="235"/>
      <c r="BW48" s="235"/>
      <c r="BX48" s="235"/>
      <c r="BY48" s="235"/>
      <c r="BZ48" s="235"/>
      <c r="CA48" s="235"/>
      <c r="CB48" s="235"/>
      <c r="CC48" s="235"/>
      <c r="CD48" s="235"/>
      <c r="CE48" s="235"/>
      <c r="CF48" s="235"/>
      <c r="CG48" s="235"/>
      <c r="CH48" s="235"/>
      <c r="CI48" s="235"/>
      <c r="CJ48" s="235"/>
      <c r="CK48" s="235"/>
      <c r="CL48" s="235"/>
      <c r="CM48" s="235"/>
      <c r="CN48" s="235"/>
      <c r="CO48" s="235"/>
      <c r="CP48" s="235"/>
      <c r="CQ48" s="235"/>
      <c r="CR48" s="235"/>
      <c r="CS48" s="235"/>
      <c r="CT48" s="235"/>
      <c r="CU48" s="235"/>
      <c r="CV48" s="235"/>
      <c r="CW48" s="235"/>
      <c r="CX48" s="235"/>
      <c r="CY48" s="235"/>
      <c r="CZ48" s="235"/>
      <c r="DA48" s="235"/>
      <c r="DB48" s="235"/>
      <c r="DC48" s="235"/>
      <c r="DD48" s="235"/>
      <c r="DE48" s="235"/>
      <c r="DF48" s="235"/>
      <c r="DG48" s="235"/>
      <c r="DH48" s="235"/>
      <c r="DI48" s="235"/>
      <c r="DJ48" s="235"/>
      <c r="DK48" s="235"/>
      <c r="DL48" s="235"/>
      <c r="DM48" s="235"/>
      <c r="DN48" s="235"/>
      <c r="DO48" s="235"/>
      <c r="DP48" s="235"/>
      <c r="DQ48" s="235"/>
      <c r="DR48" s="235"/>
      <c r="DS48" s="235"/>
      <c r="DT48" s="235"/>
      <c r="DU48" s="235"/>
      <c r="DV48" s="235"/>
      <c r="DW48" s="235"/>
      <c r="DX48" s="235"/>
      <c r="DY48" s="235"/>
      <c r="DZ48" s="235"/>
      <c r="EA48" s="235"/>
      <c r="EB48" s="235"/>
      <c r="EC48" s="235"/>
      <c r="ED48" s="235"/>
      <c r="EE48" s="235"/>
      <c r="EF48" s="235"/>
      <c r="EG48" s="235"/>
      <c r="EH48" s="235"/>
      <c r="EI48" s="235"/>
      <c r="EJ48" s="235"/>
      <c r="EK48" s="235"/>
      <c r="EL48" s="235"/>
      <c r="EM48" s="235"/>
      <c r="EN48" s="235"/>
      <c r="EO48" s="235"/>
      <c r="EP48" s="235"/>
      <c r="EQ48" s="235"/>
      <c r="ER48" s="235"/>
      <c r="ES48" s="235"/>
      <c r="ET48" s="235"/>
      <c r="EU48" s="235"/>
      <c r="EV48" s="235"/>
      <c r="EW48" s="235"/>
      <c r="EX48" s="235"/>
      <c r="EY48" s="235"/>
      <c r="EZ48" s="235"/>
      <c r="FA48" s="235"/>
      <c r="FB48" s="235"/>
      <c r="FC48" s="235"/>
      <c r="FD48" s="235"/>
      <c r="FE48" s="235"/>
      <c r="FF48" s="235"/>
      <c r="FG48" s="235"/>
      <c r="FH48" s="235"/>
      <c r="FI48" s="235"/>
      <c r="FJ48" s="235"/>
      <c r="FK48" s="235"/>
      <c r="FL48" s="235"/>
      <c r="FM48" s="235"/>
      <c r="FN48" s="235"/>
      <c r="FO48" s="235"/>
      <c r="FP48" s="235"/>
      <c r="FQ48" s="235"/>
      <c r="FR48" s="235"/>
      <c r="FS48" s="235"/>
      <c r="FT48" s="235"/>
      <c r="FU48" s="235"/>
      <c r="FV48" s="235"/>
      <c r="FW48" s="235"/>
      <c r="FX48" s="235"/>
      <c r="FY48" s="235"/>
      <c r="FZ48" s="235"/>
      <c r="GA48" s="235"/>
      <c r="GB48" s="235"/>
      <c r="GC48" s="235"/>
      <c r="GD48" s="235"/>
      <c r="GE48" s="235"/>
      <c r="GF48" s="235"/>
      <c r="GG48" s="235"/>
      <c r="GH48" s="235"/>
      <c r="GI48" s="235"/>
      <c r="GJ48" s="235"/>
      <c r="GK48" s="235"/>
      <c r="GL48" s="235"/>
      <c r="GM48" s="235"/>
      <c r="GN48" s="235"/>
      <c r="GO48" s="235"/>
      <c r="GP48" s="235"/>
      <c r="GQ48" s="235"/>
      <c r="GR48" s="235"/>
      <c r="GS48" s="235"/>
      <c r="GT48" s="235"/>
      <c r="GU48" s="235"/>
      <c r="GV48" s="235"/>
      <c r="GW48" s="235"/>
      <c r="GX48" s="235"/>
      <c r="GY48" s="235"/>
      <c r="GZ48" s="235"/>
      <c r="HA48" s="235"/>
      <c r="HB48" s="235"/>
      <c r="HC48" s="235"/>
      <c r="HD48" s="235"/>
      <c r="HE48" s="235"/>
      <c r="HF48" s="235"/>
      <c r="HG48" s="235"/>
      <c r="HH48" s="235"/>
      <c r="HI48" s="235"/>
      <c r="HJ48" s="235"/>
      <c r="HK48" s="235"/>
      <c r="HL48" s="235"/>
      <c r="HM48" s="235"/>
      <c r="HN48" s="235"/>
      <c r="HO48" s="235"/>
      <c r="HP48" s="235"/>
      <c r="HQ48" s="235"/>
      <c r="HR48" s="235"/>
      <c r="HS48" s="235"/>
      <c r="HT48" s="235"/>
      <c r="HU48" s="235"/>
      <c r="HV48" s="235"/>
      <c r="HW48" s="235"/>
      <c r="HX48" s="235"/>
      <c r="HY48" s="235"/>
      <c r="HZ48" s="235"/>
      <c r="IA48" s="235"/>
      <c r="IB48" s="235"/>
      <c r="IC48" s="235"/>
      <c r="ID48" s="235"/>
      <c r="IE48" s="235"/>
      <c r="IF48" s="235"/>
      <c r="IG48" s="235"/>
      <c r="IH48" s="235"/>
      <c r="II48" s="235"/>
      <c r="IJ48" s="235"/>
      <c r="IK48" s="235"/>
      <c r="IL48" s="235"/>
      <c r="IM48" s="235"/>
      <c r="IN48" s="235"/>
      <c r="IO48" s="235"/>
      <c r="IP48" s="235"/>
      <c r="IQ48" s="235"/>
      <c r="IR48" s="235"/>
      <c r="IS48" s="235"/>
      <c r="IT48" s="235"/>
      <c r="IU48" s="235"/>
      <c r="IV48" s="235"/>
    </row>
    <row r="49" ht="23.25" customHeight="1" spans="1:256">
      <c r="A49" s="293" t="s">
        <v>1249</v>
      </c>
      <c r="B49" s="251"/>
      <c r="C49" s="254" t="s">
        <v>1224</v>
      </c>
      <c r="D49" s="295">
        <v>5</v>
      </c>
      <c r="E49" s="296">
        <v>193</v>
      </c>
      <c r="F49" s="297">
        <f t="shared" si="5"/>
        <v>150</v>
      </c>
      <c r="G49" s="298"/>
      <c r="H49" s="299"/>
      <c r="I49" s="332"/>
      <c r="J49" s="298"/>
      <c r="K49" s="235"/>
      <c r="L49" s="235"/>
      <c r="M49" s="235"/>
      <c r="N49" s="235"/>
      <c r="O49" s="235"/>
      <c r="P49" s="235"/>
      <c r="Q49" s="235"/>
      <c r="R49" s="235"/>
      <c r="S49" s="235"/>
      <c r="T49" s="235"/>
      <c r="U49" s="235"/>
      <c r="V49" s="235"/>
      <c r="W49" s="235"/>
      <c r="X49" s="235"/>
      <c r="Y49" s="235"/>
      <c r="Z49" s="235"/>
      <c r="AA49" s="235"/>
      <c r="AB49" s="235"/>
      <c r="AC49" s="235"/>
      <c r="AD49" s="235"/>
      <c r="AE49" s="235"/>
      <c r="AF49" s="235"/>
      <c r="AG49" s="235"/>
      <c r="AH49" s="235"/>
      <c r="AI49" s="235"/>
      <c r="AJ49" s="235"/>
      <c r="AK49" s="235"/>
      <c r="AL49" s="235"/>
      <c r="AM49" s="235"/>
      <c r="AN49" s="235"/>
      <c r="AO49" s="235"/>
      <c r="AP49" s="235"/>
      <c r="AQ49" s="235"/>
      <c r="AR49" s="235"/>
      <c r="AS49" s="235"/>
      <c r="AT49" s="235"/>
      <c r="AU49" s="235"/>
      <c r="AV49" s="235"/>
      <c r="AW49" s="235"/>
      <c r="AX49" s="235"/>
      <c r="AY49" s="235"/>
      <c r="AZ49" s="235"/>
      <c r="BA49" s="235"/>
      <c r="BB49" s="235"/>
      <c r="BC49" s="235"/>
      <c r="BD49" s="235"/>
      <c r="BE49" s="235"/>
      <c r="BF49" s="235"/>
      <c r="BG49" s="235"/>
      <c r="BH49" s="235"/>
      <c r="BI49" s="235"/>
      <c r="BJ49" s="235"/>
      <c r="BK49" s="235"/>
      <c r="BL49" s="235"/>
      <c r="BM49" s="235"/>
      <c r="BN49" s="235"/>
      <c r="BO49" s="235"/>
      <c r="BP49" s="235"/>
      <c r="BQ49" s="235"/>
      <c r="BR49" s="235"/>
      <c r="BS49" s="235"/>
      <c r="BT49" s="235"/>
      <c r="BU49" s="235"/>
      <c r="BV49" s="235"/>
      <c r="BW49" s="235"/>
      <c r="BX49" s="235"/>
      <c r="BY49" s="235"/>
      <c r="BZ49" s="235"/>
      <c r="CA49" s="235"/>
      <c r="CB49" s="235"/>
      <c r="CC49" s="235"/>
      <c r="CD49" s="235"/>
      <c r="CE49" s="235"/>
      <c r="CF49" s="235"/>
      <c r="CG49" s="235"/>
      <c r="CH49" s="235"/>
      <c r="CI49" s="235"/>
      <c r="CJ49" s="235"/>
      <c r="CK49" s="235"/>
      <c r="CL49" s="235"/>
      <c r="CM49" s="235"/>
      <c r="CN49" s="235"/>
      <c r="CO49" s="235"/>
      <c r="CP49" s="235"/>
      <c r="CQ49" s="235"/>
      <c r="CR49" s="235"/>
      <c r="CS49" s="235"/>
      <c r="CT49" s="235"/>
      <c r="CU49" s="235"/>
      <c r="CV49" s="235"/>
      <c r="CW49" s="235"/>
      <c r="CX49" s="235"/>
      <c r="CY49" s="235"/>
      <c r="CZ49" s="235"/>
      <c r="DA49" s="235"/>
      <c r="DB49" s="235"/>
      <c r="DC49" s="235"/>
      <c r="DD49" s="235"/>
      <c r="DE49" s="235"/>
      <c r="DF49" s="235"/>
      <c r="DG49" s="235"/>
      <c r="DH49" s="235"/>
      <c r="DI49" s="235"/>
      <c r="DJ49" s="235"/>
      <c r="DK49" s="235"/>
      <c r="DL49" s="235"/>
      <c r="DM49" s="235"/>
      <c r="DN49" s="235"/>
      <c r="DO49" s="235"/>
      <c r="DP49" s="235"/>
      <c r="DQ49" s="235"/>
      <c r="DR49" s="235"/>
      <c r="DS49" s="235"/>
      <c r="DT49" s="235"/>
      <c r="DU49" s="235"/>
      <c r="DV49" s="235"/>
      <c r="DW49" s="235"/>
      <c r="DX49" s="235"/>
      <c r="DY49" s="235"/>
      <c r="DZ49" s="235"/>
      <c r="EA49" s="235"/>
      <c r="EB49" s="235"/>
      <c r="EC49" s="235"/>
      <c r="ED49" s="235"/>
      <c r="EE49" s="235"/>
      <c r="EF49" s="235"/>
      <c r="EG49" s="235"/>
      <c r="EH49" s="235"/>
      <c r="EI49" s="235"/>
      <c r="EJ49" s="235"/>
      <c r="EK49" s="235"/>
      <c r="EL49" s="235"/>
      <c r="EM49" s="235"/>
      <c r="EN49" s="235"/>
      <c r="EO49" s="235"/>
      <c r="EP49" s="235"/>
      <c r="EQ49" s="235"/>
      <c r="ER49" s="235"/>
      <c r="ES49" s="235"/>
      <c r="ET49" s="235"/>
      <c r="EU49" s="235"/>
      <c r="EV49" s="235"/>
      <c r="EW49" s="235"/>
      <c r="EX49" s="235"/>
      <c r="EY49" s="235"/>
      <c r="EZ49" s="235"/>
      <c r="FA49" s="235"/>
      <c r="FB49" s="235"/>
      <c r="FC49" s="235"/>
      <c r="FD49" s="235"/>
      <c r="FE49" s="235"/>
      <c r="FF49" s="235"/>
      <c r="FG49" s="235"/>
      <c r="FH49" s="235"/>
      <c r="FI49" s="235"/>
      <c r="FJ49" s="235"/>
      <c r="FK49" s="235"/>
      <c r="FL49" s="235"/>
      <c r="FM49" s="235"/>
      <c r="FN49" s="235"/>
      <c r="FO49" s="235"/>
      <c r="FP49" s="235"/>
      <c r="FQ49" s="235"/>
      <c r="FR49" s="235"/>
      <c r="FS49" s="235"/>
      <c r="FT49" s="235"/>
      <c r="FU49" s="235"/>
      <c r="FV49" s="235"/>
      <c r="FW49" s="235"/>
      <c r="FX49" s="235"/>
      <c r="FY49" s="235"/>
      <c r="FZ49" s="235"/>
      <c r="GA49" s="235"/>
      <c r="GB49" s="235"/>
      <c r="GC49" s="235"/>
      <c r="GD49" s="235"/>
      <c r="GE49" s="235"/>
      <c r="GF49" s="235"/>
      <c r="GG49" s="235"/>
      <c r="GH49" s="235"/>
      <c r="GI49" s="235"/>
      <c r="GJ49" s="235"/>
      <c r="GK49" s="235"/>
      <c r="GL49" s="235"/>
      <c r="GM49" s="235"/>
      <c r="GN49" s="235"/>
      <c r="GO49" s="235"/>
      <c r="GP49" s="235"/>
      <c r="GQ49" s="235"/>
      <c r="GR49" s="235"/>
      <c r="GS49" s="235"/>
      <c r="GT49" s="235"/>
      <c r="GU49" s="235"/>
      <c r="GV49" s="235"/>
      <c r="GW49" s="235"/>
      <c r="GX49" s="235"/>
      <c r="GY49" s="235"/>
      <c r="GZ49" s="235"/>
      <c r="HA49" s="235"/>
      <c r="HB49" s="235"/>
      <c r="HC49" s="235"/>
      <c r="HD49" s="235"/>
      <c r="HE49" s="235"/>
      <c r="HF49" s="235"/>
      <c r="HG49" s="235"/>
      <c r="HH49" s="235"/>
      <c r="HI49" s="235"/>
      <c r="HJ49" s="235"/>
      <c r="HK49" s="235"/>
      <c r="HL49" s="235"/>
      <c r="HM49" s="235"/>
      <c r="HN49" s="235"/>
      <c r="HO49" s="235"/>
      <c r="HP49" s="235"/>
      <c r="HQ49" s="235"/>
      <c r="HR49" s="235"/>
      <c r="HS49" s="235"/>
      <c r="HT49" s="235"/>
      <c r="HU49" s="235"/>
      <c r="HV49" s="235"/>
      <c r="HW49" s="235"/>
      <c r="HX49" s="235"/>
      <c r="HY49" s="235"/>
      <c r="HZ49" s="235"/>
      <c r="IA49" s="235"/>
      <c r="IB49" s="235"/>
      <c r="IC49" s="235"/>
      <c r="ID49" s="235"/>
      <c r="IE49" s="235"/>
      <c r="IF49" s="235"/>
      <c r="IG49" s="235"/>
      <c r="IH49" s="235"/>
      <c r="II49" s="235"/>
      <c r="IJ49" s="235"/>
      <c r="IK49" s="235"/>
      <c r="IL49" s="235"/>
      <c r="IM49" s="235"/>
      <c r="IN49" s="235"/>
      <c r="IO49" s="235"/>
      <c r="IP49" s="235"/>
      <c r="IQ49" s="235"/>
      <c r="IR49" s="235"/>
      <c r="IS49" s="235"/>
      <c r="IT49" s="235"/>
      <c r="IU49" s="235"/>
      <c r="IV49" s="235"/>
    </row>
    <row r="50" ht="23.25" customHeight="1" spans="1:256">
      <c r="A50" s="302" t="s">
        <v>1250</v>
      </c>
      <c r="B50" s="260"/>
      <c r="C50" s="216"/>
      <c r="D50" s="303">
        <f t="shared" ref="D50:H50" si="6">SUM(D41:D49)</f>
        <v>131</v>
      </c>
      <c r="E50" s="304">
        <f t="shared" si="6"/>
        <v>3312</v>
      </c>
      <c r="F50" s="303">
        <f t="shared" si="6"/>
        <v>3930</v>
      </c>
      <c r="G50" s="303">
        <f t="shared" si="6"/>
        <v>5</v>
      </c>
      <c r="H50" s="303">
        <f t="shared" si="6"/>
        <v>0</v>
      </c>
      <c r="I50" s="333"/>
      <c r="J50" s="216"/>
      <c r="K50" s="283"/>
      <c r="L50" s="334"/>
      <c r="M50" s="334"/>
      <c r="N50" s="334"/>
      <c r="O50" s="334"/>
      <c r="P50" s="334"/>
      <c r="Q50" s="334"/>
      <c r="R50" s="334"/>
      <c r="S50" s="334"/>
      <c r="T50" s="334"/>
      <c r="U50" s="334"/>
      <c r="V50" s="334"/>
      <c r="W50" s="334"/>
      <c r="X50" s="334"/>
      <c r="Y50" s="334"/>
      <c r="Z50" s="334"/>
      <c r="AA50" s="334"/>
      <c r="AB50" s="334"/>
      <c r="AC50" s="334"/>
      <c r="AD50" s="334"/>
      <c r="AE50" s="334"/>
      <c r="AF50" s="334"/>
      <c r="AG50" s="334"/>
      <c r="AH50" s="334"/>
      <c r="AI50" s="334"/>
      <c r="AJ50" s="334"/>
      <c r="AK50" s="334"/>
      <c r="AL50" s="334"/>
      <c r="AM50" s="334"/>
      <c r="AN50" s="334"/>
      <c r="AO50" s="334"/>
      <c r="AP50" s="334"/>
      <c r="AQ50" s="334"/>
      <c r="AR50" s="334"/>
      <c r="AS50" s="334"/>
      <c r="AT50" s="334"/>
      <c r="AU50" s="334"/>
      <c r="AV50" s="334"/>
      <c r="AW50" s="334"/>
      <c r="AX50" s="334"/>
      <c r="AY50" s="334"/>
      <c r="AZ50" s="334"/>
      <c r="BA50" s="334"/>
      <c r="BB50" s="334"/>
      <c r="BC50" s="334"/>
      <c r="BD50" s="334"/>
      <c r="BE50" s="334"/>
      <c r="BF50" s="334"/>
      <c r="BG50" s="334"/>
      <c r="BH50" s="334"/>
      <c r="BI50" s="334"/>
      <c r="BJ50" s="334"/>
      <c r="BK50" s="334"/>
      <c r="BL50" s="334"/>
      <c r="BM50" s="334"/>
      <c r="BN50" s="334"/>
      <c r="BO50" s="334"/>
      <c r="BP50" s="334"/>
      <c r="BQ50" s="334"/>
      <c r="BR50" s="334"/>
      <c r="BS50" s="334"/>
      <c r="BT50" s="334"/>
      <c r="BU50" s="334"/>
      <c r="BV50" s="334"/>
      <c r="BW50" s="334"/>
      <c r="BX50" s="334"/>
      <c r="BY50" s="334"/>
      <c r="BZ50" s="334"/>
      <c r="CA50" s="334"/>
      <c r="CB50" s="334"/>
      <c r="CC50" s="334"/>
      <c r="CD50" s="334"/>
      <c r="CE50" s="334"/>
      <c r="CF50" s="334"/>
      <c r="CG50" s="334"/>
      <c r="CH50" s="334"/>
      <c r="CI50" s="334"/>
      <c r="CJ50" s="334"/>
      <c r="CK50" s="334"/>
      <c r="CL50" s="334"/>
      <c r="CM50" s="334"/>
      <c r="CN50" s="334"/>
      <c r="CO50" s="334"/>
      <c r="CP50" s="334"/>
      <c r="CQ50" s="334"/>
      <c r="CR50" s="334"/>
      <c r="CS50" s="334"/>
      <c r="CT50" s="334"/>
      <c r="CU50" s="334"/>
      <c r="CV50" s="334"/>
      <c r="CW50" s="334"/>
      <c r="CX50" s="334"/>
      <c r="CY50" s="334"/>
      <c r="CZ50" s="334"/>
      <c r="DA50" s="334"/>
      <c r="DB50" s="334"/>
      <c r="DC50" s="334"/>
      <c r="DD50" s="334"/>
      <c r="DE50" s="334"/>
      <c r="DF50" s="334"/>
      <c r="DG50" s="334"/>
      <c r="DH50" s="334"/>
      <c r="DI50" s="334"/>
      <c r="DJ50" s="334"/>
      <c r="DK50" s="334"/>
      <c r="DL50" s="334"/>
      <c r="DM50" s="334"/>
      <c r="DN50" s="334"/>
      <c r="DO50" s="334"/>
      <c r="DP50" s="334"/>
      <c r="DQ50" s="334"/>
      <c r="DR50" s="334"/>
      <c r="DS50" s="334"/>
      <c r="DT50" s="334"/>
      <c r="DU50" s="334"/>
      <c r="DV50" s="334"/>
      <c r="DW50" s="334"/>
      <c r="DX50" s="334"/>
      <c r="DY50" s="334"/>
      <c r="DZ50" s="334"/>
      <c r="EA50" s="334"/>
      <c r="EB50" s="334"/>
      <c r="EC50" s="334"/>
      <c r="ED50" s="334"/>
      <c r="EE50" s="334"/>
      <c r="EF50" s="334"/>
      <c r="EG50" s="334"/>
      <c r="EH50" s="334"/>
      <c r="EI50" s="334"/>
      <c r="EJ50" s="334"/>
      <c r="EK50" s="334"/>
      <c r="EL50" s="334"/>
      <c r="EM50" s="334"/>
      <c r="EN50" s="334"/>
      <c r="EO50" s="334"/>
      <c r="EP50" s="334"/>
      <c r="EQ50" s="334"/>
      <c r="ER50" s="334"/>
      <c r="ES50" s="334"/>
      <c r="ET50" s="334"/>
      <c r="EU50" s="334"/>
      <c r="EV50" s="334"/>
      <c r="EW50" s="334"/>
      <c r="EX50" s="334"/>
      <c r="EY50" s="334"/>
      <c r="EZ50" s="334"/>
      <c r="FA50" s="334"/>
      <c r="FB50" s="334"/>
      <c r="FC50" s="334"/>
      <c r="FD50" s="334"/>
      <c r="FE50" s="334"/>
      <c r="FF50" s="334"/>
      <c r="FG50" s="334"/>
      <c r="FH50" s="334"/>
      <c r="FI50" s="334"/>
      <c r="FJ50" s="334"/>
      <c r="FK50" s="334"/>
      <c r="FL50" s="334"/>
      <c r="FM50" s="334"/>
      <c r="FN50" s="334"/>
      <c r="FO50" s="334"/>
      <c r="FP50" s="334"/>
      <c r="FQ50" s="334"/>
      <c r="FR50" s="334"/>
      <c r="FS50" s="334"/>
      <c r="FT50" s="334"/>
      <c r="FU50" s="334"/>
      <c r="FV50" s="334"/>
      <c r="FW50" s="334"/>
      <c r="FX50" s="334"/>
      <c r="FY50" s="334"/>
      <c r="FZ50" s="334"/>
      <c r="GA50" s="334"/>
      <c r="GB50" s="334"/>
      <c r="GC50" s="334"/>
      <c r="GD50" s="334"/>
      <c r="GE50" s="334"/>
      <c r="GF50" s="334"/>
      <c r="GG50" s="334"/>
      <c r="GH50" s="334"/>
      <c r="GI50" s="334"/>
      <c r="GJ50" s="334"/>
      <c r="GK50" s="334"/>
      <c r="GL50" s="334"/>
      <c r="GM50" s="334"/>
      <c r="GN50" s="334"/>
      <c r="GO50" s="334"/>
      <c r="GP50" s="334"/>
      <c r="GQ50" s="334"/>
      <c r="GR50" s="334"/>
      <c r="GS50" s="334"/>
      <c r="GT50" s="334"/>
      <c r="GU50" s="334"/>
      <c r="GV50" s="334"/>
      <c r="GW50" s="334"/>
      <c r="GX50" s="334"/>
      <c r="GY50" s="334"/>
      <c r="GZ50" s="334"/>
      <c r="HA50" s="334"/>
      <c r="HB50" s="334"/>
      <c r="HC50" s="334"/>
      <c r="HD50" s="334"/>
      <c r="HE50" s="334"/>
      <c r="HF50" s="334"/>
      <c r="HG50" s="334"/>
      <c r="HH50" s="334"/>
      <c r="HI50" s="334"/>
      <c r="HJ50" s="334"/>
      <c r="HK50" s="334"/>
      <c r="HL50" s="334"/>
      <c r="HM50" s="334"/>
      <c r="HN50" s="334"/>
      <c r="HO50" s="334"/>
      <c r="HP50" s="334"/>
      <c r="HQ50" s="334"/>
      <c r="HR50" s="334"/>
      <c r="HS50" s="334"/>
      <c r="HT50" s="334"/>
      <c r="HU50" s="334"/>
      <c r="HV50" s="334"/>
      <c r="HW50" s="334"/>
      <c r="HX50" s="334"/>
      <c r="HY50" s="334"/>
      <c r="HZ50" s="334"/>
      <c r="IA50" s="334"/>
      <c r="IB50" s="334"/>
      <c r="IC50" s="334"/>
      <c r="ID50" s="334"/>
      <c r="IE50" s="334"/>
      <c r="IF50" s="334"/>
      <c r="IG50" s="334"/>
      <c r="IH50" s="334"/>
      <c r="II50" s="334"/>
      <c r="IJ50" s="334"/>
      <c r="IK50" s="334"/>
      <c r="IL50" s="334"/>
      <c r="IM50" s="334"/>
      <c r="IN50" s="334"/>
      <c r="IO50" s="334"/>
      <c r="IP50" s="334"/>
      <c r="IQ50" s="334"/>
      <c r="IR50" s="334"/>
      <c r="IS50" s="334"/>
      <c r="IT50" s="334"/>
      <c r="IU50" s="334"/>
      <c r="IV50" s="334"/>
    </row>
    <row r="51" ht="23.25" customHeight="1" spans="1:256">
      <c r="A51" s="263"/>
      <c r="B51" s="263"/>
      <c r="C51" s="263"/>
      <c r="D51" s="305"/>
      <c r="E51" s="305"/>
      <c r="F51" s="305"/>
      <c r="G51" s="305"/>
      <c r="H51" s="305"/>
      <c r="I51" s="305"/>
      <c r="J51" s="305"/>
      <c r="K51" s="283"/>
      <c r="L51" s="334"/>
      <c r="M51" s="334"/>
      <c r="N51" s="334"/>
      <c r="O51" s="334"/>
      <c r="P51" s="334"/>
      <c r="Q51" s="334"/>
      <c r="R51" s="334"/>
      <c r="S51" s="334"/>
      <c r="T51" s="334"/>
      <c r="U51" s="334"/>
      <c r="V51" s="334"/>
      <c r="W51" s="334"/>
      <c r="X51" s="334"/>
      <c r="Y51" s="334"/>
      <c r="Z51" s="334"/>
      <c r="AA51" s="334"/>
      <c r="AB51" s="334"/>
      <c r="AC51" s="334"/>
      <c r="AD51" s="334"/>
      <c r="AE51" s="334"/>
      <c r="AF51" s="334"/>
      <c r="AG51" s="334"/>
      <c r="AH51" s="334"/>
      <c r="AI51" s="334"/>
      <c r="AJ51" s="334"/>
      <c r="AK51" s="334"/>
      <c r="AL51" s="334"/>
      <c r="AM51" s="334"/>
      <c r="AN51" s="334"/>
      <c r="AO51" s="334"/>
      <c r="AP51" s="334"/>
      <c r="AQ51" s="334"/>
      <c r="AR51" s="334"/>
      <c r="AS51" s="334"/>
      <c r="AT51" s="334"/>
      <c r="AU51" s="334"/>
      <c r="AV51" s="334"/>
      <c r="AW51" s="334"/>
      <c r="AX51" s="334"/>
      <c r="AY51" s="334"/>
      <c r="AZ51" s="334"/>
      <c r="BA51" s="334"/>
      <c r="BB51" s="334"/>
      <c r="BC51" s="334"/>
      <c r="BD51" s="334"/>
      <c r="BE51" s="334"/>
      <c r="BF51" s="334"/>
      <c r="BG51" s="334"/>
      <c r="BH51" s="334"/>
      <c r="BI51" s="334"/>
      <c r="BJ51" s="334"/>
      <c r="BK51" s="334"/>
      <c r="BL51" s="334"/>
      <c r="BM51" s="334"/>
      <c r="BN51" s="334"/>
      <c r="BO51" s="334"/>
      <c r="BP51" s="334"/>
      <c r="BQ51" s="334"/>
      <c r="BR51" s="334"/>
      <c r="BS51" s="334"/>
      <c r="BT51" s="334"/>
      <c r="BU51" s="334"/>
      <c r="BV51" s="334"/>
      <c r="BW51" s="334"/>
      <c r="BX51" s="334"/>
      <c r="BY51" s="334"/>
      <c r="BZ51" s="334"/>
      <c r="CA51" s="334"/>
      <c r="CB51" s="334"/>
      <c r="CC51" s="334"/>
      <c r="CD51" s="334"/>
      <c r="CE51" s="334"/>
      <c r="CF51" s="334"/>
      <c r="CG51" s="334"/>
      <c r="CH51" s="334"/>
      <c r="CI51" s="334"/>
      <c r="CJ51" s="334"/>
      <c r="CK51" s="334"/>
      <c r="CL51" s="334"/>
      <c r="CM51" s="334"/>
      <c r="CN51" s="334"/>
      <c r="CO51" s="334"/>
      <c r="CP51" s="334"/>
      <c r="CQ51" s="334"/>
      <c r="CR51" s="334"/>
      <c r="CS51" s="334"/>
      <c r="CT51" s="334"/>
      <c r="CU51" s="334"/>
      <c r="CV51" s="334"/>
      <c r="CW51" s="334"/>
      <c r="CX51" s="334"/>
      <c r="CY51" s="334"/>
      <c r="CZ51" s="334"/>
      <c r="DA51" s="334"/>
      <c r="DB51" s="334"/>
      <c r="DC51" s="334"/>
      <c r="DD51" s="334"/>
      <c r="DE51" s="334"/>
      <c r="DF51" s="334"/>
      <c r="DG51" s="334"/>
      <c r="DH51" s="334"/>
      <c r="DI51" s="334"/>
      <c r="DJ51" s="334"/>
      <c r="DK51" s="334"/>
      <c r="DL51" s="334"/>
      <c r="DM51" s="334"/>
      <c r="DN51" s="334"/>
      <c r="DO51" s="334"/>
      <c r="DP51" s="334"/>
      <c r="DQ51" s="334"/>
      <c r="DR51" s="334"/>
      <c r="DS51" s="334"/>
      <c r="DT51" s="334"/>
      <c r="DU51" s="334"/>
      <c r="DV51" s="334"/>
      <c r="DW51" s="334"/>
      <c r="DX51" s="334"/>
      <c r="DY51" s="334"/>
      <c r="DZ51" s="334"/>
      <c r="EA51" s="334"/>
      <c r="EB51" s="334"/>
      <c r="EC51" s="334"/>
      <c r="ED51" s="334"/>
      <c r="EE51" s="334"/>
      <c r="EF51" s="334"/>
      <c r="EG51" s="334"/>
      <c r="EH51" s="334"/>
      <c r="EI51" s="334"/>
      <c r="EJ51" s="334"/>
      <c r="EK51" s="334"/>
      <c r="EL51" s="334"/>
      <c r="EM51" s="334"/>
      <c r="EN51" s="334"/>
      <c r="EO51" s="334"/>
      <c r="EP51" s="334"/>
      <c r="EQ51" s="334"/>
      <c r="ER51" s="334"/>
      <c r="ES51" s="334"/>
      <c r="ET51" s="334"/>
      <c r="EU51" s="334"/>
      <c r="EV51" s="334"/>
      <c r="EW51" s="334"/>
      <c r="EX51" s="334"/>
      <c r="EY51" s="334"/>
      <c r="EZ51" s="334"/>
      <c r="FA51" s="334"/>
      <c r="FB51" s="334"/>
      <c r="FC51" s="334"/>
      <c r="FD51" s="334"/>
      <c r="FE51" s="334"/>
      <c r="FF51" s="334"/>
      <c r="FG51" s="334"/>
      <c r="FH51" s="334"/>
      <c r="FI51" s="334"/>
      <c r="FJ51" s="334"/>
      <c r="FK51" s="334"/>
      <c r="FL51" s="334"/>
      <c r="FM51" s="334"/>
      <c r="FN51" s="334"/>
      <c r="FO51" s="334"/>
      <c r="FP51" s="334"/>
      <c r="FQ51" s="334"/>
      <c r="FR51" s="334"/>
      <c r="FS51" s="334"/>
      <c r="FT51" s="334"/>
      <c r="FU51" s="334"/>
      <c r="FV51" s="334"/>
      <c r="FW51" s="334"/>
      <c r="FX51" s="334"/>
      <c r="FY51" s="334"/>
      <c r="FZ51" s="334"/>
      <c r="GA51" s="334"/>
      <c r="GB51" s="334"/>
      <c r="GC51" s="334"/>
      <c r="GD51" s="334"/>
      <c r="GE51" s="334"/>
      <c r="GF51" s="334"/>
      <c r="GG51" s="334"/>
      <c r="GH51" s="334"/>
      <c r="GI51" s="334"/>
      <c r="GJ51" s="334"/>
      <c r="GK51" s="334"/>
      <c r="GL51" s="334"/>
      <c r="GM51" s="334"/>
      <c r="GN51" s="334"/>
      <c r="GO51" s="334"/>
      <c r="GP51" s="334"/>
      <c r="GQ51" s="334"/>
      <c r="GR51" s="334"/>
      <c r="GS51" s="334"/>
      <c r="GT51" s="334"/>
      <c r="GU51" s="334"/>
      <c r="GV51" s="334"/>
      <c r="GW51" s="334"/>
      <c r="GX51" s="334"/>
      <c r="GY51" s="334"/>
      <c r="GZ51" s="334"/>
      <c r="HA51" s="334"/>
      <c r="HB51" s="334"/>
      <c r="HC51" s="334"/>
      <c r="HD51" s="334"/>
      <c r="HE51" s="334"/>
      <c r="HF51" s="334"/>
      <c r="HG51" s="334"/>
      <c r="HH51" s="334"/>
      <c r="HI51" s="334"/>
      <c r="HJ51" s="334"/>
      <c r="HK51" s="334"/>
      <c r="HL51" s="334"/>
      <c r="HM51" s="334"/>
      <c r="HN51" s="334"/>
      <c r="HO51" s="334"/>
      <c r="HP51" s="334"/>
      <c r="HQ51" s="334"/>
      <c r="HR51" s="334"/>
      <c r="HS51" s="334"/>
      <c r="HT51" s="334"/>
      <c r="HU51" s="334"/>
      <c r="HV51" s="334"/>
      <c r="HW51" s="334"/>
      <c r="HX51" s="334"/>
      <c r="HY51" s="334"/>
      <c r="HZ51" s="334"/>
      <c r="IA51" s="334"/>
      <c r="IB51" s="334"/>
      <c r="IC51" s="334"/>
      <c r="ID51" s="334"/>
      <c r="IE51" s="334"/>
      <c r="IF51" s="334"/>
      <c r="IG51" s="334"/>
      <c r="IH51" s="334"/>
      <c r="II51" s="334"/>
      <c r="IJ51" s="334"/>
      <c r="IK51" s="334"/>
      <c r="IL51" s="334"/>
      <c r="IM51" s="334"/>
      <c r="IN51" s="334"/>
      <c r="IO51" s="334"/>
      <c r="IP51" s="334"/>
      <c r="IQ51" s="334"/>
      <c r="IR51" s="334"/>
      <c r="IS51" s="334"/>
      <c r="IT51" s="334"/>
      <c r="IU51" s="334"/>
      <c r="IV51" s="334"/>
    </row>
    <row r="52" ht="23.25" customHeight="1" spans="1:256">
      <c r="A52" s="263"/>
      <c r="B52" s="263"/>
      <c r="C52" s="306" t="s">
        <v>1226</v>
      </c>
      <c r="D52" s="303">
        <f t="shared" ref="D52:H52" si="7">SUM(D41:D44)</f>
        <v>96</v>
      </c>
      <c r="E52" s="303">
        <f t="shared" si="7"/>
        <v>2416</v>
      </c>
      <c r="F52" s="303">
        <f t="shared" si="7"/>
        <v>2880</v>
      </c>
      <c r="G52" s="303">
        <f t="shared" si="7"/>
        <v>3</v>
      </c>
      <c r="H52" s="303">
        <f t="shared" si="7"/>
        <v>0</v>
      </c>
      <c r="I52" s="333"/>
      <c r="J52" s="216"/>
      <c r="K52" s="283"/>
      <c r="L52" s="334"/>
      <c r="M52" s="334"/>
      <c r="N52" s="334"/>
      <c r="O52" s="334"/>
      <c r="P52" s="334"/>
      <c r="Q52" s="334"/>
      <c r="R52" s="334"/>
      <c r="S52" s="334"/>
      <c r="T52" s="334"/>
      <c r="U52" s="334"/>
      <c r="V52" s="334"/>
      <c r="W52" s="334"/>
      <c r="X52" s="334"/>
      <c r="Y52" s="334"/>
      <c r="Z52" s="334"/>
      <c r="AA52" s="334"/>
      <c r="AB52" s="334"/>
      <c r="AC52" s="334"/>
      <c r="AD52" s="334"/>
      <c r="AE52" s="334"/>
      <c r="AF52" s="334"/>
      <c r="AG52" s="334"/>
      <c r="AH52" s="334"/>
      <c r="AI52" s="334"/>
      <c r="AJ52" s="334"/>
      <c r="AK52" s="334"/>
      <c r="AL52" s="334"/>
      <c r="AM52" s="334"/>
      <c r="AN52" s="334"/>
      <c r="AO52" s="334"/>
      <c r="AP52" s="334"/>
      <c r="AQ52" s="334"/>
      <c r="AR52" s="334"/>
      <c r="AS52" s="334"/>
      <c r="AT52" s="334"/>
      <c r="AU52" s="334"/>
      <c r="AV52" s="334"/>
      <c r="AW52" s="334"/>
      <c r="AX52" s="334"/>
      <c r="AY52" s="334"/>
      <c r="AZ52" s="334"/>
      <c r="BA52" s="334"/>
      <c r="BB52" s="334"/>
      <c r="BC52" s="334"/>
      <c r="BD52" s="334"/>
      <c r="BE52" s="334"/>
      <c r="BF52" s="334"/>
      <c r="BG52" s="334"/>
      <c r="BH52" s="334"/>
      <c r="BI52" s="334"/>
      <c r="BJ52" s="334"/>
      <c r="BK52" s="334"/>
      <c r="BL52" s="334"/>
      <c r="BM52" s="334"/>
      <c r="BN52" s="334"/>
      <c r="BO52" s="334"/>
      <c r="BP52" s="334"/>
      <c r="BQ52" s="334"/>
      <c r="BR52" s="334"/>
      <c r="BS52" s="334"/>
      <c r="BT52" s="334"/>
      <c r="BU52" s="334"/>
      <c r="BV52" s="334"/>
      <c r="BW52" s="334"/>
      <c r="BX52" s="334"/>
      <c r="BY52" s="334"/>
      <c r="BZ52" s="334"/>
      <c r="CA52" s="334"/>
      <c r="CB52" s="334"/>
      <c r="CC52" s="334"/>
      <c r="CD52" s="334"/>
      <c r="CE52" s="334"/>
      <c r="CF52" s="334"/>
      <c r="CG52" s="334"/>
      <c r="CH52" s="334"/>
      <c r="CI52" s="334"/>
      <c r="CJ52" s="334"/>
      <c r="CK52" s="334"/>
      <c r="CL52" s="334"/>
      <c r="CM52" s="334"/>
      <c r="CN52" s="334"/>
      <c r="CO52" s="334"/>
      <c r="CP52" s="334"/>
      <c r="CQ52" s="334"/>
      <c r="CR52" s="334"/>
      <c r="CS52" s="334"/>
      <c r="CT52" s="334"/>
      <c r="CU52" s="334"/>
      <c r="CV52" s="334"/>
      <c r="CW52" s="334"/>
      <c r="CX52" s="334"/>
      <c r="CY52" s="334"/>
      <c r="CZ52" s="334"/>
      <c r="DA52" s="334"/>
      <c r="DB52" s="334"/>
      <c r="DC52" s="334"/>
      <c r="DD52" s="334"/>
      <c r="DE52" s="334"/>
      <c r="DF52" s="334"/>
      <c r="DG52" s="334"/>
      <c r="DH52" s="334"/>
      <c r="DI52" s="334"/>
      <c r="DJ52" s="334"/>
      <c r="DK52" s="334"/>
      <c r="DL52" s="334"/>
      <c r="DM52" s="334"/>
      <c r="DN52" s="334"/>
      <c r="DO52" s="334"/>
      <c r="DP52" s="334"/>
      <c r="DQ52" s="334"/>
      <c r="DR52" s="334"/>
      <c r="DS52" s="334"/>
      <c r="DT52" s="334"/>
      <c r="DU52" s="334"/>
      <c r="DV52" s="334"/>
      <c r="DW52" s="334"/>
      <c r="DX52" s="334"/>
      <c r="DY52" s="334"/>
      <c r="DZ52" s="334"/>
      <c r="EA52" s="334"/>
      <c r="EB52" s="334"/>
      <c r="EC52" s="334"/>
      <c r="ED52" s="334"/>
      <c r="EE52" s="334"/>
      <c r="EF52" s="334"/>
      <c r="EG52" s="334"/>
      <c r="EH52" s="334"/>
      <c r="EI52" s="334"/>
      <c r="EJ52" s="334"/>
      <c r="EK52" s="334"/>
      <c r="EL52" s="334"/>
      <c r="EM52" s="334"/>
      <c r="EN52" s="334"/>
      <c r="EO52" s="334"/>
      <c r="EP52" s="334"/>
      <c r="EQ52" s="334"/>
      <c r="ER52" s="334"/>
      <c r="ES52" s="334"/>
      <c r="ET52" s="334"/>
      <c r="EU52" s="334"/>
      <c r="EV52" s="334"/>
      <c r="EW52" s="334"/>
      <c r="EX52" s="334"/>
      <c r="EY52" s="334"/>
      <c r="EZ52" s="334"/>
      <c r="FA52" s="334"/>
      <c r="FB52" s="334"/>
      <c r="FC52" s="334"/>
      <c r="FD52" s="334"/>
      <c r="FE52" s="334"/>
      <c r="FF52" s="334"/>
      <c r="FG52" s="334"/>
      <c r="FH52" s="334"/>
      <c r="FI52" s="334"/>
      <c r="FJ52" s="334"/>
      <c r="FK52" s="334"/>
      <c r="FL52" s="334"/>
      <c r="FM52" s="334"/>
      <c r="FN52" s="334"/>
      <c r="FO52" s="334"/>
      <c r="FP52" s="334"/>
      <c r="FQ52" s="334"/>
      <c r="FR52" s="334"/>
      <c r="FS52" s="334"/>
      <c r="FT52" s="334"/>
      <c r="FU52" s="334"/>
      <c r="FV52" s="334"/>
      <c r="FW52" s="334"/>
      <c r="FX52" s="334"/>
      <c r="FY52" s="334"/>
      <c r="FZ52" s="334"/>
      <c r="GA52" s="334"/>
      <c r="GB52" s="334"/>
      <c r="GC52" s="334"/>
      <c r="GD52" s="334"/>
      <c r="GE52" s="334"/>
      <c r="GF52" s="334"/>
      <c r="GG52" s="334"/>
      <c r="GH52" s="334"/>
      <c r="GI52" s="334"/>
      <c r="GJ52" s="334"/>
      <c r="GK52" s="334"/>
      <c r="GL52" s="334"/>
      <c r="GM52" s="334"/>
      <c r="GN52" s="334"/>
      <c r="GO52" s="334"/>
      <c r="GP52" s="334"/>
      <c r="GQ52" s="334"/>
      <c r="GR52" s="334"/>
      <c r="GS52" s="334"/>
      <c r="GT52" s="334"/>
      <c r="GU52" s="334"/>
      <c r="GV52" s="334"/>
      <c r="GW52" s="334"/>
      <c r="GX52" s="334"/>
      <c r="GY52" s="334"/>
      <c r="GZ52" s="334"/>
      <c r="HA52" s="334"/>
      <c r="HB52" s="334"/>
      <c r="HC52" s="334"/>
      <c r="HD52" s="334"/>
      <c r="HE52" s="334"/>
      <c r="HF52" s="334"/>
      <c r="HG52" s="334"/>
      <c r="HH52" s="334"/>
      <c r="HI52" s="334"/>
      <c r="HJ52" s="334"/>
      <c r="HK52" s="334"/>
      <c r="HL52" s="334"/>
      <c r="HM52" s="334"/>
      <c r="HN52" s="334"/>
      <c r="HO52" s="334"/>
      <c r="HP52" s="334"/>
      <c r="HQ52" s="334"/>
      <c r="HR52" s="334"/>
      <c r="HS52" s="334"/>
      <c r="HT52" s="334"/>
      <c r="HU52" s="334"/>
      <c r="HV52" s="334"/>
      <c r="HW52" s="334"/>
      <c r="HX52" s="334"/>
      <c r="HY52" s="334"/>
      <c r="HZ52" s="334"/>
      <c r="IA52" s="334"/>
      <c r="IB52" s="334"/>
      <c r="IC52" s="334"/>
      <c r="ID52" s="334"/>
      <c r="IE52" s="334"/>
      <c r="IF52" s="334"/>
      <c r="IG52" s="334"/>
      <c r="IH52" s="334"/>
      <c r="II52" s="334"/>
      <c r="IJ52" s="334"/>
      <c r="IK52" s="334"/>
      <c r="IL52" s="334"/>
      <c r="IM52" s="334"/>
      <c r="IN52" s="334"/>
      <c r="IO52" s="334"/>
      <c r="IP52" s="334"/>
      <c r="IQ52" s="334"/>
      <c r="IR52" s="334"/>
      <c r="IS52" s="334"/>
      <c r="IT52" s="334"/>
      <c r="IU52" s="334"/>
      <c r="IV52" s="334"/>
    </row>
    <row r="53" ht="23.25" customHeight="1" spans="1:256">
      <c r="A53" s="263"/>
      <c r="B53" s="263"/>
      <c r="C53" s="306" t="s">
        <v>1227</v>
      </c>
      <c r="D53" s="303">
        <f t="shared" ref="D53:H53" si="8">SUM(D45:D49)</f>
        <v>35</v>
      </c>
      <c r="E53" s="303">
        <f t="shared" si="8"/>
        <v>896</v>
      </c>
      <c r="F53" s="303">
        <f t="shared" si="8"/>
        <v>1050</v>
      </c>
      <c r="G53" s="303">
        <f t="shared" si="8"/>
        <v>2</v>
      </c>
      <c r="H53" s="303">
        <f t="shared" si="8"/>
        <v>0</v>
      </c>
      <c r="I53" s="333"/>
      <c r="J53" s="216"/>
      <c r="K53" s="283"/>
      <c r="L53" s="334"/>
      <c r="M53" s="334"/>
      <c r="N53" s="334"/>
      <c r="O53" s="334"/>
      <c r="P53" s="334"/>
      <c r="Q53" s="334"/>
      <c r="R53" s="334"/>
      <c r="S53" s="334"/>
      <c r="T53" s="334"/>
      <c r="U53" s="334"/>
      <c r="V53" s="334"/>
      <c r="W53" s="334"/>
      <c r="X53" s="334"/>
      <c r="Y53" s="334"/>
      <c r="Z53" s="334"/>
      <c r="AA53" s="334"/>
      <c r="AB53" s="334"/>
      <c r="AC53" s="334"/>
      <c r="AD53" s="334"/>
      <c r="AE53" s="334"/>
      <c r="AF53" s="334"/>
      <c r="AG53" s="334"/>
      <c r="AH53" s="334"/>
      <c r="AI53" s="334"/>
      <c r="AJ53" s="334"/>
      <c r="AK53" s="334"/>
      <c r="AL53" s="334"/>
      <c r="AM53" s="334"/>
      <c r="AN53" s="334"/>
      <c r="AO53" s="334"/>
      <c r="AP53" s="334"/>
      <c r="AQ53" s="334"/>
      <c r="AR53" s="334"/>
      <c r="AS53" s="334"/>
      <c r="AT53" s="334"/>
      <c r="AU53" s="334"/>
      <c r="AV53" s="334"/>
      <c r="AW53" s="334"/>
      <c r="AX53" s="334"/>
      <c r="AY53" s="334"/>
      <c r="AZ53" s="334"/>
      <c r="BA53" s="334"/>
      <c r="BB53" s="334"/>
      <c r="BC53" s="334"/>
      <c r="BD53" s="334"/>
      <c r="BE53" s="334"/>
      <c r="BF53" s="334"/>
      <c r="BG53" s="334"/>
      <c r="BH53" s="334"/>
      <c r="BI53" s="334"/>
      <c r="BJ53" s="334"/>
      <c r="BK53" s="334"/>
      <c r="BL53" s="334"/>
      <c r="BM53" s="334"/>
      <c r="BN53" s="334"/>
      <c r="BO53" s="334"/>
      <c r="BP53" s="334"/>
      <c r="BQ53" s="334"/>
      <c r="BR53" s="334"/>
      <c r="BS53" s="334"/>
      <c r="BT53" s="334"/>
      <c r="BU53" s="334"/>
      <c r="BV53" s="334"/>
      <c r="BW53" s="334"/>
      <c r="BX53" s="334"/>
      <c r="BY53" s="334"/>
      <c r="BZ53" s="334"/>
      <c r="CA53" s="334"/>
      <c r="CB53" s="334"/>
      <c r="CC53" s="334"/>
      <c r="CD53" s="334"/>
      <c r="CE53" s="334"/>
      <c r="CF53" s="334"/>
      <c r="CG53" s="334"/>
      <c r="CH53" s="334"/>
      <c r="CI53" s="334"/>
      <c r="CJ53" s="334"/>
      <c r="CK53" s="334"/>
      <c r="CL53" s="334"/>
      <c r="CM53" s="334"/>
      <c r="CN53" s="334"/>
      <c r="CO53" s="334"/>
      <c r="CP53" s="334"/>
      <c r="CQ53" s="334"/>
      <c r="CR53" s="334"/>
      <c r="CS53" s="334"/>
      <c r="CT53" s="334"/>
      <c r="CU53" s="334"/>
      <c r="CV53" s="334"/>
      <c r="CW53" s="334"/>
      <c r="CX53" s="334"/>
      <c r="CY53" s="334"/>
      <c r="CZ53" s="334"/>
      <c r="DA53" s="334"/>
      <c r="DB53" s="334"/>
      <c r="DC53" s="334"/>
      <c r="DD53" s="334"/>
      <c r="DE53" s="334"/>
      <c r="DF53" s="334"/>
      <c r="DG53" s="334"/>
      <c r="DH53" s="334"/>
      <c r="DI53" s="334"/>
      <c r="DJ53" s="334"/>
      <c r="DK53" s="334"/>
      <c r="DL53" s="334"/>
      <c r="DM53" s="334"/>
      <c r="DN53" s="334"/>
      <c r="DO53" s="334"/>
      <c r="DP53" s="334"/>
      <c r="DQ53" s="334"/>
      <c r="DR53" s="334"/>
      <c r="DS53" s="334"/>
      <c r="DT53" s="334"/>
      <c r="DU53" s="334"/>
      <c r="DV53" s="334"/>
      <c r="DW53" s="334"/>
      <c r="DX53" s="334"/>
      <c r="DY53" s="334"/>
      <c r="DZ53" s="334"/>
      <c r="EA53" s="334"/>
      <c r="EB53" s="334"/>
      <c r="EC53" s="334"/>
      <c r="ED53" s="334"/>
      <c r="EE53" s="334"/>
      <c r="EF53" s="334"/>
      <c r="EG53" s="334"/>
      <c r="EH53" s="334"/>
      <c r="EI53" s="334"/>
      <c r="EJ53" s="334"/>
      <c r="EK53" s="334"/>
      <c r="EL53" s="334"/>
      <c r="EM53" s="334"/>
      <c r="EN53" s="334"/>
      <c r="EO53" s="334"/>
      <c r="EP53" s="334"/>
      <c r="EQ53" s="334"/>
      <c r="ER53" s="334"/>
      <c r="ES53" s="334"/>
      <c r="ET53" s="334"/>
      <c r="EU53" s="334"/>
      <c r="EV53" s="334"/>
      <c r="EW53" s="334"/>
      <c r="EX53" s="334"/>
      <c r="EY53" s="334"/>
      <c r="EZ53" s="334"/>
      <c r="FA53" s="334"/>
      <c r="FB53" s="334"/>
      <c r="FC53" s="334"/>
      <c r="FD53" s="334"/>
      <c r="FE53" s="334"/>
      <c r="FF53" s="334"/>
      <c r="FG53" s="334"/>
      <c r="FH53" s="334"/>
      <c r="FI53" s="334"/>
      <c r="FJ53" s="334"/>
      <c r="FK53" s="334"/>
      <c r="FL53" s="334"/>
      <c r="FM53" s="334"/>
      <c r="FN53" s="334"/>
      <c r="FO53" s="334"/>
      <c r="FP53" s="334"/>
      <c r="FQ53" s="334"/>
      <c r="FR53" s="334"/>
      <c r="FS53" s="334"/>
      <c r="FT53" s="334"/>
      <c r="FU53" s="334"/>
      <c r="FV53" s="334"/>
      <c r="FW53" s="334"/>
      <c r="FX53" s="334"/>
      <c r="FY53" s="334"/>
      <c r="FZ53" s="334"/>
      <c r="GA53" s="334"/>
      <c r="GB53" s="334"/>
      <c r="GC53" s="334"/>
      <c r="GD53" s="334"/>
      <c r="GE53" s="334"/>
      <c r="GF53" s="334"/>
      <c r="GG53" s="334"/>
      <c r="GH53" s="334"/>
      <c r="GI53" s="334"/>
      <c r="GJ53" s="334"/>
      <c r="GK53" s="334"/>
      <c r="GL53" s="334"/>
      <c r="GM53" s="334"/>
      <c r="GN53" s="334"/>
      <c r="GO53" s="334"/>
      <c r="GP53" s="334"/>
      <c r="GQ53" s="334"/>
      <c r="GR53" s="334"/>
      <c r="GS53" s="334"/>
      <c r="GT53" s="334"/>
      <c r="GU53" s="334"/>
      <c r="GV53" s="334"/>
      <c r="GW53" s="334"/>
      <c r="GX53" s="334"/>
      <c r="GY53" s="334"/>
      <c r="GZ53" s="334"/>
      <c r="HA53" s="334"/>
      <c r="HB53" s="334"/>
      <c r="HC53" s="334"/>
      <c r="HD53" s="334"/>
      <c r="HE53" s="334"/>
      <c r="HF53" s="334"/>
      <c r="HG53" s="334"/>
      <c r="HH53" s="334"/>
      <c r="HI53" s="334"/>
      <c r="HJ53" s="334"/>
      <c r="HK53" s="334"/>
      <c r="HL53" s="334"/>
      <c r="HM53" s="334"/>
      <c r="HN53" s="334"/>
      <c r="HO53" s="334"/>
      <c r="HP53" s="334"/>
      <c r="HQ53" s="334"/>
      <c r="HR53" s="334"/>
      <c r="HS53" s="334"/>
      <c r="HT53" s="334"/>
      <c r="HU53" s="334"/>
      <c r="HV53" s="334"/>
      <c r="HW53" s="334"/>
      <c r="HX53" s="334"/>
      <c r="HY53" s="334"/>
      <c r="HZ53" s="334"/>
      <c r="IA53" s="334"/>
      <c r="IB53" s="334"/>
      <c r="IC53" s="334"/>
      <c r="ID53" s="334"/>
      <c r="IE53" s="334"/>
      <c r="IF53" s="334"/>
      <c r="IG53" s="334"/>
      <c r="IH53" s="334"/>
      <c r="II53" s="334"/>
      <c r="IJ53" s="334"/>
      <c r="IK53" s="334"/>
      <c r="IL53" s="334"/>
      <c r="IM53" s="334"/>
      <c r="IN53" s="334"/>
      <c r="IO53" s="334"/>
      <c r="IP53" s="334"/>
      <c r="IQ53" s="334"/>
      <c r="IR53" s="334"/>
      <c r="IS53" s="334"/>
      <c r="IT53" s="334"/>
      <c r="IU53" s="334"/>
      <c r="IV53" s="334"/>
    </row>
    <row r="54" ht="16.5" customHeight="1" spans="1:256">
      <c r="A54" s="243"/>
      <c r="B54" s="193"/>
      <c r="C54" s="186"/>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c r="BV54" s="193"/>
      <c r="BW54" s="193"/>
      <c r="BX54" s="193"/>
      <c r="BY54" s="193"/>
      <c r="BZ54" s="193"/>
      <c r="CA54" s="193"/>
      <c r="CB54" s="193"/>
      <c r="CC54" s="193"/>
      <c r="CD54" s="193"/>
      <c r="CE54" s="193"/>
      <c r="CF54" s="193"/>
      <c r="CG54" s="193"/>
      <c r="CH54" s="193"/>
      <c r="CI54" s="193"/>
      <c r="CJ54" s="193"/>
      <c r="CK54" s="193"/>
      <c r="CL54" s="193"/>
      <c r="CM54" s="193"/>
      <c r="CN54" s="193"/>
      <c r="CO54" s="193"/>
      <c r="CP54" s="193"/>
      <c r="CQ54" s="193"/>
      <c r="CR54" s="193"/>
      <c r="CS54" s="193"/>
      <c r="CT54" s="193"/>
      <c r="CU54" s="193"/>
      <c r="CV54" s="193"/>
      <c r="CW54" s="193"/>
      <c r="CX54" s="193"/>
      <c r="CY54" s="193"/>
      <c r="CZ54" s="193"/>
      <c r="DA54" s="193"/>
      <c r="DB54" s="193"/>
      <c r="DC54" s="193"/>
      <c r="DD54" s="193"/>
      <c r="DE54" s="193"/>
      <c r="DF54" s="193"/>
      <c r="DG54" s="193"/>
      <c r="DH54" s="193"/>
      <c r="DI54" s="193"/>
      <c r="DJ54" s="193"/>
      <c r="DK54" s="193"/>
      <c r="DL54" s="193"/>
      <c r="DM54" s="193"/>
      <c r="DN54" s="193"/>
      <c r="DO54" s="193"/>
      <c r="DP54" s="193"/>
      <c r="DQ54" s="193"/>
      <c r="DR54" s="193"/>
      <c r="DS54" s="193"/>
      <c r="DT54" s="193"/>
      <c r="DU54" s="193"/>
      <c r="DV54" s="193"/>
      <c r="DW54" s="193"/>
      <c r="DX54" s="193"/>
      <c r="DY54" s="193"/>
      <c r="DZ54" s="193"/>
      <c r="EA54" s="193"/>
      <c r="EB54" s="193"/>
      <c r="EC54" s="193"/>
      <c r="ED54" s="193"/>
      <c r="EE54" s="193"/>
      <c r="EF54" s="193"/>
      <c r="EG54" s="193"/>
      <c r="EH54" s="193"/>
      <c r="EI54" s="193"/>
      <c r="EJ54" s="193"/>
      <c r="EK54" s="193"/>
      <c r="EL54" s="193"/>
      <c r="EM54" s="193"/>
      <c r="EN54" s="193"/>
      <c r="EO54" s="193"/>
      <c r="EP54" s="193"/>
      <c r="EQ54" s="193"/>
      <c r="ER54" s="193"/>
      <c r="ES54" s="193"/>
      <c r="ET54" s="193"/>
      <c r="EU54" s="193"/>
      <c r="EV54" s="193"/>
      <c r="EW54" s="193"/>
      <c r="EX54" s="193"/>
      <c r="EY54" s="193"/>
      <c r="EZ54" s="193"/>
      <c r="FA54" s="193"/>
      <c r="FB54" s="193"/>
      <c r="FC54" s="193"/>
      <c r="FD54" s="193"/>
      <c r="FE54" s="193"/>
      <c r="FF54" s="193"/>
      <c r="FG54" s="193"/>
      <c r="FH54" s="193"/>
      <c r="FI54" s="193"/>
      <c r="FJ54" s="193"/>
      <c r="FK54" s="193"/>
      <c r="FL54" s="193"/>
      <c r="FM54" s="193"/>
      <c r="FN54" s="193"/>
      <c r="FO54" s="193"/>
      <c r="FP54" s="193"/>
      <c r="FQ54" s="193"/>
      <c r="FR54" s="193"/>
      <c r="FS54" s="193"/>
      <c r="FT54" s="193"/>
      <c r="FU54" s="193"/>
      <c r="FV54" s="193"/>
      <c r="FW54" s="193"/>
      <c r="FX54" s="193"/>
      <c r="FY54" s="193"/>
      <c r="FZ54" s="193"/>
      <c r="GA54" s="193"/>
      <c r="GB54" s="193"/>
      <c r="GC54" s="193"/>
      <c r="GD54" s="193"/>
      <c r="GE54" s="193"/>
      <c r="GF54" s="193"/>
      <c r="GG54" s="193"/>
      <c r="GH54" s="193"/>
      <c r="GI54" s="193"/>
      <c r="GJ54" s="193"/>
      <c r="GK54" s="193"/>
      <c r="GL54" s="193"/>
      <c r="GM54" s="193"/>
      <c r="GN54" s="193"/>
      <c r="GO54" s="193"/>
      <c r="GP54" s="193"/>
      <c r="GQ54" s="193"/>
      <c r="GR54" s="193"/>
      <c r="GS54" s="193"/>
      <c r="GT54" s="193"/>
      <c r="GU54" s="193"/>
      <c r="GV54" s="193"/>
      <c r="GW54" s="193"/>
      <c r="GX54" s="193"/>
      <c r="GY54" s="193"/>
      <c r="GZ54" s="193"/>
      <c r="HA54" s="193"/>
      <c r="HB54" s="193"/>
      <c r="HC54" s="193"/>
      <c r="HD54" s="193"/>
      <c r="HE54" s="193"/>
      <c r="HF54" s="193"/>
      <c r="HG54" s="193"/>
      <c r="HH54" s="193"/>
      <c r="HI54" s="193"/>
      <c r="HJ54" s="193"/>
      <c r="HK54" s="193"/>
      <c r="HL54" s="193"/>
      <c r="HM54" s="193"/>
      <c r="HN54" s="193"/>
      <c r="HO54" s="193"/>
      <c r="HP54" s="193"/>
      <c r="HQ54" s="193"/>
      <c r="HR54" s="193"/>
      <c r="HS54" s="193"/>
      <c r="HT54" s="193"/>
      <c r="HU54" s="193"/>
      <c r="HV54" s="193"/>
      <c r="HW54" s="193"/>
      <c r="HX54" s="193"/>
      <c r="HY54" s="193"/>
      <c r="HZ54" s="193"/>
      <c r="IA54" s="193"/>
      <c r="IB54" s="193"/>
      <c r="IC54" s="193"/>
      <c r="ID54" s="193"/>
      <c r="IE54" s="193"/>
      <c r="IF54" s="193"/>
      <c r="IG54" s="193"/>
      <c r="IH54" s="193"/>
      <c r="II54" s="193"/>
      <c r="IJ54" s="193"/>
      <c r="IK54" s="193"/>
      <c r="IL54" s="193"/>
      <c r="IM54" s="193"/>
      <c r="IN54" s="193"/>
      <c r="IO54" s="193"/>
      <c r="IP54" s="193"/>
      <c r="IQ54" s="193"/>
      <c r="IR54" s="193"/>
      <c r="IS54" s="193"/>
      <c r="IT54" s="193"/>
      <c r="IU54" s="193"/>
      <c r="IV54" s="193"/>
    </row>
    <row r="55" ht="16.5" customHeight="1" spans="1:256">
      <c r="A55" s="263"/>
      <c r="B55" s="263"/>
      <c r="C55" s="264"/>
      <c r="D55" s="265"/>
      <c r="E55" s="265"/>
      <c r="F55" s="266"/>
      <c r="G55" s="267"/>
      <c r="H55" s="267"/>
      <c r="I55" s="282"/>
      <c r="J55" s="282"/>
      <c r="K55" s="282"/>
      <c r="L55" s="235"/>
      <c r="M55" s="235"/>
      <c r="N55" s="235"/>
      <c r="O55" s="235"/>
      <c r="P55" s="235"/>
      <c r="Q55" s="235"/>
      <c r="R55" s="235"/>
      <c r="S55" s="235"/>
      <c r="T55" s="235"/>
      <c r="U55" s="235"/>
      <c r="V55" s="235"/>
      <c r="W55" s="235"/>
      <c r="X55" s="235"/>
      <c r="Y55" s="235"/>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5"/>
      <c r="AY55" s="235"/>
      <c r="AZ55" s="235"/>
      <c r="BA55" s="235"/>
      <c r="BB55" s="235"/>
      <c r="BC55" s="235"/>
      <c r="BD55" s="235"/>
      <c r="BE55" s="235"/>
      <c r="BF55" s="235"/>
      <c r="BG55" s="235"/>
      <c r="BH55" s="235"/>
      <c r="BI55" s="235"/>
      <c r="BJ55" s="235"/>
      <c r="BK55" s="235"/>
      <c r="BL55" s="235"/>
      <c r="BM55" s="235"/>
      <c r="BN55" s="235"/>
      <c r="BO55" s="235"/>
      <c r="BP55" s="235"/>
      <c r="BQ55" s="235"/>
      <c r="BR55" s="235"/>
      <c r="BS55" s="235"/>
      <c r="BT55" s="235"/>
      <c r="BU55" s="235"/>
      <c r="BV55" s="235"/>
      <c r="BW55" s="235"/>
      <c r="BX55" s="235"/>
      <c r="BY55" s="235"/>
      <c r="BZ55" s="235"/>
      <c r="CA55" s="235"/>
      <c r="CB55" s="235"/>
      <c r="CC55" s="235"/>
      <c r="CD55" s="235"/>
      <c r="CE55" s="235"/>
      <c r="CF55" s="235"/>
      <c r="CG55" s="235"/>
      <c r="CH55" s="235"/>
      <c r="CI55" s="235"/>
      <c r="CJ55" s="235"/>
      <c r="CK55" s="235"/>
      <c r="CL55" s="235"/>
      <c r="CM55" s="235"/>
      <c r="CN55" s="235"/>
      <c r="CO55" s="235"/>
      <c r="CP55" s="235"/>
      <c r="CQ55" s="235"/>
      <c r="CR55" s="235"/>
      <c r="CS55" s="235"/>
      <c r="CT55" s="235"/>
      <c r="CU55" s="235"/>
      <c r="CV55" s="235"/>
      <c r="CW55" s="235"/>
      <c r="CX55" s="235"/>
      <c r="CY55" s="235"/>
      <c r="CZ55" s="235"/>
      <c r="DA55" s="235"/>
      <c r="DB55" s="235"/>
      <c r="DC55" s="235"/>
      <c r="DD55" s="235"/>
      <c r="DE55" s="235"/>
      <c r="DF55" s="235"/>
      <c r="DG55" s="235"/>
      <c r="DH55" s="235"/>
      <c r="DI55" s="235"/>
      <c r="DJ55" s="235"/>
      <c r="DK55" s="235"/>
      <c r="DL55" s="235"/>
      <c r="DM55" s="235"/>
      <c r="DN55" s="235"/>
      <c r="DO55" s="235"/>
      <c r="DP55" s="235"/>
      <c r="DQ55" s="235"/>
      <c r="DR55" s="235"/>
      <c r="DS55" s="235"/>
      <c r="DT55" s="235"/>
      <c r="DU55" s="235"/>
      <c r="DV55" s="235"/>
      <c r="DW55" s="235"/>
      <c r="DX55" s="235"/>
      <c r="DY55" s="235"/>
      <c r="DZ55" s="235"/>
      <c r="EA55" s="235"/>
      <c r="EB55" s="235"/>
      <c r="EC55" s="235"/>
      <c r="ED55" s="235"/>
      <c r="EE55" s="235"/>
      <c r="EF55" s="235"/>
      <c r="EG55" s="235"/>
      <c r="EH55" s="235"/>
      <c r="EI55" s="235"/>
      <c r="EJ55" s="235"/>
      <c r="EK55" s="235"/>
      <c r="EL55" s="235"/>
      <c r="EM55" s="235"/>
      <c r="EN55" s="235"/>
      <c r="EO55" s="235"/>
      <c r="EP55" s="235"/>
      <c r="EQ55" s="235"/>
      <c r="ER55" s="235"/>
      <c r="ES55" s="235"/>
      <c r="ET55" s="235"/>
      <c r="EU55" s="235"/>
      <c r="EV55" s="235"/>
      <c r="EW55" s="235"/>
      <c r="EX55" s="235"/>
      <c r="EY55" s="235"/>
      <c r="EZ55" s="235"/>
      <c r="FA55" s="235"/>
      <c r="FB55" s="235"/>
      <c r="FC55" s="235"/>
      <c r="FD55" s="235"/>
      <c r="FE55" s="235"/>
      <c r="FF55" s="235"/>
      <c r="FG55" s="235"/>
      <c r="FH55" s="235"/>
      <c r="FI55" s="235"/>
      <c r="FJ55" s="235"/>
      <c r="FK55" s="235"/>
      <c r="FL55" s="235"/>
      <c r="FM55" s="235"/>
      <c r="FN55" s="235"/>
      <c r="FO55" s="235"/>
      <c r="FP55" s="235"/>
      <c r="FQ55" s="235"/>
      <c r="FR55" s="235"/>
      <c r="FS55" s="235"/>
      <c r="FT55" s="235"/>
      <c r="FU55" s="235"/>
      <c r="FV55" s="235"/>
      <c r="FW55" s="235"/>
      <c r="FX55" s="235"/>
      <c r="FY55" s="235"/>
      <c r="FZ55" s="235"/>
      <c r="GA55" s="235"/>
      <c r="GB55" s="235"/>
      <c r="GC55" s="235"/>
      <c r="GD55" s="235"/>
      <c r="GE55" s="235"/>
      <c r="GF55" s="235"/>
      <c r="GG55" s="235"/>
      <c r="GH55" s="235"/>
      <c r="GI55" s="235"/>
      <c r="GJ55" s="235"/>
      <c r="GK55" s="235"/>
      <c r="GL55" s="235"/>
      <c r="GM55" s="235"/>
      <c r="GN55" s="235"/>
      <c r="GO55" s="235"/>
      <c r="GP55" s="235"/>
      <c r="GQ55" s="235"/>
      <c r="GR55" s="235"/>
      <c r="GS55" s="235"/>
      <c r="GT55" s="235"/>
      <c r="GU55" s="235"/>
      <c r="GV55" s="235"/>
      <c r="GW55" s="235"/>
      <c r="GX55" s="235"/>
      <c r="GY55" s="235"/>
      <c r="GZ55" s="235"/>
      <c r="HA55" s="235"/>
      <c r="HB55" s="235"/>
      <c r="HC55" s="235"/>
      <c r="HD55" s="235"/>
      <c r="HE55" s="235"/>
      <c r="HF55" s="235"/>
      <c r="HG55" s="235"/>
      <c r="HH55" s="235"/>
      <c r="HI55" s="235"/>
      <c r="HJ55" s="235"/>
      <c r="HK55" s="235"/>
      <c r="HL55" s="235"/>
      <c r="HM55" s="235"/>
      <c r="HN55" s="235"/>
      <c r="HO55" s="235"/>
      <c r="HP55" s="235"/>
      <c r="HQ55" s="235"/>
      <c r="HR55" s="235"/>
      <c r="HS55" s="235"/>
      <c r="HT55" s="235"/>
      <c r="HU55" s="235"/>
      <c r="HV55" s="235"/>
      <c r="HW55" s="235"/>
      <c r="HX55" s="235"/>
      <c r="HY55" s="235"/>
      <c r="HZ55" s="235"/>
      <c r="IA55" s="235"/>
      <c r="IB55" s="235"/>
      <c r="IC55" s="235"/>
      <c r="ID55" s="235"/>
      <c r="IE55" s="235"/>
      <c r="IF55" s="235"/>
      <c r="IG55" s="235"/>
      <c r="IH55" s="235"/>
      <c r="II55" s="235"/>
      <c r="IJ55" s="235"/>
      <c r="IK55" s="235"/>
      <c r="IL55" s="235"/>
      <c r="IM55" s="235"/>
      <c r="IN55" s="235"/>
      <c r="IO55" s="235"/>
      <c r="IP55" s="235"/>
      <c r="IQ55" s="235"/>
      <c r="IR55" s="235"/>
      <c r="IS55" s="235"/>
      <c r="IT55" s="235"/>
      <c r="IU55" s="235"/>
      <c r="IV55" s="235"/>
    </row>
    <row r="56" ht="12.75" customHeight="1" spans="1:256">
      <c r="A56" s="235"/>
      <c r="B56" s="235"/>
      <c r="C56" s="307" t="s">
        <v>1251</v>
      </c>
      <c r="D56" s="308">
        <v>30</v>
      </c>
      <c r="E56" s="309"/>
      <c r="F56" s="309"/>
      <c r="G56" s="309"/>
      <c r="H56" s="309"/>
      <c r="I56" s="282"/>
      <c r="J56" s="282"/>
      <c r="K56" s="282"/>
      <c r="L56" s="235"/>
      <c r="M56" s="235"/>
      <c r="N56" s="235"/>
      <c r="O56" s="235"/>
      <c r="P56" s="235"/>
      <c r="Q56" s="235"/>
      <c r="R56" s="235"/>
      <c r="S56" s="235"/>
      <c r="T56" s="235"/>
      <c r="U56" s="235"/>
      <c r="V56" s="235"/>
      <c r="W56" s="235"/>
      <c r="X56" s="235"/>
      <c r="Y56" s="235"/>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5"/>
      <c r="AY56" s="235"/>
      <c r="AZ56" s="235"/>
      <c r="BA56" s="235"/>
      <c r="BB56" s="235"/>
      <c r="BC56" s="235"/>
      <c r="BD56" s="235"/>
      <c r="BE56" s="235"/>
      <c r="BF56" s="235"/>
      <c r="BG56" s="235"/>
      <c r="BH56" s="235"/>
      <c r="BI56" s="235"/>
      <c r="BJ56" s="235"/>
      <c r="BK56" s="235"/>
      <c r="BL56" s="235"/>
      <c r="BM56" s="235"/>
      <c r="BN56" s="235"/>
      <c r="BO56" s="235"/>
      <c r="BP56" s="235"/>
      <c r="BQ56" s="235"/>
      <c r="BR56" s="235"/>
      <c r="BS56" s="235"/>
      <c r="BT56" s="235"/>
      <c r="BU56" s="235"/>
      <c r="BV56" s="235"/>
      <c r="BW56" s="235"/>
      <c r="BX56" s="235"/>
      <c r="BY56" s="235"/>
      <c r="BZ56" s="235"/>
      <c r="CA56" s="235"/>
      <c r="CB56" s="235"/>
      <c r="CC56" s="235"/>
      <c r="CD56" s="235"/>
      <c r="CE56" s="235"/>
      <c r="CF56" s="235"/>
      <c r="CG56" s="235"/>
      <c r="CH56" s="235"/>
      <c r="CI56" s="235"/>
      <c r="CJ56" s="235"/>
      <c r="CK56" s="235"/>
      <c r="CL56" s="235"/>
      <c r="CM56" s="235"/>
      <c r="CN56" s="235"/>
      <c r="CO56" s="235"/>
      <c r="CP56" s="235"/>
      <c r="CQ56" s="235"/>
      <c r="CR56" s="235"/>
      <c r="CS56" s="235"/>
      <c r="CT56" s="235"/>
      <c r="CU56" s="235"/>
      <c r="CV56" s="235"/>
      <c r="CW56" s="235"/>
      <c r="CX56" s="235"/>
      <c r="CY56" s="235"/>
      <c r="CZ56" s="235"/>
      <c r="DA56" s="235"/>
      <c r="DB56" s="235"/>
      <c r="DC56" s="235"/>
      <c r="DD56" s="235"/>
      <c r="DE56" s="235"/>
      <c r="DF56" s="235"/>
      <c r="DG56" s="235"/>
      <c r="DH56" s="235"/>
      <c r="DI56" s="235"/>
      <c r="DJ56" s="235"/>
      <c r="DK56" s="235"/>
      <c r="DL56" s="235"/>
      <c r="DM56" s="235"/>
      <c r="DN56" s="235"/>
      <c r="DO56" s="235"/>
      <c r="DP56" s="235"/>
      <c r="DQ56" s="235"/>
      <c r="DR56" s="235"/>
      <c r="DS56" s="235"/>
      <c r="DT56" s="235"/>
      <c r="DU56" s="235"/>
      <c r="DV56" s="235"/>
      <c r="DW56" s="235"/>
      <c r="DX56" s="235"/>
      <c r="DY56" s="235"/>
      <c r="DZ56" s="235"/>
      <c r="EA56" s="235"/>
      <c r="EB56" s="235"/>
      <c r="EC56" s="235"/>
      <c r="ED56" s="235"/>
      <c r="EE56" s="235"/>
      <c r="EF56" s="235"/>
      <c r="EG56" s="235"/>
      <c r="EH56" s="235"/>
      <c r="EI56" s="235"/>
      <c r="EJ56" s="235"/>
      <c r="EK56" s="235"/>
      <c r="EL56" s="235"/>
      <c r="EM56" s="235"/>
      <c r="EN56" s="235"/>
      <c r="EO56" s="235"/>
      <c r="EP56" s="235"/>
      <c r="EQ56" s="235"/>
      <c r="ER56" s="235"/>
      <c r="ES56" s="235"/>
      <c r="ET56" s="235"/>
      <c r="EU56" s="235"/>
      <c r="EV56" s="235"/>
      <c r="EW56" s="235"/>
      <c r="EX56" s="235"/>
      <c r="EY56" s="235"/>
      <c r="EZ56" s="235"/>
      <c r="FA56" s="235"/>
      <c r="FB56" s="235"/>
      <c r="FC56" s="235"/>
      <c r="FD56" s="235"/>
      <c r="FE56" s="235"/>
      <c r="FF56" s="235"/>
      <c r="FG56" s="235"/>
      <c r="FH56" s="235"/>
      <c r="FI56" s="235"/>
      <c r="FJ56" s="235"/>
      <c r="FK56" s="235"/>
      <c r="FL56" s="235"/>
      <c r="FM56" s="235"/>
      <c r="FN56" s="235"/>
      <c r="FO56" s="235"/>
      <c r="FP56" s="235"/>
      <c r="FQ56" s="235"/>
      <c r="FR56" s="235"/>
      <c r="FS56" s="235"/>
      <c r="FT56" s="235"/>
      <c r="FU56" s="235"/>
      <c r="FV56" s="235"/>
      <c r="FW56" s="235"/>
      <c r="FX56" s="235"/>
      <c r="FY56" s="235"/>
      <c r="FZ56" s="235"/>
      <c r="GA56" s="235"/>
      <c r="GB56" s="235"/>
      <c r="GC56" s="235"/>
      <c r="GD56" s="235"/>
      <c r="GE56" s="235"/>
      <c r="GF56" s="235"/>
      <c r="GG56" s="235"/>
      <c r="GH56" s="235"/>
      <c r="GI56" s="235"/>
      <c r="GJ56" s="235"/>
      <c r="GK56" s="235"/>
      <c r="GL56" s="235"/>
      <c r="GM56" s="235"/>
      <c r="GN56" s="235"/>
      <c r="GO56" s="235"/>
      <c r="GP56" s="235"/>
      <c r="GQ56" s="235"/>
      <c r="GR56" s="235"/>
      <c r="GS56" s="235"/>
      <c r="GT56" s="235"/>
      <c r="GU56" s="235"/>
      <c r="GV56" s="235"/>
      <c r="GW56" s="235"/>
      <c r="GX56" s="235"/>
      <c r="GY56" s="235"/>
      <c r="GZ56" s="235"/>
      <c r="HA56" s="235"/>
      <c r="HB56" s="235"/>
      <c r="HC56" s="235"/>
      <c r="HD56" s="235"/>
      <c r="HE56" s="235"/>
      <c r="HF56" s="235"/>
      <c r="HG56" s="235"/>
      <c r="HH56" s="235"/>
      <c r="HI56" s="235"/>
      <c r="HJ56" s="235"/>
      <c r="HK56" s="235"/>
      <c r="HL56" s="235"/>
      <c r="HM56" s="235"/>
      <c r="HN56" s="235"/>
      <c r="HO56" s="235"/>
      <c r="HP56" s="235"/>
      <c r="HQ56" s="235"/>
      <c r="HR56" s="235"/>
      <c r="HS56" s="235"/>
      <c r="HT56" s="235"/>
      <c r="HU56" s="235"/>
      <c r="HV56" s="235"/>
      <c r="HW56" s="235"/>
      <c r="HX56" s="235"/>
      <c r="HY56" s="235"/>
      <c r="HZ56" s="235"/>
      <c r="IA56" s="235"/>
      <c r="IB56" s="235"/>
      <c r="IC56" s="235"/>
      <c r="ID56" s="235"/>
      <c r="IE56" s="235"/>
      <c r="IF56" s="235"/>
      <c r="IG56" s="235"/>
      <c r="IH56" s="235"/>
      <c r="II56" s="235"/>
      <c r="IJ56" s="235"/>
      <c r="IK56" s="235"/>
      <c r="IL56" s="235"/>
      <c r="IM56" s="235"/>
      <c r="IN56" s="235"/>
      <c r="IO56" s="235"/>
      <c r="IP56" s="235"/>
      <c r="IQ56" s="235"/>
      <c r="IR56" s="235"/>
      <c r="IS56" s="235"/>
      <c r="IT56" s="235"/>
      <c r="IU56" s="235"/>
      <c r="IV56" s="235"/>
    </row>
    <row r="57" ht="16.5" customHeight="1" spans="1:256">
      <c r="A57" s="235"/>
      <c r="B57" s="235"/>
      <c r="C57" s="310"/>
      <c r="D57" s="311"/>
      <c r="E57" s="309"/>
      <c r="F57" s="309"/>
      <c r="G57" s="309"/>
      <c r="H57" s="309"/>
      <c r="I57" s="282"/>
      <c r="J57" s="282"/>
      <c r="K57" s="282"/>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35"/>
      <c r="AL57" s="235"/>
      <c r="AM57" s="235"/>
      <c r="AN57" s="235"/>
      <c r="AO57" s="235"/>
      <c r="AP57" s="235"/>
      <c r="AQ57" s="235"/>
      <c r="AR57" s="235"/>
      <c r="AS57" s="235"/>
      <c r="AT57" s="235"/>
      <c r="AU57" s="235"/>
      <c r="AV57" s="235"/>
      <c r="AW57" s="235"/>
      <c r="AX57" s="235"/>
      <c r="AY57" s="235"/>
      <c r="AZ57" s="235"/>
      <c r="BA57" s="235"/>
      <c r="BB57" s="235"/>
      <c r="BC57" s="235"/>
      <c r="BD57" s="235"/>
      <c r="BE57" s="235"/>
      <c r="BF57" s="235"/>
      <c r="BG57" s="235"/>
      <c r="BH57" s="235"/>
      <c r="BI57" s="235"/>
      <c r="BJ57" s="235"/>
      <c r="BK57" s="235"/>
      <c r="BL57" s="235"/>
      <c r="BM57" s="235"/>
      <c r="BN57" s="235"/>
      <c r="BO57" s="235"/>
      <c r="BP57" s="235"/>
      <c r="BQ57" s="235"/>
      <c r="BR57" s="235"/>
      <c r="BS57" s="235"/>
      <c r="BT57" s="235"/>
      <c r="BU57" s="235"/>
      <c r="BV57" s="235"/>
      <c r="BW57" s="235"/>
      <c r="BX57" s="235"/>
      <c r="BY57" s="235"/>
      <c r="BZ57" s="235"/>
      <c r="CA57" s="235"/>
      <c r="CB57" s="235"/>
      <c r="CC57" s="235"/>
      <c r="CD57" s="235"/>
      <c r="CE57" s="235"/>
      <c r="CF57" s="235"/>
      <c r="CG57" s="235"/>
      <c r="CH57" s="235"/>
      <c r="CI57" s="235"/>
      <c r="CJ57" s="235"/>
      <c r="CK57" s="235"/>
      <c r="CL57" s="235"/>
      <c r="CM57" s="235"/>
      <c r="CN57" s="235"/>
      <c r="CO57" s="235"/>
      <c r="CP57" s="235"/>
      <c r="CQ57" s="235"/>
      <c r="CR57" s="235"/>
      <c r="CS57" s="235"/>
      <c r="CT57" s="235"/>
      <c r="CU57" s="235"/>
      <c r="CV57" s="235"/>
      <c r="CW57" s="235"/>
      <c r="CX57" s="235"/>
      <c r="CY57" s="235"/>
      <c r="CZ57" s="235"/>
      <c r="DA57" s="235"/>
      <c r="DB57" s="235"/>
      <c r="DC57" s="235"/>
      <c r="DD57" s="235"/>
      <c r="DE57" s="235"/>
      <c r="DF57" s="235"/>
      <c r="DG57" s="235"/>
      <c r="DH57" s="235"/>
      <c r="DI57" s="235"/>
      <c r="DJ57" s="235"/>
      <c r="DK57" s="235"/>
      <c r="DL57" s="235"/>
      <c r="DM57" s="235"/>
      <c r="DN57" s="235"/>
      <c r="DO57" s="235"/>
      <c r="DP57" s="235"/>
      <c r="DQ57" s="235"/>
      <c r="DR57" s="235"/>
      <c r="DS57" s="235"/>
      <c r="DT57" s="235"/>
      <c r="DU57" s="235"/>
      <c r="DV57" s="235"/>
      <c r="DW57" s="235"/>
      <c r="DX57" s="235"/>
      <c r="DY57" s="235"/>
      <c r="DZ57" s="235"/>
      <c r="EA57" s="235"/>
      <c r="EB57" s="235"/>
      <c r="EC57" s="235"/>
      <c r="ED57" s="235"/>
      <c r="EE57" s="235"/>
      <c r="EF57" s="235"/>
      <c r="EG57" s="235"/>
      <c r="EH57" s="235"/>
      <c r="EI57" s="235"/>
      <c r="EJ57" s="235"/>
      <c r="EK57" s="235"/>
      <c r="EL57" s="235"/>
      <c r="EM57" s="235"/>
      <c r="EN57" s="235"/>
      <c r="EO57" s="235"/>
      <c r="EP57" s="235"/>
      <c r="EQ57" s="235"/>
      <c r="ER57" s="235"/>
      <c r="ES57" s="235"/>
      <c r="ET57" s="235"/>
      <c r="EU57" s="235"/>
      <c r="EV57" s="235"/>
      <c r="EW57" s="235"/>
      <c r="EX57" s="235"/>
      <c r="EY57" s="235"/>
      <c r="EZ57" s="235"/>
      <c r="FA57" s="235"/>
      <c r="FB57" s="235"/>
      <c r="FC57" s="235"/>
      <c r="FD57" s="235"/>
      <c r="FE57" s="235"/>
      <c r="FF57" s="235"/>
      <c r="FG57" s="235"/>
      <c r="FH57" s="235"/>
      <c r="FI57" s="235"/>
      <c r="FJ57" s="235"/>
      <c r="FK57" s="235"/>
      <c r="FL57" s="235"/>
      <c r="FM57" s="235"/>
      <c r="FN57" s="235"/>
      <c r="FO57" s="235"/>
      <c r="FP57" s="235"/>
      <c r="FQ57" s="235"/>
      <c r="FR57" s="235"/>
      <c r="FS57" s="235"/>
      <c r="FT57" s="235"/>
      <c r="FU57" s="235"/>
      <c r="FV57" s="235"/>
      <c r="FW57" s="235"/>
      <c r="FX57" s="235"/>
      <c r="FY57" s="235"/>
      <c r="FZ57" s="235"/>
      <c r="GA57" s="235"/>
      <c r="GB57" s="235"/>
      <c r="GC57" s="235"/>
      <c r="GD57" s="235"/>
      <c r="GE57" s="235"/>
      <c r="GF57" s="235"/>
      <c r="GG57" s="235"/>
      <c r="GH57" s="235"/>
      <c r="GI57" s="235"/>
      <c r="GJ57" s="235"/>
      <c r="GK57" s="235"/>
      <c r="GL57" s="235"/>
      <c r="GM57" s="235"/>
      <c r="GN57" s="235"/>
      <c r="GO57" s="235"/>
      <c r="GP57" s="235"/>
      <c r="GQ57" s="235"/>
      <c r="GR57" s="235"/>
      <c r="GS57" s="235"/>
      <c r="GT57" s="235"/>
      <c r="GU57" s="235"/>
      <c r="GV57" s="235"/>
      <c r="GW57" s="235"/>
      <c r="GX57" s="235"/>
      <c r="GY57" s="235"/>
      <c r="GZ57" s="235"/>
      <c r="HA57" s="235"/>
      <c r="HB57" s="235"/>
      <c r="HC57" s="235"/>
      <c r="HD57" s="235"/>
      <c r="HE57" s="235"/>
      <c r="HF57" s="235"/>
      <c r="HG57" s="235"/>
      <c r="HH57" s="235"/>
      <c r="HI57" s="235"/>
      <c r="HJ57" s="235"/>
      <c r="HK57" s="235"/>
      <c r="HL57" s="235"/>
      <c r="HM57" s="235"/>
      <c r="HN57" s="235"/>
      <c r="HO57" s="235"/>
      <c r="HP57" s="235"/>
      <c r="HQ57" s="235"/>
      <c r="HR57" s="235"/>
      <c r="HS57" s="235"/>
      <c r="HT57" s="235"/>
      <c r="HU57" s="235"/>
      <c r="HV57" s="235"/>
      <c r="HW57" s="235"/>
      <c r="HX57" s="235"/>
      <c r="HY57" s="235"/>
      <c r="HZ57" s="235"/>
      <c r="IA57" s="235"/>
      <c r="IB57" s="235"/>
      <c r="IC57" s="235"/>
      <c r="ID57" s="235"/>
      <c r="IE57" s="235"/>
      <c r="IF57" s="235"/>
      <c r="IG57" s="235"/>
      <c r="IH57" s="235"/>
      <c r="II57" s="235"/>
      <c r="IJ57" s="235"/>
      <c r="IK57" s="235"/>
      <c r="IL57" s="235"/>
      <c r="IM57" s="235"/>
      <c r="IN57" s="235"/>
      <c r="IO57" s="235"/>
      <c r="IP57" s="235"/>
      <c r="IQ57" s="235"/>
      <c r="IR57" s="235"/>
      <c r="IS57" s="235"/>
      <c r="IT57" s="235"/>
      <c r="IU57" s="235"/>
      <c r="IV57" s="235"/>
    </row>
    <row r="58" ht="12.75" customHeight="1" spans="1:256">
      <c r="A58" s="235"/>
      <c r="B58" s="235"/>
      <c r="C58" s="312"/>
      <c r="D58" s="235"/>
      <c r="E58" s="235"/>
      <c r="F58" s="283"/>
      <c r="G58" s="235"/>
      <c r="H58" s="313"/>
      <c r="I58" s="282"/>
      <c r="J58" s="282"/>
      <c r="K58" s="282"/>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235"/>
      <c r="AL58" s="235"/>
      <c r="AM58" s="235"/>
      <c r="AN58" s="235"/>
      <c r="AO58" s="235"/>
      <c r="AP58" s="235"/>
      <c r="AQ58" s="235"/>
      <c r="AR58" s="235"/>
      <c r="AS58" s="235"/>
      <c r="AT58" s="235"/>
      <c r="AU58" s="235"/>
      <c r="AV58" s="235"/>
      <c r="AW58" s="235"/>
      <c r="AX58" s="235"/>
      <c r="AY58" s="235"/>
      <c r="AZ58" s="235"/>
      <c r="BA58" s="235"/>
      <c r="BB58" s="235"/>
      <c r="BC58" s="235"/>
      <c r="BD58" s="235"/>
      <c r="BE58" s="235"/>
      <c r="BF58" s="235"/>
      <c r="BG58" s="235"/>
      <c r="BH58" s="235"/>
      <c r="BI58" s="235"/>
      <c r="BJ58" s="235"/>
      <c r="BK58" s="235"/>
      <c r="BL58" s="235"/>
      <c r="BM58" s="235"/>
      <c r="BN58" s="235"/>
      <c r="BO58" s="235"/>
      <c r="BP58" s="235"/>
      <c r="BQ58" s="235"/>
      <c r="BR58" s="235"/>
      <c r="BS58" s="235"/>
      <c r="BT58" s="235"/>
      <c r="BU58" s="235"/>
      <c r="BV58" s="235"/>
      <c r="BW58" s="235"/>
      <c r="BX58" s="235"/>
      <c r="BY58" s="235"/>
      <c r="BZ58" s="235"/>
      <c r="CA58" s="235"/>
      <c r="CB58" s="235"/>
      <c r="CC58" s="235"/>
      <c r="CD58" s="235"/>
      <c r="CE58" s="235"/>
      <c r="CF58" s="235"/>
      <c r="CG58" s="235"/>
      <c r="CH58" s="235"/>
      <c r="CI58" s="235"/>
      <c r="CJ58" s="235"/>
      <c r="CK58" s="235"/>
      <c r="CL58" s="235"/>
      <c r="CM58" s="235"/>
      <c r="CN58" s="235"/>
      <c r="CO58" s="235"/>
      <c r="CP58" s="235"/>
      <c r="CQ58" s="235"/>
      <c r="CR58" s="235"/>
      <c r="CS58" s="235"/>
      <c r="CT58" s="235"/>
      <c r="CU58" s="235"/>
      <c r="CV58" s="235"/>
      <c r="CW58" s="235"/>
      <c r="CX58" s="235"/>
      <c r="CY58" s="235"/>
      <c r="CZ58" s="235"/>
      <c r="DA58" s="235"/>
      <c r="DB58" s="235"/>
      <c r="DC58" s="235"/>
      <c r="DD58" s="235"/>
      <c r="DE58" s="235"/>
      <c r="DF58" s="235"/>
      <c r="DG58" s="235"/>
      <c r="DH58" s="235"/>
      <c r="DI58" s="235"/>
      <c r="DJ58" s="235"/>
      <c r="DK58" s="235"/>
      <c r="DL58" s="235"/>
      <c r="DM58" s="235"/>
      <c r="DN58" s="235"/>
      <c r="DO58" s="235"/>
      <c r="DP58" s="235"/>
      <c r="DQ58" s="235"/>
      <c r="DR58" s="235"/>
      <c r="DS58" s="235"/>
      <c r="DT58" s="235"/>
      <c r="DU58" s="235"/>
      <c r="DV58" s="235"/>
      <c r="DW58" s="235"/>
      <c r="DX58" s="235"/>
      <c r="DY58" s="235"/>
      <c r="DZ58" s="235"/>
      <c r="EA58" s="235"/>
      <c r="EB58" s="235"/>
      <c r="EC58" s="235"/>
      <c r="ED58" s="235"/>
      <c r="EE58" s="235"/>
      <c r="EF58" s="235"/>
      <c r="EG58" s="235"/>
      <c r="EH58" s="235"/>
      <c r="EI58" s="235"/>
      <c r="EJ58" s="235"/>
      <c r="EK58" s="235"/>
      <c r="EL58" s="235"/>
      <c r="EM58" s="235"/>
      <c r="EN58" s="235"/>
      <c r="EO58" s="235"/>
      <c r="EP58" s="235"/>
      <c r="EQ58" s="235"/>
      <c r="ER58" s="235"/>
      <c r="ES58" s="235"/>
      <c r="ET58" s="235"/>
      <c r="EU58" s="235"/>
      <c r="EV58" s="235"/>
      <c r="EW58" s="235"/>
      <c r="EX58" s="235"/>
      <c r="EY58" s="235"/>
      <c r="EZ58" s="235"/>
      <c r="FA58" s="235"/>
      <c r="FB58" s="235"/>
      <c r="FC58" s="235"/>
      <c r="FD58" s="235"/>
      <c r="FE58" s="235"/>
      <c r="FF58" s="235"/>
      <c r="FG58" s="235"/>
      <c r="FH58" s="235"/>
      <c r="FI58" s="235"/>
      <c r="FJ58" s="235"/>
      <c r="FK58" s="235"/>
      <c r="FL58" s="235"/>
      <c r="FM58" s="235"/>
      <c r="FN58" s="235"/>
      <c r="FO58" s="235"/>
      <c r="FP58" s="235"/>
      <c r="FQ58" s="235"/>
      <c r="FR58" s="235"/>
      <c r="FS58" s="235"/>
      <c r="FT58" s="235"/>
      <c r="FU58" s="235"/>
      <c r="FV58" s="235"/>
      <c r="FW58" s="235"/>
      <c r="FX58" s="235"/>
      <c r="FY58" s="235"/>
      <c r="FZ58" s="235"/>
      <c r="GA58" s="235"/>
      <c r="GB58" s="235"/>
      <c r="GC58" s="235"/>
      <c r="GD58" s="235"/>
      <c r="GE58" s="235"/>
      <c r="GF58" s="235"/>
      <c r="GG58" s="235"/>
      <c r="GH58" s="235"/>
      <c r="GI58" s="235"/>
      <c r="GJ58" s="235"/>
      <c r="GK58" s="235"/>
      <c r="GL58" s="235"/>
      <c r="GM58" s="235"/>
      <c r="GN58" s="235"/>
      <c r="GO58" s="235"/>
      <c r="GP58" s="235"/>
      <c r="GQ58" s="235"/>
      <c r="GR58" s="235"/>
      <c r="GS58" s="235"/>
      <c r="GT58" s="235"/>
      <c r="GU58" s="235"/>
      <c r="GV58" s="235"/>
      <c r="GW58" s="235"/>
      <c r="GX58" s="235"/>
      <c r="GY58" s="235"/>
      <c r="GZ58" s="235"/>
      <c r="HA58" s="235"/>
      <c r="HB58" s="235"/>
      <c r="HC58" s="235"/>
      <c r="HD58" s="235"/>
      <c r="HE58" s="235"/>
      <c r="HF58" s="235"/>
      <c r="HG58" s="235"/>
      <c r="HH58" s="235"/>
      <c r="HI58" s="235"/>
      <c r="HJ58" s="235"/>
      <c r="HK58" s="235"/>
      <c r="HL58" s="235"/>
      <c r="HM58" s="235"/>
      <c r="HN58" s="235"/>
      <c r="HO58" s="235"/>
      <c r="HP58" s="235"/>
      <c r="HQ58" s="235"/>
      <c r="HR58" s="235"/>
      <c r="HS58" s="235"/>
      <c r="HT58" s="235"/>
      <c r="HU58" s="235"/>
      <c r="HV58" s="235"/>
      <c r="HW58" s="235"/>
      <c r="HX58" s="235"/>
      <c r="HY58" s="235"/>
      <c r="HZ58" s="235"/>
      <c r="IA58" s="235"/>
      <c r="IB58" s="235"/>
      <c r="IC58" s="235"/>
      <c r="ID58" s="235"/>
      <c r="IE58" s="235"/>
      <c r="IF58" s="235"/>
      <c r="IG58" s="235"/>
      <c r="IH58" s="235"/>
      <c r="II58" s="235"/>
      <c r="IJ58" s="235"/>
      <c r="IK58" s="235"/>
      <c r="IL58" s="235"/>
      <c r="IM58" s="235"/>
      <c r="IN58" s="235"/>
      <c r="IO58" s="235"/>
      <c r="IP58" s="235"/>
      <c r="IQ58" s="235"/>
      <c r="IR58" s="235"/>
      <c r="IS58" s="235"/>
      <c r="IT58" s="235"/>
      <c r="IU58" s="235"/>
      <c r="IV58" s="235"/>
    </row>
    <row r="59" ht="12.75" customHeight="1" spans="1:256">
      <c r="A59" s="235"/>
      <c r="B59" s="235"/>
      <c r="C59" s="312"/>
      <c r="D59" s="235"/>
      <c r="E59" s="235"/>
      <c r="F59" s="283"/>
      <c r="G59" s="235"/>
      <c r="H59" s="313"/>
      <c r="I59" s="282"/>
      <c r="J59" s="282"/>
      <c r="K59" s="282"/>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c r="AL59" s="235"/>
      <c r="AM59" s="235"/>
      <c r="AN59" s="235"/>
      <c r="AO59" s="235"/>
      <c r="AP59" s="235"/>
      <c r="AQ59" s="235"/>
      <c r="AR59" s="235"/>
      <c r="AS59" s="235"/>
      <c r="AT59" s="235"/>
      <c r="AU59" s="235"/>
      <c r="AV59" s="235"/>
      <c r="AW59" s="235"/>
      <c r="AX59" s="235"/>
      <c r="AY59" s="235"/>
      <c r="AZ59" s="235"/>
      <c r="BA59" s="235"/>
      <c r="BB59" s="235"/>
      <c r="BC59" s="235"/>
      <c r="BD59" s="235"/>
      <c r="BE59" s="235"/>
      <c r="BF59" s="235"/>
      <c r="BG59" s="235"/>
      <c r="BH59" s="235"/>
      <c r="BI59" s="235"/>
      <c r="BJ59" s="235"/>
      <c r="BK59" s="235"/>
      <c r="BL59" s="235"/>
      <c r="BM59" s="235"/>
      <c r="BN59" s="235"/>
      <c r="BO59" s="235"/>
      <c r="BP59" s="235"/>
      <c r="BQ59" s="235"/>
      <c r="BR59" s="235"/>
      <c r="BS59" s="235"/>
      <c r="BT59" s="235"/>
      <c r="BU59" s="235"/>
      <c r="BV59" s="235"/>
      <c r="BW59" s="235"/>
      <c r="BX59" s="235"/>
      <c r="BY59" s="235"/>
      <c r="BZ59" s="235"/>
      <c r="CA59" s="235"/>
      <c r="CB59" s="235"/>
      <c r="CC59" s="235"/>
      <c r="CD59" s="235"/>
      <c r="CE59" s="235"/>
      <c r="CF59" s="235"/>
      <c r="CG59" s="235"/>
      <c r="CH59" s="235"/>
      <c r="CI59" s="235"/>
      <c r="CJ59" s="235"/>
      <c r="CK59" s="235"/>
      <c r="CL59" s="235"/>
      <c r="CM59" s="235"/>
      <c r="CN59" s="235"/>
      <c r="CO59" s="235"/>
      <c r="CP59" s="235"/>
      <c r="CQ59" s="235"/>
      <c r="CR59" s="235"/>
      <c r="CS59" s="235"/>
      <c r="CT59" s="235"/>
      <c r="CU59" s="235"/>
      <c r="CV59" s="235"/>
      <c r="CW59" s="235"/>
      <c r="CX59" s="235"/>
      <c r="CY59" s="235"/>
      <c r="CZ59" s="235"/>
      <c r="DA59" s="235"/>
      <c r="DB59" s="235"/>
      <c r="DC59" s="235"/>
      <c r="DD59" s="235"/>
      <c r="DE59" s="235"/>
      <c r="DF59" s="235"/>
      <c r="DG59" s="235"/>
      <c r="DH59" s="235"/>
      <c r="DI59" s="235"/>
      <c r="DJ59" s="235"/>
      <c r="DK59" s="235"/>
      <c r="DL59" s="235"/>
      <c r="DM59" s="235"/>
      <c r="DN59" s="235"/>
      <c r="DO59" s="235"/>
      <c r="DP59" s="235"/>
      <c r="DQ59" s="235"/>
      <c r="DR59" s="235"/>
      <c r="DS59" s="235"/>
      <c r="DT59" s="235"/>
      <c r="DU59" s="235"/>
      <c r="DV59" s="235"/>
      <c r="DW59" s="235"/>
      <c r="DX59" s="235"/>
      <c r="DY59" s="235"/>
      <c r="DZ59" s="235"/>
      <c r="EA59" s="235"/>
      <c r="EB59" s="235"/>
      <c r="EC59" s="235"/>
      <c r="ED59" s="235"/>
      <c r="EE59" s="235"/>
      <c r="EF59" s="235"/>
      <c r="EG59" s="235"/>
      <c r="EH59" s="235"/>
      <c r="EI59" s="235"/>
      <c r="EJ59" s="235"/>
      <c r="EK59" s="235"/>
      <c r="EL59" s="235"/>
      <c r="EM59" s="235"/>
      <c r="EN59" s="235"/>
      <c r="EO59" s="235"/>
      <c r="EP59" s="235"/>
      <c r="EQ59" s="235"/>
      <c r="ER59" s="235"/>
      <c r="ES59" s="235"/>
      <c r="ET59" s="235"/>
      <c r="EU59" s="235"/>
      <c r="EV59" s="235"/>
      <c r="EW59" s="235"/>
      <c r="EX59" s="235"/>
      <c r="EY59" s="235"/>
      <c r="EZ59" s="235"/>
      <c r="FA59" s="235"/>
      <c r="FB59" s="235"/>
      <c r="FC59" s="235"/>
      <c r="FD59" s="235"/>
      <c r="FE59" s="235"/>
      <c r="FF59" s="235"/>
      <c r="FG59" s="235"/>
      <c r="FH59" s="235"/>
      <c r="FI59" s="235"/>
      <c r="FJ59" s="235"/>
      <c r="FK59" s="235"/>
      <c r="FL59" s="235"/>
      <c r="FM59" s="235"/>
      <c r="FN59" s="235"/>
      <c r="FO59" s="235"/>
      <c r="FP59" s="235"/>
      <c r="FQ59" s="235"/>
      <c r="FR59" s="235"/>
      <c r="FS59" s="235"/>
      <c r="FT59" s="235"/>
      <c r="FU59" s="235"/>
      <c r="FV59" s="235"/>
      <c r="FW59" s="235"/>
      <c r="FX59" s="235"/>
      <c r="FY59" s="235"/>
      <c r="FZ59" s="235"/>
      <c r="GA59" s="235"/>
      <c r="GB59" s="235"/>
      <c r="GC59" s="235"/>
      <c r="GD59" s="235"/>
      <c r="GE59" s="235"/>
      <c r="GF59" s="235"/>
      <c r="GG59" s="235"/>
      <c r="GH59" s="235"/>
      <c r="GI59" s="235"/>
      <c r="GJ59" s="235"/>
      <c r="GK59" s="235"/>
      <c r="GL59" s="235"/>
      <c r="GM59" s="235"/>
      <c r="GN59" s="235"/>
      <c r="GO59" s="235"/>
      <c r="GP59" s="235"/>
      <c r="GQ59" s="235"/>
      <c r="GR59" s="235"/>
      <c r="GS59" s="235"/>
      <c r="GT59" s="235"/>
      <c r="GU59" s="235"/>
      <c r="GV59" s="235"/>
      <c r="GW59" s="235"/>
      <c r="GX59" s="235"/>
      <c r="GY59" s="235"/>
      <c r="GZ59" s="235"/>
      <c r="HA59" s="235"/>
      <c r="HB59" s="235"/>
      <c r="HC59" s="235"/>
      <c r="HD59" s="235"/>
      <c r="HE59" s="235"/>
      <c r="HF59" s="235"/>
      <c r="HG59" s="235"/>
      <c r="HH59" s="235"/>
      <c r="HI59" s="235"/>
      <c r="HJ59" s="235"/>
      <c r="HK59" s="235"/>
      <c r="HL59" s="235"/>
      <c r="HM59" s="235"/>
      <c r="HN59" s="235"/>
      <c r="HO59" s="235"/>
      <c r="HP59" s="235"/>
      <c r="HQ59" s="235"/>
      <c r="HR59" s="235"/>
      <c r="HS59" s="235"/>
      <c r="HT59" s="235"/>
      <c r="HU59" s="235"/>
      <c r="HV59" s="235"/>
      <c r="HW59" s="235"/>
      <c r="HX59" s="235"/>
      <c r="HY59" s="235"/>
      <c r="HZ59" s="235"/>
      <c r="IA59" s="235"/>
      <c r="IB59" s="235"/>
      <c r="IC59" s="235"/>
      <c r="ID59" s="235"/>
      <c r="IE59" s="235"/>
      <c r="IF59" s="235"/>
      <c r="IG59" s="235"/>
      <c r="IH59" s="235"/>
      <c r="II59" s="235"/>
      <c r="IJ59" s="235"/>
      <c r="IK59" s="235"/>
      <c r="IL59" s="235"/>
      <c r="IM59" s="235"/>
      <c r="IN59" s="235"/>
      <c r="IO59" s="235"/>
      <c r="IP59" s="235"/>
      <c r="IQ59" s="235"/>
      <c r="IR59" s="235"/>
      <c r="IS59" s="235"/>
      <c r="IT59" s="235"/>
      <c r="IU59" s="235"/>
      <c r="IV59" s="235"/>
    </row>
    <row r="60" ht="24.75" customHeight="1" spans="1:256">
      <c r="A60" s="235"/>
      <c r="B60" s="235"/>
      <c r="C60" s="235"/>
      <c r="D60" s="235"/>
      <c r="E60" s="314" t="s">
        <v>1252</v>
      </c>
      <c r="F60" s="315" t="s">
        <v>1253</v>
      </c>
      <c r="G60" s="316"/>
      <c r="H60" s="317"/>
      <c r="I60" s="225"/>
      <c r="J60" s="225"/>
      <c r="K60" s="282"/>
      <c r="L60" s="235"/>
      <c r="M60" s="235"/>
      <c r="N60" s="235"/>
      <c r="O60" s="235"/>
      <c r="P60" s="235"/>
      <c r="Q60" s="235"/>
      <c r="R60" s="235"/>
      <c r="S60" s="235"/>
      <c r="T60" s="235"/>
      <c r="U60" s="235"/>
      <c r="V60" s="235"/>
      <c r="W60" s="235"/>
      <c r="X60" s="235"/>
      <c r="Y60" s="235"/>
      <c r="Z60" s="235"/>
      <c r="AA60" s="235"/>
      <c r="AB60" s="235"/>
      <c r="AC60" s="235"/>
      <c r="AD60" s="235"/>
      <c r="AE60" s="235"/>
      <c r="AF60" s="235"/>
      <c r="AG60" s="235"/>
      <c r="AH60" s="235"/>
      <c r="AI60" s="235"/>
      <c r="AJ60" s="235"/>
      <c r="AK60" s="235"/>
      <c r="AL60" s="235"/>
      <c r="AM60" s="235"/>
      <c r="AN60" s="235"/>
      <c r="AO60" s="235"/>
      <c r="AP60" s="235"/>
      <c r="AQ60" s="235"/>
      <c r="AR60" s="235"/>
      <c r="AS60" s="235"/>
      <c r="AT60" s="235"/>
      <c r="AU60" s="235"/>
      <c r="AV60" s="235"/>
      <c r="AW60" s="235"/>
      <c r="AX60" s="235"/>
      <c r="AY60" s="235"/>
      <c r="AZ60" s="235"/>
      <c r="BA60" s="235"/>
      <c r="BB60" s="235"/>
      <c r="BC60" s="235"/>
      <c r="BD60" s="235"/>
      <c r="BE60" s="235"/>
      <c r="BF60" s="235"/>
      <c r="BG60" s="235"/>
      <c r="BH60" s="235"/>
      <c r="BI60" s="235"/>
      <c r="BJ60" s="235"/>
      <c r="BK60" s="235"/>
      <c r="BL60" s="235"/>
      <c r="BM60" s="235"/>
      <c r="BN60" s="235"/>
      <c r="BO60" s="235"/>
      <c r="BP60" s="235"/>
      <c r="BQ60" s="235"/>
      <c r="BR60" s="235"/>
      <c r="BS60" s="235"/>
      <c r="BT60" s="235"/>
      <c r="BU60" s="235"/>
      <c r="BV60" s="235"/>
      <c r="BW60" s="235"/>
      <c r="BX60" s="235"/>
      <c r="BY60" s="235"/>
      <c r="BZ60" s="235"/>
      <c r="CA60" s="235"/>
      <c r="CB60" s="235"/>
      <c r="CC60" s="235"/>
      <c r="CD60" s="235"/>
      <c r="CE60" s="235"/>
      <c r="CF60" s="235"/>
      <c r="CG60" s="235"/>
      <c r="CH60" s="235"/>
      <c r="CI60" s="235"/>
      <c r="CJ60" s="235"/>
      <c r="CK60" s="235"/>
      <c r="CL60" s="235"/>
      <c r="CM60" s="235"/>
      <c r="CN60" s="235"/>
      <c r="CO60" s="235"/>
      <c r="CP60" s="235"/>
      <c r="CQ60" s="235"/>
      <c r="CR60" s="235"/>
      <c r="CS60" s="235"/>
      <c r="CT60" s="235"/>
      <c r="CU60" s="235"/>
      <c r="CV60" s="235"/>
      <c r="CW60" s="235"/>
      <c r="CX60" s="235"/>
      <c r="CY60" s="235"/>
      <c r="CZ60" s="235"/>
      <c r="DA60" s="235"/>
      <c r="DB60" s="235"/>
      <c r="DC60" s="235"/>
      <c r="DD60" s="235"/>
      <c r="DE60" s="235"/>
      <c r="DF60" s="235"/>
      <c r="DG60" s="235"/>
      <c r="DH60" s="235"/>
      <c r="DI60" s="235"/>
      <c r="DJ60" s="235"/>
      <c r="DK60" s="235"/>
      <c r="DL60" s="235"/>
      <c r="DM60" s="235"/>
      <c r="DN60" s="235"/>
      <c r="DO60" s="235"/>
      <c r="DP60" s="235"/>
      <c r="DQ60" s="235"/>
      <c r="DR60" s="235"/>
      <c r="DS60" s="235"/>
      <c r="DT60" s="235"/>
      <c r="DU60" s="235"/>
      <c r="DV60" s="235"/>
      <c r="DW60" s="235"/>
      <c r="DX60" s="235"/>
      <c r="DY60" s="235"/>
      <c r="DZ60" s="235"/>
      <c r="EA60" s="235"/>
      <c r="EB60" s="235"/>
      <c r="EC60" s="235"/>
      <c r="ED60" s="235"/>
      <c r="EE60" s="235"/>
      <c r="EF60" s="235"/>
      <c r="EG60" s="235"/>
      <c r="EH60" s="235"/>
      <c r="EI60" s="235"/>
      <c r="EJ60" s="235"/>
      <c r="EK60" s="235"/>
      <c r="EL60" s="235"/>
      <c r="EM60" s="235"/>
      <c r="EN60" s="235"/>
      <c r="EO60" s="235"/>
      <c r="EP60" s="235"/>
      <c r="EQ60" s="235"/>
      <c r="ER60" s="235"/>
      <c r="ES60" s="235"/>
      <c r="ET60" s="235"/>
      <c r="EU60" s="235"/>
      <c r="EV60" s="235"/>
      <c r="EW60" s="235"/>
      <c r="EX60" s="235"/>
      <c r="EY60" s="235"/>
      <c r="EZ60" s="235"/>
      <c r="FA60" s="235"/>
      <c r="FB60" s="235"/>
      <c r="FC60" s="235"/>
      <c r="FD60" s="235"/>
      <c r="FE60" s="235"/>
      <c r="FF60" s="235"/>
      <c r="FG60" s="235"/>
      <c r="FH60" s="235"/>
      <c r="FI60" s="235"/>
      <c r="FJ60" s="235"/>
      <c r="FK60" s="235"/>
      <c r="FL60" s="235"/>
      <c r="FM60" s="235"/>
      <c r="FN60" s="235"/>
      <c r="FO60" s="235"/>
      <c r="FP60" s="235"/>
      <c r="FQ60" s="235"/>
      <c r="FR60" s="235"/>
      <c r="FS60" s="235"/>
      <c r="FT60" s="235"/>
      <c r="FU60" s="235"/>
      <c r="FV60" s="235"/>
      <c r="FW60" s="235"/>
      <c r="FX60" s="235"/>
      <c r="FY60" s="235"/>
      <c r="FZ60" s="235"/>
      <c r="GA60" s="235"/>
      <c r="GB60" s="235"/>
      <c r="GC60" s="235"/>
      <c r="GD60" s="235"/>
      <c r="GE60" s="235"/>
      <c r="GF60" s="235"/>
      <c r="GG60" s="235"/>
      <c r="GH60" s="235"/>
      <c r="GI60" s="235"/>
      <c r="GJ60" s="235"/>
      <c r="GK60" s="235"/>
      <c r="GL60" s="235"/>
      <c r="GM60" s="235"/>
      <c r="GN60" s="235"/>
      <c r="GO60" s="235"/>
      <c r="GP60" s="235"/>
      <c r="GQ60" s="235"/>
      <c r="GR60" s="235"/>
      <c r="GS60" s="235"/>
      <c r="GT60" s="235"/>
      <c r="GU60" s="235"/>
      <c r="GV60" s="235"/>
      <c r="GW60" s="235"/>
      <c r="GX60" s="235"/>
      <c r="GY60" s="235"/>
      <c r="GZ60" s="235"/>
      <c r="HA60" s="235"/>
      <c r="HB60" s="235"/>
      <c r="HC60" s="235"/>
      <c r="HD60" s="235"/>
      <c r="HE60" s="235"/>
      <c r="HF60" s="235"/>
      <c r="HG60" s="235"/>
      <c r="HH60" s="235"/>
      <c r="HI60" s="235"/>
      <c r="HJ60" s="235"/>
      <c r="HK60" s="235"/>
      <c r="HL60" s="235"/>
      <c r="HM60" s="235"/>
      <c r="HN60" s="235"/>
      <c r="HO60" s="235"/>
      <c r="HP60" s="235"/>
      <c r="HQ60" s="235"/>
      <c r="HR60" s="235"/>
      <c r="HS60" s="235"/>
      <c r="HT60" s="235"/>
      <c r="HU60" s="235"/>
      <c r="HV60" s="235"/>
      <c r="HW60" s="235"/>
      <c r="HX60" s="235"/>
      <c r="HY60" s="235"/>
      <c r="HZ60" s="235"/>
      <c r="IA60" s="235"/>
      <c r="IB60" s="235"/>
      <c r="IC60" s="235"/>
      <c r="ID60" s="235"/>
      <c r="IE60" s="235"/>
      <c r="IF60" s="235"/>
      <c r="IG60" s="235"/>
      <c r="IH60" s="235"/>
      <c r="II60" s="235"/>
      <c r="IJ60" s="235"/>
      <c r="IK60" s="235"/>
      <c r="IL60" s="235"/>
      <c r="IM60" s="235"/>
      <c r="IN60" s="235"/>
      <c r="IO60" s="235"/>
      <c r="IP60" s="235"/>
      <c r="IQ60" s="235"/>
      <c r="IR60" s="235"/>
      <c r="IS60" s="235"/>
      <c r="IT60" s="235"/>
      <c r="IU60" s="235"/>
      <c r="IV60" s="235"/>
    </row>
    <row r="61" ht="27.75" customHeight="1" spans="1:256">
      <c r="A61" s="235"/>
      <c r="B61" s="235"/>
      <c r="C61" s="235"/>
      <c r="D61" s="235"/>
      <c r="E61" s="318" t="s">
        <v>76</v>
      </c>
      <c r="F61" s="318" t="s">
        <v>1254</v>
      </c>
      <c r="G61" s="318" t="s">
        <v>1255</v>
      </c>
      <c r="H61" s="319" t="s">
        <v>1256</v>
      </c>
      <c r="I61" s="319" t="s">
        <v>1257</v>
      </c>
      <c r="J61" s="216"/>
      <c r="K61" s="282"/>
      <c r="L61" s="235"/>
      <c r="M61" s="235"/>
      <c r="N61" s="235"/>
      <c r="O61" s="235"/>
      <c r="P61" s="235"/>
      <c r="Q61" s="235"/>
      <c r="R61" s="235"/>
      <c r="S61" s="235"/>
      <c r="T61" s="235"/>
      <c r="U61" s="235"/>
      <c r="V61" s="235"/>
      <c r="W61" s="235"/>
      <c r="X61" s="235"/>
      <c r="Y61" s="235"/>
      <c r="Z61" s="235"/>
      <c r="AA61" s="235"/>
      <c r="AB61" s="235"/>
      <c r="AC61" s="235"/>
      <c r="AD61" s="235"/>
      <c r="AE61" s="235"/>
      <c r="AF61" s="235"/>
      <c r="AG61" s="235"/>
      <c r="AH61" s="235"/>
      <c r="AI61" s="235"/>
      <c r="AJ61" s="235"/>
      <c r="AK61" s="235"/>
      <c r="AL61" s="235"/>
      <c r="AM61" s="235"/>
      <c r="AN61" s="235"/>
      <c r="AO61" s="235"/>
      <c r="AP61" s="235"/>
      <c r="AQ61" s="235"/>
      <c r="AR61" s="235"/>
      <c r="AS61" s="235"/>
      <c r="AT61" s="235"/>
      <c r="AU61" s="235"/>
      <c r="AV61" s="235"/>
      <c r="AW61" s="235"/>
      <c r="AX61" s="235"/>
      <c r="AY61" s="235"/>
      <c r="AZ61" s="235"/>
      <c r="BA61" s="235"/>
      <c r="BB61" s="235"/>
      <c r="BC61" s="235"/>
      <c r="BD61" s="235"/>
      <c r="BE61" s="235"/>
      <c r="BF61" s="235"/>
      <c r="BG61" s="235"/>
      <c r="BH61" s="235"/>
      <c r="BI61" s="235"/>
      <c r="BJ61" s="235"/>
      <c r="BK61" s="235"/>
      <c r="BL61" s="235"/>
      <c r="BM61" s="235"/>
      <c r="BN61" s="235"/>
      <c r="BO61" s="235"/>
      <c r="BP61" s="235"/>
      <c r="BQ61" s="235"/>
      <c r="BR61" s="235"/>
      <c r="BS61" s="235"/>
      <c r="BT61" s="235"/>
      <c r="BU61" s="235"/>
      <c r="BV61" s="235"/>
      <c r="BW61" s="235"/>
      <c r="BX61" s="235"/>
      <c r="BY61" s="235"/>
      <c r="BZ61" s="235"/>
      <c r="CA61" s="235"/>
      <c r="CB61" s="235"/>
      <c r="CC61" s="235"/>
      <c r="CD61" s="235"/>
      <c r="CE61" s="235"/>
      <c r="CF61" s="235"/>
      <c r="CG61" s="235"/>
      <c r="CH61" s="235"/>
      <c r="CI61" s="235"/>
      <c r="CJ61" s="235"/>
      <c r="CK61" s="235"/>
      <c r="CL61" s="235"/>
      <c r="CM61" s="235"/>
      <c r="CN61" s="235"/>
      <c r="CO61" s="235"/>
      <c r="CP61" s="235"/>
      <c r="CQ61" s="235"/>
      <c r="CR61" s="235"/>
      <c r="CS61" s="235"/>
      <c r="CT61" s="235"/>
      <c r="CU61" s="235"/>
      <c r="CV61" s="235"/>
      <c r="CW61" s="235"/>
      <c r="CX61" s="235"/>
      <c r="CY61" s="235"/>
      <c r="CZ61" s="235"/>
      <c r="DA61" s="235"/>
      <c r="DB61" s="235"/>
      <c r="DC61" s="235"/>
      <c r="DD61" s="235"/>
      <c r="DE61" s="235"/>
      <c r="DF61" s="235"/>
      <c r="DG61" s="235"/>
      <c r="DH61" s="235"/>
      <c r="DI61" s="235"/>
      <c r="DJ61" s="235"/>
      <c r="DK61" s="235"/>
      <c r="DL61" s="235"/>
      <c r="DM61" s="235"/>
      <c r="DN61" s="235"/>
      <c r="DO61" s="235"/>
      <c r="DP61" s="235"/>
      <c r="DQ61" s="235"/>
      <c r="DR61" s="235"/>
      <c r="DS61" s="235"/>
      <c r="DT61" s="235"/>
      <c r="DU61" s="235"/>
      <c r="DV61" s="235"/>
      <c r="DW61" s="235"/>
      <c r="DX61" s="235"/>
      <c r="DY61" s="235"/>
      <c r="DZ61" s="235"/>
      <c r="EA61" s="235"/>
      <c r="EB61" s="235"/>
      <c r="EC61" s="235"/>
      <c r="ED61" s="235"/>
      <c r="EE61" s="235"/>
      <c r="EF61" s="235"/>
      <c r="EG61" s="235"/>
      <c r="EH61" s="235"/>
      <c r="EI61" s="235"/>
      <c r="EJ61" s="235"/>
      <c r="EK61" s="235"/>
      <c r="EL61" s="235"/>
      <c r="EM61" s="235"/>
      <c r="EN61" s="235"/>
      <c r="EO61" s="235"/>
      <c r="EP61" s="235"/>
      <c r="EQ61" s="235"/>
      <c r="ER61" s="235"/>
      <c r="ES61" s="235"/>
      <c r="ET61" s="235"/>
      <c r="EU61" s="235"/>
      <c r="EV61" s="235"/>
      <c r="EW61" s="235"/>
      <c r="EX61" s="235"/>
      <c r="EY61" s="235"/>
      <c r="EZ61" s="235"/>
      <c r="FA61" s="235"/>
      <c r="FB61" s="235"/>
      <c r="FC61" s="235"/>
      <c r="FD61" s="235"/>
      <c r="FE61" s="235"/>
      <c r="FF61" s="235"/>
      <c r="FG61" s="235"/>
      <c r="FH61" s="235"/>
      <c r="FI61" s="235"/>
      <c r="FJ61" s="235"/>
      <c r="FK61" s="235"/>
      <c r="FL61" s="235"/>
      <c r="FM61" s="235"/>
      <c r="FN61" s="235"/>
      <c r="FO61" s="235"/>
      <c r="FP61" s="235"/>
      <c r="FQ61" s="235"/>
      <c r="FR61" s="235"/>
      <c r="FS61" s="235"/>
      <c r="FT61" s="235"/>
      <c r="FU61" s="235"/>
      <c r="FV61" s="235"/>
      <c r="FW61" s="235"/>
      <c r="FX61" s="235"/>
      <c r="FY61" s="235"/>
      <c r="FZ61" s="235"/>
      <c r="GA61" s="235"/>
      <c r="GB61" s="235"/>
      <c r="GC61" s="235"/>
      <c r="GD61" s="235"/>
      <c r="GE61" s="235"/>
      <c r="GF61" s="235"/>
      <c r="GG61" s="235"/>
      <c r="GH61" s="235"/>
      <c r="GI61" s="235"/>
      <c r="GJ61" s="235"/>
      <c r="GK61" s="235"/>
      <c r="GL61" s="235"/>
      <c r="GM61" s="235"/>
      <c r="GN61" s="235"/>
      <c r="GO61" s="235"/>
      <c r="GP61" s="235"/>
      <c r="GQ61" s="235"/>
      <c r="GR61" s="235"/>
      <c r="GS61" s="235"/>
      <c r="GT61" s="235"/>
      <c r="GU61" s="235"/>
      <c r="GV61" s="235"/>
      <c r="GW61" s="235"/>
      <c r="GX61" s="235"/>
      <c r="GY61" s="235"/>
      <c r="GZ61" s="235"/>
      <c r="HA61" s="235"/>
      <c r="HB61" s="235"/>
      <c r="HC61" s="235"/>
      <c r="HD61" s="235"/>
      <c r="HE61" s="235"/>
      <c r="HF61" s="235"/>
      <c r="HG61" s="235"/>
      <c r="HH61" s="235"/>
      <c r="HI61" s="235"/>
      <c r="HJ61" s="235"/>
      <c r="HK61" s="235"/>
      <c r="HL61" s="235"/>
      <c r="HM61" s="235"/>
      <c r="HN61" s="235"/>
      <c r="HO61" s="235"/>
      <c r="HP61" s="235"/>
      <c r="HQ61" s="235"/>
      <c r="HR61" s="235"/>
      <c r="HS61" s="235"/>
      <c r="HT61" s="235"/>
      <c r="HU61" s="235"/>
      <c r="HV61" s="235"/>
      <c r="HW61" s="235"/>
      <c r="HX61" s="235"/>
      <c r="HY61" s="235"/>
      <c r="HZ61" s="235"/>
      <c r="IA61" s="235"/>
      <c r="IB61" s="235"/>
      <c r="IC61" s="235"/>
      <c r="ID61" s="235"/>
      <c r="IE61" s="235"/>
      <c r="IF61" s="235"/>
      <c r="IG61" s="235"/>
      <c r="IH61" s="235"/>
      <c r="II61" s="235"/>
      <c r="IJ61" s="235"/>
      <c r="IK61" s="235"/>
      <c r="IL61" s="235"/>
      <c r="IM61" s="235"/>
      <c r="IN61" s="235"/>
      <c r="IO61" s="235"/>
      <c r="IP61" s="235"/>
      <c r="IQ61" s="235"/>
      <c r="IR61" s="235"/>
      <c r="IS61" s="235"/>
      <c r="IT61" s="235"/>
      <c r="IU61" s="235"/>
      <c r="IV61" s="235"/>
    </row>
    <row r="62" ht="27.75" customHeight="1" spans="1:256">
      <c r="A62" s="235"/>
      <c r="B62" s="235"/>
      <c r="C62" s="312"/>
      <c r="D62" s="235"/>
      <c r="E62" s="199">
        <v>1</v>
      </c>
      <c r="F62" s="320" t="s">
        <v>1258</v>
      </c>
      <c r="G62" s="321">
        <v>4</v>
      </c>
      <c r="H62" s="321"/>
      <c r="I62" s="335"/>
      <c r="J62" s="336"/>
      <c r="K62" s="282"/>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235"/>
      <c r="AP62" s="235"/>
      <c r="AQ62" s="235"/>
      <c r="AR62" s="235"/>
      <c r="AS62" s="235"/>
      <c r="AT62" s="235"/>
      <c r="AU62" s="235"/>
      <c r="AV62" s="235"/>
      <c r="AW62" s="235"/>
      <c r="AX62" s="235"/>
      <c r="AY62" s="235"/>
      <c r="AZ62" s="235"/>
      <c r="BA62" s="235"/>
      <c r="BB62" s="235"/>
      <c r="BC62" s="235"/>
      <c r="BD62" s="235"/>
      <c r="BE62" s="235"/>
      <c r="BF62" s="235"/>
      <c r="BG62" s="235"/>
      <c r="BH62" s="235"/>
      <c r="BI62" s="235"/>
      <c r="BJ62" s="235"/>
      <c r="BK62" s="235"/>
      <c r="BL62" s="235"/>
      <c r="BM62" s="235"/>
      <c r="BN62" s="235"/>
      <c r="BO62" s="235"/>
      <c r="BP62" s="235"/>
      <c r="BQ62" s="235"/>
      <c r="BR62" s="235"/>
      <c r="BS62" s="235"/>
      <c r="BT62" s="235"/>
      <c r="BU62" s="235"/>
      <c r="BV62" s="235"/>
      <c r="BW62" s="235"/>
      <c r="BX62" s="235"/>
      <c r="BY62" s="235"/>
      <c r="BZ62" s="235"/>
      <c r="CA62" s="235"/>
      <c r="CB62" s="235"/>
      <c r="CC62" s="235"/>
      <c r="CD62" s="235"/>
      <c r="CE62" s="235"/>
      <c r="CF62" s="235"/>
      <c r="CG62" s="235"/>
      <c r="CH62" s="235"/>
      <c r="CI62" s="235"/>
      <c r="CJ62" s="235"/>
      <c r="CK62" s="235"/>
      <c r="CL62" s="235"/>
      <c r="CM62" s="235"/>
      <c r="CN62" s="235"/>
      <c r="CO62" s="235"/>
      <c r="CP62" s="235"/>
      <c r="CQ62" s="235"/>
      <c r="CR62" s="235"/>
      <c r="CS62" s="235"/>
      <c r="CT62" s="235"/>
      <c r="CU62" s="235"/>
      <c r="CV62" s="235"/>
      <c r="CW62" s="235"/>
      <c r="CX62" s="235"/>
      <c r="CY62" s="235"/>
      <c r="CZ62" s="235"/>
      <c r="DA62" s="235"/>
      <c r="DB62" s="235"/>
      <c r="DC62" s="235"/>
      <c r="DD62" s="235"/>
      <c r="DE62" s="235"/>
      <c r="DF62" s="235"/>
      <c r="DG62" s="235"/>
      <c r="DH62" s="235"/>
      <c r="DI62" s="235"/>
      <c r="DJ62" s="235"/>
      <c r="DK62" s="235"/>
      <c r="DL62" s="235"/>
      <c r="DM62" s="235"/>
      <c r="DN62" s="235"/>
      <c r="DO62" s="235"/>
      <c r="DP62" s="235"/>
      <c r="DQ62" s="235"/>
      <c r="DR62" s="235"/>
      <c r="DS62" s="235"/>
      <c r="DT62" s="235"/>
      <c r="DU62" s="235"/>
      <c r="DV62" s="235"/>
      <c r="DW62" s="235"/>
      <c r="DX62" s="235"/>
      <c r="DY62" s="235"/>
      <c r="DZ62" s="235"/>
      <c r="EA62" s="235"/>
      <c r="EB62" s="235"/>
      <c r="EC62" s="235"/>
      <c r="ED62" s="235"/>
      <c r="EE62" s="235"/>
      <c r="EF62" s="235"/>
      <c r="EG62" s="235"/>
      <c r="EH62" s="235"/>
      <c r="EI62" s="235"/>
      <c r="EJ62" s="235"/>
      <c r="EK62" s="235"/>
      <c r="EL62" s="235"/>
      <c r="EM62" s="235"/>
      <c r="EN62" s="235"/>
      <c r="EO62" s="235"/>
      <c r="EP62" s="235"/>
      <c r="EQ62" s="235"/>
      <c r="ER62" s="235"/>
      <c r="ES62" s="235"/>
      <c r="ET62" s="235"/>
      <c r="EU62" s="235"/>
      <c r="EV62" s="235"/>
      <c r="EW62" s="235"/>
      <c r="EX62" s="235"/>
      <c r="EY62" s="235"/>
      <c r="EZ62" s="235"/>
      <c r="FA62" s="235"/>
      <c r="FB62" s="235"/>
      <c r="FC62" s="235"/>
      <c r="FD62" s="235"/>
      <c r="FE62" s="235"/>
      <c r="FF62" s="235"/>
      <c r="FG62" s="235"/>
      <c r="FH62" s="235"/>
      <c r="FI62" s="235"/>
      <c r="FJ62" s="235"/>
      <c r="FK62" s="235"/>
      <c r="FL62" s="235"/>
      <c r="FM62" s="235"/>
      <c r="FN62" s="235"/>
      <c r="FO62" s="235"/>
      <c r="FP62" s="235"/>
      <c r="FQ62" s="235"/>
      <c r="FR62" s="235"/>
      <c r="FS62" s="235"/>
      <c r="FT62" s="235"/>
      <c r="FU62" s="235"/>
      <c r="FV62" s="235"/>
      <c r="FW62" s="235"/>
      <c r="FX62" s="235"/>
      <c r="FY62" s="235"/>
      <c r="FZ62" s="235"/>
      <c r="GA62" s="235"/>
      <c r="GB62" s="235"/>
      <c r="GC62" s="235"/>
      <c r="GD62" s="235"/>
      <c r="GE62" s="235"/>
      <c r="GF62" s="235"/>
      <c r="GG62" s="235"/>
      <c r="GH62" s="235"/>
      <c r="GI62" s="235"/>
      <c r="GJ62" s="235"/>
      <c r="GK62" s="235"/>
      <c r="GL62" s="235"/>
      <c r="GM62" s="235"/>
      <c r="GN62" s="235"/>
      <c r="GO62" s="235"/>
      <c r="GP62" s="235"/>
      <c r="GQ62" s="235"/>
      <c r="GR62" s="235"/>
      <c r="GS62" s="235"/>
      <c r="GT62" s="235"/>
      <c r="GU62" s="235"/>
      <c r="GV62" s="235"/>
      <c r="GW62" s="235"/>
      <c r="GX62" s="235"/>
      <c r="GY62" s="235"/>
      <c r="GZ62" s="235"/>
      <c r="HA62" s="235"/>
      <c r="HB62" s="235"/>
      <c r="HC62" s="235"/>
      <c r="HD62" s="235"/>
      <c r="HE62" s="235"/>
      <c r="HF62" s="235"/>
      <c r="HG62" s="235"/>
      <c r="HH62" s="235"/>
      <c r="HI62" s="235"/>
      <c r="HJ62" s="235"/>
      <c r="HK62" s="235"/>
      <c r="HL62" s="235"/>
      <c r="HM62" s="235"/>
      <c r="HN62" s="235"/>
      <c r="HO62" s="235"/>
      <c r="HP62" s="235"/>
      <c r="HQ62" s="235"/>
      <c r="HR62" s="235"/>
      <c r="HS62" s="235"/>
      <c r="HT62" s="235"/>
      <c r="HU62" s="235"/>
      <c r="HV62" s="235"/>
      <c r="HW62" s="235"/>
      <c r="HX62" s="235"/>
      <c r="HY62" s="235"/>
      <c r="HZ62" s="235"/>
      <c r="IA62" s="235"/>
      <c r="IB62" s="235"/>
      <c r="IC62" s="235"/>
      <c r="ID62" s="235"/>
      <c r="IE62" s="235"/>
      <c r="IF62" s="235"/>
      <c r="IG62" s="235"/>
      <c r="IH62" s="235"/>
      <c r="II62" s="235"/>
      <c r="IJ62" s="235"/>
      <c r="IK62" s="235"/>
      <c r="IL62" s="235"/>
      <c r="IM62" s="235"/>
      <c r="IN62" s="235"/>
      <c r="IO62" s="235"/>
      <c r="IP62" s="235"/>
      <c r="IQ62" s="235"/>
      <c r="IR62" s="235"/>
      <c r="IS62" s="235"/>
      <c r="IT62" s="235"/>
      <c r="IU62" s="235"/>
      <c r="IV62" s="235"/>
    </row>
    <row r="63" ht="27.75" customHeight="1" spans="1:256">
      <c r="A63" s="235"/>
      <c r="B63" s="235"/>
      <c r="C63" s="312"/>
      <c r="D63" s="235"/>
      <c r="E63" s="202">
        <v>2</v>
      </c>
      <c r="F63" s="322" t="s">
        <v>1259</v>
      </c>
      <c r="G63" s="323">
        <v>0</v>
      </c>
      <c r="H63" s="323"/>
      <c r="I63" s="337"/>
      <c r="J63" s="216"/>
      <c r="K63" s="282"/>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235"/>
      <c r="AP63" s="235"/>
      <c r="AQ63" s="235"/>
      <c r="AR63" s="235"/>
      <c r="AS63" s="235"/>
      <c r="AT63" s="235"/>
      <c r="AU63" s="235"/>
      <c r="AV63" s="235"/>
      <c r="AW63" s="235"/>
      <c r="AX63" s="235"/>
      <c r="AY63" s="235"/>
      <c r="AZ63" s="235"/>
      <c r="BA63" s="235"/>
      <c r="BB63" s="235"/>
      <c r="BC63" s="235"/>
      <c r="BD63" s="235"/>
      <c r="BE63" s="235"/>
      <c r="BF63" s="235"/>
      <c r="BG63" s="235"/>
      <c r="BH63" s="235"/>
      <c r="BI63" s="235"/>
      <c r="BJ63" s="235"/>
      <c r="BK63" s="235"/>
      <c r="BL63" s="235"/>
      <c r="BM63" s="235"/>
      <c r="BN63" s="235"/>
      <c r="BO63" s="235"/>
      <c r="BP63" s="235"/>
      <c r="BQ63" s="235"/>
      <c r="BR63" s="235"/>
      <c r="BS63" s="235"/>
      <c r="BT63" s="235"/>
      <c r="BU63" s="235"/>
      <c r="BV63" s="235"/>
      <c r="BW63" s="235"/>
      <c r="BX63" s="235"/>
      <c r="BY63" s="235"/>
      <c r="BZ63" s="235"/>
      <c r="CA63" s="235"/>
      <c r="CB63" s="235"/>
      <c r="CC63" s="235"/>
      <c r="CD63" s="235"/>
      <c r="CE63" s="235"/>
      <c r="CF63" s="235"/>
      <c r="CG63" s="235"/>
      <c r="CH63" s="235"/>
      <c r="CI63" s="235"/>
      <c r="CJ63" s="235"/>
      <c r="CK63" s="235"/>
      <c r="CL63" s="235"/>
      <c r="CM63" s="235"/>
      <c r="CN63" s="235"/>
      <c r="CO63" s="235"/>
      <c r="CP63" s="235"/>
      <c r="CQ63" s="235"/>
      <c r="CR63" s="235"/>
      <c r="CS63" s="235"/>
      <c r="CT63" s="235"/>
      <c r="CU63" s="235"/>
      <c r="CV63" s="235"/>
      <c r="CW63" s="235"/>
      <c r="CX63" s="235"/>
      <c r="CY63" s="235"/>
      <c r="CZ63" s="235"/>
      <c r="DA63" s="235"/>
      <c r="DB63" s="235"/>
      <c r="DC63" s="235"/>
      <c r="DD63" s="235"/>
      <c r="DE63" s="235"/>
      <c r="DF63" s="235"/>
      <c r="DG63" s="235"/>
      <c r="DH63" s="235"/>
      <c r="DI63" s="235"/>
      <c r="DJ63" s="235"/>
      <c r="DK63" s="235"/>
      <c r="DL63" s="235"/>
      <c r="DM63" s="235"/>
      <c r="DN63" s="235"/>
      <c r="DO63" s="235"/>
      <c r="DP63" s="235"/>
      <c r="DQ63" s="235"/>
      <c r="DR63" s="235"/>
      <c r="DS63" s="235"/>
      <c r="DT63" s="235"/>
      <c r="DU63" s="235"/>
      <c r="DV63" s="235"/>
      <c r="DW63" s="235"/>
      <c r="DX63" s="235"/>
      <c r="DY63" s="235"/>
      <c r="DZ63" s="235"/>
      <c r="EA63" s="235"/>
      <c r="EB63" s="235"/>
      <c r="EC63" s="235"/>
      <c r="ED63" s="235"/>
      <c r="EE63" s="235"/>
      <c r="EF63" s="235"/>
      <c r="EG63" s="235"/>
      <c r="EH63" s="235"/>
      <c r="EI63" s="235"/>
      <c r="EJ63" s="235"/>
      <c r="EK63" s="235"/>
      <c r="EL63" s="235"/>
      <c r="EM63" s="235"/>
      <c r="EN63" s="235"/>
      <c r="EO63" s="235"/>
      <c r="EP63" s="235"/>
      <c r="EQ63" s="235"/>
      <c r="ER63" s="235"/>
      <c r="ES63" s="235"/>
      <c r="ET63" s="235"/>
      <c r="EU63" s="235"/>
      <c r="EV63" s="235"/>
      <c r="EW63" s="235"/>
      <c r="EX63" s="235"/>
      <c r="EY63" s="235"/>
      <c r="EZ63" s="235"/>
      <c r="FA63" s="235"/>
      <c r="FB63" s="235"/>
      <c r="FC63" s="235"/>
      <c r="FD63" s="235"/>
      <c r="FE63" s="235"/>
      <c r="FF63" s="235"/>
      <c r="FG63" s="235"/>
      <c r="FH63" s="235"/>
      <c r="FI63" s="235"/>
      <c r="FJ63" s="235"/>
      <c r="FK63" s="235"/>
      <c r="FL63" s="235"/>
      <c r="FM63" s="235"/>
      <c r="FN63" s="235"/>
      <c r="FO63" s="235"/>
      <c r="FP63" s="235"/>
      <c r="FQ63" s="235"/>
      <c r="FR63" s="235"/>
      <c r="FS63" s="235"/>
      <c r="FT63" s="235"/>
      <c r="FU63" s="235"/>
      <c r="FV63" s="235"/>
      <c r="FW63" s="235"/>
      <c r="FX63" s="235"/>
      <c r="FY63" s="235"/>
      <c r="FZ63" s="235"/>
      <c r="GA63" s="235"/>
      <c r="GB63" s="235"/>
      <c r="GC63" s="235"/>
      <c r="GD63" s="235"/>
      <c r="GE63" s="235"/>
      <c r="GF63" s="235"/>
      <c r="GG63" s="235"/>
      <c r="GH63" s="235"/>
      <c r="GI63" s="235"/>
      <c r="GJ63" s="235"/>
      <c r="GK63" s="235"/>
      <c r="GL63" s="235"/>
      <c r="GM63" s="235"/>
      <c r="GN63" s="235"/>
      <c r="GO63" s="235"/>
      <c r="GP63" s="235"/>
      <c r="GQ63" s="235"/>
      <c r="GR63" s="235"/>
      <c r="GS63" s="235"/>
      <c r="GT63" s="235"/>
      <c r="GU63" s="235"/>
      <c r="GV63" s="235"/>
      <c r="GW63" s="235"/>
      <c r="GX63" s="235"/>
      <c r="GY63" s="235"/>
      <c r="GZ63" s="235"/>
      <c r="HA63" s="235"/>
      <c r="HB63" s="235"/>
      <c r="HC63" s="235"/>
      <c r="HD63" s="235"/>
      <c r="HE63" s="235"/>
      <c r="HF63" s="235"/>
      <c r="HG63" s="235"/>
      <c r="HH63" s="235"/>
      <c r="HI63" s="235"/>
      <c r="HJ63" s="235"/>
      <c r="HK63" s="235"/>
      <c r="HL63" s="235"/>
      <c r="HM63" s="235"/>
      <c r="HN63" s="235"/>
      <c r="HO63" s="235"/>
      <c r="HP63" s="235"/>
      <c r="HQ63" s="235"/>
      <c r="HR63" s="235"/>
      <c r="HS63" s="235"/>
      <c r="HT63" s="235"/>
      <c r="HU63" s="235"/>
      <c r="HV63" s="235"/>
      <c r="HW63" s="235"/>
      <c r="HX63" s="235"/>
      <c r="HY63" s="235"/>
      <c r="HZ63" s="235"/>
      <c r="IA63" s="235"/>
      <c r="IB63" s="235"/>
      <c r="IC63" s="235"/>
      <c r="ID63" s="235"/>
      <c r="IE63" s="235"/>
      <c r="IF63" s="235"/>
      <c r="IG63" s="235"/>
      <c r="IH63" s="235"/>
      <c r="II63" s="235"/>
      <c r="IJ63" s="235"/>
      <c r="IK63" s="235"/>
      <c r="IL63" s="235"/>
      <c r="IM63" s="235"/>
      <c r="IN63" s="235"/>
      <c r="IO63" s="235"/>
      <c r="IP63" s="235"/>
      <c r="IQ63" s="235"/>
      <c r="IR63" s="235"/>
      <c r="IS63" s="235"/>
      <c r="IT63" s="235"/>
      <c r="IU63" s="235"/>
      <c r="IV63" s="235"/>
    </row>
    <row r="64" ht="27.75" customHeight="1" spans="1:256">
      <c r="A64" s="235"/>
      <c r="B64" s="235"/>
      <c r="C64" s="312"/>
      <c r="D64" s="235"/>
      <c r="E64" s="202">
        <v>3</v>
      </c>
      <c r="F64" s="322" t="s">
        <v>1260</v>
      </c>
      <c r="G64" s="323">
        <v>9</v>
      </c>
      <c r="H64" s="323"/>
      <c r="I64" s="337"/>
      <c r="J64" s="216"/>
      <c r="K64" s="282"/>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5"/>
      <c r="BR64" s="235"/>
      <c r="BS64" s="235"/>
      <c r="BT64" s="235"/>
      <c r="BU64" s="235"/>
      <c r="BV64" s="235"/>
      <c r="BW64" s="235"/>
      <c r="BX64" s="235"/>
      <c r="BY64" s="235"/>
      <c r="BZ64" s="235"/>
      <c r="CA64" s="235"/>
      <c r="CB64" s="235"/>
      <c r="CC64" s="235"/>
      <c r="CD64" s="235"/>
      <c r="CE64" s="235"/>
      <c r="CF64" s="235"/>
      <c r="CG64" s="235"/>
      <c r="CH64" s="235"/>
      <c r="CI64" s="235"/>
      <c r="CJ64" s="235"/>
      <c r="CK64" s="235"/>
      <c r="CL64" s="235"/>
      <c r="CM64" s="235"/>
      <c r="CN64" s="235"/>
      <c r="CO64" s="235"/>
      <c r="CP64" s="235"/>
      <c r="CQ64" s="235"/>
      <c r="CR64" s="235"/>
      <c r="CS64" s="235"/>
      <c r="CT64" s="235"/>
      <c r="CU64" s="235"/>
      <c r="CV64" s="235"/>
      <c r="CW64" s="235"/>
      <c r="CX64" s="235"/>
      <c r="CY64" s="235"/>
      <c r="CZ64" s="235"/>
      <c r="DA64" s="235"/>
      <c r="DB64" s="235"/>
      <c r="DC64" s="235"/>
      <c r="DD64" s="235"/>
      <c r="DE64" s="235"/>
      <c r="DF64" s="235"/>
      <c r="DG64" s="235"/>
      <c r="DH64" s="235"/>
      <c r="DI64" s="235"/>
      <c r="DJ64" s="235"/>
      <c r="DK64" s="235"/>
      <c r="DL64" s="235"/>
      <c r="DM64" s="235"/>
      <c r="DN64" s="235"/>
      <c r="DO64" s="235"/>
      <c r="DP64" s="235"/>
      <c r="DQ64" s="235"/>
      <c r="DR64" s="235"/>
      <c r="DS64" s="235"/>
      <c r="DT64" s="235"/>
      <c r="DU64" s="235"/>
      <c r="DV64" s="235"/>
      <c r="DW64" s="235"/>
      <c r="DX64" s="235"/>
      <c r="DY64" s="235"/>
      <c r="DZ64" s="235"/>
      <c r="EA64" s="235"/>
      <c r="EB64" s="235"/>
      <c r="EC64" s="235"/>
      <c r="ED64" s="235"/>
      <c r="EE64" s="235"/>
      <c r="EF64" s="235"/>
      <c r="EG64" s="235"/>
      <c r="EH64" s="235"/>
      <c r="EI64" s="235"/>
      <c r="EJ64" s="235"/>
      <c r="EK64" s="235"/>
      <c r="EL64" s="235"/>
      <c r="EM64" s="235"/>
      <c r="EN64" s="235"/>
      <c r="EO64" s="235"/>
      <c r="EP64" s="235"/>
      <c r="EQ64" s="235"/>
      <c r="ER64" s="235"/>
      <c r="ES64" s="235"/>
      <c r="ET64" s="235"/>
      <c r="EU64" s="235"/>
      <c r="EV64" s="235"/>
      <c r="EW64" s="235"/>
      <c r="EX64" s="235"/>
      <c r="EY64" s="235"/>
      <c r="EZ64" s="235"/>
      <c r="FA64" s="235"/>
      <c r="FB64" s="235"/>
      <c r="FC64" s="235"/>
      <c r="FD64" s="235"/>
      <c r="FE64" s="235"/>
      <c r="FF64" s="235"/>
      <c r="FG64" s="235"/>
      <c r="FH64" s="235"/>
      <c r="FI64" s="235"/>
      <c r="FJ64" s="235"/>
      <c r="FK64" s="235"/>
      <c r="FL64" s="235"/>
      <c r="FM64" s="235"/>
      <c r="FN64" s="235"/>
      <c r="FO64" s="235"/>
      <c r="FP64" s="235"/>
      <c r="FQ64" s="235"/>
      <c r="FR64" s="235"/>
      <c r="FS64" s="235"/>
      <c r="FT64" s="235"/>
      <c r="FU64" s="235"/>
      <c r="FV64" s="235"/>
      <c r="FW64" s="235"/>
      <c r="FX64" s="235"/>
      <c r="FY64" s="235"/>
      <c r="FZ64" s="235"/>
      <c r="GA64" s="235"/>
      <c r="GB64" s="235"/>
      <c r="GC64" s="235"/>
      <c r="GD64" s="235"/>
      <c r="GE64" s="235"/>
      <c r="GF64" s="235"/>
      <c r="GG64" s="235"/>
      <c r="GH64" s="235"/>
      <c r="GI64" s="235"/>
      <c r="GJ64" s="235"/>
      <c r="GK64" s="235"/>
      <c r="GL64" s="235"/>
      <c r="GM64" s="235"/>
      <c r="GN64" s="235"/>
      <c r="GO64" s="235"/>
      <c r="GP64" s="235"/>
      <c r="GQ64" s="235"/>
      <c r="GR64" s="235"/>
      <c r="GS64" s="235"/>
      <c r="GT64" s="235"/>
      <c r="GU64" s="235"/>
      <c r="GV64" s="235"/>
      <c r="GW64" s="235"/>
      <c r="GX64" s="235"/>
      <c r="GY64" s="235"/>
      <c r="GZ64" s="235"/>
      <c r="HA64" s="235"/>
      <c r="HB64" s="235"/>
      <c r="HC64" s="235"/>
      <c r="HD64" s="235"/>
      <c r="HE64" s="235"/>
      <c r="HF64" s="235"/>
      <c r="HG64" s="235"/>
      <c r="HH64" s="235"/>
      <c r="HI64" s="235"/>
      <c r="HJ64" s="235"/>
      <c r="HK64" s="235"/>
      <c r="HL64" s="235"/>
      <c r="HM64" s="235"/>
      <c r="HN64" s="235"/>
      <c r="HO64" s="235"/>
      <c r="HP64" s="235"/>
      <c r="HQ64" s="235"/>
      <c r="HR64" s="235"/>
      <c r="HS64" s="235"/>
      <c r="HT64" s="235"/>
      <c r="HU64" s="235"/>
      <c r="HV64" s="235"/>
      <c r="HW64" s="235"/>
      <c r="HX64" s="235"/>
      <c r="HY64" s="235"/>
      <c r="HZ64" s="235"/>
      <c r="IA64" s="235"/>
      <c r="IB64" s="235"/>
      <c r="IC64" s="235"/>
      <c r="ID64" s="235"/>
      <c r="IE64" s="235"/>
      <c r="IF64" s="235"/>
      <c r="IG64" s="235"/>
      <c r="IH64" s="235"/>
      <c r="II64" s="235"/>
      <c r="IJ64" s="235"/>
      <c r="IK64" s="235"/>
      <c r="IL64" s="235"/>
      <c r="IM64" s="235"/>
      <c r="IN64" s="235"/>
      <c r="IO64" s="235"/>
      <c r="IP64" s="235"/>
      <c r="IQ64" s="235"/>
      <c r="IR64" s="235"/>
      <c r="IS64" s="235"/>
      <c r="IT64" s="235"/>
      <c r="IU64" s="235"/>
      <c r="IV64" s="235"/>
    </row>
    <row r="65" ht="27.75" customHeight="1" spans="1:256">
      <c r="A65" s="235"/>
      <c r="B65" s="235"/>
      <c r="C65" s="312"/>
      <c r="D65" s="338"/>
      <c r="E65" s="202">
        <v>4</v>
      </c>
      <c r="F65" s="322" t="s">
        <v>1261</v>
      </c>
      <c r="G65" s="323">
        <v>4</v>
      </c>
      <c r="H65" s="323"/>
      <c r="I65" s="337"/>
      <c r="J65" s="216"/>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35"/>
      <c r="BF65" s="235"/>
      <c r="BG65" s="235"/>
      <c r="BH65" s="235"/>
      <c r="BI65" s="235"/>
      <c r="BJ65" s="235"/>
      <c r="BK65" s="235"/>
      <c r="BL65" s="235"/>
      <c r="BM65" s="235"/>
      <c r="BN65" s="235"/>
      <c r="BO65" s="235"/>
      <c r="BP65" s="235"/>
      <c r="BQ65" s="235"/>
      <c r="BR65" s="235"/>
      <c r="BS65" s="235"/>
      <c r="BT65" s="235"/>
      <c r="BU65" s="235"/>
      <c r="BV65" s="235"/>
      <c r="BW65" s="235"/>
      <c r="BX65" s="235"/>
      <c r="BY65" s="235"/>
      <c r="BZ65" s="235"/>
      <c r="CA65" s="235"/>
      <c r="CB65" s="235"/>
      <c r="CC65" s="235"/>
      <c r="CD65" s="235"/>
      <c r="CE65" s="235"/>
      <c r="CF65" s="235"/>
      <c r="CG65" s="235"/>
      <c r="CH65" s="235"/>
      <c r="CI65" s="235"/>
      <c r="CJ65" s="235"/>
      <c r="CK65" s="235"/>
      <c r="CL65" s="235"/>
      <c r="CM65" s="235"/>
      <c r="CN65" s="235"/>
      <c r="CO65" s="235"/>
      <c r="CP65" s="235"/>
      <c r="CQ65" s="235"/>
      <c r="CR65" s="235"/>
      <c r="CS65" s="235"/>
      <c r="CT65" s="235"/>
      <c r="CU65" s="235"/>
      <c r="CV65" s="235"/>
      <c r="CW65" s="235"/>
      <c r="CX65" s="235"/>
      <c r="CY65" s="235"/>
      <c r="CZ65" s="235"/>
      <c r="DA65" s="235"/>
      <c r="DB65" s="235"/>
      <c r="DC65" s="235"/>
      <c r="DD65" s="235"/>
      <c r="DE65" s="235"/>
      <c r="DF65" s="235"/>
      <c r="DG65" s="235"/>
      <c r="DH65" s="235"/>
      <c r="DI65" s="235"/>
      <c r="DJ65" s="235"/>
      <c r="DK65" s="235"/>
      <c r="DL65" s="235"/>
      <c r="DM65" s="235"/>
      <c r="DN65" s="235"/>
      <c r="DO65" s="235"/>
      <c r="DP65" s="235"/>
      <c r="DQ65" s="235"/>
      <c r="DR65" s="235"/>
      <c r="DS65" s="235"/>
      <c r="DT65" s="235"/>
      <c r="DU65" s="235"/>
      <c r="DV65" s="235"/>
      <c r="DW65" s="235"/>
      <c r="DX65" s="235"/>
      <c r="DY65" s="235"/>
      <c r="DZ65" s="235"/>
      <c r="EA65" s="235"/>
      <c r="EB65" s="235"/>
      <c r="EC65" s="235"/>
      <c r="ED65" s="235"/>
      <c r="EE65" s="235"/>
      <c r="EF65" s="235"/>
      <c r="EG65" s="235"/>
      <c r="EH65" s="235"/>
      <c r="EI65" s="235"/>
      <c r="EJ65" s="235"/>
      <c r="EK65" s="235"/>
      <c r="EL65" s="235"/>
      <c r="EM65" s="235"/>
      <c r="EN65" s="235"/>
      <c r="EO65" s="235"/>
      <c r="EP65" s="235"/>
      <c r="EQ65" s="235"/>
      <c r="ER65" s="235"/>
      <c r="ES65" s="235"/>
      <c r="ET65" s="235"/>
      <c r="EU65" s="235"/>
      <c r="EV65" s="235"/>
      <c r="EW65" s="235"/>
      <c r="EX65" s="235"/>
      <c r="EY65" s="235"/>
      <c r="EZ65" s="235"/>
      <c r="FA65" s="235"/>
      <c r="FB65" s="235"/>
      <c r="FC65" s="235"/>
      <c r="FD65" s="235"/>
      <c r="FE65" s="235"/>
      <c r="FF65" s="235"/>
      <c r="FG65" s="235"/>
      <c r="FH65" s="235"/>
      <c r="FI65" s="235"/>
      <c r="FJ65" s="235"/>
      <c r="FK65" s="235"/>
      <c r="FL65" s="235"/>
      <c r="FM65" s="235"/>
      <c r="FN65" s="235"/>
      <c r="FO65" s="235"/>
      <c r="FP65" s="235"/>
      <c r="FQ65" s="235"/>
      <c r="FR65" s="235"/>
      <c r="FS65" s="235"/>
      <c r="FT65" s="235"/>
      <c r="FU65" s="235"/>
      <c r="FV65" s="235"/>
      <c r="FW65" s="235"/>
      <c r="FX65" s="235"/>
      <c r="FY65" s="235"/>
      <c r="FZ65" s="235"/>
      <c r="GA65" s="235"/>
      <c r="GB65" s="235"/>
      <c r="GC65" s="235"/>
      <c r="GD65" s="235"/>
      <c r="GE65" s="235"/>
      <c r="GF65" s="235"/>
      <c r="GG65" s="235"/>
      <c r="GH65" s="235"/>
      <c r="GI65" s="235"/>
      <c r="GJ65" s="235"/>
      <c r="GK65" s="235"/>
      <c r="GL65" s="235"/>
      <c r="GM65" s="235"/>
      <c r="GN65" s="235"/>
      <c r="GO65" s="235"/>
      <c r="GP65" s="235"/>
      <c r="GQ65" s="235"/>
      <c r="GR65" s="235"/>
      <c r="GS65" s="235"/>
      <c r="GT65" s="235"/>
      <c r="GU65" s="235"/>
      <c r="GV65" s="235"/>
      <c r="GW65" s="235"/>
      <c r="GX65" s="235"/>
      <c r="GY65" s="235"/>
      <c r="GZ65" s="235"/>
      <c r="HA65" s="235"/>
      <c r="HB65" s="235"/>
      <c r="HC65" s="235"/>
      <c r="HD65" s="235"/>
      <c r="HE65" s="235"/>
      <c r="HF65" s="235"/>
      <c r="HG65" s="235"/>
      <c r="HH65" s="235"/>
      <c r="HI65" s="235"/>
      <c r="HJ65" s="235"/>
      <c r="HK65" s="235"/>
      <c r="HL65" s="235"/>
      <c r="HM65" s="235"/>
      <c r="HN65" s="235"/>
      <c r="HO65" s="235"/>
      <c r="HP65" s="235"/>
      <c r="HQ65" s="235"/>
      <c r="HR65" s="235"/>
      <c r="HS65" s="235"/>
      <c r="HT65" s="235"/>
      <c r="HU65" s="235"/>
      <c r="HV65" s="235"/>
      <c r="HW65" s="235"/>
      <c r="HX65" s="235"/>
      <c r="HY65" s="235"/>
      <c r="HZ65" s="235"/>
      <c r="IA65" s="235"/>
      <c r="IB65" s="235"/>
      <c r="IC65" s="235"/>
      <c r="ID65" s="235"/>
      <c r="IE65" s="235"/>
      <c r="IF65" s="235"/>
      <c r="IG65" s="235"/>
      <c r="IH65" s="235"/>
      <c r="II65" s="235"/>
      <c r="IJ65" s="235"/>
      <c r="IK65" s="235"/>
      <c r="IL65" s="235"/>
      <c r="IM65" s="235"/>
      <c r="IN65" s="235"/>
      <c r="IO65" s="235"/>
      <c r="IP65" s="235"/>
      <c r="IQ65" s="235"/>
      <c r="IR65" s="235"/>
      <c r="IS65" s="235"/>
      <c r="IT65" s="235"/>
      <c r="IU65" s="235"/>
      <c r="IV65" s="235"/>
    </row>
    <row r="66" ht="12.75" customHeight="1" spans="1:256">
      <c r="A66" s="235"/>
      <c r="B66" s="235"/>
      <c r="C66" s="312"/>
      <c r="D66" s="338"/>
      <c r="E66" s="339"/>
      <c r="F66" s="339"/>
      <c r="G66" s="339"/>
      <c r="H66" s="339"/>
      <c r="I66" s="282"/>
      <c r="J66" s="282"/>
      <c r="K66" s="282"/>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235"/>
      <c r="AP66" s="235"/>
      <c r="AQ66" s="235"/>
      <c r="AR66" s="235"/>
      <c r="AS66" s="235"/>
      <c r="AT66" s="235"/>
      <c r="AU66" s="235"/>
      <c r="AV66" s="235"/>
      <c r="AW66" s="235"/>
      <c r="AX66" s="235"/>
      <c r="AY66" s="235"/>
      <c r="AZ66" s="235"/>
      <c r="BA66" s="235"/>
      <c r="BB66" s="235"/>
      <c r="BC66" s="235"/>
      <c r="BD66" s="235"/>
      <c r="BE66" s="235"/>
      <c r="BF66" s="235"/>
      <c r="BG66" s="235"/>
      <c r="BH66" s="235"/>
      <c r="BI66" s="235"/>
      <c r="BJ66" s="235"/>
      <c r="BK66" s="235"/>
      <c r="BL66" s="235"/>
      <c r="BM66" s="235"/>
      <c r="BN66" s="235"/>
      <c r="BO66" s="235"/>
      <c r="BP66" s="235"/>
      <c r="BQ66" s="235"/>
      <c r="BR66" s="235"/>
      <c r="BS66" s="235"/>
      <c r="BT66" s="235"/>
      <c r="BU66" s="235"/>
      <c r="BV66" s="235"/>
      <c r="BW66" s="235"/>
      <c r="BX66" s="235"/>
      <c r="BY66" s="235"/>
      <c r="BZ66" s="235"/>
      <c r="CA66" s="235"/>
      <c r="CB66" s="235"/>
      <c r="CC66" s="235"/>
      <c r="CD66" s="235"/>
      <c r="CE66" s="235"/>
      <c r="CF66" s="235"/>
      <c r="CG66" s="235"/>
      <c r="CH66" s="235"/>
      <c r="CI66" s="235"/>
      <c r="CJ66" s="235"/>
      <c r="CK66" s="235"/>
      <c r="CL66" s="235"/>
      <c r="CM66" s="235"/>
      <c r="CN66" s="235"/>
      <c r="CO66" s="235"/>
      <c r="CP66" s="235"/>
      <c r="CQ66" s="235"/>
      <c r="CR66" s="235"/>
      <c r="CS66" s="235"/>
      <c r="CT66" s="235"/>
      <c r="CU66" s="235"/>
      <c r="CV66" s="235"/>
      <c r="CW66" s="235"/>
      <c r="CX66" s="235"/>
      <c r="CY66" s="235"/>
      <c r="CZ66" s="235"/>
      <c r="DA66" s="235"/>
      <c r="DB66" s="235"/>
      <c r="DC66" s="235"/>
      <c r="DD66" s="235"/>
      <c r="DE66" s="235"/>
      <c r="DF66" s="235"/>
      <c r="DG66" s="235"/>
      <c r="DH66" s="235"/>
      <c r="DI66" s="235"/>
      <c r="DJ66" s="235"/>
      <c r="DK66" s="235"/>
      <c r="DL66" s="235"/>
      <c r="DM66" s="235"/>
      <c r="DN66" s="235"/>
      <c r="DO66" s="235"/>
      <c r="DP66" s="235"/>
      <c r="DQ66" s="235"/>
      <c r="DR66" s="235"/>
      <c r="DS66" s="235"/>
      <c r="DT66" s="235"/>
      <c r="DU66" s="235"/>
      <c r="DV66" s="235"/>
      <c r="DW66" s="235"/>
      <c r="DX66" s="235"/>
      <c r="DY66" s="235"/>
      <c r="DZ66" s="235"/>
      <c r="EA66" s="235"/>
      <c r="EB66" s="235"/>
      <c r="EC66" s="235"/>
      <c r="ED66" s="235"/>
      <c r="EE66" s="235"/>
      <c r="EF66" s="235"/>
      <c r="EG66" s="235"/>
      <c r="EH66" s="235"/>
      <c r="EI66" s="235"/>
      <c r="EJ66" s="235"/>
      <c r="EK66" s="235"/>
      <c r="EL66" s="235"/>
      <c r="EM66" s="235"/>
      <c r="EN66" s="235"/>
      <c r="EO66" s="235"/>
      <c r="EP66" s="235"/>
      <c r="EQ66" s="235"/>
      <c r="ER66" s="235"/>
      <c r="ES66" s="235"/>
      <c r="ET66" s="235"/>
      <c r="EU66" s="235"/>
      <c r="EV66" s="235"/>
      <c r="EW66" s="235"/>
      <c r="EX66" s="235"/>
      <c r="EY66" s="235"/>
      <c r="EZ66" s="235"/>
      <c r="FA66" s="235"/>
      <c r="FB66" s="235"/>
      <c r="FC66" s="235"/>
      <c r="FD66" s="235"/>
      <c r="FE66" s="235"/>
      <c r="FF66" s="235"/>
      <c r="FG66" s="235"/>
      <c r="FH66" s="235"/>
      <c r="FI66" s="235"/>
      <c r="FJ66" s="235"/>
      <c r="FK66" s="235"/>
      <c r="FL66" s="235"/>
      <c r="FM66" s="235"/>
      <c r="FN66" s="235"/>
      <c r="FO66" s="235"/>
      <c r="FP66" s="235"/>
      <c r="FQ66" s="235"/>
      <c r="FR66" s="235"/>
      <c r="FS66" s="235"/>
      <c r="FT66" s="235"/>
      <c r="FU66" s="235"/>
      <c r="FV66" s="235"/>
      <c r="FW66" s="235"/>
      <c r="FX66" s="235"/>
      <c r="FY66" s="235"/>
      <c r="FZ66" s="235"/>
      <c r="GA66" s="235"/>
      <c r="GB66" s="235"/>
      <c r="GC66" s="235"/>
      <c r="GD66" s="235"/>
      <c r="GE66" s="235"/>
      <c r="GF66" s="235"/>
      <c r="GG66" s="235"/>
      <c r="GH66" s="235"/>
      <c r="GI66" s="235"/>
      <c r="GJ66" s="235"/>
      <c r="GK66" s="235"/>
      <c r="GL66" s="235"/>
      <c r="GM66" s="235"/>
      <c r="GN66" s="235"/>
      <c r="GO66" s="235"/>
      <c r="GP66" s="235"/>
      <c r="GQ66" s="235"/>
      <c r="GR66" s="235"/>
      <c r="GS66" s="235"/>
      <c r="GT66" s="235"/>
      <c r="GU66" s="235"/>
      <c r="GV66" s="235"/>
      <c r="GW66" s="235"/>
      <c r="GX66" s="235"/>
      <c r="GY66" s="235"/>
      <c r="GZ66" s="235"/>
      <c r="HA66" s="235"/>
      <c r="HB66" s="235"/>
      <c r="HC66" s="235"/>
      <c r="HD66" s="235"/>
      <c r="HE66" s="235"/>
      <c r="HF66" s="235"/>
      <c r="HG66" s="235"/>
      <c r="HH66" s="235"/>
      <c r="HI66" s="235"/>
      <c r="HJ66" s="235"/>
      <c r="HK66" s="235"/>
      <c r="HL66" s="235"/>
      <c r="HM66" s="235"/>
      <c r="HN66" s="235"/>
      <c r="HO66" s="235"/>
      <c r="HP66" s="235"/>
      <c r="HQ66" s="235"/>
      <c r="HR66" s="235"/>
      <c r="HS66" s="235"/>
      <c r="HT66" s="235"/>
      <c r="HU66" s="235"/>
      <c r="HV66" s="235"/>
      <c r="HW66" s="235"/>
      <c r="HX66" s="235"/>
      <c r="HY66" s="235"/>
      <c r="HZ66" s="235"/>
      <c r="IA66" s="235"/>
      <c r="IB66" s="235"/>
      <c r="IC66" s="235"/>
      <c r="ID66" s="235"/>
      <c r="IE66" s="235"/>
      <c r="IF66" s="235"/>
      <c r="IG66" s="235"/>
      <c r="IH66" s="235"/>
      <c r="II66" s="235"/>
      <c r="IJ66" s="235"/>
      <c r="IK66" s="235"/>
      <c r="IL66" s="235"/>
      <c r="IM66" s="235"/>
      <c r="IN66" s="235"/>
      <c r="IO66" s="235"/>
      <c r="IP66" s="235"/>
      <c r="IQ66" s="235"/>
      <c r="IR66" s="235"/>
      <c r="IS66" s="235"/>
      <c r="IT66" s="235"/>
      <c r="IU66" s="235"/>
      <c r="IV66" s="235"/>
    </row>
    <row r="67" ht="16.5" customHeight="1" spans="1:256">
      <c r="A67" s="235"/>
      <c r="B67" s="235"/>
      <c r="C67" s="235"/>
      <c r="D67" s="235"/>
      <c r="E67" s="235"/>
      <c r="F67" s="283"/>
      <c r="G67" s="282"/>
      <c r="H67" s="282"/>
      <c r="I67" s="282"/>
      <c r="J67" s="282"/>
      <c r="K67" s="282"/>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5"/>
      <c r="AI67" s="235"/>
      <c r="AJ67" s="235"/>
      <c r="AK67" s="235"/>
      <c r="AL67" s="235"/>
      <c r="AM67" s="235"/>
      <c r="AN67" s="235"/>
      <c r="AO67" s="235"/>
      <c r="AP67" s="235"/>
      <c r="AQ67" s="235"/>
      <c r="AR67" s="235"/>
      <c r="AS67" s="235"/>
      <c r="AT67" s="235"/>
      <c r="AU67" s="235"/>
      <c r="AV67" s="235"/>
      <c r="AW67" s="235"/>
      <c r="AX67" s="235"/>
      <c r="AY67" s="235"/>
      <c r="AZ67" s="235"/>
      <c r="BA67" s="235"/>
      <c r="BB67" s="235"/>
      <c r="BC67" s="235"/>
      <c r="BD67" s="235"/>
      <c r="BE67" s="235"/>
      <c r="BF67" s="235"/>
      <c r="BG67" s="235"/>
      <c r="BH67" s="235"/>
      <c r="BI67" s="235"/>
      <c r="BJ67" s="235"/>
      <c r="BK67" s="235"/>
      <c r="BL67" s="235"/>
      <c r="BM67" s="235"/>
      <c r="BN67" s="235"/>
      <c r="BO67" s="235"/>
      <c r="BP67" s="235"/>
      <c r="BQ67" s="235"/>
      <c r="BR67" s="235"/>
      <c r="BS67" s="235"/>
      <c r="BT67" s="235"/>
      <c r="BU67" s="235"/>
      <c r="BV67" s="235"/>
      <c r="BW67" s="235"/>
      <c r="BX67" s="235"/>
      <c r="BY67" s="235"/>
      <c r="BZ67" s="235"/>
      <c r="CA67" s="235"/>
      <c r="CB67" s="235"/>
      <c r="CC67" s="235"/>
      <c r="CD67" s="235"/>
      <c r="CE67" s="235"/>
      <c r="CF67" s="235"/>
      <c r="CG67" s="235"/>
      <c r="CH67" s="235"/>
      <c r="CI67" s="235"/>
      <c r="CJ67" s="235"/>
      <c r="CK67" s="235"/>
      <c r="CL67" s="235"/>
      <c r="CM67" s="235"/>
      <c r="CN67" s="235"/>
      <c r="CO67" s="235"/>
      <c r="CP67" s="235"/>
      <c r="CQ67" s="235"/>
      <c r="CR67" s="235"/>
      <c r="CS67" s="235"/>
      <c r="CT67" s="235"/>
      <c r="CU67" s="235"/>
      <c r="CV67" s="235"/>
      <c r="CW67" s="235"/>
      <c r="CX67" s="235"/>
      <c r="CY67" s="235"/>
      <c r="CZ67" s="235"/>
      <c r="DA67" s="235"/>
      <c r="DB67" s="235"/>
      <c r="DC67" s="235"/>
      <c r="DD67" s="235"/>
      <c r="DE67" s="235"/>
      <c r="DF67" s="235"/>
      <c r="DG67" s="235"/>
      <c r="DH67" s="235"/>
      <c r="DI67" s="235"/>
      <c r="DJ67" s="235"/>
      <c r="DK67" s="235"/>
      <c r="DL67" s="235"/>
      <c r="DM67" s="235"/>
      <c r="DN67" s="235"/>
      <c r="DO67" s="235"/>
      <c r="DP67" s="235"/>
      <c r="DQ67" s="235"/>
      <c r="DR67" s="235"/>
      <c r="DS67" s="235"/>
      <c r="DT67" s="235"/>
      <c r="DU67" s="235"/>
      <c r="DV67" s="235"/>
      <c r="DW67" s="235"/>
      <c r="DX67" s="235"/>
      <c r="DY67" s="235"/>
      <c r="DZ67" s="235"/>
      <c r="EA67" s="235"/>
      <c r="EB67" s="235"/>
      <c r="EC67" s="235"/>
      <c r="ED67" s="235"/>
      <c r="EE67" s="235"/>
      <c r="EF67" s="235"/>
      <c r="EG67" s="235"/>
      <c r="EH67" s="235"/>
      <c r="EI67" s="235"/>
      <c r="EJ67" s="235"/>
      <c r="EK67" s="235"/>
      <c r="EL67" s="235"/>
      <c r="EM67" s="235"/>
      <c r="EN67" s="235"/>
      <c r="EO67" s="235"/>
      <c r="EP67" s="235"/>
      <c r="EQ67" s="235"/>
      <c r="ER67" s="235"/>
      <c r="ES67" s="235"/>
      <c r="ET67" s="235"/>
      <c r="EU67" s="235"/>
      <c r="EV67" s="235"/>
      <c r="EW67" s="235"/>
      <c r="EX67" s="235"/>
      <c r="EY67" s="235"/>
      <c r="EZ67" s="235"/>
      <c r="FA67" s="235"/>
      <c r="FB67" s="235"/>
      <c r="FC67" s="235"/>
      <c r="FD67" s="235"/>
      <c r="FE67" s="235"/>
      <c r="FF67" s="235"/>
      <c r="FG67" s="235"/>
      <c r="FH67" s="235"/>
      <c r="FI67" s="235"/>
      <c r="FJ67" s="235"/>
      <c r="FK67" s="235"/>
      <c r="FL67" s="235"/>
      <c r="FM67" s="235"/>
      <c r="FN67" s="235"/>
      <c r="FO67" s="235"/>
      <c r="FP67" s="235"/>
      <c r="FQ67" s="235"/>
      <c r="FR67" s="235"/>
      <c r="FS67" s="235"/>
      <c r="FT67" s="235"/>
      <c r="FU67" s="235"/>
      <c r="FV67" s="235"/>
      <c r="FW67" s="235"/>
      <c r="FX67" s="235"/>
      <c r="FY67" s="235"/>
      <c r="FZ67" s="235"/>
      <c r="GA67" s="235"/>
      <c r="GB67" s="235"/>
      <c r="GC67" s="235"/>
      <c r="GD67" s="235"/>
      <c r="GE67" s="235"/>
      <c r="GF67" s="235"/>
      <c r="GG67" s="235"/>
      <c r="GH67" s="235"/>
      <c r="GI67" s="235"/>
      <c r="GJ67" s="235"/>
      <c r="GK67" s="235"/>
      <c r="GL67" s="235"/>
      <c r="GM67" s="235"/>
      <c r="GN67" s="235"/>
      <c r="GO67" s="235"/>
      <c r="GP67" s="235"/>
      <c r="GQ67" s="235"/>
      <c r="GR67" s="235"/>
      <c r="GS67" s="235"/>
      <c r="GT67" s="235"/>
      <c r="GU67" s="235"/>
      <c r="GV67" s="235"/>
      <c r="GW67" s="235"/>
      <c r="GX67" s="235"/>
      <c r="GY67" s="235"/>
      <c r="GZ67" s="235"/>
      <c r="HA67" s="235"/>
      <c r="HB67" s="235"/>
      <c r="HC67" s="235"/>
      <c r="HD67" s="235"/>
      <c r="HE67" s="235"/>
      <c r="HF67" s="235"/>
      <c r="HG67" s="235"/>
      <c r="HH67" s="235"/>
      <c r="HI67" s="235"/>
      <c r="HJ67" s="235"/>
      <c r="HK67" s="235"/>
      <c r="HL67" s="235"/>
      <c r="HM67" s="235"/>
      <c r="HN67" s="235"/>
      <c r="HO67" s="235"/>
      <c r="HP67" s="235"/>
      <c r="HQ67" s="235"/>
      <c r="HR67" s="235"/>
      <c r="HS67" s="235"/>
      <c r="HT67" s="235"/>
      <c r="HU67" s="235"/>
      <c r="HV67" s="235"/>
      <c r="HW67" s="235"/>
      <c r="HX67" s="235"/>
      <c r="HY67" s="235"/>
      <c r="HZ67" s="235"/>
      <c r="IA67" s="235"/>
      <c r="IB67" s="235"/>
      <c r="IC67" s="235"/>
      <c r="ID67" s="235"/>
      <c r="IE67" s="235"/>
      <c r="IF67" s="235"/>
      <c r="IG67" s="235"/>
      <c r="IH67" s="235"/>
      <c r="II67" s="235"/>
      <c r="IJ67" s="235"/>
      <c r="IK67" s="235"/>
      <c r="IL67" s="235"/>
      <c r="IM67" s="235"/>
      <c r="IN67" s="235"/>
      <c r="IO67" s="235"/>
      <c r="IP67" s="235"/>
      <c r="IQ67" s="235"/>
      <c r="IR67" s="235"/>
      <c r="IS67" s="235"/>
      <c r="IT67" s="235"/>
      <c r="IU67" s="235"/>
      <c r="IV67" s="235"/>
    </row>
    <row r="68" ht="16.5" customHeight="1" spans="1:256">
      <c r="A68" s="235"/>
      <c r="B68" s="235"/>
      <c r="C68" s="312"/>
      <c r="D68" s="235"/>
      <c r="E68" s="235"/>
      <c r="F68" s="283"/>
      <c r="G68" s="282"/>
      <c r="H68" s="282"/>
      <c r="I68" s="282"/>
      <c r="J68" s="282"/>
      <c r="K68" s="282"/>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5"/>
      <c r="AL68" s="235"/>
      <c r="AM68" s="235"/>
      <c r="AN68" s="235"/>
      <c r="AO68" s="235"/>
      <c r="AP68" s="235"/>
      <c r="AQ68" s="235"/>
      <c r="AR68" s="235"/>
      <c r="AS68" s="235"/>
      <c r="AT68" s="235"/>
      <c r="AU68" s="235"/>
      <c r="AV68" s="235"/>
      <c r="AW68" s="235"/>
      <c r="AX68" s="235"/>
      <c r="AY68" s="235"/>
      <c r="AZ68" s="235"/>
      <c r="BA68" s="235"/>
      <c r="BB68" s="235"/>
      <c r="BC68" s="235"/>
      <c r="BD68" s="235"/>
      <c r="BE68" s="235"/>
      <c r="BF68" s="235"/>
      <c r="BG68" s="235"/>
      <c r="BH68" s="235"/>
      <c r="BI68" s="235"/>
      <c r="BJ68" s="235"/>
      <c r="BK68" s="235"/>
      <c r="BL68" s="235"/>
      <c r="BM68" s="235"/>
      <c r="BN68" s="235"/>
      <c r="BO68" s="235"/>
      <c r="BP68" s="235"/>
      <c r="BQ68" s="235"/>
      <c r="BR68" s="235"/>
      <c r="BS68" s="235"/>
      <c r="BT68" s="235"/>
      <c r="BU68" s="235"/>
      <c r="BV68" s="235"/>
      <c r="BW68" s="235"/>
      <c r="BX68" s="235"/>
      <c r="BY68" s="235"/>
      <c r="BZ68" s="235"/>
      <c r="CA68" s="235"/>
      <c r="CB68" s="235"/>
      <c r="CC68" s="235"/>
      <c r="CD68" s="235"/>
      <c r="CE68" s="235"/>
      <c r="CF68" s="235"/>
      <c r="CG68" s="235"/>
      <c r="CH68" s="235"/>
      <c r="CI68" s="235"/>
      <c r="CJ68" s="235"/>
      <c r="CK68" s="235"/>
      <c r="CL68" s="235"/>
      <c r="CM68" s="235"/>
      <c r="CN68" s="235"/>
      <c r="CO68" s="235"/>
      <c r="CP68" s="235"/>
      <c r="CQ68" s="235"/>
      <c r="CR68" s="235"/>
      <c r="CS68" s="235"/>
      <c r="CT68" s="235"/>
      <c r="CU68" s="235"/>
      <c r="CV68" s="235"/>
      <c r="CW68" s="235"/>
      <c r="CX68" s="235"/>
      <c r="CY68" s="235"/>
      <c r="CZ68" s="235"/>
      <c r="DA68" s="235"/>
      <c r="DB68" s="235"/>
      <c r="DC68" s="235"/>
      <c r="DD68" s="235"/>
      <c r="DE68" s="235"/>
      <c r="DF68" s="235"/>
      <c r="DG68" s="235"/>
      <c r="DH68" s="235"/>
      <c r="DI68" s="235"/>
      <c r="DJ68" s="235"/>
      <c r="DK68" s="235"/>
      <c r="DL68" s="235"/>
      <c r="DM68" s="235"/>
      <c r="DN68" s="235"/>
      <c r="DO68" s="235"/>
      <c r="DP68" s="235"/>
      <c r="DQ68" s="235"/>
      <c r="DR68" s="235"/>
      <c r="DS68" s="235"/>
      <c r="DT68" s="235"/>
      <c r="DU68" s="235"/>
      <c r="DV68" s="235"/>
      <c r="DW68" s="235"/>
      <c r="DX68" s="235"/>
      <c r="DY68" s="235"/>
      <c r="DZ68" s="235"/>
      <c r="EA68" s="235"/>
      <c r="EB68" s="235"/>
      <c r="EC68" s="235"/>
      <c r="ED68" s="235"/>
      <c r="EE68" s="235"/>
      <c r="EF68" s="235"/>
      <c r="EG68" s="235"/>
      <c r="EH68" s="235"/>
      <c r="EI68" s="235"/>
      <c r="EJ68" s="235"/>
      <c r="EK68" s="235"/>
      <c r="EL68" s="235"/>
      <c r="EM68" s="235"/>
      <c r="EN68" s="235"/>
      <c r="EO68" s="235"/>
      <c r="EP68" s="235"/>
      <c r="EQ68" s="235"/>
      <c r="ER68" s="235"/>
      <c r="ES68" s="235"/>
      <c r="ET68" s="235"/>
      <c r="EU68" s="235"/>
      <c r="EV68" s="235"/>
      <c r="EW68" s="235"/>
      <c r="EX68" s="235"/>
      <c r="EY68" s="235"/>
      <c r="EZ68" s="235"/>
      <c r="FA68" s="235"/>
      <c r="FB68" s="235"/>
      <c r="FC68" s="235"/>
      <c r="FD68" s="235"/>
      <c r="FE68" s="235"/>
      <c r="FF68" s="235"/>
      <c r="FG68" s="235"/>
      <c r="FH68" s="235"/>
      <c r="FI68" s="235"/>
      <c r="FJ68" s="235"/>
      <c r="FK68" s="235"/>
      <c r="FL68" s="235"/>
      <c r="FM68" s="235"/>
      <c r="FN68" s="235"/>
      <c r="FO68" s="235"/>
      <c r="FP68" s="235"/>
      <c r="FQ68" s="235"/>
      <c r="FR68" s="235"/>
      <c r="FS68" s="235"/>
      <c r="FT68" s="235"/>
      <c r="FU68" s="235"/>
      <c r="FV68" s="235"/>
      <c r="FW68" s="235"/>
      <c r="FX68" s="235"/>
      <c r="FY68" s="235"/>
      <c r="FZ68" s="235"/>
      <c r="GA68" s="235"/>
      <c r="GB68" s="235"/>
      <c r="GC68" s="235"/>
      <c r="GD68" s="235"/>
      <c r="GE68" s="235"/>
      <c r="GF68" s="235"/>
      <c r="GG68" s="235"/>
      <c r="GH68" s="235"/>
      <c r="GI68" s="235"/>
      <c r="GJ68" s="235"/>
      <c r="GK68" s="235"/>
      <c r="GL68" s="235"/>
      <c r="GM68" s="235"/>
      <c r="GN68" s="235"/>
      <c r="GO68" s="235"/>
      <c r="GP68" s="235"/>
      <c r="GQ68" s="235"/>
      <c r="GR68" s="235"/>
      <c r="GS68" s="235"/>
      <c r="GT68" s="235"/>
      <c r="GU68" s="235"/>
      <c r="GV68" s="235"/>
      <c r="GW68" s="235"/>
      <c r="GX68" s="235"/>
      <c r="GY68" s="235"/>
      <c r="GZ68" s="235"/>
      <c r="HA68" s="235"/>
      <c r="HB68" s="235"/>
      <c r="HC68" s="235"/>
      <c r="HD68" s="235"/>
      <c r="HE68" s="235"/>
      <c r="HF68" s="235"/>
      <c r="HG68" s="235"/>
      <c r="HH68" s="235"/>
      <c r="HI68" s="235"/>
      <c r="HJ68" s="235"/>
      <c r="HK68" s="235"/>
      <c r="HL68" s="235"/>
      <c r="HM68" s="235"/>
      <c r="HN68" s="235"/>
      <c r="HO68" s="235"/>
      <c r="HP68" s="235"/>
      <c r="HQ68" s="235"/>
      <c r="HR68" s="235"/>
      <c r="HS68" s="235"/>
      <c r="HT68" s="235"/>
      <c r="HU68" s="235"/>
      <c r="HV68" s="235"/>
      <c r="HW68" s="235"/>
      <c r="HX68" s="235"/>
      <c r="HY68" s="235"/>
      <c r="HZ68" s="235"/>
      <c r="IA68" s="235"/>
      <c r="IB68" s="235"/>
      <c r="IC68" s="235"/>
      <c r="ID68" s="235"/>
      <c r="IE68" s="235"/>
      <c r="IF68" s="235"/>
      <c r="IG68" s="235"/>
      <c r="IH68" s="235"/>
      <c r="II68" s="235"/>
      <c r="IJ68" s="235"/>
      <c r="IK68" s="235"/>
      <c r="IL68" s="235"/>
      <c r="IM68" s="235"/>
      <c r="IN68" s="235"/>
      <c r="IO68" s="235"/>
      <c r="IP68" s="235"/>
      <c r="IQ68" s="235"/>
      <c r="IR68" s="235"/>
      <c r="IS68" s="235"/>
      <c r="IT68" s="235"/>
      <c r="IU68" s="235"/>
      <c r="IV68" s="235"/>
    </row>
    <row r="69" ht="16.5" customHeight="1" spans="1:256">
      <c r="A69" s="235"/>
      <c r="B69" s="235"/>
      <c r="C69" s="312"/>
      <c r="D69" s="235"/>
      <c r="E69" s="235"/>
      <c r="F69" s="283"/>
      <c r="G69" s="282"/>
      <c r="H69" s="282"/>
      <c r="I69" s="282"/>
      <c r="J69" s="282"/>
      <c r="K69" s="282"/>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235"/>
      <c r="AX69" s="235"/>
      <c r="AY69" s="235"/>
      <c r="AZ69" s="235"/>
      <c r="BA69" s="235"/>
      <c r="BB69" s="235"/>
      <c r="BC69" s="235"/>
      <c r="BD69" s="235"/>
      <c r="BE69" s="235"/>
      <c r="BF69" s="235"/>
      <c r="BG69" s="235"/>
      <c r="BH69" s="235"/>
      <c r="BI69" s="235"/>
      <c r="BJ69" s="235"/>
      <c r="BK69" s="235"/>
      <c r="BL69" s="235"/>
      <c r="BM69" s="235"/>
      <c r="BN69" s="235"/>
      <c r="BO69" s="235"/>
      <c r="BP69" s="235"/>
      <c r="BQ69" s="235"/>
      <c r="BR69" s="235"/>
      <c r="BS69" s="235"/>
      <c r="BT69" s="235"/>
      <c r="BU69" s="235"/>
      <c r="BV69" s="235"/>
      <c r="BW69" s="235"/>
      <c r="BX69" s="235"/>
      <c r="BY69" s="235"/>
      <c r="BZ69" s="235"/>
      <c r="CA69" s="235"/>
      <c r="CB69" s="235"/>
      <c r="CC69" s="235"/>
      <c r="CD69" s="235"/>
      <c r="CE69" s="235"/>
      <c r="CF69" s="235"/>
      <c r="CG69" s="235"/>
      <c r="CH69" s="235"/>
      <c r="CI69" s="235"/>
      <c r="CJ69" s="235"/>
      <c r="CK69" s="235"/>
      <c r="CL69" s="235"/>
      <c r="CM69" s="235"/>
      <c r="CN69" s="235"/>
      <c r="CO69" s="235"/>
      <c r="CP69" s="235"/>
      <c r="CQ69" s="235"/>
      <c r="CR69" s="235"/>
      <c r="CS69" s="235"/>
      <c r="CT69" s="235"/>
      <c r="CU69" s="235"/>
      <c r="CV69" s="235"/>
      <c r="CW69" s="235"/>
      <c r="CX69" s="235"/>
      <c r="CY69" s="235"/>
      <c r="CZ69" s="235"/>
      <c r="DA69" s="235"/>
      <c r="DB69" s="235"/>
      <c r="DC69" s="235"/>
      <c r="DD69" s="235"/>
      <c r="DE69" s="235"/>
      <c r="DF69" s="235"/>
      <c r="DG69" s="235"/>
      <c r="DH69" s="235"/>
      <c r="DI69" s="235"/>
      <c r="DJ69" s="235"/>
      <c r="DK69" s="235"/>
      <c r="DL69" s="235"/>
      <c r="DM69" s="235"/>
      <c r="DN69" s="235"/>
      <c r="DO69" s="235"/>
      <c r="DP69" s="235"/>
      <c r="DQ69" s="235"/>
      <c r="DR69" s="235"/>
      <c r="DS69" s="235"/>
      <c r="DT69" s="235"/>
      <c r="DU69" s="235"/>
      <c r="DV69" s="235"/>
      <c r="DW69" s="235"/>
      <c r="DX69" s="235"/>
      <c r="DY69" s="235"/>
      <c r="DZ69" s="235"/>
      <c r="EA69" s="235"/>
      <c r="EB69" s="235"/>
      <c r="EC69" s="235"/>
      <c r="ED69" s="235"/>
      <c r="EE69" s="235"/>
      <c r="EF69" s="235"/>
      <c r="EG69" s="235"/>
      <c r="EH69" s="235"/>
      <c r="EI69" s="235"/>
      <c r="EJ69" s="235"/>
      <c r="EK69" s="235"/>
      <c r="EL69" s="235"/>
      <c r="EM69" s="235"/>
      <c r="EN69" s="235"/>
      <c r="EO69" s="235"/>
      <c r="EP69" s="235"/>
      <c r="EQ69" s="235"/>
      <c r="ER69" s="235"/>
      <c r="ES69" s="235"/>
      <c r="ET69" s="235"/>
      <c r="EU69" s="235"/>
      <c r="EV69" s="235"/>
      <c r="EW69" s="235"/>
      <c r="EX69" s="235"/>
      <c r="EY69" s="235"/>
      <c r="EZ69" s="235"/>
      <c r="FA69" s="235"/>
      <c r="FB69" s="235"/>
      <c r="FC69" s="235"/>
      <c r="FD69" s="235"/>
      <c r="FE69" s="235"/>
      <c r="FF69" s="235"/>
      <c r="FG69" s="235"/>
      <c r="FH69" s="235"/>
      <c r="FI69" s="235"/>
      <c r="FJ69" s="235"/>
      <c r="FK69" s="235"/>
      <c r="FL69" s="235"/>
      <c r="FM69" s="235"/>
      <c r="FN69" s="235"/>
      <c r="FO69" s="235"/>
      <c r="FP69" s="235"/>
      <c r="FQ69" s="235"/>
      <c r="FR69" s="235"/>
      <c r="FS69" s="235"/>
      <c r="FT69" s="235"/>
      <c r="FU69" s="235"/>
      <c r="FV69" s="235"/>
      <c r="FW69" s="235"/>
      <c r="FX69" s="235"/>
      <c r="FY69" s="235"/>
      <c r="FZ69" s="235"/>
      <c r="GA69" s="235"/>
      <c r="GB69" s="235"/>
      <c r="GC69" s="235"/>
      <c r="GD69" s="235"/>
      <c r="GE69" s="235"/>
      <c r="GF69" s="235"/>
      <c r="GG69" s="235"/>
      <c r="GH69" s="235"/>
      <c r="GI69" s="235"/>
      <c r="GJ69" s="235"/>
      <c r="GK69" s="235"/>
      <c r="GL69" s="235"/>
      <c r="GM69" s="235"/>
      <c r="GN69" s="235"/>
      <c r="GO69" s="235"/>
      <c r="GP69" s="235"/>
      <c r="GQ69" s="235"/>
      <c r="GR69" s="235"/>
      <c r="GS69" s="235"/>
      <c r="GT69" s="235"/>
      <c r="GU69" s="235"/>
      <c r="GV69" s="235"/>
      <c r="GW69" s="235"/>
      <c r="GX69" s="235"/>
      <c r="GY69" s="235"/>
      <c r="GZ69" s="235"/>
      <c r="HA69" s="235"/>
      <c r="HB69" s="235"/>
      <c r="HC69" s="235"/>
      <c r="HD69" s="235"/>
      <c r="HE69" s="235"/>
      <c r="HF69" s="235"/>
      <c r="HG69" s="235"/>
      <c r="HH69" s="235"/>
      <c r="HI69" s="235"/>
      <c r="HJ69" s="235"/>
      <c r="HK69" s="235"/>
      <c r="HL69" s="235"/>
      <c r="HM69" s="235"/>
      <c r="HN69" s="235"/>
      <c r="HO69" s="235"/>
      <c r="HP69" s="235"/>
      <c r="HQ69" s="235"/>
      <c r="HR69" s="235"/>
      <c r="HS69" s="235"/>
      <c r="HT69" s="235"/>
      <c r="HU69" s="235"/>
      <c r="HV69" s="235"/>
      <c r="HW69" s="235"/>
      <c r="HX69" s="235"/>
      <c r="HY69" s="235"/>
      <c r="HZ69" s="235"/>
      <c r="IA69" s="235"/>
      <c r="IB69" s="235"/>
      <c r="IC69" s="235"/>
      <c r="ID69" s="235"/>
      <c r="IE69" s="235"/>
      <c r="IF69" s="235"/>
      <c r="IG69" s="235"/>
      <c r="IH69" s="235"/>
      <c r="II69" s="235"/>
      <c r="IJ69" s="235"/>
      <c r="IK69" s="235"/>
      <c r="IL69" s="235"/>
      <c r="IM69" s="235"/>
      <c r="IN69" s="235"/>
      <c r="IO69" s="235"/>
      <c r="IP69" s="235"/>
      <c r="IQ69" s="235"/>
      <c r="IR69" s="235"/>
      <c r="IS69" s="235"/>
      <c r="IT69" s="235"/>
      <c r="IU69" s="235"/>
      <c r="IV69" s="235"/>
    </row>
    <row r="70" ht="23.25" customHeight="1" spans="1:256">
      <c r="A70" s="340" t="s">
        <v>1262</v>
      </c>
      <c r="B70" s="341" t="s">
        <v>1263</v>
      </c>
      <c r="C70" s="279"/>
      <c r="D70" s="342"/>
      <c r="E70" s="343"/>
      <c r="F70" s="283"/>
      <c r="G70" s="282"/>
      <c r="H70" s="282"/>
      <c r="I70" s="282"/>
      <c r="J70" s="282"/>
      <c r="K70" s="282"/>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235"/>
      <c r="AP70" s="235"/>
      <c r="AQ70" s="235"/>
      <c r="AR70" s="235"/>
      <c r="AS70" s="235"/>
      <c r="AT70" s="235"/>
      <c r="AU70" s="235"/>
      <c r="AV70" s="235"/>
      <c r="AW70" s="235"/>
      <c r="AX70" s="235"/>
      <c r="AY70" s="235"/>
      <c r="AZ70" s="235"/>
      <c r="BA70" s="235"/>
      <c r="BB70" s="235"/>
      <c r="BC70" s="235"/>
      <c r="BD70" s="235"/>
      <c r="BE70" s="235"/>
      <c r="BF70" s="235"/>
      <c r="BG70" s="235"/>
      <c r="BH70" s="235"/>
      <c r="BI70" s="235"/>
      <c r="BJ70" s="235"/>
      <c r="BK70" s="235"/>
      <c r="BL70" s="235"/>
      <c r="BM70" s="235"/>
      <c r="BN70" s="235"/>
      <c r="BO70" s="235"/>
      <c r="BP70" s="235"/>
      <c r="BQ70" s="235"/>
      <c r="BR70" s="235"/>
      <c r="BS70" s="235"/>
      <c r="BT70" s="235"/>
      <c r="BU70" s="235"/>
      <c r="BV70" s="235"/>
      <c r="BW70" s="235"/>
      <c r="BX70" s="235"/>
      <c r="BY70" s="235"/>
      <c r="BZ70" s="235"/>
      <c r="CA70" s="235"/>
      <c r="CB70" s="235"/>
      <c r="CC70" s="235"/>
      <c r="CD70" s="235"/>
      <c r="CE70" s="235"/>
      <c r="CF70" s="235"/>
      <c r="CG70" s="235"/>
      <c r="CH70" s="235"/>
      <c r="CI70" s="235"/>
      <c r="CJ70" s="235"/>
      <c r="CK70" s="235"/>
      <c r="CL70" s="235"/>
      <c r="CM70" s="235"/>
      <c r="CN70" s="235"/>
      <c r="CO70" s="235"/>
      <c r="CP70" s="235"/>
      <c r="CQ70" s="235"/>
      <c r="CR70" s="235"/>
      <c r="CS70" s="235"/>
      <c r="CT70" s="235"/>
      <c r="CU70" s="235"/>
      <c r="CV70" s="235"/>
      <c r="CW70" s="235"/>
      <c r="CX70" s="235"/>
      <c r="CY70" s="235"/>
      <c r="CZ70" s="235"/>
      <c r="DA70" s="235"/>
      <c r="DB70" s="235"/>
      <c r="DC70" s="235"/>
      <c r="DD70" s="235"/>
      <c r="DE70" s="235"/>
      <c r="DF70" s="235"/>
      <c r="DG70" s="235"/>
      <c r="DH70" s="235"/>
      <c r="DI70" s="235"/>
      <c r="DJ70" s="235"/>
      <c r="DK70" s="235"/>
      <c r="DL70" s="235"/>
      <c r="DM70" s="235"/>
      <c r="DN70" s="235"/>
      <c r="DO70" s="235"/>
      <c r="DP70" s="235"/>
      <c r="DQ70" s="235"/>
      <c r="DR70" s="235"/>
      <c r="DS70" s="235"/>
      <c r="DT70" s="235"/>
      <c r="DU70" s="235"/>
      <c r="DV70" s="235"/>
      <c r="DW70" s="235"/>
      <c r="DX70" s="235"/>
      <c r="DY70" s="235"/>
      <c r="DZ70" s="235"/>
      <c r="EA70" s="235"/>
      <c r="EB70" s="235"/>
      <c r="EC70" s="235"/>
      <c r="ED70" s="235"/>
      <c r="EE70" s="235"/>
      <c r="EF70" s="235"/>
      <c r="EG70" s="235"/>
      <c r="EH70" s="235"/>
      <c r="EI70" s="235"/>
      <c r="EJ70" s="235"/>
      <c r="EK70" s="235"/>
      <c r="EL70" s="235"/>
      <c r="EM70" s="235"/>
      <c r="EN70" s="235"/>
      <c r="EO70" s="235"/>
      <c r="EP70" s="235"/>
      <c r="EQ70" s="235"/>
      <c r="ER70" s="235"/>
      <c r="ES70" s="235"/>
      <c r="ET70" s="235"/>
      <c r="EU70" s="235"/>
      <c r="EV70" s="235"/>
      <c r="EW70" s="235"/>
      <c r="EX70" s="235"/>
      <c r="EY70" s="235"/>
      <c r="EZ70" s="235"/>
      <c r="FA70" s="235"/>
      <c r="FB70" s="235"/>
      <c r="FC70" s="235"/>
      <c r="FD70" s="235"/>
      <c r="FE70" s="235"/>
      <c r="FF70" s="235"/>
      <c r="FG70" s="235"/>
      <c r="FH70" s="235"/>
      <c r="FI70" s="235"/>
      <c r="FJ70" s="235"/>
      <c r="FK70" s="235"/>
      <c r="FL70" s="235"/>
      <c r="FM70" s="235"/>
      <c r="FN70" s="235"/>
      <c r="FO70" s="235"/>
      <c r="FP70" s="235"/>
      <c r="FQ70" s="235"/>
      <c r="FR70" s="235"/>
      <c r="FS70" s="235"/>
      <c r="FT70" s="235"/>
      <c r="FU70" s="235"/>
      <c r="FV70" s="235"/>
      <c r="FW70" s="235"/>
      <c r="FX70" s="235"/>
      <c r="FY70" s="235"/>
      <c r="FZ70" s="235"/>
      <c r="GA70" s="235"/>
      <c r="GB70" s="235"/>
      <c r="GC70" s="235"/>
      <c r="GD70" s="235"/>
      <c r="GE70" s="235"/>
      <c r="GF70" s="235"/>
      <c r="GG70" s="235"/>
      <c r="GH70" s="235"/>
      <c r="GI70" s="235"/>
      <c r="GJ70" s="235"/>
      <c r="GK70" s="235"/>
      <c r="GL70" s="235"/>
      <c r="GM70" s="235"/>
      <c r="GN70" s="235"/>
      <c r="GO70" s="235"/>
      <c r="GP70" s="235"/>
      <c r="GQ70" s="235"/>
      <c r="GR70" s="235"/>
      <c r="GS70" s="235"/>
      <c r="GT70" s="235"/>
      <c r="GU70" s="235"/>
      <c r="GV70" s="235"/>
      <c r="GW70" s="235"/>
      <c r="GX70" s="235"/>
      <c r="GY70" s="235"/>
      <c r="GZ70" s="235"/>
      <c r="HA70" s="235"/>
      <c r="HB70" s="235"/>
      <c r="HC70" s="235"/>
      <c r="HD70" s="235"/>
      <c r="HE70" s="235"/>
      <c r="HF70" s="235"/>
      <c r="HG70" s="235"/>
      <c r="HH70" s="235"/>
      <c r="HI70" s="235"/>
      <c r="HJ70" s="235"/>
      <c r="HK70" s="235"/>
      <c r="HL70" s="235"/>
      <c r="HM70" s="235"/>
      <c r="HN70" s="235"/>
      <c r="HO70" s="235"/>
      <c r="HP70" s="235"/>
      <c r="HQ70" s="235"/>
      <c r="HR70" s="235"/>
      <c r="HS70" s="235"/>
      <c r="HT70" s="235"/>
      <c r="HU70" s="235"/>
      <c r="HV70" s="235"/>
      <c r="HW70" s="235"/>
      <c r="HX70" s="235"/>
      <c r="HY70" s="235"/>
      <c r="HZ70" s="235"/>
      <c r="IA70" s="235"/>
      <c r="IB70" s="235"/>
      <c r="IC70" s="235"/>
      <c r="ID70" s="235"/>
      <c r="IE70" s="235"/>
      <c r="IF70" s="235"/>
      <c r="IG70" s="235"/>
      <c r="IH70" s="235"/>
      <c r="II70" s="235"/>
      <c r="IJ70" s="235"/>
      <c r="IK70" s="235"/>
      <c r="IL70" s="235"/>
      <c r="IM70" s="235"/>
      <c r="IN70" s="235"/>
      <c r="IO70" s="235"/>
      <c r="IP70" s="235"/>
      <c r="IQ70" s="235"/>
      <c r="IR70" s="235"/>
      <c r="IS70" s="235"/>
      <c r="IT70" s="235"/>
      <c r="IU70" s="235"/>
      <c r="IV70" s="235"/>
    </row>
    <row r="71" ht="16.5" customHeight="1" spans="1:256">
      <c r="A71" s="287" t="s">
        <v>76</v>
      </c>
      <c r="B71" s="287" t="s">
        <v>1196</v>
      </c>
      <c r="C71" s="288" t="s">
        <v>1197</v>
      </c>
      <c r="D71" s="290" t="s">
        <v>1264</v>
      </c>
      <c r="E71" s="344"/>
      <c r="F71" s="283"/>
      <c r="G71" s="282"/>
      <c r="H71" s="282"/>
      <c r="I71" s="282"/>
      <c r="J71" s="282"/>
      <c r="K71" s="282"/>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235"/>
      <c r="AP71" s="235"/>
      <c r="AQ71" s="235"/>
      <c r="AR71" s="235"/>
      <c r="AS71" s="235"/>
      <c r="AT71" s="235"/>
      <c r="AU71" s="235"/>
      <c r="AV71" s="235"/>
      <c r="AW71" s="235"/>
      <c r="AX71" s="235"/>
      <c r="AY71" s="235"/>
      <c r="AZ71" s="235"/>
      <c r="BA71" s="235"/>
      <c r="BB71" s="235"/>
      <c r="BC71" s="235"/>
      <c r="BD71" s="235"/>
      <c r="BE71" s="235"/>
      <c r="BF71" s="235"/>
      <c r="BG71" s="235"/>
      <c r="BH71" s="235"/>
      <c r="BI71" s="235"/>
      <c r="BJ71" s="235"/>
      <c r="BK71" s="235"/>
      <c r="BL71" s="235"/>
      <c r="BM71" s="235"/>
      <c r="BN71" s="235"/>
      <c r="BO71" s="235"/>
      <c r="BP71" s="235"/>
      <c r="BQ71" s="235"/>
      <c r="BR71" s="235"/>
      <c r="BS71" s="235"/>
      <c r="BT71" s="235"/>
      <c r="BU71" s="235"/>
      <c r="BV71" s="235"/>
      <c r="BW71" s="235"/>
      <c r="BX71" s="235"/>
      <c r="BY71" s="235"/>
      <c r="BZ71" s="235"/>
      <c r="CA71" s="235"/>
      <c r="CB71" s="235"/>
      <c r="CC71" s="235"/>
      <c r="CD71" s="235"/>
      <c r="CE71" s="235"/>
      <c r="CF71" s="235"/>
      <c r="CG71" s="235"/>
      <c r="CH71" s="235"/>
      <c r="CI71" s="235"/>
      <c r="CJ71" s="235"/>
      <c r="CK71" s="235"/>
      <c r="CL71" s="235"/>
      <c r="CM71" s="235"/>
      <c r="CN71" s="235"/>
      <c r="CO71" s="235"/>
      <c r="CP71" s="235"/>
      <c r="CQ71" s="235"/>
      <c r="CR71" s="235"/>
      <c r="CS71" s="235"/>
      <c r="CT71" s="235"/>
      <c r="CU71" s="235"/>
      <c r="CV71" s="235"/>
      <c r="CW71" s="235"/>
      <c r="CX71" s="235"/>
      <c r="CY71" s="235"/>
      <c r="CZ71" s="235"/>
      <c r="DA71" s="235"/>
      <c r="DB71" s="235"/>
      <c r="DC71" s="235"/>
      <c r="DD71" s="235"/>
      <c r="DE71" s="235"/>
      <c r="DF71" s="235"/>
      <c r="DG71" s="235"/>
      <c r="DH71" s="235"/>
      <c r="DI71" s="235"/>
      <c r="DJ71" s="235"/>
      <c r="DK71" s="235"/>
      <c r="DL71" s="235"/>
      <c r="DM71" s="235"/>
      <c r="DN71" s="235"/>
      <c r="DO71" s="235"/>
      <c r="DP71" s="235"/>
      <c r="DQ71" s="235"/>
      <c r="DR71" s="235"/>
      <c r="DS71" s="235"/>
      <c r="DT71" s="235"/>
      <c r="DU71" s="235"/>
      <c r="DV71" s="235"/>
      <c r="DW71" s="235"/>
      <c r="DX71" s="235"/>
      <c r="DY71" s="235"/>
      <c r="DZ71" s="235"/>
      <c r="EA71" s="235"/>
      <c r="EB71" s="235"/>
      <c r="EC71" s="235"/>
      <c r="ED71" s="235"/>
      <c r="EE71" s="235"/>
      <c r="EF71" s="235"/>
      <c r="EG71" s="235"/>
      <c r="EH71" s="235"/>
      <c r="EI71" s="235"/>
      <c r="EJ71" s="235"/>
      <c r="EK71" s="235"/>
      <c r="EL71" s="235"/>
      <c r="EM71" s="235"/>
      <c r="EN71" s="235"/>
      <c r="EO71" s="235"/>
      <c r="EP71" s="235"/>
      <c r="EQ71" s="235"/>
      <c r="ER71" s="235"/>
      <c r="ES71" s="235"/>
      <c r="ET71" s="235"/>
      <c r="EU71" s="235"/>
      <c r="EV71" s="235"/>
      <c r="EW71" s="235"/>
      <c r="EX71" s="235"/>
      <c r="EY71" s="235"/>
      <c r="EZ71" s="235"/>
      <c r="FA71" s="235"/>
      <c r="FB71" s="235"/>
      <c r="FC71" s="235"/>
      <c r="FD71" s="235"/>
      <c r="FE71" s="235"/>
      <c r="FF71" s="235"/>
      <c r="FG71" s="235"/>
      <c r="FH71" s="235"/>
      <c r="FI71" s="235"/>
      <c r="FJ71" s="235"/>
      <c r="FK71" s="235"/>
      <c r="FL71" s="235"/>
      <c r="FM71" s="235"/>
      <c r="FN71" s="235"/>
      <c r="FO71" s="235"/>
      <c r="FP71" s="235"/>
      <c r="FQ71" s="235"/>
      <c r="FR71" s="235"/>
      <c r="FS71" s="235"/>
      <c r="FT71" s="235"/>
      <c r="FU71" s="235"/>
      <c r="FV71" s="235"/>
      <c r="FW71" s="235"/>
      <c r="FX71" s="235"/>
      <c r="FY71" s="235"/>
      <c r="FZ71" s="235"/>
      <c r="GA71" s="235"/>
      <c r="GB71" s="235"/>
      <c r="GC71" s="235"/>
      <c r="GD71" s="235"/>
      <c r="GE71" s="235"/>
      <c r="GF71" s="235"/>
      <c r="GG71" s="235"/>
      <c r="GH71" s="235"/>
      <c r="GI71" s="235"/>
      <c r="GJ71" s="235"/>
      <c r="GK71" s="235"/>
      <c r="GL71" s="235"/>
      <c r="GM71" s="235"/>
      <c r="GN71" s="235"/>
      <c r="GO71" s="235"/>
      <c r="GP71" s="235"/>
      <c r="GQ71" s="235"/>
      <c r="GR71" s="235"/>
      <c r="GS71" s="235"/>
      <c r="GT71" s="235"/>
      <c r="GU71" s="235"/>
      <c r="GV71" s="235"/>
      <c r="GW71" s="235"/>
      <c r="GX71" s="235"/>
      <c r="GY71" s="235"/>
      <c r="GZ71" s="235"/>
      <c r="HA71" s="235"/>
      <c r="HB71" s="235"/>
      <c r="HC71" s="235"/>
      <c r="HD71" s="235"/>
      <c r="HE71" s="235"/>
      <c r="HF71" s="235"/>
      <c r="HG71" s="235"/>
      <c r="HH71" s="235"/>
      <c r="HI71" s="235"/>
      <c r="HJ71" s="235"/>
      <c r="HK71" s="235"/>
      <c r="HL71" s="235"/>
      <c r="HM71" s="235"/>
      <c r="HN71" s="235"/>
      <c r="HO71" s="235"/>
      <c r="HP71" s="235"/>
      <c r="HQ71" s="235"/>
      <c r="HR71" s="235"/>
      <c r="HS71" s="235"/>
      <c r="HT71" s="235"/>
      <c r="HU71" s="235"/>
      <c r="HV71" s="235"/>
      <c r="HW71" s="235"/>
      <c r="HX71" s="235"/>
      <c r="HY71" s="235"/>
      <c r="HZ71" s="235"/>
      <c r="IA71" s="235"/>
      <c r="IB71" s="235"/>
      <c r="IC71" s="235"/>
      <c r="ID71" s="235"/>
      <c r="IE71" s="235"/>
      <c r="IF71" s="235"/>
      <c r="IG71" s="235"/>
      <c r="IH71" s="235"/>
      <c r="II71" s="235"/>
      <c r="IJ71" s="235"/>
      <c r="IK71" s="235"/>
      <c r="IL71" s="235"/>
      <c r="IM71" s="235"/>
      <c r="IN71" s="235"/>
      <c r="IO71" s="235"/>
      <c r="IP71" s="235"/>
      <c r="IQ71" s="235"/>
      <c r="IR71" s="235"/>
      <c r="IS71" s="235"/>
      <c r="IT71" s="235"/>
      <c r="IU71" s="235"/>
      <c r="IV71" s="235"/>
    </row>
    <row r="72" ht="16.5" customHeight="1" spans="1:256">
      <c r="A72" s="251"/>
      <c r="B72" s="251"/>
      <c r="C72" s="278"/>
      <c r="D72" s="251"/>
      <c r="E72" s="344"/>
      <c r="F72" s="283"/>
      <c r="G72" s="282"/>
      <c r="H72" s="282"/>
      <c r="I72" s="282"/>
      <c r="J72" s="282"/>
      <c r="K72" s="282"/>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235"/>
      <c r="AP72" s="235"/>
      <c r="AQ72" s="235"/>
      <c r="AR72" s="235"/>
      <c r="AS72" s="235"/>
      <c r="AT72" s="235"/>
      <c r="AU72" s="235"/>
      <c r="AV72" s="235"/>
      <c r="AW72" s="235"/>
      <c r="AX72" s="235"/>
      <c r="AY72" s="235"/>
      <c r="AZ72" s="235"/>
      <c r="BA72" s="235"/>
      <c r="BB72" s="235"/>
      <c r="BC72" s="235"/>
      <c r="BD72" s="235"/>
      <c r="BE72" s="235"/>
      <c r="BF72" s="235"/>
      <c r="BG72" s="235"/>
      <c r="BH72" s="235"/>
      <c r="BI72" s="235"/>
      <c r="BJ72" s="235"/>
      <c r="BK72" s="235"/>
      <c r="BL72" s="235"/>
      <c r="BM72" s="235"/>
      <c r="BN72" s="235"/>
      <c r="BO72" s="235"/>
      <c r="BP72" s="235"/>
      <c r="BQ72" s="235"/>
      <c r="BR72" s="235"/>
      <c r="BS72" s="235"/>
      <c r="BT72" s="235"/>
      <c r="BU72" s="235"/>
      <c r="BV72" s="235"/>
      <c r="BW72" s="235"/>
      <c r="BX72" s="235"/>
      <c r="BY72" s="235"/>
      <c r="BZ72" s="235"/>
      <c r="CA72" s="235"/>
      <c r="CB72" s="235"/>
      <c r="CC72" s="235"/>
      <c r="CD72" s="235"/>
      <c r="CE72" s="235"/>
      <c r="CF72" s="235"/>
      <c r="CG72" s="235"/>
      <c r="CH72" s="235"/>
      <c r="CI72" s="235"/>
      <c r="CJ72" s="235"/>
      <c r="CK72" s="235"/>
      <c r="CL72" s="235"/>
      <c r="CM72" s="235"/>
      <c r="CN72" s="235"/>
      <c r="CO72" s="235"/>
      <c r="CP72" s="235"/>
      <c r="CQ72" s="235"/>
      <c r="CR72" s="235"/>
      <c r="CS72" s="235"/>
      <c r="CT72" s="235"/>
      <c r="CU72" s="235"/>
      <c r="CV72" s="235"/>
      <c r="CW72" s="235"/>
      <c r="CX72" s="235"/>
      <c r="CY72" s="235"/>
      <c r="CZ72" s="235"/>
      <c r="DA72" s="235"/>
      <c r="DB72" s="235"/>
      <c r="DC72" s="235"/>
      <c r="DD72" s="235"/>
      <c r="DE72" s="235"/>
      <c r="DF72" s="235"/>
      <c r="DG72" s="235"/>
      <c r="DH72" s="235"/>
      <c r="DI72" s="235"/>
      <c r="DJ72" s="235"/>
      <c r="DK72" s="235"/>
      <c r="DL72" s="235"/>
      <c r="DM72" s="235"/>
      <c r="DN72" s="235"/>
      <c r="DO72" s="235"/>
      <c r="DP72" s="235"/>
      <c r="DQ72" s="235"/>
      <c r="DR72" s="235"/>
      <c r="DS72" s="235"/>
      <c r="DT72" s="235"/>
      <c r="DU72" s="235"/>
      <c r="DV72" s="235"/>
      <c r="DW72" s="235"/>
      <c r="DX72" s="235"/>
      <c r="DY72" s="235"/>
      <c r="DZ72" s="235"/>
      <c r="EA72" s="235"/>
      <c r="EB72" s="235"/>
      <c r="EC72" s="235"/>
      <c r="ED72" s="235"/>
      <c r="EE72" s="235"/>
      <c r="EF72" s="235"/>
      <c r="EG72" s="235"/>
      <c r="EH72" s="235"/>
      <c r="EI72" s="235"/>
      <c r="EJ72" s="235"/>
      <c r="EK72" s="235"/>
      <c r="EL72" s="235"/>
      <c r="EM72" s="235"/>
      <c r="EN72" s="235"/>
      <c r="EO72" s="235"/>
      <c r="EP72" s="235"/>
      <c r="EQ72" s="235"/>
      <c r="ER72" s="235"/>
      <c r="ES72" s="235"/>
      <c r="ET72" s="235"/>
      <c r="EU72" s="235"/>
      <c r="EV72" s="235"/>
      <c r="EW72" s="235"/>
      <c r="EX72" s="235"/>
      <c r="EY72" s="235"/>
      <c r="EZ72" s="235"/>
      <c r="FA72" s="235"/>
      <c r="FB72" s="235"/>
      <c r="FC72" s="235"/>
      <c r="FD72" s="235"/>
      <c r="FE72" s="235"/>
      <c r="FF72" s="235"/>
      <c r="FG72" s="235"/>
      <c r="FH72" s="235"/>
      <c r="FI72" s="235"/>
      <c r="FJ72" s="235"/>
      <c r="FK72" s="235"/>
      <c r="FL72" s="235"/>
      <c r="FM72" s="235"/>
      <c r="FN72" s="235"/>
      <c r="FO72" s="235"/>
      <c r="FP72" s="235"/>
      <c r="FQ72" s="235"/>
      <c r="FR72" s="235"/>
      <c r="FS72" s="235"/>
      <c r="FT72" s="235"/>
      <c r="FU72" s="235"/>
      <c r="FV72" s="235"/>
      <c r="FW72" s="235"/>
      <c r="FX72" s="235"/>
      <c r="FY72" s="235"/>
      <c r="FZ72" s="235"/>
      <c r="GA72" s="235"/>
      <c r="GB72" s="235"/>
      <c r="GC72" s="235"/>
      <c r="GD72" s="235"/>
      <c r="GE72" s="235"/>
      <c r="GF72" s="235"/>
      <c r="GG72" s="235"/>
      <c r="GH72" s="235"/>
      <c r="GI72" s="235"/>
      <c r="GJ72" s="235"/>
      <c r="GK72" s="235"/>
      <c r="GL72" s="235"/>
      <c r="GM72" s="235"/>
      <c r="GN72" s="235"/>
      <c r="GO72" s="235"/>
      <c r="GP72" s="235"/>
      <c r="GQ72" s="235"/>
      <c r="GR72" s="235"/>
      <c r="GS72" s="235"/>
      <c r="GT72" s="235"/>
      <c r="GU72" s="235"/>
      <c r="GV72" s="235"/>
      <c r="GW72" s="235"/>
      <c r="GX72" s="235"/>
      <c r="GY72" s="235"/>
      <c r="GZ72" s="235"/>
      <c r="HA72" s="235"/>
      <c r="HB72" s="235"/>
      <c r="HC72" s="235"/>
      <c r="HD72" s="235"/>
      <c r="HE72" s="235"/>
      <c r="HF72" s="235"/>
      <c r="HG72" s="235"/>
      <c r="HH72" s="235"/>
      <c r="HI72" s="235"/>
      <c r="HJ72" s="235"/>
      <c r="HK72" s="235"/>
      <c r="HL72" s="235"/>
      <c r="HM72" s="235"/>
      <c r="HN72" s="235"/>
      <c r="HO72" s="235"/>
      <c r="HP72" s="235"/>
      <c r="HQ72" s="235"/>
      <c r="HR72" s="235"/>
      <c r="HS72" s="235"/>
      <c r="HT72" s="235"/>
      <c r="HU72" s="235"/>
      <c r="HV72" s="235"/>
      <c r="HW72" s="235"/>
      <c r="HX72" s="235"/>
      <c r="HY72" s="235"/>
      <c r="HZ72" s="235"/>
      <c r="IA72" s="235"/>
      <c r="IB72" s="235"/>
      <c r="IC72" s="235"/>
      <c r="ID72" s="235"/>
      <c r="IE72" s="235"/>
      <c r="IF72" s="235"/>
      <c r="IG72" s="235"/>
      <c r="IH72" s="235"/>
      <c r="II72" s="235"/>
      <c r="IJ72" s="235"/>
      <c r="IK72" s="235"/>
      <c r="IL72" s="235"/>
      <c r="IM72" s="235"/>
      <c r="IN72" s="235"/>
      <c r="IO72" s="235"/>
      <c r="IP72" s="235"/>
      <c r="IQ72" s="235"/>
      <c r="IR72" s="235"/>
      <c r="IS72" s="235"/>
      <c r="IT72" s="235"/>
      <c r="IU72" s="235"/>
      <c r="IV72" s="235"/>
    </row>
    <row r="73" ht="27.75" customHeight="1" spans="1:256">
      <c r="A73" s="252" t="s">
        <v>1205</v>
      </c>
      <c r="B73" s="345" t="s">
        <v>1008</v>
      </c>
      <c r="C73" s="346" t="s">
        <v>1265</v>
      </c>
      <c r="D73" s="347">
        <v>425</v>
      </c>
      <c r="E73" s="348"/>
      <c r="F73" s="282"/>
      <c r="G73" s="235"/>
      <c r="H73" s="235"/>
      <c r="I73" s="235"/>
      <c r="J73" s="235"/>
      <c r="K73" s="235"/>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235"/>
      <c r="AP73" s="235"/>
      <c r="AQ73" s="235"/>
      <c r="AR73" s="235"/>
      <c r="AS73" s="235"/>
      <c r="AT73" s="235"/>
      <c r="AU73" s="235"/>
      <c r="AV73" s="235"/>
      <c r="AW73" s="235"/>
      <c r="AX73" s="235"/>
      <c r="AY73" s="235"/>
      <c r="AZ73" s="235"/>
      <c r="BA73" s="235"/>
      <c r="BB73" s="235"/>
      <c r="BC73" s="235"/>
      <c r="BD73" s="235"/>
      <c r="BE73" s="235"/>
      <c r="BF73" s="235"/>
      <c r="BG73" s="235"/>
      <c r="BH73" s="235"/>
      <c r="BI73" s="235"/>
      <c r="BJ73" s="235"/>
      <c r="BK73" s="235"/>
      <c r="BL73" s="235"/>
      <c r="BM73" s="235"/>
      <c r="BN73" s="235"/>
      <c r="BO73" s="235"/>
      <c r="BP73" s="235"/>
      <c r="BQ73" s="235"/>
      <c r="BR73" s="235"/>
      <c r="BS73" s="235"/>
      <c r="BT73" s="235"/>
      <c r="BU73" s="235"/>
      <c r="BV73" s="235"/>
      <c r="BW73" s="235"/>
      <c r="BX73" s="235"/>
      <c r="BY73" s="235"/>
      <c r="BZ73" s="235"/>
      <c r="CA73" s="235"/>
      <c r="CB73" s="235"/>
      <c r="CC73" s="235"/>
      <c r="CD73" s="235"/>
      <c r="CE73" s="235"/>
      <c r="CF73" s="235"/>
      <c r="CG73" s="235"/>
      <c r="CH73" s="235"/>
      <c r="CI73" s="235"/>
      <c r="CJ73" s="235"/>
      <c r="CK73" s="235"/>
      <c r="CL73" s="235"/>
      <c r="CM73" s="235"/>
      <c r="CN73" s="235"/>
      <c r="CO73" s="235"/>
      <c r="CP73" s="235"/>
      <c r="CQ73" s="235"/>
      <c r="CR73" s="235"/>
      <c r="CS73" s="235"/>
      <c r="CT73" s="235"/>
      <c r="CU73" s="235"/>
      <c r="CV73" s="235"/>
      <c r="CW73" s="235"/>
      <c r="CX73" s="235"/>
      <c r="CY73" s="235"/>
      <c r="CZ73" s="235"/>
      <c r="DA73" s="235"/>
      <c r="DB73" s="235"/>
      <c r="DC73" s="235"/>
      <c r="DD73" s="235"/>
      <c r="DE73" s="235"/>
      <c r="DF73" s="235"/>
      <c r="DG73" s="235"/>
      <c r="DH73" s="235"/>
      <c r="DI73" s="235"/>
      <c r="DJ73" s="235"/>
      <c r="DK73" s="235"/>
      <c r="DL73" s="235"/>
      <c r="DM73" s="235"/>
      <c r="DN73" s="235"/>
      <c r="DO73" s="235"/>
      <c r="DP73" s="235"/>
      <c r="DQ73" s="235"/>
      <c r="DR73" s="235"/>
      <c r="DS73" s="235"/>
      <c r="DT73" s="235"/>
      <c r="DU73" s="235"/>
      <c r="DV73" s="235"/>
      <c r="DW73" s="235"/>
      <c r="DX73" s="235"/>
      <c r="DY73" s="235"/>
      <c r="DZ73" s="235"/>
      <c r="EA73" s="235"/>
      <c r="EB73" s="235"/>
      <c r="EC73" s="235"/>
      <c r="ED73" s="235"/>
      <c r="EE73" s="235"/>
      <c r="EF73" s="235"/>
      <c r="EG73" s="235"/>
      <c r="EH73" s="235"/>
      <c r="EI73" s="235"/>
      <c r="EJ73" s="235"/>
      <c r="EK73" s="235"/>
      <c r="EL73" s="235"/>
      <c r="EM73" s="235"/>
      <c r="EN73" s="235"/>
      <c r="EO73" s="235"/>
      <c r="EP73" s="235"/>
      <c r="EQ73" s="235"/>
      <c r="ER73" s="235"/>
      <c r="ES73" s="235"/>
      <c r="ET73" s="235"/>
      <c r="EU73" s="235"/>
      <c r="EV73" s="235"/>
      <c r="EW73" s="235"/>
      <c r="EX73" s="235"/>
      <c r="EY73" s="235"/>
      <c r="EZ73" s="235"/>
      <c r="FA73" s="235"/>
      <c r="FB73" s="235"/>
      <c r="FC73" s="235"/>
      <c r="FD73" s="235"/>
      <c r="FE73" s="235"/>
      <c r="FF73" s="235"/>
      <c r="FG73" s="235"/>
      <c r="FH73" s="235"/>
      <c r="FI73" s="235"/>
      <c r="FJ73" s="235"/>
      <c r="FK73" s="235"/>
      <c r="FL73" s="235"/>
      <c r="FM73" s="235"/>
      <c r="FN73" s="235"/>
      <c r="FO73" s="235"/>
      <c r="FP73" s="235"/>
      <c r="FQ73" s="235"/>
      <c r="FR73" s="235"/>
      <c r="FS73" s="235"/>
      <c r="FT73" s="235"/>
      <c r="FU73" s="235"/>
      <c r="FV73" s="235"/>
      <c r="FW73" s="235"/>
      <c r="FX73" s="235"/>
      <c r="FY73" s="235"/>
      <c r="FZ73" s="235"/>
      <c r="GA73" s="235"/>
      <c r="GB73" s="235"/>
      <c r="GC73" s="235"/>
      <c r="GD73" s="235"/>
      <c r="GE73" s="235"/>
      <c r="GF73" s="235"/>
      <c r="GG73" s="235"/>
      <c r="GH73" s="235"/>
      <c r="GI73" s="235"/>
      <c r="GJ73" s="235"/>
      <c r="GK73" s="235"/>
      <c r="GL73" s="235"/>
      <c r="GM73" s="235"/>
      <c r="GN73" s="235"/>
      <c r="GO73" s="235"/>
      <c r="GP73" s="235"/>
      <c r="GQ73" s="235"/>
      <c r="GR73" s="235"/>
      <c r="GS73" s="235"/>
      <c r="GT73" s="235"/>
      <c r="GU73" s="235"/>
      <c r="GV73" s="235"/>
      <c r="GW73" s="235"/>
      <c r="GX73" s="235"/>
      <c r="GY73" s="235"/>
      <c r="GZ73" s="235"/>
      <c r="HA73" s="235"/>
      <c r="HB73" s="235"/>
      <c r="HC73" s="235"/>
      <c r="HD73" s="235"/>
      <c r="HE73" s="235"/>
      <c r="HF73" s="235"/>
      <c r="HG73" s="235"/>
      <c r="HH73" s="235"/>
      <c r="HI73" s="235"/>
      <c r="HJ73" s="235"/>
      <c r="HK73" s="235"/>
      <c r="HL73" s="235"/>
      <c r="HM73" s="235"/>
      <c r="HN73" s="235"/>
      <c r="HO73" s="235"/>
      <c r="HP73" s="235"/>
      <c r="HQ73" s="235"/>
      <c r="HR73" s="235"/>
      <c r="HS73" s="235"/>
      <c r="HT73" s="235"/>
      <c r="HU73" s="235"/>
      <c r="HV73" s="235"/>
      <c r="HW73" s="235"/>
      <c r="HX73" s="235"/>
      <c r="HY73" s="235"/>
      <c r="HZ73" s="235"/>
      <c r="IA73" s="235"/>
      <c r="IB73" s="235"/>
      <c r="IC73" s="235"/>
      <c r="ID73" s="235"/>
      <c r="IE73" s="235"/>
      <c r="IF73" s="235"/>
      <c r="IG73" s="235"/>
      <c r="IH73" s="235"/>
      <c r="II73" s="235"/>
      <c r="IJ73" s="235"/>
      <c r="IK73" s="235"/>
      <c r="IL73" s="235"/>
      <c r="IM73" s="235"/>
      <c r="IN73" s="235"/>
      <c r="IO73" s="235"/>
      <c r="IP73" s="235"/>
      <c r="IQ73" s="235"/>
      <c r="IR73" s="235"/>
      <c r="IS73" s="235"/>
      <c r="IT73" s="235"/>
      <c r="IU73" s="235"/>
      <c r="IV73" s="235"/>
    </row>
    <row r="74" ht="27.75" customHeight="1" spans="1:256">
      <c r="A74" s="349" t="s">
        <v>1266</v>
      </c>
      <c r="B74" s="260"/>
      <c r="C74" s="260"/>
      <c r="D74" s="350">
        <f>SUM(D73)</f>
        <v>425</v>
      </c>
      <c r="E74" s="348"/>
      <c r="F74" s="282"/>
      <c r="G74" s="235"/>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235"/>
      <c r="AP74" s="235"/>
      <c r="AQ74" s="235"/>
      <c r="AR74" s="235"/>
      <c r="AS74" s="235"/>
      <c r="AT74" s="235"/>
      <c r="AU74" s="235"/>
      <c r="AV74" s="235"/>
      <c r="AW74" s="235"/>
      <c r="AX74" s="235"/>
      <c r="AY74" s="235"/>
      <c r="AZ74" s="235"/>
      <c r="BA74" s="235"/>
      <c r="BB74" s="235"/>
      <c r="BC74" s="235"/>
      <c r="BD74" s="235"/>
      <c r="BE74" s="235"/>
      <c r="BF74" s="235"/>
      <c r="BG74" s="235"/>
      <c r="BH74" s="235"/>
      <c r="BI74" s="235"/>
      <c r="BJ74" s="235"/>
      <c r="BK74" s="235"/>
      <c r="BL74" s="235"/>
      <c r="BM74" s="235"/>
      <c r="BN74" s="235"/>
      <c r="BO74" s="235"/>
      <c r="BP74" s="235"/>
      <c r="BQ74" s="235"/>
      <c r="BR74" s="235"/>
      <c r="BS74" s="235"/>
      <c r="BT74" s="235"/>
      <c r="BU74" s="235"/>
      <c r="BV74" s="235"/>
      <c r="BW74" s="235"/>
      <c r="BX74" s="235"/>
      <c r="BY74" s="235"/>
      <c r="BZ74" s="235"/>
      <c r="CA74" s="235"/>
      <c r="CB74" s="235"/>
      <c r="CC74" s="235"/>
      <c r="CD74" s="235"/>
      <c r="CE74" s="235"/>
      <c r="CF74" s="235"/>
      <c r="CG74" s="235"/>
      <c r="CH74" s="235"/>
      <c r="CI74" s="235"/>
      <c r="CJ74" s="235"/>
      <c r="CK74" s="235"/>
      <c r="CL74" s="235"/>
      <c r="CM74" s="235"/>
      <c r="CN74" s="235"/>
      <c r="CO74" s="235"/>
      <c r="CP74" s="235"/>
      <c r="CQ74" s="235"/>
      <c r="CR74" s="235"/>
      <c r="CS74" s="235"/>
      <c r="CT74" s="235"/>
      <c r="CU74" s="235"/>
      <c r="CV74" s="235"/>
      <c r="CW74" s="235"/>
      <c r="CX74" s="235"/>
      <c r="CY74" s="235"/>
      <c r="CZ74" s="235"/>
      <c r="DA74" s="235"/>
      <c r="DB74" s="235"/>
      <c r="DC74" s="235"/>
      <c r="DD74" s="235"/>
      <c r="DE74" s="235"/>
      <c r="DF74" s="235"/>
      <c r="DG74" s="235"/>
      <c r="DH74" s="235"/>
      <c r="DI74" s="235"/>
      <c r="DJ74" s="235"/>
      <c r="DK74" s="235"/>
      <c r="DL74" s="235"/>
      <c r="DM74" s="235"/>
      <c r="DN74" s="235"/>
      <c r="DO74" s="235"/>
      <c r="DP74" s="235"/>
      <c r="DQ74" s="235"/>
      <c r="DR74" s="235"/>
      <c r="DS74" s="235"/>
      <c r="DT74" s="235"/>
      <c r="DU74" s="235"/>
      <c r="DV74" s="235"/>
      <c r="DW74" s="235"/>
      <c r="DX74" s="235"/>
      <c r="DY74" s="235"/>
      <c r="DZ74" s="235"/>
      <c r="EA74" s="235"/>
      <c r="EB74" s="235"/>
      <c r="EC74" s="235"/>
      <c r="ED74" s="235"/>
      <c r="EE74" s="235"/>
      <c r="EF74" s="235"/>
      <c r="EG74" s="235"/>
      <c r="EH74" s="235"/>
      <c r="EI74" s="235"/>
      <c r="EJ74" s="235"/>
      <c r="EK74" s="235"/>
      <c r="EL74" s="235"/>
      <c r="EM74" s="235"/>
      <c r="EN74" s="235"/>
      <c r="EO74" s="235"/>
      <c r="EP74" s="235"/>
      <c r="EQ74" s="235"/>
      <c r="ER74" s="235"/>
      <c r="ES74" s="235"/>
      <c r="ET74" s="235"/>
      <c r="EU74" s="235"/>
      <c r="EV74" s="235"/>
      <c r="EW74" s="235"/>
      <c r="EX74" s="235"/>
      <c r="EY74" s="235"/>
      <c r="EZ74" s="235"/>
      <c r="FA74" s="235"/>
      <c r="FB74" s="235"/>
      <c r="FC74" s="235"/>
      <c r="FD74" s="235"/>
      <c r="FE74" s="235"/>
      <c r="FF74" s="235"/>
      <c r="FG74" s="235"/>
      <c r="FH74" s="235"/>
      <c r="FI74" s="235"/>
      <c r="FJ74" s="235"/>
      <c r="FK74" s="235"/>
      <c r="FL74" s="235"/>
      <c r="FM74" s="235"/>
      <c r="FN74" s="235"/>
      <c r="FO74" s="235"/>
      <c r="FP74" s="235"/>
      <c r="FQ74" s="235"/>
      <c r="FR74" s="235"/>
      <c r="FS74" s="235"/>
      <c r="FT74" s="235"/>
      <c r="FU74" s="235"/>
      <c r="FV74" s="235"/>
      <c r="FW74" s="235"/>
      <c r="FX74" s="235"/>
      <c r="FY74" s="235"/>
      <c r="FZ74" s="235"/>
      <c r="GA74" s="235"/>
      <c r="GB74" s="235"/>
      <c r="GC74" s="235"/>
      <c r="GD74" s="235"/>
      <c r="GE74" s="235"/>
      <c r="GF74" s="235"/>
      <c r="GG74" s="235"/>
      <c r="GH74" s="235"/>
      <c r="GI74" s="235"/>
      <c r="GJ74" s="235"/>
      <c r="GK74" s="235"/>
      <c r="GL74" s="235"/>
      <c r="GM74" s="235"/>
      <c r="GN74" s="235"/>
      <c r="GO74" s="235"/>
      <c r="GP74" s="235"/>
      <c r="GQ74" s="235"/>
      <c r="GR74" s="235"/>
      <c r="GS74" s="235"/>
      <c r="GT74" s="235"/>
      <c r="GU74" s="235"/>
      <c r="GV74" s="235"/>
      <c r="GW74" s="235"/>
      <c r="GX74" s="235"/>
      <c r="GY74" s="235"/>
      <c r="GZ74" s="235"/>
      <c r="HA74" s="235"/>
      <c r="HB74" s="235"/>
      <c r="HC74" s="235"/>
      <c r="HD74" s="235"/>
      <c r="HE74" s="235"/>
      <c r="HF74" s="235"/>
      <c r="HG74" s="235"/>
      <c r="HH74" s="235"/>
      <c r="HI74" s="235"/>
      <c r="HJ74" s="235"/>
      <c r="HK74" s="235"/>
      <c r="HL74" s="235"/>
      <c r="HM74" s="235"/>
      <c r="HN74" s="235"/>
      <c r="HO74" s="235"/>
      <c r="HP74" s="235"/>
      <c r="HQ74" s="235"/>
      <c r="HR74" s="235"/>
      <c r="HS74" s="235"/>
      <c r="HT74" s="235"/>
      <c r="HU74" s="235"/>
      <c r="HV74" s="235"/>
      <c r="HW74" s="235"/>
      <c r="HX74" s="235"/>
      <c r="HY74" s="235"/>
      <c r="HZ74" s="235"/>
      <c r="IA74" s="235"/>
      <c r="IB74" s="235"/>
      <c r="IC74" s="235"/>
      <c r="ID74" s="235"/>
      <c r="IE74" s="235"/>
      <c r="IF74" s="235"/>
      <c r="IG74" s="235"/>
      <c r="IH74" s="235"/>
      <c r="II74" s="235"/>
      <c r="IJ74" s="235"/>
      <c r="IK74" s="235"/>
      <c r="IL74" s="235"/>
      <c r="IM74" s="235"/>
      <c r="IN74" s="235"/>
      <c r="IO74" s="235"/>
      <c r="IP74" s="235"/>
      <c r="IQ74" s="235"/>
      <c r="IR74" s="235"/>
      <c r="IS74" s="235"/>
      <c r="IT74" s="235"/>
      <c r="IU74" s="235"/>
      <c r="IV74" s="235"/>
    </row>
    <row r="75" ht="14.25" customHeight="1" spans="1:256">
      <c r="A75" s="235"/>
      <c r="B75" s="235"/>
      <c r="C75" s="312"/>
      <c r="D75" s="235"/>
      <c r="E75" s="282"/>
      <c r="F75" s="283"/>
      <c r="G75" s="282"/>
      <c r="H75" s="282"/>
      <c r="I75" s="282"/>
      <c r="J75" s="282"/>
      <c r="K75" s="282"/>
      <c r="L75" s="235"/>
      <c r="M75" s="235"/>
      <c r="N75" s="235"/>
      <c r="O75" s="235"/>
      <c r="P75" s="235"/>
      <c r="Q75" s="235"/>
      <c r="R75" s="235"/>
      <c r="S75" s="235"/>
      <c r="T75" s="235"/>
      <c r="U75" s="235"/>
      <c r="V75" s="235"/>
      <c r="W75" s="235"/>
      <c r="X75" s="235"/>
      <c r="Y75" s="235"/>
      <c r="Z75" s="235"/>
      <c r="AA75" s="235"/>
      <c r="AB75" s="235"/>
      <c r="AC75" s="235"/>
      <c r="AD75" s="235"/>
      <c r="AE75" s="235"/>
      <c r="AF75" s="235"/>
      <c r="AG75" s="235"/>
      <c r="AH75" s="235"/>
      <c r="AI75" s="235"/>
      <c r="AJ75" s="235"/>
      <c r="AK75" s="235"/>
      <c r="AL75" s="235"/>
      <c r="AM75" s="235"/>
      <c r="AN75" s="235"/>
      <c r="AO75" s="235"/>
      <c r="AP75" s="235"/>
      <c r="AQ75" s="235"/>
      <c r="AR75" s="235"/>
      <c r="AS75" s="235"/>
      <c r="AT75" s="235"/>
      <c r="AU75" s="235"/>
      <c r="AV75" s="235"/>
      <c r="AW75" s="235"/>
      <c r="AX75" s="235"/>
      <c r="AY75" s="235"/>
      <c r="AZ75" s="235"/>
      <c r="BA75" s="235"/>
      <c r="BB75" s="235"/>
      <c r="BC75" s="235"/>
      <c r="BD75" s="235"/>
      <c r="BE75" s="235"/>
      <c r="BF75" s="235"/>
      <c r="BG75" s="235"/>
      <c r="BH75" s="235"/>
      <c r="BI75" s="235"/>
      <c r="BJ75" s="235"/>
      <c r="BK75" s="235"/>
      <c r="BL75" s="235"/>
      <c r="BM75" s="235"/>
      <c r="BN75" s="235"/>
      <c r="BO75" s="235"/>
      <c r="BP75" s="235"/>
      <c r="BQ75" s="235"/>
      <c r="BR75" s="235"/>
      <c r="BS75" s="235"/>
      <c r="BT75" s="235"/>
      <c r="BU75" s="235"/>
      <c r="BV75" s="235"/>
      <c r="BW75" s="235"/>
      <c r="BX75" s="235"/>
      <c r="BY75" s="235"/>
      <c r="BZ75" s="235"/>
      <c r="CA75" s="235"/>
      <c r="CB75" s="235"/>
      <c r="CC75" s="235"/>
      <c r="CD75" s="235"/>
      <c r="CE75" s="235"/>
      <c r="CF75" s="235"/>
      <c r="CG75" s="235"/>
      <c r="CH75" s="235"/>
      <c r="CI75" s="235"/>
      <c r="CJ75" s="235"/>
      <c r="CK75" s="235"/>
      <c r="CL75" s="235"/>
      <c r="CM75" s="235"/>
      <c r="CN75" s="235"/>
      <c r="CO75" s="235"/>
      <c r="CP75" s="235"/>
      <c r="CQ75" s="235"/>
      <c r="CR75" s="235"/>
      <c r="CS75" s="235"/>
      <c r="CT75" s="235"/>
      <c r="CU75" s="235"/>
      <c r="CV75" s="235"/>
      <c r="CW75" s="235"/>
      <c r="CX75" s="235"/>
      <c r="CY75" s="235"/>
      <c r="CZ75" s="235"/>
      <c r="DA75" s="235"/>
      <c r="DB75" s="235"/>
      <c r="DC75" s="235"/>
      <c r="DD75" s="235"/>
      <c r="DE75" s="235"/>
      <c r="DF75" s="235"/>
      <c r="DG75" s="235"/>
      <c r="DH75" s="235"/>
      <c r="DI75" s="235"/>
      <c r="DJ75" s="235"/>
      <c r="DK75" s="235"/>
      <c r="DL75" s="235"/>
      <c r="DM75" s="235"/>
      <c r="DN75" s="235"/>
      <c r="DO75" s="235"/>
      <c r="DP75" s="235"/>
      <c r="DQ75" s="235"/>
      <c r="DR75" s="235"/>
      <c r="DS75" s="235"/>
      <c r="DT75" s="235"/>
      <c r="DU75" s="235"/>
      <c r="DV75" s="235"/>
      <c r="DW75" s="235"/>
      <c r="DX75" s="235"/>
      <c r="DY75" s="235"/>
      <c r="DZ75" s="235"/>
      <c r="EA75" s="235"/>
      <c r="EB75" s="235"/>
      <c r="EC75" s="235"/>
      <c r="ED75" s="235"/>
      <c r="EE75" s="235"/>
      <c r="EF75" s="235"/>
      <c r="EG75" s="235"/>
      <c r="EH75" s="235"/>
      <c r="EI75" s="235"/>
      <c r="EJ75" s="235"/>
      <c r="EK75" s="235"/>
      <c r="EL75" s="235"/>
      <c r="EM75" s="235"/>
      <c r="EN75" s="235"/>
      <c r="EO75" s="235"/>
      <c r="EP75" s="235"/>
      <c r="EQ75" s="235"/>
      <c r="ER75" s="235"/>
      <c r="ES75" s="235"/>
      <c r="ET75" s="235"/>
      <c r="EU75" s="235"/>
      <c r="EV75" s="235"/>
      <c r="EW75" s="235"/>
      <c r="EX75" s="235"/>
      <c r="EY75" s="235"/>
      <c r="EZ75" s="235"/>
      <c r="FA75" s="235"/>
      <c r="FB75" s="235"/>
      <c r="FC75" s="235"/>
      <c r="FD75" s="235"/>
      <c r="FE75" s="235"/>
      <c r="FF75" s="235"/>
      <c r="FG75" s="235"/>
      <c r="FH75" s="235"/>
      <c r="FI75" s="235"/>
      <c r="FJ75" s="235"/>
      <c r="FK75" s="235"/>
      <c r="FL75" s="235"/>
      <c r="FM75" s="235"/>
      <c r="FN75" s="235"/>
      <c r="FO75" s="235"/>
      <c r="FP75" s="235"/>
      <c r="FQ75" s="235"/>
      <c r="FR75" s="235"/>
      <c r="FS75" s="235"/>
      <c r="FT75" s="235"/>
      <c r="FU75" s="235"/>
      <c r="FV75" s="235"/>
      <c r="FW75" s="235"/>
      <c r="FX75" s="235"/>
      <c r="FY75" s="235"/>
      <c r="FZ75" s="235"/>
      <c r="GA75" s="235"/>
      <c r="GB75" s="235"/>
      <c r="GC75" s="235"/>
      <c r="GD75" s="235"/>
      <c r="GE75" s="235"/>
      <c r="GF75" s="235"/>
      <c r="GG75" s="235"/>
      <c r="GH75" s="235"/>
      <c r="GI75" s="235"/>
      <c r="GJ75" s="235"/>
      <c r="GK75" s="235"/>
      <c r="GL75" s="235"/>
      <c r="GM75" s="235"/>
      <c r="GN75" s="235"/>
      <c r="GO75" s="235"/>
      <c r="GP75" s="235"/>
      <c r="GQ75" s="235"/>
      <c r="GR75" s="235"/>
      <c r="GS75" s="235"/>
      <c r="GT75" s="235"/>
      <c r="GU75" s="235"/>
      <c r="GV75" s="235"/>
      <c r="GW75" s="235"/>
      <c r="GX75" s="235"/>
      <c r="GY75" s="235"/>
      <c r="GZ75" s="235"/>
      <c r="HA75" s="235"/>
      <c r="HB75" s="235"/>
      <c r="HC75" s="235"/>
      <c r="HD75" s="235"/>
      <c r="HE75" s="235"/>
      <c r="HF75" s="235"/>
      <c r="HG75" s="235"/>
      <c r="HH75" s="235"/>
      <c r="HI75" s="235"/>
      <c r="HJ75" s="235"/>
      <c r="HK75" s="235"/>
      <c r="HL75" s="235"/>
      <c r="HM75" s="235"/>
      <c r="HN75" s="235"/>
      <c r="HO75" s="235"/>
      <c r="HP75" s="235"/>
      <c r="HQ75" s="235"/>
      <c r="HR75" s="235"/>
      <c r="HS75" s="235"/>
      <c r="HT75" s="235"/>
      <c r="HU75" s="235"/>
      <c r="HV75" s="235"/>
      <c r="HW75" s="235"/>
      <c r="HX75" s="235"/>
      <c r="HY75" s="235"/>
      <c r="HZ75" s="235"/>
      <c r="IA75" s="235"/>
      <c r="IB75" s="235"/>
      <c r="IC75" s="235"/>
      <c r="ID75" s="235"/>
      <c r="IE75" s="235"/>
      <c r="IF75" s="235"/>
      <c r="IG75" s="235"/>
      <c r="IH75" s="235"/>
      <c r="II75" s="235"/>
      <c r="IJ75" s="235"/>
      <c r="IK75" s="235"/>
      <c r="IL75" s="235"/>
      <c r="IM75" s="235"/>
      <c r="IN75" s="235"/>
      <c r="IO75" s="235"/>
      <c r="IP75" s="235"/>
      <c r="IQ75" s="235"/>
      <c r="IR75" s="235"/>
      <c r="IS75" s="235"/>
      <c r="IT75" s="235"/>
      <c r="IU75" s="235"/>
      <c r="IV75" s="235"/>
    </row>
    <row r="76" ht="14.25" customHeight="1" spans="1:256">
      <c r="A76" s="235"/>
      <c r="B76" s="235"/>
      <c r="C76" s="312"/>
      <c r="D76" s="235"/>
      <c r="E76" s="282"/>
      <c r="F76" s="283"/>
      <c r="G76" s="282"/>
      <c r="H76" s="282"/>
      <c r="I76" s="282"/>
      <c r="J76" s="282"/>
      <c r="K76" s="282"/>
      <c r="L76" s="235"/>
      <c r="M76" s="235"/>
      <c r="N76" s="235"/>
      <c r="O76" s="235"/>
      <c r="P76" s="235"/>
      <c r="Q76" s="235"/>
      <c r="R76" s="235"/>
      <c r="S76" s="235"/>
      <c r="T76" s="235"/>
      <c r="U76" s="235"/>
      <c r="V76" s="235"/>
      <c r="W76" s="235"/>
      <c r="X76" s="235"/>
      <c r="Y76" s="235"/>
      <c r="Z76" s="235"/>
      <c r="AA76" s="235"/>
      <c r="AB76" s="235"/>
      <c r="AC76" s="235"/>
      <c r="AD76" s="235"/>
      <c r="AE76" s="235"/>
      <c r="AF76" s="235"/>
      <c r="AG76" s="235"/>
      <c r="AH76" s="235"/>
      <c r="AI76" s="235"/>
      <c r="AJ76" s="235"/>
      <c r="AK76" s="235"/>
      <c r="AL76" s="235"/>
      <c r="AM76" s="235"/>
      <c r="AN76" s="235"/>
      <c r="AO76" s="235"/>
      <c r="AP76" s="235"/>
      <c r="AQ76" s="235"/>
      <c r="AR76" s="235"/>
      <c r="AS76" s="235"/>
      <c r="AT76" s="235"/>
      <c r="AU76" s="235"/>
      <c r="AV76" s="235"/>
      <c r="AW76" s="235"/>
      <c r="AX76" s="235"/>
      <c r="AY76" s="235"/>
      <c r="AZ76" s="235"/>
      <c r="BA76" s="235"/>
      <c r="BB76" s="235"/>
      <c r="BC76" s="235"/>
      <c r="BD76" s="235"/>
      <c r="BE76" s="235"/>
      <c r="BF76" s="235"/>
      <c r="BG76" s="235"/>
      <c r="BH76" s="235"/>
      <c r="BI76" s="235"/>
      <c r="BJ76" s="235"/>
      <c r="BK76" s="235"/>
      <c r="BL76" s="235"/>
      <c r="BM76" s="235"/>
      <c r="BN76" s="235"/>
      <c r="BO76" s="235"/>
      <c r="BP76" s="235"/>
      <c r="BQ76" s="235"/>
      <c r="BR76" s="235"/>
      <c r="BS76" s="235"/>
      <c r="BT76" s="235"/>
      <c r="BU76" s="235"/>
      <c r="BV76" s="235"/>
      <c r="BW76" s="235"/>
      <c r="BX76" s="235"/>
      <c r="BY76" s="235"/>
      <c r="BZ76" s="235"/>
      <c r="CA76" s="235"/>
      <c r="CB76" s="235"/>
      <c r="CC76" s="235"/>
      <c r="CD76" s="235"/>
      <c r="CE76" s="235"/>
      <c r="CF76" s="235"/>
      <c r="CG76" s="235"/>
      <c r="CH76" s="235"/>
      <c r="CI76" s="235"/>
      <c r="CJ76" s="235"/>
      <c r="CK76" s="235"/>
      <c r="CL76" s="235"/>
      <c r="CM76" s="235"/>
      <c r="CN76" s="235"/>
      <c r="CO76" s="235"/>
      <c r="CP76" s="235"/>
      <c r="CQ76" s="235"/>
      <c r="CR76" s="235"/>
      <c r="CS76" s="235"/>
      <c r="CT76" s="235"/>
      <c r="CU76" s="235"/>
      <c r="CV76" s="235"/>
      <c r="CW76" s="235"/>
      <c r="CX76" s="235"/>
      <c r="CY76" s="235"/>
      <c r="CZ76" s="235"/>
      <c r="DA76" s="235"/>
      <c r="DB76" s="235"/>
      <c r="DC76" s="235"/>
      <c r="DD76" s="235"/>
      <c r="DE76" s="235"/>
      <c r="DF76" s="235"/>
      <c r="DG76" s="235"/>
      <c r="DH76" s="235"/>
      <c r="DI76" s="235"/>
      <c r="DJ76" s="235"/>
      <c r="DK76" s="235"/>
      <c r="DL76" s="235"/>
      <c r="DM76" s="235"/>
      <c r="DN76" s="235"/>
      <c r="DO76" s="235"/>
      <c r="DP76" s="235"/>
      <c r="DQ76" s="235"/>
      <c r="DR76" s="235"/>
      <c r="DS76" s="235"/>
      <c r="DT76" s="235"/>
      <c r="DU76" s="235"/>
      <c r="DV76" s="235"/>
      <c r="DW76" s="235"/>
      <c r="DX76" s="235"/>
      <c r="DY76" s="235"/>
      <c r="DZ76" s="235"/>
      <c r="EA76" s="235"/>
      <c r="EB76" s="235"/>
      <c r="EC76" s="235"/>
      <c r="ED76" s="235"/>
      <c r="EE76" s="235"/>
      <c r="EF76" s="235"/>
      <c r="EG76" s="235"/>
      <c r="EH76" s="235"/>
      <c r="EI76" s="235"/>
      <c r="EJ76" s="235"/>
      <c r="EK76" s="235"/>
      <c r="EL76" s="235"/>
      <c r="EM76" s="235"/>
      <c r="EN76" s="235"/>
      <c r="EO76" s="235"/>
      <c r="EP76" s="235"/>
      <c r="EQ76" s="235"/>
      <c r="ER76" s="235"/>
      <c r="ES76" s="235"/>
      <c r="ET76" s="235"/>
      <c r="EU76" s="235"/>
      <c r="EV76" s="235"/>
      <c r="EW76" s="235"/>
      <c r="EX76" s="235"/>
      <c r="EY76" s="235"/>
      <c r="EZ76" s="235"/>
      <c r="FA76" s="235"/>
      <c r="FB76" s="235"/>
      <c r="FC76" s="235"/>
      <c r="FD76" s="235"/>
      <c r="FE76" s="235"/>
      <c r="FF76" s="235"/>
      <c r="FG76" s="235"/>
      <c r="FH76" s="235"/>
      <c r="FI76" s="235"/>
      <c r="FJ76" s="235"/>
      <c r="FK76" s="235"/>
      <c r="FL76" s="235"/>
      <c r="FM76" s="235"/>
      <c r="FN76" s="235"/>
      <c r="FO76" s="235"/>
      <c r="FP76" s="235"/>
      <c r="FQ76" s="235"/>
      <c r="FR76" s="235"/>
      <c r="FS76" s="235"/>
      <c r="FT76" s="235"/>
      <c r="FU76" s="235"/>
      <c r="FV76" s="235"/>
      <c r="FW76" s="235"/>
      <c r="FX76" s="235"/>
      <c r="FY76" s="235"/>
      <c r="FZ76" s="235"/>
      <c r="GA76" s="235"/>
      <c r="GB76" s="235"/>
      <c r="GC76" s="235"/>
      <c r="GD76" s="235"/>
      <c r="GE76" s="235"/>
      <c r="GF76" s="235"/>
      <c r="GG76" s="235"/>
      <c r="GH76" s="235"/>
      <c r="GI76" s="235"/>
      <c r="GJ76" s="235"/>
      <c r="GK76" s="235"/>
      <c r="GL76" s="235"/>
      <c r="GM76" s="235"/>
      <c r="GN76" s="235"/>
      <c r="GO76" s="235"/>
      <c r="GP76" s="235"/>
      <c r="GQ76" s="235"/>
      <c r="GR76" s="235"/>
      <c r="GS76" s="235"/>
      <c r="GT76" s="235"/>
      <c r="GU76" s="235"/>
      <c r="GV76" s="235"/>
      <c r="GW76" s="235"/>
      <c r="GX76" s="235"/>
      <c r="GY76" s="235"/>
      <c r="GZ76" s="235"/>
      <c r="HA76" s="235"/>
      <c r="HB76" s="235"/>
      <c r="HC76" s="235"/>
      <c r="HD76" s="235"/>
      <c r="HE76" s="235"/>
      <c r="HF76" s="235"/>
      <c r="HG76" s="235"/>
      <c r="HH76" s="235"/>
      <c r="HI76" s="235"/>
      <c r="HJ76" s="235"/>
      <c r="HK76" s="235"/>
      <c r="HL76" s="235"/>
      <c r="HM76" s="235"/>
      <c r="HN76" s="235"/>
      <c r="HO76" s="235"/>
      <c r="HP76" s="235"/>
      <c r="HQ76" s="235"/>
      <c r="HR76" s="235"/>
      <c r="HS76" s="235"/>
      <c r="HT76" s="235"/>
      <c r="HU76" s="235"/>
      <c r="HV76" s="235"/>
      <c r="HW76" s="235"/>
      <c r="HX76" s="235"/>
      <c r="HY76" s="235"/>
      <c r="HZ76" s="235"/>
      <c r="IA76" s="235"/>
      <c r="IB76" s="235"/>
      <c r="IC76" s="235"/>
      <c r="ID76" s="235"/>
      <c r="IE76" s="235"/>
      <c r="IF76" s="235"/>
      <c r="IG76" s="235"/>
      <c r="IH76" s="235"/>
      <c r="II76" s="235"/>
      <c r="IJ76" s="235"/>
      <c r="IK76" s="235"/>
      <c r="IL76" s="235"/>
      <c r="IM76" s="235"/>
      <c r="IN76" s="235"/>
      <c r="IO76" s="235"/>
      <c r="IP76" s="235"/>
      <c r="IQ76" s="235"/>
      <c r="IR76" s="235"/>
      <c r="IS76" s="235"/>
      <c r="IT76" s="235"/>
      <c r="IU76" s="235"/>
      <c r="IV76" s="235"/>
    </row>
    <row r="77" ht="14.25" customHeight="1" spans="1:256">
      <c r="A77" s="235"/>
      <c r="B77" s="235"/>
      <c r="C77" s="312"/>
      <c r="D77" s="235"/>
      <c r="E77" s="282"/>
      <c r="F77" s="283"/>
      <c r="G77" s="282"/>
      <c r="H77" s="282"/>
      <c r="I77" s="282"/>
      <c r="J77" s="282"/>
      <c r="K77" s="282"/>
      <c r="L77" s="235"/>
      <c r="M77" s="235"/>
      <c r="N77" s="235"/>
      <c r="O77" s="235"/>
      <c r="P77" s="235"/>
      <c r="Q77" s="235"/>
      <c r="R77" s="235"/>
      <c r="S77" s="235"/>
      <c r="T77" s="235"/>
      <c r="U77" s="235"/>
      <c r="V77" s="235"/>
      <c r="W77" s="235"/>
      <c r="X77" s="235"/>
      <c r="Y77" s="235"/>
      <c r="Z77" s="235"/>
      <c r="AA77" s="235"/>
      <c r="AB77" s="235"/>
      <c r="AC77" s="235"/>
      <c r="AD77" s="235"/>
      <c r="AE77" s="235"/>
      <c r="AF77" s="235"/>
      <c r="AG77" s="235"/>
      <c r="AH77" s="235"/>
      <c r="AI77" s="235"/>
      <c r="AJ77" s="235"/>
      <c r="AK77" s="235"/>
      <c r="AL77" s="235"/>
      <c r="AM77" s="235"/>
      <c r="AN77" s="235"/>
      <c r="AO77" s="235"/>
      <c r="AP77" s="235"/>
      <c r="AQ77" s="235"/>
      <c r="AR77" s="235"/>
      <c r="AS77" s="235"/>
      <c r="AT77" s="235"/>
      <c r="AU77" s="235"/>
      <c r="AV77" s="235"/>
      <c r="AW77" s="235"/>
      <c r="AX77" s="235"/>
      <c r="AY77" s="235"/>
      <c r="AZ77" s="235"/>
      <c r="BA77" s="235"/>
      <c r="BB77" s="235"/>
      <c r="BC77" s="235"/>
      <c r="BD77" s="235"/>
      <c r="BE77" s="235"/>
      <c r="BF77" s="235"/>
      <c r="BG77" s="235"/>
      <c r="BH77" s="235"/>
      <c r="BI77" s="235"/>
      <c r="BJ77" s="235"/>
      <c r="BK77" s="235"/>
      <c r="BL77" s="235"/>
      <c r="BM77" s="235"/>
      <c r="BN77" s="235"/>
      <c r="BO77" s="235"/>
      <c r="BP77" s="235"/>
      <c r="BQ77" s="235"/>
      <c r="BR77" s="235"/>
      <c r="BS77" s="235"/>
      <c r="BT77" s="235"/>
      <c r="BU77" s="235"/>
      <c r="BV77" s="235"/>
      <c r="BW77" s="235"/>
      <c r="BX77" s="235"/>
      <c r="BY77" s="235"/>
      <c r="BZ77" s="235"/>
      <c r="CA77" s="235"/>
      <c r="CB77" s="235"/>
      <c r="CC77" s="235"/>
      <c r="CD77" s="235"/>
      <c r="CE77" s="235"/>
      <c r="CF77" s="235"/>
      <c r="CG77" s="235"/>
      <c r="CH77" s="235"/>
      <c r="CI77" s="235"/>
      <c r="CJ77" s="235"/>
      <c r="CK77" s="235"/>
      <c r="CL77" s="235"/>
      <c r="CM77" s="235"/>
      <c r="CN77" s="235"/>
      <c r="CO77" s="235"/>
      <c r="CP77" s="235"/>
      <c r="CQ77" s="235"/>
      <c r="CR77" s="235"/>
      <c r="CS77" s="235"/>
      <c r="CT77" s="235"/>
      <c r="CU77" s="235"/>
      <c r="CV77" s="235"/>
      <c r="CW77" s="235"/>
      <c r="CX77" s="235"/>
      <c r="CY77" s="235"/>
      <c r="CZ77" s="235"/>
      <c r="DA77" s="235"/>
      <c r="DB77" s="235"/>
      <c r="DC77" s="235"/>
      <c r="DD77" s="235"/>
      <c r="DE77" s="235"/>
      <c r="DF77" s="235"/>
      <c r="DG77" s="235"/>
      <c r="DH77" s="235"/>
      <c r="DI77" s="235"/>
      <c r="DJ77" s="235"/>
      <c r="DK77" s="235"/>
      <c r="DL77" s="235"/>
      <c r="DM77" s="235"/>
      <c r="DN77" s="235"/>
      <c r="DO77" s="235"/>
      <c r="DP77" s="235"/>
      <c r="DQ77" s="235"/>
      <c r="DR77" s="235"/>
      <c r="DS77" s="235"/>
      <c r="DT77" s="235"/>
      <c r="DU77" s="235"/>
      <c r="DV77" s="235"/>
      <c r="DW77" s="235"/>
      <c r="DX77" s="235"/>
      <c r="DY77" s="235"/>
      <c r="DZ77" s="235"/>
      <c r="EA77" s="235"/>
      <c r="EB77" s="235"/>
      <c r="EC77" s="235"/>
      <c r="ED77" s="235"/>
      <c r="EE77" s="235"/>
      <c r="EF77" s="235"/>
      <c r="EG77" s="235"/>
      <c r="EH77" s="235"/>
      <c r="EI77" s="235"/>
      <c r="EJ77" s="235"/>
      <c r="EK77" s="235"/>
      <c r="EL77" s="235"/>
      <c r="EM77" s="235"/>
      <c r="EN77" s="235"/>
      <c r="EO77" s="235"/>
      <c r="EP77" s="235"/>
      <c r="EQ77" s="235"/>
      <c r="ER77" s="235"/>
      <c r="ES77" s="235"/>
      <c r="ET77" s="235"/>
      <c r="EU77" s="235"/>
      <c r="EV77" s="235"/>
      <c r="EW77" s="235"/>
      <c r="EX77" s="235"/>
      <c r="EY77" s="235"/>
      <c r="EZ77" s="235"/>
      <c r="FA77" s="235"/>
      <c r="FB77" s="235"/>
      <c r="FC77" s="235"/>
      <c r="FD77" s="235"/>
      <c r="FE77" s="235"/>
      <c r="FF77" s="235"/>
      <c r="FG77" s="235"/>
      <c r="FH77" s="235"/>
      <c r="FI77" s="235"/>
      <c r="FJ77" s="235"/>
      <c r="FK77" s="235"/>
      <c r="FL77" s="235"/>
      <c r="FM77" s="235"/>
      <c r="FN77" s="235"/>
      <c r="FO77" s="235"/>
      <c r="FP77" s="235"/>
      <c r="FQ77" s="235"/>
      <c r="FR77" s="235"/>
      <c r="FS77" s="235"/>
      <c r="FT77" s="235"/>
      <c r="FU77" s="235"/>
      <c r="FV77" s="235"/>
      <c r="FW77" s="235"/>
      <c r="FX77" s="235"/>
      <c r="FY77" s="235"/>
      <c r="FZ77" s="235"/>
      <c r="GA77" s="235"/>
      <c r="GB77" s="235"/>
      <c r="GC77" s="235"/>
      <c r="GD77" s="235"/>
      <c r="GE77" s="235"/>
      <c r="GF77" s="235"/>
      <c r="GG77" s="235"/>
      <c r="GH77" s="235"/>
      <c r="GI77" s="235"/>
      <c r="GJ77" s="235"/>
      <c r="GK77" s="235"/>
      <c r="GL77" s="235"/>
      <c r="GM77" s="235"/>
      <c r="GN77" s="235"/>
      <c r="GO77" s="235"/>
      <c r="GP77" s="235"/>
      <c r="GQ77" s="235"/>
      <c r="GR77" s="235"/>
      <c r="GS77" s="235"/>
      <c r="GT77" s="235"/>
      <c r="GU77" s="235"/>
      <c r="GV77" s="235"/>
      <c r="GW77" s="235"/>
      <c r="GX77" s="235"/>
      <c r="GY77" s="235"/>
      <c r="GZ77" s="235"/>
      <c r="HA77" s="235"/>
      <c r="HB77" s="235"/>
      <c r="HC77" s="235"/>
      <c r="HD77" s="235"/>
      <c r="HE77" s="235"/>
      <c r="HF77" s="235"/>
      <c r="HG77" s="235"/>
      <c r="HH77" s="235"/>
      <c r="HI77" s="235"/>
      <c r="HJ77" s="235"/>
      <c r="HK77" s="235"/>
      <c r="HL77" s="235"/>
      <c r="HM77" s="235"/>
      <c r="HN77" s="235"/>
      <c r="HO77" s="235"/>
      <c r="HP77" s="235"/>
      <c r="HQ77" s="235"/>
      <c r="HR77" s="235"/>
      <c r="HS77" s="235"/>
      <c r="HT77" s="235"/>
      <c r="HU77" s="235"/>
      <c r="HV77" s="235"/>
      <c r="HW77" s="235"/>
      <c r="HX77" s="235"/>
      <c r="HY77" s="235"/>
      <c r="HZ77" s="235"/>
      <c r="IA77" s="235"/>
      <c r="IB77" s="235"/>
      <c r="IC77" s="235"/>
      <c r="ID77" s="235"/>
      <c r="IE77" s="235"/>
      <c r="IF77" s="235"/>
      <c r="IG77" s="235"/>
      <c r="IH77" s="235"/>
      <c r="II77" s="235"/>
      <c r="IJ77" s="235"/>
      <c r="IK77" s="235"/>
      <c r="IL77" s="235"/>
      <c r="IM77" s="235"/>
      <c r="IN77" s="235"/>
      <c r="IO77" s="235"/>
      <c r="IP77" s="235"/>
      <c r="IQ77" s="235"/>
      <c r="IR77" s="235"/>
      <c r="IS77" s="235"/>
      <c r="IT77" s="235"/>
      <c r="IU77" s="235"/>
      <c r="IV77" s="235"/>
    </row>
    <row r="78" ht="14.25" customHeight="1" spans="1:256">
      <c r="A78" s="235"/>
      <c r="B78" s="235"/>
      <c r="C78" s="312"/>
      <c r="D78" s="235"/>
      <c r="E78" s="282"/>
      <c r="F78" s="283"/>
      <c r="G78" s="282"/>
      <c r="H78" s="282"/>
      <c r="I78" s="282"/>
      <c r="J78" s="282"/>
      <c r="K78" s="282"/>
      <c r="L78" s="235"/>
      <c r="M78" s="235"/>
      <c r="N78" s="235"/>
      <c r="O78" s="235"/>
      <c r="P78" s="235"/>
      <c r="Q78" s="235"/>
      <c r="R78" s="235"/>
      <c r="S78" s="235"/>
      <c r="T78" s="235"/>
      <c r="U78" s="235"/>
      <c r="V78" s="235"/>
      <c r="W78" s="235"/>
      <c r="X78" s="235"/>
      <c r="Y78" s="235"/>
      <c r="Z78" s="235"/>
      <c r="AA78" s="235"/>
      <c r="AB78" s="235"/>
      <c r="AC78" s="235"/>
      <c r="AD78" s="235"/>
      <c r="AE78" s="235"/>
      <c r="AF78" s="235"/>
      <c r="AG78" s="235"/>
      <c r="AH78" s="235"/>
      <c r="AI78" s="235"/>
      <c r="AJ78" s="235"/>
      <c r="AK78" s="235"/>
      <c r="AL78" s="235"/>
      <c r="AM78" s="235"/>
      <c r="AN78" s="235"/>
      <c r="AO78" s="235"/>
      <c r="AP78" s="235"/>
      <c r="AQ78" s="235"/>
      <c r="AR78" s="235"/>
      <c r="AS78" s="235"/>
      <c r="AT78" s="235"/>
      <c r="AU78" s="235"/>
      <c r="AV78" s="235"/>
      <c r="AW78" s="235"/>
      <c r="AX78" s="235"/>
      <c r="AY78" s="235"/>
      <c r="AZ78" s="235"/>
      <c r="BA78" s="235"/>
      <c r="BB78" s="235"/>
      <c r="BC78" s="235"/>
      <c r="BD78" s="235"/>
      <c r="BE78" s="235"/>
      <c r="BF78" s="235"/>
      <c r="BG78" s="235"/>
      <c r="BH78" s="235"/>
      <c r="BI78" s="235"/>
      <c r="BJ78" s="235"/>
      <c r="BK78" s="235"/>
      <c r="BL78" s="235"/>
      <c r="BM78" s="235"/>
      <c r="BN78" s="235"/>
      <c r="BO78" s="235"/>
      <c r="BP78" s="235"/>
      <c r="BQ78" s="235"/>
      <c r="BR78" s="235"/>
      <c r="BS78" s="235"/>
      <c r="BT78" s="235"/>
      <c r="BU78" s="235"/>
      <c r="BV78" s="235"/>
      <c r="BW78" s="235"/>
      <c r="BX78" s="235"/>
      <c r="BY78" s="235"/>
      <c r="BZ78" s="235"/>
      <c r="CA78" s="235"/>
      <c r="CB78" s="235"/>
      <c r="CC78" s="235"/>
      <c r="CD78" s="235"/>
      <c r="CE78" s="235"/>
      <c r="CF78" s="235"/>
      <c r="CG78" s="235"/>
      <c r="CH78" s="235"/>
      <c r="CI78" s="235"/>
      <c r="CJ78" s="235"/>
      <c r="CK78" s="235"/>
      <c r="CL78" s="235"/>
      <c r="CM78" s="235"/>
      <c r="CN78" s="235"/>
      <c r="CO78" s="235"/>
      <c r="CP78" s="235"/>
      <c r="CQ78" s="235"/>
      <c r="CR78" s="235"/>
      <c r="CS78" s="235"/>
      <c r="CT78" s="235"/>
      <c r="CU78" s="235"/>
      <c r="CV78" s="235"/>
      <c r="CW78" s="235"/>
      <c r="CX78" s="235"/>
      <c r="CY78" s="235"/>
      <c r="CZ78" s="235"/>
      <c r="DA78" s="235"/>
      <c r="DB78" s="235"/>
      <c r="DC78" s="235"/>
      <c r="DD78" s="235"/>
      <c r="DE78" s="235"/>
      <c r="DF78" s="235"/>
      <c r="DG78" s="235"/>
      <c r="DH78" s="235"/>
      <c r="DI78" s="235"/>
      <c r="DJ78" s="235"/>
      <c r="DK78" s="235"/>
      <c r="DL78" s="235"/>
      <c r="DM78" s="235"/>
      <c r="DN78" s="235"/>
      <c r="DO78" s="235"/>
      <c r="DP78" s="235"/>
      <c r="DQ78" s="235"/>
      <c r="DR78" s="235"/>
      <c r="DS78" s="235"/>
      <c r="DT78" s="235"/>
      <c r="DU78" s="235"/>
      <c r="DV78" s="235"/>
      <c r="DW78" s="235"/>
      <c r="DX78" s="235"/>
      <c r="DY78" s="235"/>
      <c r="DZ78" s="235"/>
      <c r="EA78" s="235"/>
      <c r="EB78" s="235"/>
      <c r="EC78" s="235"/>
      <c r="ED78" s="235"/>
      <c r="EE78" s="235"/>
      <c r="EF78" s="235"/>
      <c r="EG78" s="235"/>
      <c r="EH78" s="235"/>
      <c r="EI78" s="235"/>
      <c r="EJ78" s="235"/>
      <c r="EK78" s="235"/>
      <c r="EL78" s="235"/>
      <c r="EM78" s="235"/>
      <c r="EN78" s="235"/>
      <c r="EO78" s="235"/>
      <c r="EP78" s="235"/>
      <c r="EQ78" s="235"/>
      <c r="ER78" s="235"/>
      <c r="ES78" s="235"/>
      <c r="ET78" s="235"/>
      <c r="EU78" s="235"/>
      <c r="EV78" s="235"/>
      <c r="EW78" s="235"/>
      <c r="EX78" s="235"/>
      <c r="EY78" s="235"/>
      <c r="EZ78" s="235"/>
      <c r="FA78" s="235"/>
      <c r="FB78" s="235"/>
      <c r="FC78" s="235"/>
      <c r="FD78" s="235"/>
      <c r="FE78" s="235"/>
      <c r="FF78" s="235"/>
      <c r="FG78" s="235"/>
      <c r="FH78" s="235"/>
      <c r="FI78" s="235"/>
      <c r="FJ78" s="235"/>
      <c r="FK78" s="235"/>
      <c r="FL78" s="235"/>
      <c r="FM78" s="235"/>
      <c r="FN78" s="235"/>
      <c r="FO78" s="235"/>
      <c r="FP78" s="235"/>
      <c r="FQ78" s="235"/>
      <c r="FR78" s="235"/>
      <c r="FS78" s="235"/>
      <c r="FT78" s="235"/>
      <c r="FU78" s="235"/>
      <c r="FV78" s="235"/>
      <c r="FW78" s="235"/>
      <c r="FX78" s="235"/>
      <c r="FY78" s="235"/>
      <c r="FZ78" s="235"/>
      <c r="GA78" s="235"/>
      <c r="GB78" s="235"/>
      <c r="GC78" s="235"/>
      <c r="GD78" s="235"/>
      <c r="GE78" s="235"/>
      <c r="GF78" s="235"/>
      <c r="GG78" s="235"/>
      <c r="GH78" s="235"/>
      <c r="GI78" s="235"/>
      <c r="GJ78" s="235"/>
      <c r="GK78" s="235"/>
      <c r="GL78" s="235"/>
      <c r="GM78" s="235"/>
      <c r="GN78" s="235"/>
      <c r="GO78" s="235"/>
      <c r="GP78" s="235"/>
      <c r="GQ78" s="235"/>
      <c r="GR78" s="235"/>
      <c r="GS78" s="235"/>
      <c r="GT78" s="235"/>
      <c r="GU78" s="235"/>
      <c r="GV78" s="235"/>
      <c r="GW78" s="235"/>
      <c r="GX78" s="235"/>
      <c r="GY78" s="235"/>
      <c r="GZ78" s="235"/>
      <c r="HA78" s="235"/>
      <c r="HB78" s="235"/>
      <c r="HC78" s="235"/>
      <c r="HD78" s="235"/>
      <c r="HE78" s="235"/>
      <c r="HF78" s="235"/>
      <c r="HG78" s="235"/>
      <c r="HH78" s="235"/>
      <c r="HI78" s="235"/>
      <c r="HJ78" s="235"/>
      <c r="HK78" s="235"/>
      <c r="HL78" s="235"/>
      <c r="HM78" s="235"/>
      <c r="HN78" s="235"/>
      <c r="HO78" s="235"/>
      <c r="HP78" s="235"/>
      <c r="HQ78" s="235"/>
      <c r="HR78" s="235"/>
      <c r="HS78" s="235"/>
      <c r="HT78" s="235"/>
      <c r="HU78" s="235"/>
      <c r="HV78" s="235"/>
      <c r="HW78" s="235"/>
      <c r="HX78" s="235"/>
      <c r="HY78" s="235"/>
      <c r="HZ78" s="235"/>
      <c r="IA78" s="235"/>
      <c r="IB78" s="235"/>
      <c r="IC78" s="235"/>
      <c r="ID78" s="235"/>
      <c r="IE78" s="235"/>
      <c r="IF78" s="235"/>
      <c r="IG78" s="235"/>
      <c r="IH78" s="235"/>
      <c r="II78" s="235"/>
      <c r="IJ78" s="235"/>
      <c r="IK78" s="235"/>
      <c r="IL78" s="235"/>
      <c r="IM78" s="235"/>
      <c r="IN78" s="235"/>
      <c r="IO78" s="235"/>
      <c r="IP78" s="235"/>
      <c r="IQ78" s="235"/>
      <c r="IR78" s="235"/>
      <c r="IS78" s="235"/>
      <c r="IT78" s="235"/>
      <c r="IU78" s="235"/>
      <c r="IV78" s="235"/>
    </row>
    <row r="79" ht="24" customHeight="1" spans="1:256">
      <c r="A79" s="244" t="s">
        <v>1267</v>
      </c>
      <c r="B79" s="351" t="s">
        <v>1268</v>
      </c>
      <c r="C79" s="279"/>
      <c r="D79" s="342"/>
      <c r="E79" s="343"/>
      <c r="F79" s="352" t="s">
        <v>1269</v>
      </c>
      <c r="G79" s="353"/>
      <c r="H79" s="246"/>
      <c r="I79" s="246"/>
      <c r="J79" s="246"/>
      <c r="K79" s="282"/>
      <c r="L79" s="235"/>
      <c r="M79" s="235"/>
      <c r="N79" s="235"/>
      <c r="O79" s="235"/>
      <c r="P79" s="235"/>
      <c r="Q79" s="235"/>
      <c r="R79" s="235"/>
      <c r="S79" s="235"/>
      <c r="T79" s="235"/>
      <c r="U79" s="235"/>
      <c r="V79" s="235"/>
      <c r="W79" s="235"/>
      <c r="X79" s="235"/>
      <c r="Y79" s="235"/>
      <c r="Z79" s="235"/>
      <c r="AA79" s="235"/>
      <c r="AB79" s="235"/>
      <c r="AC79" s="235"/>
      <c r="AD79" s="235"/>
      <c r="AE79" s="235"/>
      <c r="AF79" s="235"/>
      <c r="AG79" s="235"/>
      <c r="AH79" s="235"/>
      <c r="AI79" s="235"/>
      <c r="AJ79" s="235"/>
      <c r="AK79" s="235"/>
      <c r="AL79" s="235"/>
      <c r="AM79" s="235"/>
      <c r="AN79" s="235"/>
      <c r="AO79" s="235"/>
      <c r="AP79" s="235"/>
      <c r="AQ79" s="235"/>
      <c r="AR79" s="235"/>
      <c r="AS79" s="235"/>
      <c r="AT79" s="235"/>
      <c r="AU79" s="235"/>
      <c r="AV79" s="235"/>
      <c r="AW79" s="235"/>
      <c r="AX79" s="235"/>
      <c r="AY79" s="235"/>
      <c r="AZ79" s="235"/>
      <c r="BA79" s="235"/>
      <c r="BB79" s="235"/>
      <c r="BC79" s="235"/>
      <c r="BD79" s="235"/>
      <c r="BE79" s="235"/>
      <c r="BF79" s="235"/>
      <c r="BG79" s="235"/>
      <c r="BH79" s="235"/>
      <c r="BI79" s="235"/>
      <c r="BJ79" s="235"/>
      <c r="BK79" s="235"/>
      <c r="BL79" s="235"/>
      <c r="BM79" s="235"/>
      <c r="BN79" s="235"/>
      <c r="BO79" s="235"/>
      <c r="BP79" s="235"/>
      <c r="BQ79" s="235"/>
      <c r="BR79" s="235"/>
      <c r="BS79" s="235"/>
      <c r="BT79" s="235"/>
      <c r="BU79" s="235"/>
      <c r="BV79" s="235"/>
      <c r="BW79" s="235"/>
      <c r="BX79" s="235"/>
      <c r="BY79" s="235"/>
      <c r="BZ79" s="235"/>
      <c r="CA79" s="235"/>
      <c r="CB79" s="235"/>
      <c r="CC79" s="235"/>
      <c r="CD79" s="235"/>
      <c r="CE79" s="235"/>
      <c r="CF79" s="235"/>
      <c r="CG79" s="235"/>
      <c r="CH79" s="235"/>
      <c r="CI79" s="235"/>
      <c r="CJ79" s="235"/>
      <c r="CK79" s="235"/>
      <c r="CL79" s="235"/>
      <c r="CM79" s="235"/>
      <c r="CN79" s="235"/>
      <c r="CO79" s="235"/>
      <c r="CP79" s="235"/>
      <c r="CQ79" s="235"/>
      <c r="CR79" s="235"/>
      <c r="CS79" s="235"/>
      <c r="CT79" s="235"/>
      <c r="CU79" s="235"/>
      <c r="CV79" s="235"/>
      <c r="CW79" s="235"/>
      <c r="CX79" s="235"/>
      <c r="CY79" s="235"/>
      <c r="CZ79" s="235"/>
      <c r="DA79" s="235"/>
      <c r="DB79" s="235"/>
      <c r="DC79" s="235"/>
      <c r="DD79" s="235"/>
      <c r="DE79" s="235"/>
      <c r="DF79" s="235"/>
      <c r="DG79" s="235"/>
      <c r="DH79" s="235"/>
      <c r="DI79" s="235"/>
      <c r="DJ79" s="235"/>
      <c r="DK79" s="235"/>
      <c r="DL79" s="235"/>
      <c r="DM79" s="235"/>
      <c r="DN79" s="235"/>
      <c r="DO79" s="235"/>
      <c r="DP79" s="235"/>
      <c r="DQ79" s="235"/>
      <c r="DR79" s="235"/>
      <c r="DS79" s="235"/>
      <c r="DT79" s="235"/>
      <c r="DU79" s="235"/>
      <c r="DV79" s="235"/>
      <c r="DW79" s="235"/>
      <c r="DX79" s="235"/>
      <c r="DY79" s="235"/>
      <c r="DZ79" s="235"/>
      <c r="EA79" s="235"/>
      <c r="EB79" s="235"/>
      <c r="EC79" s="235"/>
      <c r="ED79" s="235"/>
      <c r="EE79" s="235"/>
      <c r="EF79" s="235"/>
      <c r="EG79" s="235"/>
      <c r="EH79" s="235"/>
      <c r="EI79" s="235"/>
      <c r="EJ79" s="235"/>
      <c r="EK79" s="235"/>
      <c r="EL79" s="235"/>
      <c r="EM79" s="235"/>
      <c r="EN79" s="235"/>
      <c r="EO79" s="235"/>
      <c r="EP79" s="235"/>
      <c r="EQ79" s="235"/>
      <c r="ER79" s="235"/>
      <c r="ES79" s="235"/>
      <c r="ET79" s="235"/>
      <c r="EU79" s="235"/>
      <c r="EV79" s="235"/>
      <c r="EW79" s="235"/>
      <c r="EX79" s="235"/>
      <c r="EY79" s="235"/>
      <c r="EZ79" s="235"/>
      <c r="FA79" s="235"/>
      <c r="FB79" s="235"/>
      <c r="FC79" s="235"/>
      <c r="FD79" s="235"/>
      <c r="FE79" s="235"/>
      <c r="FF79" s="235"/>
      <c r="FG79" s="235"/>
      <c r="FH79" s="235"/>
      <c r="FI79" s="235"/>
      <c r="FJ79" s="235"/>
      <c r="FK79" s="235"/>
      <c r="FL79" s="235"/>
      <c r="FM79" s="235"/>
      <c r="FN79" s="235"/>
      <c r="FO79" s="235"/>
      <c r="FP79" s="235"/>
      <c r="FQ79" s="235"/>
      <c r="FR79" s="235"/>
      <c r="FS79" s="235"/>
      <c r="FT79" s="235"/>
      <c r="FU79" s="235"/>
      <c r="FV79" s="235"/>
      <c r="FW79" s="235"/>
      <c r="FX79" s="235"/>
      <c r="FY79" s="235"/>
      <c r="FZ79" s="235"/>
      <c r="GA79" s="235"/>
      <c r="GB79" s="235"/>
      <c r="GC79" s="235"/>
      <c r="GD79" s="235"/>
      <c r="GE79" s="235"/>
      <c r="GF79" s="235"/>
      <c r="GG79" s="235"/>
      <c r="GH79" s="235"/>
      <c r="GI79" s="235"/>
      <c r="GJ79" s="235"/>
      <c r="GK79" s="235"/>
      <c r="GL79" s="235"/>
      <c r="GM79" s="235"/>
      <c r="GN79" s="235"/>
      <c r="GO79" s="235"/>
      <c r="GP79" s="235"/>
      <c r="GQ79" s="235"/>
      <c r="GR79" s="235"/>
      <c r="GS79" s="235"/>
      <c r="GT79" s="235"/>
      <c r="GU79" s="235"/>
      <c r="GV79" s="235"/>
      <c r="GW79" s="235"/>
      <c r="GX79" s="235"/>
      <c r="GY79" s="235"/>
      <c r="GZ79" s="235"/>
      <c r="HA79" s="235"/>
      <c r="HB79" s="235"/>
      <c r="HC79" s="235"/>
      <c r="HD79" s="235"/>
      <c r="HE79" s="235"/>
      <c r="HF79" s="235"/>
      <c r="HG79" s="235"/>
      <c r="HH79" s="235"/>
      <c r="HI79" s="235"/>
      <c r="HJ79" s="235"/>
      <c r="HK79" s="235"/>
      <c r="HL79" s="235"/>
      <c r="HM79" s="235"/>
      <c r="HN79" s="235"/>
      <c r="HO79" s="235"/>
      <c r="HP79" s="235"/>
      <c r="HQ79" s="235"/>
      <c r="HR79" s="235"/>
      <c r="HS79" s="235"/>
      <c r="HT79" s="235"/>
      <c r="HU79" s="235"/>
      <c r="HV79" s="235"/>
      <c r="HW79" s="235"/>
      <c r="HX79" s="235"/>
      <c r="HY79" s="235"/>
      <c r="HZ79" s="235"/>
      <c r="IA79" s="235"/>
      <c r="IB79" s="235"/>
      <c r="IC79" s="235"/>
      <c r="ID79" s="235"/>
      <c r="IE79" s="235"/>
      <c r="IF79" s="235"/>
      <c r="IG79" s="235"/>
      <c r="IH79" s="235"/>
      <c r="II79" s="235"/>
      <c r="IJ79" s="235"/>
      <c r="IK79" s="235"/>
      <c r="IL79" s="235"/>
      <c r="IM79" s="235"/>
      <c r="IN79" s="235"/>
      <c r="IO79" s="235"/>
      <c r="IP79" s="235"/>
      <c r="IQ79" s="235"/>
      <c r="IR79" s="235"/>
      <c r="IS79" s="235"/>
      <c r="IT79" s="235"/>
      <c r="IU79" s="235"/>
      <c r="IV79" s="235"/>
    </row>
    <row r="80" customHeight="1" spans="1:256">
      <c r="A80" s="287" t="s">
        <v>76</v>
      </c>
      <c r="B80" s="287" t="s">
        <v>1196</v>
      </c>
      <c r="C80" s="287" t="s">
        <v>1197</v>
      </c>
      <c r="D80" s="287" t="s">
        <v>1264</v>
      </c>
      <c r="E80" s="344"/>
      <c r="F80" s="354" t="s">
        <v>1270</v>
      </c>
      <c r="G80" s="354" t="s">
        <v>1271</v>
      </c>
      <c r="H80" s="354" t="s">
        <v>1272</v>
      </c>
      <c r="I80" s="354" t="s">
        <v>1273</v>
      </c>
      <c r="J80" s="354" t="s">
        <v>1274</v>
      </c>
      <c r="K80" s="354" t="s">
        <v>1275</v>
      </c>
      <c r="L80" s="235"/>
      <c r="M80" s="235"/>
      <c r="N80" s="235"/>
      <c r="O80" s="235"/>
      <c r="P80" s="235"/>
      <c r="Q80" s="235"/>
      <c r="R80" s="235"/>
      <c r="S80" s="235"/>
      <c r="T80" s="235"/>
      <c r="U80" s="235"/>
      <c r="V80" s="235"/>
      <c r="W80" s="235"/>
      <c r="X80" s="235"/>
      <c r="Y80" s="235"/>
      <c r="Z80" s="235"/>
      <c r="AA80" s="235"/>
      <c r="AB80" s="235"/>
      <c r="AC80" s="235"/>
      <c r="AD80" s="235"/>
      <c r="AE80" s="235"/>
      <c r="AF80" s="235"/>
      <c r="AG80" s="235"/>
      <c r="AH80" s="235"/>
      <c r="AI80" s="235"/>
      <c r="AJ80" s="235"/>
      <c r="AK80" s="235"/>
      <c r="AL80" s="235"/>
      <c r="AM80" s="235"/>
      <c r="AN80" s="235"/>
      <c r="AO80" s="235"/>
      <c r="AP80" s="235"/>
      <c r="AQ80" s="235"/>
      <c r="AR80" s="235"/>
      <c r="AS80" s="235"/>
      <c r="AT80" s="235"/>
      <c r="AU80" s="235"/>
      <c r="AV80" s="235"/>
      <c r="AW80" s="235"/>
      <c r="AX80" s="235"/>
      <c r="AY80" s="235"/>
      <c r="AZ80" s="235"/>
      <c r="BA80" s="235"/>
      <c r="BB80" s="235"/>
      <c r="BC80" s="235"/>
      <c r="BD80" s="235"/>
      <c r="BE80" s="235"/>
      <c r="BF80" s="235"/>
      <c r="BG80" s="235"/>
      <c r="BH80" s="235"/>
      <c r="BI80" s="235"/>
      <c r="BJ80" s="235"/>
      <c r="BK80" s="235"/>
      <c r="BL80" s="235"/>
      <c r="BM80" s="235"/>
      <c r="BN80" s="235"/>
      <c r="BO80" s="235"/>
      <c r="BP80" s="235"/>
      <c r="BQ80" s="235"/>
      <c r="BR80" s="235"/>
      <c r="BS80" s="235"/>
      <c r="BT80" s="235"/>
      <c r="BU80" s="235"/>
      <c r="BV80" s="235"/>
      <c r="BW80" s="235"/>
      <c r="BX80" s="235"/>
      <c r="BY80" s="235"/>
      <c r="BZ80" s="235"/>
      <c r="CA80" s="235"/>
      <c r="CB80" s="235"/>
      <c r="CC80" s="235"/>
      <c r="CD80" s="235"/>
      <c r="CE80" s="235"/>
      <c r="CF80" s="235"/>
      <c r="CG80" s="235"/>
      <c r="CH80" s="235"/>
      <c r="CI80" s="235"/>
      <c r="CJ80" s="235"/>
      <c r="CK80" s="235"/>
      <c r="CL80" s="235"/>
      <c r="CM80" s="235"/>
      <c r="CN80" s="235"/>
      <c r="CO80" s="235"/>
      <c r="CP80" s="235"/>
      <c r="CQ80" s="235"/>
      <c r="CR80" s="235"/>
      <c r="CS80" s="235"/>
      <c r="CT80" s="235"/>
      <c r="CU80" s="235"/>
      <c r="CV80" s="235"/>
      <c r="CW80" s="235"/>
      <c r="CX80" s="235"/>
      <c r="CY80" s="235"/>
      <c r="CZ80" s="235"/>
      <c r="DA80" s="235"/>
      <c r="DB80" s="235"/>
      <c r="DC80" s="235"/>
      <c r="DD80" s="235"/>
      <c r="DE80" s="235"/>
      <c r="DF80" s="235"/>
      <c r="DG80" s="235"/>
      <c r="DH80" s="235"/>
      <c r="DI80" s="235"/>
      <c r="DJ80" s="235"/>
      <c r="DK80" s="235"/>
      <c r="DL80" s="235"/>
      <c r="DM80" s="235"/>
      <c r="DN80" s="235"/>
      <c r="DO80" s="235"/>
      <c r="DP80" s="235"/>
      <c r="DQ80" s="235"/>
      <c r="DR80" s="235"/>
      <c r="DS80" s="235"/>
      <c r="DT80" s="235"/>
      <c r="DU80" s="235"/>
      <c r="DV80" s="235"/>
      <c r="DW80" s="235"/>
      <c r="DX80" s="235"/>
      <c r="DY80" s="235"/>
      <c r="DZ80" s="235"/>
      <c r="EA80" s="235"/>
      <c r="EB80" s="235"/>
      <c r="EC80" s="235"/>
      <c r="ED80" s="235"/>
      <c r="EE80" s="235"/>
      <c r="EF80" s="235"/>
      <c r="EG80" s="235"/>
      <c r="EH80" s="235"/>
      <c r="EI80" s="235"/>
      <c r="EJ80" s="235"/>
      <c r="EK80" s="235"/>
      <c r="EL80" s="235"/>
      <c r="EM80" s="235"/>
      <c r="EN80" s="235"/>
      <c r="EO80" s="235"/>
      <c r="EP80" s="235"/>
      <c r="EQ80" s="235"/>
      <c r="ER80" s="235"/>
      <c r="ES80" s="235"/>
      <c r="ET80" s="235"/>
      <c r="EU80" s="235"/>
      <c r="EV80" s="235"/>
      <c r="EW80" s="235"/>
      <c r="EX80" s="235"/>
      <c r="EY80" s="235"/>
      <c r="EZ80" s="235"/>
      <c r="FA80" s="235"/>
      <c r="FB80" s="235"/>
      <c r="FC80" s="235"/>
      <c r="FD80" s="235"/>
      <c r="FE80" s="235"/>
      <c r="FF80" s="235"/>
      <c r="FG80" s="235"/>
      <c r="FH80" s="235"/>
      <c r="FI80" s="235"/>
      <c r="FJ80" s="235"/>
      <c r="FK80" s="235"/>
      <c r="FL80" s="235"/>
      <c r="FM80" s="235"/>
      <c r="FN80" s="235"/>
      <c r="FO80" s="235"/>
      <c r="FP80" s="235"/>
      <c r="FQ80" s="235"/>
      <c r="FR80" s="235"/>
      <c r="FS80" s="235"/>
      <c r="FT80" s="235"/>
      <c r="FU80" s="235"/>
      <c r="FV80" s="235"/>
      <c r="FW80" s="235"/>
      <c r="FX80" s="235"/>
      <c r="FY80" s="235"/>
      <c r="FZ80" s="235"/>
      <c r="GA80" s="235"/>
      <c r="GB80" s="235"/>
      <c r="GC80" s="235"/>
      <c r="GD80" s="235"/>
      <c r="GE80" s="235"/>
      <c r="GF80" s="235"/>
      <c r="GG80" s="235"/>
      <c r="GH80" s="235"/>
      <c r="GI80" s="235"/>
      <c r="GJ80" s="235"/>
      <c r="GK80" s="235"/>
      <c r="GL80" s="235"/>
      <c r="GM80" s="235"/>
      <c r="GN80" s="235"/>
      <c r="GO80" s="235"/>
      <c r="GP80" s="235"/>
      <c r="GQ80" s="235"/>
      <c r="GR80" s="235"/>
      <c r="GS80" s="235"/>
      <c r="GT80" s="235"/>
      <c r="GU80" s="235"/>
      <c r="GV80" s="235"/>
      <c r="GW80" s="235"/>
      <c r="GX80" s="235"/>
      <c r="GY80" s="235"/>
      <c r="GZ80" s="235"/>
      <c r="HA80" s="235"/>
      <c r="HB80" s="235"/>
      <c r="HC80" s="235"/>
      <c r="HD80" s="235"/>
      <c r="HE80" s="235"/>
      <c r="HF80" s="235"/>
      <c r="HG80" s="235"/>
      <c r="HH80" s="235"/>
      <c r="HI80" s="235"/>
      <c r="HJ80" s="235"/>
      <c r="HK80" s="235"/>
      <c r="HL80" s="235"/>
      <c r="HM80" s="235"/>
      <c r="HN80" s="235"/>
      <c r="HO80" s="235"/>
      <c r="HP80" s="235"/>
      <c r="HQ80" s="235"/>
      <c r="HR80" s="235"/>
      <c r="HS80" s="235"/>
      <c r="HT80" s="235"/>
      <c r="HU80" s="235"/>
      <c r="HV80" s="235"/>
      <c r="HW80" s="235"/>
      <c r="HX80" s="235"/>
      <c r="HY80" s="235"/>
      <c r="HZ80" s="235"/>
      <c r="IA80" s="235"/>
      <c r="IB80" s="235"/>
      <c r="IC80" s="235"/>
      <c r="ID80" s="235"/>
      <c r="IE80" s="235"/>
      <c r="IF80" s="235"/>
      <c r="IG80" s="235"/>
      <c r="IH80" s="235"/>
      <c r="II80" s="235"/>
      <c r="IJ80" s="235"/>
      <c r="IK80" s="235"/>
      <c r="IL80" s="235"/>
      <c r="IM80" s="235"/>
      <c r="IN80" s="235"/>
      <c r="IO80" s="235"/>
      <c r="IP80" s="235"/>
      <c r="IQ80" s="235"/>
      <c r="IR80" s="235"/>
      <c r="IS80" s="235"/>
      <c r="IT80" s="235"/>
      <c r="IU80" s="235"/>
      <c r="IV80" s="235"/>
    </row>
    <row r="81" customHeight="1" spans="1:256">
      <c r="A81" s="256"/>
      <c r="B81" s="256"/>
      <c r="C81" s="256"/>
      <c r="D81" s="256"/>
      <c r="E81" s="344"/>
      <c r="F81" s="256"/>
      <c r="G81" s="256"/>
      <c r="H81" s="256"/>
      <c r="I81" s="256"/>
      <c r="J81" s="256"/>
      <c r="K81" s="256"/>
      <c r="L81" s="235"/>
      <c r="M81" s="235"/>
      <c r="N81" s="235"/>
      <c r="O81" s="235"/>
      <c r="P81" s="235"/>
      <c r="Q81" s="235"/>
      <c r="R81" s="235"/>
      <c r="S81" s="235"/>
      <c r="T81" s="235"/>
      <c r="U81" s="235"/>
      <c r="V81" s="235"/>
      <c r="W81" s="235"/>
      <c r="X81" s="235"/>
      <c r="Y81" s="235"/>
      <c r="Z81" s="235"/>
      <c r="AA81" s="235"/>
      <c r="AB81" s="235"/>
      <c r="AC81" s="235"/>
      <c r="AD81" s="235"/>
      <c r="AE81" s="235"/>
      <c r="AF81" s="235"/>
      <c r="AG81" s="235"/>
      <c r="AH81" s="235"/>
      <c r="AI81" s="235"/>
      <c r="AJ81" s="235"/>
      <c r="AK81" s="235"/>
      <c r="AL81" s="235"/>
      <c r="AM81" s="235"/>
      <c r="AN81" s="235"/>
      <c r="AO81" s="235"/>
      <c r="AP81" s="235"/>
      <c r="AQ81" s="235"/>
      <c r="AR81" s="235"/>
      <c r="AS81" s="235"/>
      <c r="AT81" s="235"/>
      <c r="AU81" s="235"/>
      <c r="AV81" s="235"/>
      <c r="AW81" s="235"/>
      <c r="AX81" s="235"/>
      <c r="AY81" s="235"/>
      <c r="AZ81" s="235"/>
      <c r="BA81" s="235"/>
      <c r="BB81" s="235"/>
      <c r="BC81" s="235"/>
      <c r="BD81" s="235"/>
      <c r="BE81" s="235"/>
      <c r="BF81" s="235"/>
      <c r="BG81" s="235"/>
      <c r="BH81" s="235"/>
      <c r="BI81" s="235"/>
      <c r="BJ81" s="235"/>
      <c r="BK81" s="235"/>
      <c r="BL81" s="235"/>
      <c r="BM81" s="235"/>
      <c r="BN81" s="235"/>
      <c r="BO81" s="235"/>
      <c r="BP81" s="235"/>
      <c r="BQ81" s="235"/>
      <c r="BR81" s="235"/>
      <c r="BS81" s="235"/>
      <c r="BT81" s="235"/>
      <c r="BU81" s="235"/>
      <c r="BV81" s="235"/>
      <c r="BW81" s="235"/>
      <c r="BX81" s="235"/>
      <c r="BY81" s="235"/>
      <c r="BZ81" s="235"/>
      <c r="CA81" s="235"/>
      <c r="CB81" s="235"/>
      <c r="CC81" s="235"/>
      <c r="CD81" s="235"/>
      <c r="CE81" s="235"/>
      <c r="CF81" s="235"/>
      <c r="CG81" s="235"/>
      <c r="CH81" s="235"/>
      <c r="CI81" s="235"/>
      <c r="CJ81" s="235"/>
      <c r="CK81" s="235"/>
      <c r="CL81" s="235"/>
      <c r="CM81" s="235"/>
      <c r="CN81" s="235"/>
      <c r="CO81" s="235"/>
      <c r="CP81" s="235"/>
      <c r="CQ81" s="235"/>
      <c r="CR81" s="235"/>
      <c r="CS81" s="235"/>
      <c r="CT81" s="235"/>
      <c r="CU81" s="235"/>
      <c r="CV81" s="235"/>
      <c r="CW81" s="235"/>
      <c r="CX81" s="235"/>
      <c r="CY81" s="235"/>
      <c r="CZ81" s="235"/>
      <c r="DA81" s="235"/>
      <c r="DB81" s="235"/>
      <c r="DC81" s="235"/>
      <c r="DD81" s="235"/>
      <c r="DE81" s="235"/>
      <c r="DF81" s="235"/>
      <c r="DG81" s="235"/>
      <c r="DH81" s="235"/>
      <c r="DI81" s="235"/>
      <c r="DJ81" s="235"/>
      <c r="DK81" s="235"/>
      <c r="DL81" s="235"/>
      <c r="DM81" s="235"/>
      <c r="DN81" s="235"/>
      <c r="DO81" s="235"/>
      <c r="DP81" s="235"/>
      <c r="DQ81" s="235"/>
      <c r="DR81" s="235"/>
      <c r="DS81" s="235"/>
      <c r="DT81" s="235"/>
      <c r="DU81" s="235"/>
      <c r="DV81" s="235"/>
      <c r="DW81" s="235"/>
      <c r="DX81" s="235"/>
      <c r="DY81" s="235"/>
      <c r="DZ81" s="235"/>
      <c r="EA81" s="235"/>
      <c r="EB81" s="235"/>
      <c r="EC81" s="235"/>
      <c r="ED81" s="235"/>
      <c r="EE81" s="235"/>
      <c r="EF81" s="235"/>
      <c r="EG81" s="235"/>
      <c r="EH81" s="235"/>
      <c r="EI81" s="235"/>
      <c r="EJ81" s="235"/>
      <c r="EK81" s="235"/>
      <c r="EL81" s="235"/>
      <c r="EM81" s="235"/>
      <c r="EN81" s="235"/>
      <c r="EO81" s="235"/>
      <c r="EP81" s="235"/>
      <c r="EQ81" s="235"/>
      <c r="ER81" s="235"/>
      <c r="ES81" s="235"/>
      <c r="ET81" s="235"/>
      <c r="EU81" s="235"/>
      <c r="EV81" s="235"/>
      <c r="EW81" s="235"/>
      <c r="EX81" s="235"/>
      <c r="EY81" s="235"/>
      <c r="EZ81" s="235"/>
      <c r="FA81" s="235"/>
      <c r="FB81" s="235"/>
      <c r="FC81" s="235"/>
      <c r="FD81" s="235"/>
      <c r="FE81" s="235"/>
      <c r="FF81" s="235"/>
      <c r="FG81" s="235"/>
      <c r="FH81" s="235"/>
      <c r="FI81" s="235"/>
      <c r="FJ81" s="235"/>
      <c r="FK81" s="235"/>
      <c r="FL81" s="235"/>
      <c r="FM81" s="235"/>
      <c r="FN81" s="235"/>
      <c r="FO81" s="235"/>
      <c r="FP81" s="235"/>
      <c r="FQ81" s="235"/>
      <c r="FR81" s="235"/>
      <c r="FS81" s="235"/>
      <c r="FT81" s="235"/>
      <c r="FU81" s="235"/>
      <c r="FV81" s="235"/>
      <c r="FW81" s="235"/>
      <c r="FX81" s="235"/>
      <c r="FY81" s="235"/>
      <c r="FZ81" s="235"/>
      <c r="GA81" s="235"/>
      <c r="GB81" s="235"/>
      <c r="GC81" s="235"/>
      <c r="GD81" s="235"/>
      <c r="GE81" s="235"/>
      <c r="GF81" s="235"/>
      <c r="GG81" s="235"/>
      <c r="GH81" s="235"/>
      <c r="GI81" s="235"/>
      <c r="GJ81" s="235"/>
      <c r="GK81" s="235"/>
      <c r="GL81" s="235"/>
      <c r="GM81" s="235"/>
      <c r="GN81" s="235"/>
      <c r="GO81" s="235"/>
      <c r="GP81" s="235"/>
      <c r="GQ81" s="235"/>
      <c r="GR81" s="235"/>
      <c r="GS81" s="235"/>
      <c r="GT81" s="235"/>
      <c r="GU81" s="235"/>
      <c r="GV81" s="235"/>
      <c r="GW81" s="235"/>
      <c r="GX81" s="235"/>
      <c r="GY81" s="235"/>
      <c r="GZ81" s="235"/>
      <c r="HA81" s="235"/>
      <c r="HB81" s="235"/>
      <c r="HC81" s="235"/>
      <c r="HD81" s="235"/>
      <c r="HE81" s="235"/>
      <c r="HF81" s="235"/>
      <c r="HG81" s="235"/>
      <c r="HH81" s="235"/>
      <c r="HI81" s="235"/>
      <c r="HJ81" s="235"/>
      <c r="HK81" s="235"/>
      <c r="HL81" s="235"/>
      <c r="HM81" s="235"/>
      <c r="HN81" s="235"/>
      <c r="HO81" s="235"/>
      <c r="HP81" s="235"/>
      <c r="HQ81" s="235"/>
      <c r="HR81" s="235"/>
      <c r="HS81" s="235"/>
      <c r="HT81" s="235"/>
      <c r="HU81" s="235"/>
      <c r="HV81" s="235"/>
      <c r="HW81" s="235"/>
      <c r="HX81" s="235"/>
      <c r="HY81" s="235"/>
      <c r="HZ81" s="235"/>
      <c r="IA81" s="235"/>
      <c r="IB81" s="235"/>
      <c r="IC81" s="235"/>
      <c r="ID81" s="235"/>
      <c r="IE81" s="235"/>
      <c r="IF81" s="235"/>
      <c r="IG81" s="235"/>
      <c r="IH81" s="235"/>
      <c r="II81" s="235"/>
      <c r="IJ81" s="235"/>
      <c r="IK81" s="235"/>
      <c r="IL81" s="235"/>
      <c r="IM81" s="235"/>
      <c r="IN81" s="235"/>
      <c r="IO81" s="235"/>
      <c r="IP81" s="235"/>
      <c r="IQ81" s="235"/>
      <c r="IR81" s="235"/>
      <c r="IS81" s="235"/>
      <c r="IT81" s="235"/>
      <c r="IU81" s="235"/>
      <c r="IV81" s="235"/>
    </row>
    <row r="82" ht="28.5" customHeight="1" spans="1:256">
      <c r="A82" s="252" t="s">
        <v>1205</v>
      </c>
      <c r="B82" s="253" t="s">
        <v>1008</v>
      </c>
      <c r="C82" s="355" t="s">
        <v>1276</v>
      </c>
      <c r="D82" s="268">
        <v>23</v>
      </c>
      <c r="E82" s="282"/>
      <c r="F82" s="356" t="s">
        <v>1277</v>
      </c>
      <c r="G82" s="357">
        <v>0</v>
      </c>
      <c r="H82" s="357">
        <v>0</v>
      </c>
      <c r="I82" s="357">
        <v>0</v>
      </c>
      <c r="J82" s="357">
        <v>0</v>
      </c>
      <c r="K82" s="357">
        <v>0</v>
      </c>
      <c r="L82" s="235"/>
      <c r="M82" s="235"/>
      <c r="N82" s="235"/>
      <c r="O82" s="235"/>
      <c r="P82" s="235"/>
      <c r="Q82" s="235"/>
      <c r="R82" s="235"/>
      <c r="S82" s="235"/>
      <c r="T82" s="235"/>
      <c r="U82" s="235"/>
      <c r="V82" s="235"/>
      <c r="W82" s="235"/>
      <c r="X82" s="235"/>
      <c r="Y82" s="235"/>
      <c r="Z82" s="235"/>
      <c r="AA82" s="235"/>
      <c r="AB82" s="235"/>
      <c r="AC82" s="235"/>
      <c r="AD82" s="235"/>
      <c r="AE82" s="235"/>
      <c r="AF82" s="235"/>
      <c r="AG82" s="235"/>
      <c r="AH82" s="235"/>
      <c r="AI82" s="235"/>
      <c r="AJ82" s="235"/>
      <c r="AK82" s="235"/>
      <c r="AL82" s="235"/>
      <c r="AM82" s="235"/>
      <c r="AN82" s="235"/>
      <c r="AO82" s="235"/>
      <c r="AP82" s="235"/>
      <c r="AQ82" s="235"/>
      <c r="AR82" s="235"/>
      <c r="AS82" s="235"/>
      <c r="AT82" s="235"/>
      <c r="AU82" s="235"/>
      <c r="AV82" s="235"/>
      <c r="AW82" s="235"/>
      <c r="AX82" s="235"/>
      <c r="AY82" s="235"/>
      <c r="AZ82" s="235"/>
      <c r="BA82" s="235"/>
      <c r="BB82" s="235"/>
      <c r="BC82" s="235"/>
      <c r="BD82" s="235"/>
      <c r="BE82" s="235"/>
      <c r="BF82" s="235"/>
      <c r="BG82" s="235"/>
      <c r="BH82" s="235"/>
      <c r="BI82" s="235"/>
      <c r="BJ82" s="235"/>
      <c r="BK82" s="235"/>
      <c r="BL82" s="235"/>
      <c r="BM82" s="235"/>
      <c r="BN82" s="235"/>
      <c r="BO82" s="235"/>
      <c r="BP82" s="235"/>
      <c r="BQ82" s="235"/>
      <c r="BR82" s="235"/>
      <c r="BS82" s="235"/>
      <c r="BT82" s="235"/>
      <c r="BU82" s="235"/>
      <c r="BV82" s="235"/>
      <c r="BW82" s="235"/>
      <c r="BX82" s="235"/>
      <c r="BY82" s="235"/>
      <c r="BZ82" s="235"/>
      <c r="CA82" s="235"/>
      <c r="CB82" s="235"/>
      <c r="CC82" s="235"/>
      <c r="CD82" s="235"/>
      <c r="CE82" s="235"/>
      <c r="CF82" s="235"/>
      <c r="CG82" s="235"/>
      <c r="CH82" s="235"/>
      <c r="CI82" s="235"/>
      <c r="CJ82" s="235"/>
      <c r="CK82" s="235"/>
      <c r="CL82" s="235"/>
      <c r="CM82" s="235"/>
      <c r="CN82" s="235"/>
      <c r="CO82" s="235"/>
      <c r="CP82" s="235"/>
      <c r="CQ82" s="235"/>
      <c r="CR82" s="235"/>
      <c r="CS82" s="235"/>
      <c r="CT82" s="235"/>
      <c r="CU82" s="235"/>
      <c r="CV82" s="235"/>
      <c r="CW82" s="235"/>
      <c r="CX82" s="235"/>
      <c r="CY82" s="235"/>
      <c r="CZ82" s="235"/>
      <c r="DA82" s="235"/>
      <c r="DB82" s="235"/>
      <c r="DC82" s="235"/>
      <c r="DD82" s="235"/>
      <c r="DE82" s="235"/>
      <c r="DF82" s="235"/>
      <c r="DG82" s="235"/>
      <c r="DH82" s="235"/>
      <c r="DI82" s="235"/>
      <c r="DJ82" s="235"/>
      <c r="DK82" s="235"/>
      <c r="DL82" s="235"/>
      <c r="DM82" s="235"/>
      <c r="DN82" s="235"/>
      <c r="DO82" s="235"/>
      <c r="DP82" s="235"/>
      <c r="DQ82" s="235"/>
      <c r="DR82" s="235"/>
      <c r="DS82" s="235"/>
      <c r="DT82" s="235"/>
      <c r="DU82" s="235"/>
      <c r="DV82" s="235"/>
      <c r="DW82" s="235"/>
      <c r="DX82" s="235"/>
      <c r="DY82" s="235"/>
      <c r="DZ82" s="235"/>
      <c r="EA82" s="235"/>
      <c r="EB82" s="235"/>
      <c r="EC82" s="235"/>
      <c r="ED82" s="235"/>
      <c r="EE82" s="235"/>
      <c r="EF82" s="235"/>
      <c r="EG82" s="235"/>
      <c r="EH82" s="235"/>
      <c r="EI82" s="235"/>
      <c r="EJ82" s="235"/>
      <c r="EK82" s="235"/>
      <c r="EL82" s="235"/>
      <c r="EM82" s="235"/>
      <c r="EN82" s="235"/>
      <c r="EO82" s="235"/>
      <c r="EP82" s="235"/>
      <c r="EQ82" s="235"/>
      <c r="ER82" s="235"/>
      <c r="ES82" s="235"/>
      <c r="ET82" s="235"/>
      <c r="EU82" s="235"/>
      <c r="EV82" s="235"/>
      <c r="EW82" s="235"/>
      <c r="EX82" s="235"/>
      <c r="EY82" s="235"/>
      <c r="EZ82" s="235"/>
      <c r="FA82" s="235"/>
      <c r="FB82" s="235"/>
      <c r="FC82" s="235"/>
      <c r="FD82" s="235"/>
      <c r="FE82" s="235"/>
      <c r="FF82" s="235"/>
      <c r="FG82" s="235"/>
      <c r="FH82" s="235"/>
      <c r="FI82" s="235"/>
      <c r="FJ82" s="235"/>
      <c r="FK82" s="235"/>
      <c r="FL82" s="235"/>
      <c r="FM82" s="235"/>
      <c r="FN82" s="235"/>
      <c r="FO82" s="235"/>
      <c r="FP82" s="235"/>
      <c r="FQ82" s="235"/>
      <c r="FR82" s="235"/>
      <c r="FS82" s="235"/>
      <c r="FT82" s="235"/>
      <c r="FU82" s="235"/>
      <c r="FV82" s="235"/>
      <c r="FW82" s="235"/>
      <c r="FX82" s="235"/>
      <c r="FY82" s="235"/>
      <c r="FZ82" s="235"/>
      <c r="GA82" s="235"/>
      <c r="GB82" s="235"/>
      <c r="GC82" s="235"/>
      <c r="GD82" s="235"/>
      <c r="GE82" s="235"/>
      <c r="GF82" s="235"/>
      <c r="GG82" s="235"/>
      <c r="GH82" s="235"/>
      <c r="GI82" s="235"/>
      <c r="GJ82" s="235"/>
      <c r="GK82" s="235"/>
      <c r="GL82" s="235"/>
      <c r="GM82" s="235"/>
      <c r="GN82" s="235"/>
      <c r="GO82" s="235"/>
      <c r="GP82" s="235"/>
      <c r="GQ82" s="235"/>
      <c r="GR82" s="235"/>
      <c r="GS82" s="235"/>
      <c r="GT82" s="235"/>
      <c r="GU82" s="235"/>
      <c r="GV82" s="235"/>
      <c r="GW82" s="235"/>
      <c r="GX82" s="235"/>
      <c r="GY82" s="235"/>
      <c r="GZ82" s="235"/>
      <c r="HA82" s="235"/>
      <c r="HB82" s="235"/>
      <c r="HC82" s="235"/>
      <c r="HD82" s="235"/>
      <c r="HE82" s="235"/>
      <c r="HF82" s="235"/>
      <c r="HG82" s="235"/>
      <c r="HH82" s="235"/>
      <c r="HI82" s="235"/>
      <c r="HJ82" s="235"/>
      <c r="HK82" s="235"/>
      <c r="HL82" s="235"/>
      <c r="HM82" s="235"/>
      <c r="HN82" s="235"/>
      <c r="HO82" s="235"/>
      <c r="HP82" s="235"/>
      <c r="HQ82" s="235"/>
      <c r="HR82" s="235"/>
      <c r="HS82" s="235"/>
      <c r="HT82" s="235"/>
      <c r="HU82" s="235"/>
      <c r="HV82" s="235"/>
      <c r="HW82" s="235"/>
      <c r="HX82" s="235"/>
      <c r="HY82" s="235"/>
      <c r="HZ82" s="235"/>
      <c r="IA82" s="235"/>
      <c r="IB82" s="235"/>
      <c r="IC82" s="235"/>
      <c r="ID82" s="235"/>
      <c r="IE82" s="235"/>
      <c r="IF82" s="235"/>
      <c r="IG82" s="235"/>
      <c r="IH82" s="235"/>
      <c r="II82" s="235"/>
      <c r="IJ82" s="235"/>
      <c r="IK82" s="235"/>
      <c r="IL82" s="235"/>
      <c r="IM82" s="235"/>
      <c r="IN82" s="235"/>
      <c r="IO82" s="235"/>
      <c r="IP82" s="235"/>
      <c r="IQ82" s="235"/>
      <c r="IR82" s="235"/>
      <c r="IS82" s="235"/>
      <c r="IT82" s="235"/>
      <c r="IU82" s="235"/>
      <c r="IV82" s="235"/>
    </row>
    <row r="83" ht="28.5" customHeight="1" spans="1:256">
      <c r="A83" s="252" t="s">
        <v>1207</v>
      </c>
      <c r="B83" s="256"/>
      <c r="C83" s="355" t="s">
        <v>1278</v>
      </c>
      <c r="D83" s="268">
        <v>62</v>
      </c>
      <c r="E83" s="348"/>
      <c r="F83" s="356" t="s">
        <v>1279</v>
      </c>
      <c r="G83" s="357">
        <v>2</v>
      </c>
      <c r="H83" s="357">
        <v>0</v>
      </c>
      <c r="I83" s="357">
        <v>0</v>
      </c>
      <c r="J83" s="357">
        <v>0</v>
      </c>
      <c r="K83" s="357">
        <v>0</v>
      </c>
      <c r="L83" s="235"/>
      <c r="M83" s="235"/>
      <c r="N83" s="235"/>
      <c r="O83" s="235"/>
      <c r="P83" s="235"/>
      <c r="Q83" s="235"/>
      <c r="R83" s="235"/>
      <c r="S83" s="235"/>
      <c r="T83" s="235"/>
      <c r="U83" s="235"/>
      <c r="V83" s="235"/>
      <c r="W83" s="235"/>
      <c r="X83" s="235"/>
      <c r="Y83" s="235"/>
      <c r="Z83" s="235"/>
      <c r="AA83" s="235"/>
      <c r="AB83" s="235"/>
      <c r="AC83" s="235"/>
      <c r="AD83" s="235"/>
      <c r="AE83" s="235"/>
      <c r="AF83" s="235"/>
      <c r="AG83" s="235"/>
      <c r="AH83" s="235"/>
      <c r="AI83" s="235"/>
      <c r="AJ83" s="235"/>
      <c r="AK83" s="235"/>
      <c r="AL83" s="235"/>
      <c r="AM83" s="235"/>
      <c r="AN83" s="235"/>
      <c r="AO83" s="235"/>
      <c r="AP83" s="235"/>
      <c r="AQ83" s="235"/>
      <c r="AR83" s="235"/>
      <c r="AS83" s="235"/>
      <c r="AT83" s="235"/>
      <c r="AU83" s="235"/>
      <c r="AV83" s="235"/>
      <c r="AW83" s="235"/>
      <c r="AX83" s="235"/>
      <c r="AY83" s="235"/>
      <c r="AZ83" s="235"/>
      <c r="BA83" s="235"/>
      <c r="BB83" s="235"/>
      <c r="BC83" s="235"/>
      <c r="BD83" s="235"/>
      <c r="BE83" s="235"/>
      <c r="BF83" s="235"/>
      <c r="BG83" s="235"/>
      <c r="BH83" s="235"/>
      <c r="BI83" s="235"/>
      <c r="BJ83" s="235"/>
      <c r="BK83" s="235"/>
      <c r="BL83" s="235"/>
      <c r="BM83" s="235"/>
      <c r="BN83" s="235"/>
      <c r="BO83" s="235"/>
      <c r="BP83" s="235"/>
      <c r="BQ83" s="235"/>
      <c r="BR83" s="235"/>
      <c r="BS83" s="235"/>
      <c r="BT83" s="235"/>
      <c r="BU83" s="235"/>
      <c r="BV83" s="235"/>
      <c r="BW83" s="235"/>
      <c r="BX83" s="235"/>
      <c r="BY83" s="235"/>
      <c r="BZ83" s="235"/>
      <c r="CA83" s="235"/>
      <c r="CB83" s="235"/>
      <c r="CC83" s="235"/>
      <c r="CD83" s="235"/>
      <c r="CE83" s="235"/>
      <c r="CF83" s="235"/>
      <c r="CG83" s="235"/>
      <c r="CH83" s="235"/>
      <c r="CI83" s="235"/>
      <c r="CJ83" s="235"/>
      <c r="CK83" s="235"/>
      <c r="CL83" s="235"/>
      <c r="CM83" s="235"/>
      <c r="CN83" s="235"/>
      <c r="CO83" s="235"/>
      <c r="CP83" s="235"/>
      <c r="CQ83" s="235"/>
      <c r="CR83" s="235"/>
      <c r="CS83" s="235"/>
      <c r="CT83" s="235"/>
      <c r="CU83" s="235"/>
      <c r="CV83" s="235"/>
      <c r="CW83" s="235"/>
      <c r="CX83" s="235"/>
      <c r="CY83" s="235"/>
      <c r="CZ83" s="235"/>
      <c r="DA83" s="235"/>
      <c r="DB83" s="235"/>
      <c r="DC83" s="235"/>
      <c r="DD83" s="235"/>
      <c r="DE83" s="235"/>
      <c r="DF83" s="235"/>
      <c r="DG83" s="235"/>
      <c r="DH83" s="235"/>
      <c r="DI83" s="235"/>
      <c r="DJ83" s="235"/>
      <c r="DK83" s="235"/>
      <c r="DL83" s="235"/>
      <c r="DM83" s="235"/>
      <c r="DN83" s="235"/>
      <c r="DO83" s="235"/>
      <c r="DP83" s="235"/>
      <c r="DQ83" s="235"/>
      <c r="DR83" s="235"/>
      <c r="DS83" s="235"/>
      <c r="DT83" s="235"/>
      <c r="DU83" s="235"/>
      <c r="DV83" s="235"/>
      <c r="DW83" s="235"/>
      <c r="DX83" s="235"/>
      <c r="DY83" s="235"/>
      <c r="DZ83" s="235"/>
      <c r="EA83" s="235"/>
      <c r="EB83" s="235"/>
      <c r="EC83" s="235"/>
      <c r="ED83" s="235"/>
      <c r="EE83" s="235"/>
      <c r="EF83" s="235"/>
      <c r="EG83" s="235"/>
      <c r="EH83" s="235"/>
      <c r="EI83" s="235"/>
      <c r="EJ83" s="235"/>
      <c r="EK83" s="235"/>
      <c r="EL83" s="235"/>
      <c r="EM83" s="235"/>
      <c r="EN83" s="235"/>
      <c r="EO83" s="235"/>
      <c r="EP83" s="235"/>
      <c r="EQ83" s="235"/>
      <c r="ER83" s="235"/>
      <c r="ES83" s="235"/>
      <c r="ET83" s="235"/>
      <c r="EU83" s="235"/>
      <c r="EV83" s="235"/>
      <c r="EW83" s="235"/>
      <c r="EX83" s="235"/>
      <c r="EY83" s="235"/>
      <c r="EZ83" s="235"/>
      <c r="FA83" s="235"/>
      <c r="FB83" s="235"/>
      <c r="FC83" s="235"/>
      <c r="FD83" s="235"/>
      <c r="FE83" s="235"/>
      <c r="FF83" s="235"/>
      <c r="FG83" s="235"/>
      <c r="FH83" s="235"/>
      <c r="FI83" s="235"/>
      <c r="FJ83" s="235"/>
      <c r="FK83" s="235"/>
      <c r="FL83" s="235"/>
      <c r="FM83" s="235"/>
      <c r="FN83" s="235"/>
      <c r="FO83" s="235"/>
      <c r="FP83" s="235"/>
      <c r="FQ83" s="235"/>
      <c r="FR83" s="235"/>
      <c r="FS83" s="235"/>
      <c r="FT83" s="235"/>
      <c r="FU83" s="235"/>
      <c r="FV83" s="235"/>
      <c r="FW83" s="235"/>
      <c r="FX83" s="235"/>
      <c r="FY83" s="235"/>
      <c r="FZ83" s="235"/>
      <c r="GA83" s="235"/>
      <c r="GB83" s="235"/>
      <c r="GC83" s="235"/>
      <c r="GD83" s="235"/>
      <c r="GE83" s="235"/>
      <c r="GF83" s="235"/>
      <c r="GG83" s="235"/>
      <c r="GH83" s="235"/>
      <c r="GI83" s="235"/>
      <c r="GJ83" s="235"/>
      <c r="GK83" s="235"/>
      <c r="GL83" s="235"/>
      <c r="GM83" s="235"/>
      <c r="GN83" s="235"/>
      <c r="GO83" s="235"/>
      <c r="GP83" s="235"/>
      <c r="GQ83" s="235"/>
      <c r="GR83" s="235"/>
      <c r="GS83" s="235"/>
      <c r="GT83" s="235"/>
      <c r="GU83" s="235"/>
      <c r="GV83" s="235"/>
      <c r="GW83" s="235"/>
      <c r="GX83" s="235"/>
      <c r="GY83" s="235"/>
      <c r="GZ83" s="235"/>
      <c r="HA83" s="235"/>
      <c r="HB83" s="235"/>
      <c r="HC83" s="235"/>
      <c r="HD83" s="235"/>
      <c r="HE83" s="235"/>
      <c r="HF83" s="235"/>
      <c r="HG83" s="235"/>
      <c r="HH83" s="235"/>
      <c r="HI83" s="235"/>
      <c r="HJ83" s="235"/>
      <c r="HK83" s="235"/>
      <c r="HL83" s="235"/>
      <c r="HM83" s="235"/>
      <c r="HN83" s="235"/>
      <c r="HO83" s="235"/>
      <c r="HP83" s="235"/>
      <c r="HQ83" s="235"/>
      <c r="HR83" s="235"/>
      <c r="HS83" s="235"/>
      <c r="HT83" s="235"/>
      <c r="HU83" s="235"/>
      <c r="HV83" s="235"/>
      <c r="HW83" s="235"/>
      <c r="HX83" s="235"/>
      <c r="HY83" s="235"/>
      <c r="HZ83" s="235"/>
      <c r="IA83" s="235"/>
      <c r="IB83" s="235"/>
      <c r="IC83" s="235"/>
      <c r="ID83" s="235"/>
      <c r="IE83" s="235"/>
      <c r="IF83" s="235"/>
      <c r="IG83" s="235"/>
      <c r="IH83" s="235"/>
      <c r="II83" s="235"/>
      <c r="IJ83" s="235"/>
      <c r="IK83" s="235"/>
      <c r="IL83" s="235"/>
      <c r="IM83" s="235"/>
      <c r="IN83" s="235"/>
      <c r="IO83" s="235"/>
      <c r="IP83" s="235"/>
      <c r="IQ83" s="235"/>
      <c r="IR83" s="235"/>
      <c r="IS83" s="235"/>
      <c r="IT83" s="235"/>
      <c r="IU83" s="235"/>
      <c r="IV83" s="235"/>
    </row>
    <row r="84" ht="28.5" customHeight="1" spans="1:256">
      <c r="A84" s="252" t="s">
        <v>1209</v>
      </c>
      <c r="B84" s="251"/>
      <c r="C84" s="355" t="s">
        <v>1280</v>
      </c>
      <c r="D84" s="268">
        <v>101</v>
      </c>
      <c r="E84" s="348"/>
      <c r="F84" s="356" t="s">
        <v>1281</v>
      </c>
      <c r="G84" s="357">
        <v>11</v>
      </c>
      <c r="H84" s="357">
        <v>0</v>
      </c>
      <c r="I84" s="357">
        <v>0</v>
      </c>
      <c r="J84" s="357">
        <v>2</v>
      </c>
      <c r="K84" s="357">
        <v>0</v>
      </c>
      <c r="L84" s="235"/>
      <c r="M84" s="235"/>
      <c r="N84" s="235"/>
      <c r="O84" s="235"/>
      <c r="P84" s="235"/>
      <c r="Q84" s="235"/>
      <c r="R84" s="235"/>
      <c r="S84" s="235"/>
      <c r="T84" s="235"/>
      <c r="U84" s="235"/>
      <c r="V84" s="235"/>
      <c r="W84" s="235"/>
      <c r="X84" s="235"/>
      <c r="Y84" s="235"/>
      <c r="Z84" s="235"/>
      <c r="AA84" s="235"/>
      <c r="AB84" s="235"/>
      <c r="AC84" s="235"/>
      <c r="AD84" s="235"/>
      <c r="AE84" s="235"/>
      <c r="AF84" s="235"/>
      <c r="AG84" s="235"/>
      <c r="AH84" s="235"/>
      <c r="AI84" s="235"/>
      <c r="AJ84" s="235"/>
      <c r="AK84" s="235"/>
      <c r="AL84" s="235"/>
      <c r="AM84" s="235"/>
      <c r="AN84" s="235"/>
      <c r="AO84" s="235"/>
      <c r="AP84" s="235"/>
      <c r="AQ84" s="235"/>
      <c r="AR84" s="235"/>
      <c r="AS84" s="235"/>
      <c r="AT84" s="235"/>
      <c r="AU84" s="235"/>
      <c r="AV84" s="235"/>
      <c r="AW84" s="235"/>
      <c r="AX84" s="235"/>
      <c r="AY84" s="235"/>
      <c r="AZ84" s="235"/>
      <c r="BA84" s="235"/>
      <c r="BB84" s="235"/>
      <c r="BC84" s="235"/>
      <c r="BD84" s="235"/>
      <c r="BE84" s="235"/>
      <c r="BF84" s="235"/>
      <c r="BG84" s="235"/>
      <c r="BH84" s="235"/>
      <c r="BI84" s="235"/>
      <c r="BJ84" s="235"/>
      <c r="BK84" s="235"/>
      <c r="BL84" s="235"/>
      <c r="BM84" s="235"/>
      <c r="BN84" s="235"/>
      <c r="BO84" s="235"/>
      <c r="BP84" s="235"/>
      <c r="BQ84" s="235"/>
      <c r="BR84" s="235"/>
      <c r="BS84" s="235"/>
      <c r="BT84" s="235"/>
      <c r="BU84" s="235"/>
      <c r="BV84" s="235"/>
      <c r="BW84" s="235"/>
      <c r="BX84" s="235"/>
      <c r="BY84" s="235"/>
      <c r="BZ84" s="235"/>
      <c r="CA84" s="235"/>
      <c r="CB84" s="235"/>
      <c r="CC84" s="235"/>
      <c r="CD84" s="235"/>
      <c r="CE84" s="235"/>
      <c r="CF84" s="235"/>
      <c r="CG84" s="235"/>
      <c r="CH84" s="235"/>
      <c r="CI84" s="235"/>
      <c r="CJ84" s="235"/>
      <c r="CK84" s="235"/>
      <c r="CL84" s="235"/>
      <c r="CM84" s="235"/>
      <c r="CN84" s="235"/>
      <c r="CO84" s="235"/>
      <c r="CP84" s="235"/>
      <c r="CQ84" s="235"/>
      <c r="CR84" s="235"/>
      <c r="CS84" s="235"/>
      <c r="CT84" s="235"/>
      <c r="CU84" s="235"/>
      <c r="CV84" s="235"/>
      <c r="CW84" s="235"/>
      <c r="CX84" s="235"/>
      <c r="CY84" s="235"/>
      <c r="CZ84" s="235"/>
      <c r="DA84" s="235"/>
      <c r="DB84" s="235"/>
      <c r="DC84" s="235"/>
      <c r="DD84" s="235"/>
      <c r="DE84" s="235"/>
      <c r="DF84" s="235"/>
      <c r="DG84" s="235"/>
      <c r="DH84" s="235"/>
      <c r="DI84" s="235"/>
      <c r="DJ84" s="235"/>
      <c r="DK84" s="235"/>
      <c r="DL84" s="235"/>
      <c r="DM84" s="235"/>
      <c r="DN84" s="235"/>
      <c r="DO84" s="235"/>
      <c r="DP84" s="235"/>
      <c r="DQ84" s="235"/>
      <c r="DR84" s="235"/>
      <c r="DS84" s="235"/>
      <c r="DT84" s="235"/>
      <c r="DU84" s="235"/>
      <c r="DV84" s="235"/>
      <c r="DW84" s="235"/>
      <c r="DX84" s="235"/>
      <c r="DY84" s="235"/>
      <c r="DZ84" s="235"/>
      <c r="EA84" s="235"/>
      <c r="EB84" s="235"/>
      <c r="EC84" s="235"/>
      <c r="ED84" s="235"/>
      <c r="EE84" s="235"/>
      <c r="EF84" s="235"/>
      <c r="EG84" s="235"/>
      <c r="EH84" s="235"/>
      <c r="EI84" s="235"/>
      <c r="EJ84" s="235"/>
      <c r="EK84" s="235"/>
      <c r="EL84" s="235"/>
      <c r="EM84" s="235"/>
      <c r="EN84" s="235"/>
      <c r="EO84" s="235"/>
      <c r="EP84" s="235"/>
      <c r="EQ84" s="235"/>
      <c r="ER84" s="235"/>
      <c r="ES84" s="235"/>
      <c r="ET84" s="235"/>
      <c r="EU84" s="235"/>
      <c r="EV84" s="235"/>
      <c r="EW84" s="235"/>
      <c r="EX84" s="235"/>
      <c r="EY84" s="235"/>
      <c r="EZ84" s="235"/>
      <c r="FA84" s="235"/>
      <c r="FB84" s="235"/>
      <c r="FC84" s="235"/>
      <c r="FD84" s="235"/>
      <c r="FE84" s="235"/>
      <c r="FF84" s="235"/>
      <c r="FG84" s="235"/>
      <c r="FH84" s="235"/>
      <c r="FI84" s="235"/>
      <c r="FJ84" s="235"/>
      <c r="FK84" s="235"/>
      <c r="FL84" s="235"/>
      <c r="FM84" s="235"/>
      <c r="FN84" s="235"/>
      <c r="FO84" s="235"/>
      <c r="FP84" s="235"/>
      <c r="FQ84" s="235"/>
      <c r="FR84" s="235"/>
      <c r="FS84" s="235"/>
      <c r="FT84" s="235"/>
      <c r="FU84" s="235"/>
      <c r="FV84" s="235"/>
      <c r="FW84" s="235"/>
      <c r="FX84" s="235"/>
      <c r="FY84" s="235"/>
      <c r="FZ84" s="235"/>
      <c r="GA84" s="235"/>
      <c r="GB84" s="235"/>
      <c r="GC84" s="235"/>
      <c r="GD84" s="235"/>
      <c r="GE84" s="235"/>
      <c r="GF84" s="235"/>
      <c r="GG84" s="235"/>
      <c r="GH84" s="235"/>
      <c r="GI84" s="235"/>
      <c r="GJ84" s="235"/>
      <c r="GK84" s="235"/>
      <c r="GL84" s="235"/>
      <c r="GM84" s="235"/>
      <c r="GN84" s="235"/>
      <c r="GO84" s="235"/>
      <c r="GP84" s="235"/>
      <c r="GQ84" s="235"/>
      <c r="GR84" s="235"/>
      <c r="GS84" s="235"/>
      <c r="GT84" s="235"/>
      <c r="GU84" s="235"/>
      <c r="GV84" s="235"/>
      <c r="GW84" s="235"/>
      <c r="GX84" s="235"/>
      <c r="GY84" s="235"/>
      <c r="GZ84" s="235"/>
      <c r="HA84" s="235"/>
      <c r="HB84" s="235"/>
      <c r="HC84" s="235"/>
      <c r="HD84" s="235"/>
      <c r="HE84" s="235"/>
      <c r="HF84" s="235"/>
      <c r="HG84" s="235"/>
      <c r="HH84" s="235"/>
      <c r="HI84" s="235"/>
      <c r="HJ84" s="235"/>
      <c r="HK84" s="235"/>
      <c r="HL84" s="235"/>
      <c r="HM84" s="235"/>
      <c r="HN84" s="235"/>
      <c r="HO84" s="235"/>
      <c r="HP84" s="235"/>
      <c r="HQ84" s="235"/>
      <c r="HR84" s="235"/>
      <c r="HS84" s="235"/>
      <c r="HT84" s="235"/>
      <c r="HU84" s="235"/>
      <c r="HV84" s="235"/>
      <c r="HW84" s="235"/>
      <c r="HX84" s="235"/>
      <c r="HY84" s="235"/>
      <c r="HZ84" s="235"/>
      <c r="IA84" s="235"/>
      <c r="IB84" s="235"/>
      <c r="IC84" s="235"/>
      <c r="ID84" s="235"/>
      <c r="IE84" s="235"/>
      <c r="IF84" s="235"/>
      <c r="IG84" s="235"/>
      <c r="IH84" s="235"/>
      <c r="II84" s="235"/>
      <c r="IJ84" s="235"/>
      <c r="IK84" s="235"/>
      <c r="IL84" s="235"/>
      <c r="IM84" s="235"/>
      <c r="IN84" s="235"/>
      <c r="IO84" s="235"/>
      <c r="IP84" s="235"/>
      <c r="IQ84" s="235"/>
      <c r="IR84" s="235"/>
      <c r="IS84" s="235"/>
      <c r="IT84" s="235"/>
      <c r="IU84" s="235"/>
      <c r="IV84" s="235"/>
    </row>
    <row r="85" ht="28.5" customHeight="1" spans="1:256">
      <c r="A85" s="358" t="s">
        <v>1282</v>
      </c>
      <c r="B85" s="260"/>
      <c r="C85" s="216"/>
      <c r="D85" s="359">
        <f>D82+D83+D84</f>
        <v>186</v>
      </c>
      <c r="E85" s="348"/>
      <c r="F85" s="356" t="s">
        <v>1283</v>
      </c>
      <c r="G85" s="357">
        <v>151</v>
      </c>
      <c r="H85" s="357">
        <v>1</v>
      </c>
      <c r="I85" s="357">
        <v>1</v>
      </c>
      <c r="J85" s="357">
        <v>1</v>
      </c>
      <c r="K85" s="357">
        <v>0</v>
      </c>
      <c r="L85" s="235"/>
      <c r="M85" s="235"/>
      <c r="N85" s="235"/>
      <c r="O85" s="235"/>
      <c r="P85" s="235"/>
      <c r="Q85" s="235"/>
      <c r="R85" s="235"/>
      <c r="S85" s="235"/>
      <c r="T85" s="235"/>
      <c r="U85" s="235"/>
      <c r="V85" s="235"/>
      <c r="W85" s="235"/>
      <c r="X85" s="235"/>
      <c r="Y85" s="235"/>
      <c r="Z85" s="235"/>
      <c r="AA85" s="235"/>
      <c r="AB85" s="235"/>
      <c r="AC85" s="235"/>
      <c r="AD85" s="235"/>
      <c r="AE85" s="235"/>
      <c r="AF85" s="235"/>
      <c r="AG85" s="235"/>
      <c r="AH85" s="235"/>
      <c r="AI85" s="235"/>
      <c r="AJ85" s="235"/>
      <c r="AK85" s="235"/>
      <c r="AL85" s="235"/>
      <c r="AM85" s="235"/>
      <c r="AN85" s="235"/>
      <c r="AO85" s="235"/>
      <c r="AP85" s="235"/>
      <c r="AQ85" s="235"/>
      <c r="AR85" s="235"/>
      <c r="AS85" s="235"/>
      <c r="AT85" s="235"/>
      <c r="AU85" s="235"/>
      <c r="AV85" s="235"/>
      <c r="AW85" s="235"/>
      <c r="AX85" s="235"/>
      <c r="AY85" s="235"/>
      <c r="AZ85" s="235"/>
      <c r="BA85" s="235"/>
      <c r="BB85" s="235"/>
      <c r="BC85" s="235"/>
      <c r="BD85" s="235"/>
      <c r="BE85" s="235"/>
      <c r="BF85" s="235"/>
      <c r="BG85" s="235"/>
      <c r="BH85" s="235"/>
      <c r="BI85" s="235"/>
      <c r="BJ85" s="235"/>
      <c r="BK85" s="235"/>
      <c r="BL85" s="235"/>
      <c r="BM85" s="235"/>
      <c r="BN85" s="235"/>
      <c r="BO85" s="235"/>
      <c r="BP85" s="235"/>
      <c r="BQ85" s="235"/>
      <c r="BR85" s="235"/>
      <c r="BS85" s="235"/>
      <c r="BT85" s="235"/>
      <c r="BU85" s="235"/>
      <c r="BV85" s="235"/>
      <c r="BW85" s="235"/>
      <c r="BX85" s="235"/>
      <c r="BY85" s="235"/>
      <c r="BZ85" s="235"/>
      <c r="CA85" s="235"/>
      <c r="CB85" s="235"/>
      <c r="CC85" s="235"/>
      <c r="CD85" s="235"/>
      <c r="CE85" s="235"/>
      <c r="CF85" s="235"/>
      <c r="CG85" s="235"/>
      <c r="CH85" s="235"/>
      <c r="CI85" s="235"/>
      <c r="CJ85" s="235"/>
      <c r="CK85" s="235"/>
      <c r="CL85" s="235"/>
      <c r="CM85" s="235"/>
      <c r="CN85" s="235"/>
      <c r="CO85" s="235"/>
      <c r="CP85" s="235"/>
      <c r="CQ85" s="235"/>
      <c r="CR85" s="235"/>
      <c r="CS85" s="235"/>
      <c r="CT85" s="235"/>
      <c r="CU85" s="235"/>
      <c r="CV85" s="235"/>
      <c r="CW85" s="235"/>
      <c r="CX85" s="235"/>
      <c r="CY85" s="235"/>
      <c r="CZ85" s="235"/>
      <c r="DA85" s="235"/>
      <c r="DB85" s="235"/>
      <c r="DC85" s="235"/>
      <c r="DD85" s="235"/>
      <c r="DE85" s="235"/>
      <c r="DF85" s="235"/>
      <c r="DG85" s="235"/>
      <c r="DH85" s="235"/>
      <c r="DI85" s="235"/>
      <c r="DJ85" s="235"/>
      <c r="DK85" s="235"/>
      <c r="DL85" s="235"/>
      <c r="DM85" s="235"/>
      <c r="DN85" s="235"/>
      <c r="DO85" s="235"/>
      <c r="DP85" s="235"/>
      <c r="DQ85" s="235"/>
      <c r="DR85" s="235"/>
      <c r="DS85" s="235"/>
      <c r="DT85" s="235"/>
      <c r="DU85" s="235"/>
      <c r="DV85" s="235"/>
      <c r="DW85" s="235"/>
      <c r="DX85" s="235"/>
      <c r="DY85" s="235"/>
      <c r="DZ85" s="235"/>
      <c r="EA85" s="235"/>
      <c r="EB85" s="235"/>
      <c r="EC85" s="235"/>
      <c r="ED85" s="235"/>
      <c r="EE85" s="235"/>
      <c r="EF85" s="235"/>
      <c r="EG85" s="235"/>
      <c r="EH85" s="235"/>
      <c r="EI85" s="235"/>
      <c r="EJ85" s="235"/>
      <c r="EK85" s="235"/>
      <c r="EL85" s="235"/>
      <c r="EM85" s="235"/>
      <c r="EN85" s="235"/>
      <c r="EO85" s="235"/>
      <c r="EP85" s="235"/>
      <c r="EQ85" s="235"/>
      <c r="ER85" s="235"/>
      <c r="ES85" s="235"/>
      <c r="ET85" s="235"/>
      <c r="EU85" s="235"/>
      <c r="EV85" s="235"/>
      <c r="EW85" s="235"/>
      <c r="EX85" s="235"/>
      <c r="EY85" s="235"/>
      <c r="EZ85" s="235"/>
      <c r="FA85" s="235"/>
      <c r="FB85" s="235"/>
      <c r="FC85" s="235"/>
      <c r="FD85" s="235"/>
      <c r="FE85" s="235"/>
      <c r="FF85" s="235"/>
      <c r="FG85" s="235"/>
      <c r="FH85" s="235"/>
      <c r="FI85" s="235"/>
      <c r="FJ85" s="235"/>
      <c r="FK85" s="235"/>
      <c r="FL85" s="235"/>
      <c r="FM85" s="235"/>
      <c r="FN85" s="235"/>
      <c r="FO85" s="235"/>
      <c r="FP85" s="235"/>
      <c r="FQ85" s="235"/>
      <c r="FR85" s="235"/>
      <c r="FS85" s="235"/>
      <c r="FT85" s="235"/>
      <c r="FU85" s="235"/>
      <c r="FV85" s="235"/>
      <c r="FW85" s="235"/>
      <c r="FX85" s="235"/>
      <c r="FY85" s="235"/>
      <c r="FZ85" s="235"/>
      <c r="GA85" s="235"/>
      <c r="GB85" s="235"/>
      <c r="GC85" s="235"/>
      <c r="GD85" s="235"/>
      <c r="GE85" s="235"/>
      <c r="GF85" s="235"/>
      <c r="GG85" s="235"/>
      <c r="GH85" s="235"/>
      <c r="GI85" s="235"/>
      <c r="GJ85" s="235"/>
      <c r="GK85" s="235"/>
      <c r="GL85" s="235"/>
      <c r="GM85" s="235"/>
      <c r="GN85" s="235"/>
      <c r="GO85" s="235"/>
      <c r="GP85" s="235"/>
      <c r="GQ85" s="235"/>
      <c r="GR85" s="235"/>
      <c r="GS85" s="235"/>
      <c r="GT85" s="235"/>
      <c r="GU85" s="235"/>
      <c r="GV85" s="235"/>
      <c r="GW85" s="235"/>
      <c r="GX85" s="235"/>
      <c r="GY85" s="235"/>
      <c r="GZ85" s="235"/>
      <c r="HA85" s="235"/>
      <c r="HB85" s="235"/>
      <c r="HC85" s="235"/>
      <c r="HD85" s="235"/>
      <c r="HE85" s="235"/>
      <c r="HF85" s="235"/>
      <c r="HG85" s="235"/>
      <c r="HH85" s="235"/>
      <c r="HI85" s="235"/>
      <c r="HJ85" s="235"/>
      <c r="HK85" s="235"/>
      <c r="HL85" s="235"/>
      <c r="HM85" s="235"/>
      <c r="HN85" s="235"/>
      <c r="HO85" s="235"/>
      <c r="HP85" s="235"/>
      <c r="HQ85" s="235"/>
      <c r="HR85" s="235"/>
      <c r="HS85" s="235"/>
      <c r="HT85" s="235"/>
      <c r="HU85" s="235"/>
      <c r="HV85" s="235"/>
      <c r="HW85" s="235"/>
      <c r="HX85" s="235"/>
      <c r="HY85" s="235"/>
      <c r="HZ85" s="235"/>
      <c r="IA85" s="235"/>
      <c r="IB85" s="235"/>
      <c r="IC85" s="235"/>
      <c r="ID85" s="235"/>
      <c r="IE85" s="235"/>
      <c r="IF85" s="235"/>
      <c r="IG85" s="235"/>
      <c r="IH85" s="235"/>
      <c r="II85" s="235"/>
      <c r="IJ85" s="235"/>
      <c r="IK85" s="235"/>
      <c r="IL85" s="235"/>
      <c r="IM85" s="235"/>
      <c r="IN85" s="235"/>
      <c r="IO85" s="235"/>
      <c r="IP85" s="235"/>
      <c r="IQ85" s="235"/>
      <c r="IR85" s="235"/>
      <c r="IS85" s="235"/>
      <c r="IT85" s="235"/>
      <c r="IU85" s="235"/>
      <c r="IV85" s="235"/>
    </row>
    <row r="86" ht="28.5" customHeight="1" spans="1:256">
      <c r="A86" s="358" t="s">
        <v>1284</v>
      </c>
      <c r="B86" s="260"/>
      <c r="C86" s="216"/>
      <c r="D86" s="360">
        <f>IF(D85=0,0,(D84)/(D85-D82))</f>
        <v>0.619631901840491</v>
      </c>
      <c r="E86" s="282"/>
      <c r="F86" s="356" t="s">
        <v>1266</v>
      </c>
      <c r="G86" s="361">
        <f t="shared" ref="G86:K86" si="9">G85+G84+G83+G82</f>
        <v>164</v>
      </c>
      <c r="H86" s="361">
        <f t="shared" si="9"/>
        <v>1</v>
      </c>
      <c r="I86" s="361">
        <f t="shared" si="9"/>
        <v>1</v>
      </c>
      <c r="J86" s="361">
        <f t="shared" si="9"/>
        <v>3</v>
      </c>
      <c r="K86" s="361">
        <f t="shared" si="9"/>
        <v>0</v>
      </c>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235"/>
      <c r="AP86" s="235"/>
      <c r="AQ86" s="235"/>
      <c r="AR86" s="235"/>
      <c r="AS86" s="235"/>
      <c r="AT86" s="235"/>
      <c r="AU86" s="235"/>
      <c r="AV86" s="235"/>
      <c r="AW86" s="235"/>
      <c r="AX86" s="235"/>
      <c r="AY86" s="235"/>
      <c r="AZ86" s="235"/>
      <c r="BA86" s="235"/>
      <c r="BB86" s="235"/>
      <c r="BC86" s="235"/>
      <c r="BD86" s="235"/>
      <c r="BE86" s="235"/>
      <c r="BF86" s="235"/>
      <c r="BG86" s="235"/>
      <c r="BH86" s="235"/>
      <c r="BI86" s="235"/>
      <c r="BJ86" s="235"/>
      <c r="BK86" s="235"/>
      <c r="BL86" s="235"/>
      <c r="BM86" s="235"/>
      <c r="BN86" s="235"/>
      <c r="BO86" s="235"/>
      <c r="BP86" s="235"/>
      <c r="BQ86" s="235"/>
      <c r="BR86" s="235"/>
      <c r="BS86" s="235"/>
      <c r="BT86" s="235"/>
      <c r="BU86" s="235"/>
      <c r="BV86" s="235"/>
      <c r="BW86" s="235"/>
      <c r="BX86" s="235"/>
      <c r="BY86" s="235"/>
      <c r="BZ86" s="235"/>
      <c r="CA86" s="235"/>
      <c r="CB86" s="235"/>
      <c r="CC86" s="235"/>
      <c r="CD86" s="235"/>
      <c r="CE86" s="235"/>
      <c r="CF86" s="235"/>
      <c r="CG86" s="235"/>
      <c r="CH86" s="235"/>
      <c r="CI86" s="235"/>
      <c r="CJ86" s="235"/>
      <c r="CK86" s="235"/>
      <c r="CL86" s="235"/>
      <c r="CM86" s="235"/>
      <c r="CN86" s="235"/>
      <c r="CO86" s="235"/>
      <c r="CP86" s="235"/>
      <c r="CQ86" s="235"/>
      <c r="CR86" s="235"/>
      <c r="CS86" s="235"/>
      <c r="CT86" s="235"/>
      <c r="CU86" s="235"/>
      <c r="CV86" s="235"/>
      <c r="CW86" s="235"/>
      <c r="CX86" s="235"/>
      <c r="CY86" s="235"/>
      <c r="CZ86" s="235"/>
      <c r="DA86" s="235"/>
      <c r="DB86" s="235"/>
      <c r="DC86" s="235"/>
      <c r="DD86" s="235"/>
      <c r="DE86" s="235"/>
      <c r="DF86" s="235"/>
      <c r="DG86" s="235"/>
      <c r="DH86" s="235"/>
      <c r="DI86" s="235"/>
      <c r="DJ86" s="235"/>
      <c r="DK86" s="235"/>
      <c r="DL86" s="235"/>
      <c r="DM86" s="235"/>
      <c r="DN86" s="235"/>
      <c r="DO86" s="235"/>
      <c r="DP86" s="235"/>
      <c r="DQ86" s="235"/>
      <c r="DR86" s="235"/>
      <c r="DS86" s="235"/>
      <c r="DT86" s="235"/>
      <c r="DU86" s="235"/>
      <c r="DV86" s="235"/>
      <c r="DW86" s="235"/>
      <c r="DX86" s="235"/>
      <c r="DY86" s="235"/>
      <c r="DZ86" s="235"/>
      <c r="EA86" s="235"/>
      <c r="EB86" s="235"/>
      <c r="EC86" s="235"/>
      <c r="ED86" s="235"/>
      <c r="EE86" s="235"/>
      <c r="EF86" s="235"/>
      <c r="EG86" s="235"/>
      <c r="EH86" s="235"/>
      <c r="EI86" s="235"/>
      <c r="EJ86" s="235"/>
      <c r="EK86" s="235"/>
      <c r="EL86" s="235"/>
      <c r="EM86" s="235"/>
      <c r="EN86" s="235"/>
      <c r="EO86" s="235"/>
      <c r="EP86" s="235"/>
      <c r="EQ86" s="235"/>
      <c r="ER86" s="235"/>
      <c r="ES86" s="235"/>
      <c r="ET86" s="235"/>
      <c r="EU86" s="235"/>
      <c r="EV86" s="235"/>
      <c r="EW86" s="235"/>
      <c r="EX86" s="235"/>
      <c r="EY86" s="235"/>
      <c r="EZ86" s="235"/>
      <c r="FA86" s="235"/>
      <c r="FB86" s="235"/>
      <c r="FC86" s="235"/>
      <c r="FD86" s="235"/>
      <c r="FE86" s="235"/>
      <c r="FF86" s="235"/>
      <c r="FG86" s="235"/>
      <c r="FH86" s="235"/>
      <c r="FI86" s="235"/>
      <c r="FJ86" s="235"/>
      <c r="FK86" s="235"/>
      <c r="FL86" s="235"/>
      <c r="FM86" s="235"/>
      <c r="FN86" s="235"/>
      <c r="FO86" s="235"/>
      <c r="FP86" s="235"/>
      <c r="FQ86" s="235"/>
      <c r="FR86" s="235"/>
      <c r="FS86" s="235"/>
      <c r="FT86" s="235"/>
      <c r="FU86" s="235"/>
      <c r="FV86" s="235"/>
      <c r="FW86" s="235"/>
      <c r="FX86" s="235"/>
      <c r="FY86" s="235"/>
      <c r="FZ86" s="235"/>
      <c r="GA86" s="235"/>
      <c r="GB86" s="235"/>
      <c r="GC86" s="235"/>
      <c r="GD86" s="235"/>
      <c r="GE86" s="235"/>
      <c r="GF86" s="235"/>
      <c r="GG86" s="235"/>
      <c r="GH86" s="235"/>
      <c r="GI86" s="235"/>
      <c r="GJ86" s="235"/>
      <c r="GK86" s="235"/>
      <c r="GL86" s="235"/>
      <c r="GM86" s="235"/>
      <c r="GN86" s="235"/>
      <c r="GO86" s="235"/>
      <c r="GP86" s="235"/>
      <c r="GQ86" s="235"/>
      <c r="GR86" s="235"/>
      <c r="GS86" s="235"/>
      <c r="GT86" s="235"/>
      <c r="GU86" s="235"/>
      <c r="GV86" s="235"/>
      <c r="GW86" s="235"/>
      <c r="GX86" s="235"/>
      <c r="GY86" s="235"/>
      <c r="GZ86" s="235"/>
      <c r="HA86" s="235"/>
      <c r="HB86" s="235"/>
      <c r="HC86" s="235"/>
      <c r="HD86" s="235"/>
      <c r="HE86" s="235"/>
      <c r="HF86" s="235"/>
      <c r="HG86" s="235"/>
      <c r="HH86" s="235"/>
      <c r="HI86" s="235"/>
      <c r="HJ86" s="235"/>
      <c r="HK86" s="235"/>
      <c r="HL86" s="235"/>
      <c r="HM86" s="235"/>
      <c r="HN86" s="235"/>
      <c r="HO86" s="235"/>
      <c r="HP86" s="235"/>
      <c r="HQ86" s="235"/>
      <c r="HR86" s="235"/>
      <c r="HS86" s="235"/>
      <c r="HT86" s="235"/>
      <c r="HU86" s="235"/>
      <c r="HV86" s="235"/>
      <c r="HW86" s="235"/>
      <c r="HX86" s="235"/>
      <c r="HY86" s="235"/>
      <c r="HZ86" s="235"/>
      <c r="IA86" s="235"/>
      <c r="IB86" s="235"/>
      <c r="IC86" s="235"/>
      <c r="ID86" s="235"/>
      <c r="IE86" s="235"/>
      <c r="IF86" s="235"/>
      <c r="IG86" s="235"/>
      <c r="IH86" s="235"/>
      <c r="II86" s="235"/>
      <c r="IJ86" s="235"/>
      <c r="IK86" s="235"/>
      <c r="IL86" s="235"/>
      <c r="IM86" s="235"/>
      <c r="IN86" s="235"/>
      <c r="IO86" s="235"/>
      <c r="IP86" s="235"/>
      <c r="IQ86" s="235"/>
      <c r="IR86" s="235"/>
      <c r="IS86" s="235"/>
      <c r="IT86" s="235"/>
      <c r="IU86" s="235"/>
      <c r="IV86" s="235"/>
    </row>
    <row r="87" ht="36.75" customHeight="1" spans="1:256">
      <c r="A87" s="235"/>
      <c r="B87" s="235"/>
      <c r="C87" s="312"/>
      <c r="D87" s="235"/>
      <c r="E87" s="282"/>
      <c r="F87" s="283"/>
      <c r="G87" s="282"/>
      <c r="H87" s="282"/>
      <c r="I87" s="282"/>
      <c r="J87" s="282"/>
      <c r="K87" s="282"/>
      <c r="L87" s="235"/>
      <c r="M87" s="235"/>
      <c r="N87" s="235"/>
      <c r="O87" s="235"/>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235"/>
      <c r="AP87" s="235"/>
      <c r="AQ87" s="235"/>
      <c r="AR87" s="235"/>
      <c r="AS87" s="235"/>
      <c r="AT87" s="235"/>
      <c r="AU87" s="235"/>
      <c r="AV87" s="235"/>
      <c r="AW87" s="235"/>
      <c r="AX87" s="235"/>
      <c r="AY87" s="235"/>
      <c r="AZ87" s="235"/>
      <c r="BA87" s="235"/>
      <c r="BB87" s="235"/>
      <c r="BC87" s="235"/>
      <c r="BD87" s="235"/>
      <c r="BE87" s="235"/>
      <c r="BF87" s="235"/>
      <c r="BG87" s="235"/>
      <c r="BH87" s="235"/>
      <c r="BI87" s="235"/>
      <c r="BJ87" s="235"/>
      <c r="BK87" s="235"/>
      <c r="BL87" s="235"/>
      <c r="BM87" s="235"/>
      <c r="BN87" s="235"/>
      <c r="BO87" s="235"/>
      <c r="BP87" s="235"/>
      <c r="BQ87" s="235"/>
      <c r="BR87" s="235"/>
      <c r="BS87" s="235"/>
      <c r="BT87" s="235"/>
      <c r="BU87" s="235"/>
      <c r="BV87" s="235"/>
      <c r="BW87" s="235"/>
      <c r="BX87" s="235"/>
      <c r="BY87" s="235"/>
      <c r="BZ87" s="235"/>
      <c r="CA87" s="235"/>
      <c r="CB87" s="235"/>
      <c r="CC87" s="235"/>
      <c r="CD87" s="235"/>
      <c r="CE87" s="235"/>
      <c r="CF87" s="235"/>
      <c r="CG87" s="235"/>
      <c r="CH87" s="235"/>
      <c r="CI87" s="235"/>
      <c r="CJ87" s="235"/>
      <c r="CK87" s="235"/>
      <c r="CL87" s="235"/>
      <c r="CM87" s="235"/>
      <c r="CN87" s="235"/>
      <c r="CO87" s="235"/>
      <c r="CP87" s="235"/>
      <c r="CQ87" s="235"/>
      <c r="CR87" s="235"/>
      <c r="CS87" s="235"/>
      <c r="CT87" s="235"/>
      <c r="CU87" s="235"/>
      <c r="CV87" s="235"/>
      <c r="CW87" s="235"/>
      <c r="CX87" s="235"/>
      <c r="CY87" s="235"/>
      <c r="CZ87" s="235"/>
      <c r="DA87" s="235"/>
      <c r="DB87" s="235"/>
      <c r="DC87" s="235"/>
      <c r="DD87" s="235"/>
      <c r="DE87" s="235"/>
      <c r="DF87" s="235"/>
      <c r="DG87" s="235"/>
      <c r="DH87" s="235"/>
      <c r="DI87" s="235"/>
      <c r="DJ87" s="235"/>
      <c r="DK87" s="235"/>
      <c r="DL87" s="235"/>
      <c r="DM87" s="235"/>
      <c r="DN87" s="235"/>
      <c r="DO87" s="235"/>
      <c r="DP87" s="235"/>
      <c r="DQ87" s="235"/>
      <c r="DR87" s="235"/>
      <c r="DS87" s="235"/>
      <c r="DT87" s="235"/>
      <c r="DU87" s="235"/>
      <c r="DV87" s="235"/>
      <c r="DW87" s="235"/>
      <c r="DX87" s="235"/>
      <c r="DY87" s="235"/>
      <c r="DZ87" s="235"/>
      <c r="EA87" s="235"/>
      <c r="EB87" s="235"/>
      <c r="EC87" s="235"/>
      <c r="ED87" s="235"/>
      <c r="EE87" s="235"/>
      <c r="EF87" s="235"/>
      <c r="EG87" s="235"/>
      <c r="EH87" s="235"/>
      <c r="EI87" s="235"/>
      <c r="EJ87" s="235"/>
      <c r="EK87" s="235"/>
      <c r="EL87" s="235"/>
      <c r="EM87" s="235"/>
      <c r="EN87" s="235"/>
      <c r="EO87" s="235"/>
      <c r="EP87" s="235"/>
      <c r="EQ87" s="235"/>
      <c r="ER87" s="235"/>
      <c r="ES87" s="235"/>
      <c r="ET87" s="235"/>
      <c r="EU87" s="235"/>
      <c r="EV87" s="235"/>
      <c r="EW87" s="235"/>
      <c r="EX87" s="235"/>
      <c r="EY87" s="235"/>
      <c r="EZ87" s="235"/>
      <c r="FA87" s="235"/>
      <c r="FB87" s="235"/>
      <c r="FC87" s="235"/>
      <c r="FD87" s="235"/>
      <c r="FE87" s="235"/>
      <c r="FF87" s="235"/>
      <c r="FG87" s="235"/>
      <c r="FH87" s="235"/>
      <c r="FI87" s="235"/>
      <c r="FJ87" s="235"/>
      <c r="FK87" s="235"/>
      <c r="FL87" s="235"/>
      <c r="FM87" s="235"/>
      <c r="FN87" s="235"/>
      <c r="FO87" s="235"/>
      <c r="FP87" s="235"/>
      <c r="FQ87" s="235"/>
      <c r="FR87" s="235"/>
      <c r="FS87" s="235"/>
      <c r="FT87" s="235"/>
      <c r="FU87" s="235"/>
      <c r="FV87" s="235"/>
      <c r="FW87" s="235"/>
      <c r="FX87" s="235"/>
      <c r="FY87" s="235"/>
      <c r="FZ87" s="235"/>
      <c r="GA87" s="235"/>
      <c r="GB87" s="235"/>
      <c r="GC87" s="235"/>
      <c r="GD87" s="235"/>
      <c r="GE87" s="235"/>
      <c r="GF87" s="235"/>
      <c r="GG87" s="235"/>
      <c r="GH87" s="235"/>
      <c r="GI87" s="235"/>
      <c r="GJ87" s="235"/>
      <c r="GK87" s="235"/>
      <c r="GL87" s="235"/>
      <c r="GM87" s="235"/>
      <c r="GN87" s="235"/>
      <c r="GO87" s="235"/>
      <c r="GP87" s="235"/>
      <c r="GQ87" s="235"/>
      <c r="GR87" s="235"/>
      <c r="GS87" s="235"/>
      <c r="GT87" s="235"/>
      <c r="GU87" s="235"/>
      <c r="GV87" s="235"/>
      <c r="GW87" s="235"/>
      <c r="GX87" s="235"/>
      <c r="GY87" s="235"/>
      <c r="GZ87" s="235"/>
      <c r="HA87" s="235"/>
      <c r="HB87" s="235"/>
      <c r="HC87" s="235"/>
      <c r="HD87" s="235"/>
      <c r="HE87" s="235"/>
      <c r="HF87" s="235"/>
      <c r="HG87" s="235"/>
      <c r="HH87" s="235"/>
      <c r="HI87" s="235"/>
      <c r="HJ87" s="235"/>
      <c r="HK87" s="235"/>
      <c r="HL87" s="235"/>
      <c r="HM87" s="235"/>
      <c r="HN87" s="235"/>
      <c r="HO87" s="235"/>
      <c r="HP87" s="235"/>
      <c r="HQ87" s="235"/>
      <c r="HR87" s="235"/>
      <c r="HS87" s="235"/>
      <c r="HT87" s="235"/>
      <c r="HU87" s="235"/>
      <c r="HV87" s="235"/>
      <c r="HW87" s="235"/>
      <c r="HX87" s="235"/>
      <c r="HY87" s="235"/>
      <c r="HZ87" s="235"/>
      <c r="IA87" s="235"/>
      <c r="IB87" s="235"/>
      <c r="IC87" s="235"/>
      <c r="ID87" s="235"/>
      <c r="IE87" s="235"/>
      <c r="IF87" s="235"/>
      <c r="IG87" s="235"/>
      <c r="IH87" s="235"/>
      <c r="II87" s="235"/>
      <c r="IJ87" s="235"/>
      <c r="IK87" s="235"/>
      <c r="IL87" s="235"/>
      <c r="IM87" s="235"/>
      <c r="IN87" s="235"/>
      <c r="IO87" s="235"/>
      <c r="IP87" s="235"/>
      <c r="IQ87" s="235"/>
      <c r="IR87" s="235"/>
      <c r="IS87" s="235"/>
      <c r="IT87" s="235"/>
      <c r="IU87" s="235"/>
      <c r="IV87" s="235"/>
    </row>
    <row r="88" ht="36.75" customHeight="1" spans="1:256">
      <c r="A88" s="244" t="s">
        <v>1285</v>
      </c>
      <c r="B88" s="351" t="s">
        <v>1286</v>
      </c>
      <c r="C88" s="279"/>
      <c r="D88" s="342"/>
      <c r="E88" s="282"/>
      <c r="F88" s="283"/>
      <c r="G88" s="282"/>
      <c r="H88" s="282"/>
      <c r="I88" s="282"/>
      <c r="J88" s="282"/>
      <c r="K88" s="282"/>
      <c r="L88" s="235"/>
      <c r="M88" s="235"/>
      <c r="N88" s="235"/>
      <c r="O88" s="235"/>
      <c r="P88" s="235"/>
      <c r="Q88" s="235"/>
      <c r="R88" s="235"/>
      <c r="S88" s="235"/>
      <c r="T88" s="235"/>
      <c r="U88" s="235"/>
      <c r="V88" s="235"/>
      <c r="W88" s="235"/>
      <c r="X88" s="235"/>
      <c r="Y88" s="235"/>
      <c r="Z88" s="235"/>
      <c r="AA88" s="235"/>
      <c r="AB88" s="235"/>
      <c r="AC88" s="235"/>
      <c r="AD88" s="235"/>
      <c r="AE88" s="235"/>
      <c r="AF88" s="235"/>
      <c r="AG88" s="235"/>
      <c r="AH88" s="235"/>
      <c r="AI88" s="235"/>
      <c r="AJ88" s="235"/>
      <c r="AK88" s="235"/>
      <c r="AL88" s="235"/>
      <c r="AM88" s="235"/>
      <c r="AN88" s="235"/>
      <c r="AO88" s="235"/>
      <c r="AP88" s="235"/>
      <c r="AQ88" s="235"/>
      <c r="AR88" s="235"/>
      <c r="AS88" s="235"/>
      <c r="AT88" s="235"/>
      <c r="AU88" s="235"/>
      <c r="AV88" s="235"/>
      <c r="AW88" s="235"/>
      <c r="AX88" s="235"/>
      <c r="AY88" s="235"/>
      <c r="AZ88" s="235"/>
      <c r="BA88" s="235"/>
      <c r="BB88" s="235"/>
      <c r="BC88" s="235"/>
      <c r="BD88" s="235"/>
      <c r="BE88" s="235"/>
      <c r="BF88" s="235"/>
      <c r="BG88" s="235"/>
      <c r="BH88" s="235"/>
      <c r="BI88" s="235"/>
      <c r="BJ88" s="235"/>
      <c r="BK88" s="235"/>
      <c r="BL88" s="235"/>
      <c r="BM88" s="235"/>
      <c r="BN88" s="235"/>
      <c r="BO88" s="235"/>
      <c r="BP88" s="235"/>
      <c r="BQ88" s="235"/>
      <c r="BR88" s="235"/>
      <c r="BS88" s="235"/>
      <c r="BT88" s="235"/>
      <c r="BU88" s="235"/>
      <c r="BV88" s="235"/>
      <c r="BW88" s="235"/>
      <c r="BX88" s="235"/>
      <c r="BY88" s="235"/>
      <c r="BZ88" s="235"/>
      <c r="CA88" s="235"/>
      <c r="CB88" s="235"/>
      <c r="CC88" s="235"/>
      <c r="CD88" s="235"/>
      <c r="CE88" s="235"/>
      <c r="CF88" s="235"/>
      <c r="CG88" s="235"/>
      <c r="CH88" s="235"/>
      <c r="CI88" s="235"/>
      <c r="CJ88" s="235"/>
      <c r="CK88" s="235"/>
      <c r="CL88" s="235"/>
      <c r="CM88" s="235"/>
      <c r="CN88" s="235"/>
      <c r="CO88" s="235"/>
      <c r="CP88" s="235"/>
      <c r="CQ88" s="235"/>
      <c r="CR88" s="235"/>
      <c r="CS88" s="235"/>
      <c r="CT88" s="235"/>
      <c r="CU88" s="235"/>
      <c r="CV88" s="235"/>
      <c r="CW88" s="235"/>
      <c r="CX88" s="235"/>
      <c r="CY88" s="235"/>
      <c r="CZ88" s="235"/>
      <c r="DA88" s="235"/>
      <c r="DB88" s="235"/>
      <c r="DC88" s="235"/>
      <c r="DD88" s="235"/>
      <c r="DE88" s="235"/>
      <c r="DF88" s="235"/>
      <c r="DG88" s="235"/>
      <c r="DH88" s="235"/>
      <c r="DI88" s="235"/>
      <c r="DJ88" s="235"/>
      <c r="DK88" s="235"/>
      <c r="DL88" s="235"/>
      <c r="DM88" s="235"/>
      <c r="DN88" s="235"/>
      <c r="DO88" s="235"/>
      <c r="DP88" s="235"/>
      <c r="DQ88" s="235"/>
      <c r="DR88" s="235"/>
      <c r="DS88" s="235"/>
      <c r="DT88" s="235"/>
      <c r="DU88" s="235"/>
      <c r="DV88" s="235"/>
      <c r="DW88" s="235"/>
      <c r="DX88" s="235"/>
      <c r="DY88" s="235"/>
      <c r="DZ88" s="235"/>
      <c r="EA88" s="235"/>
      <c r="EB88" s="235"/>
      <c r="EC88" s="235"/>
      <c r="ED88" s="235"/>
      <c r="EE88" s="235"/>
      <c r="EF88" s="235"/>
      <c r="EG88" s="235"/>
      <c r="EH88" s="235"/>
      <c r="EI88" s="235"/>
      <c r="EJ88" s="235"/>
      <c r="EK88" s="235"/>
      <c r="EL88" s="235"/>
      <c r="EM88" s="235"/>
      <c r="EN88" s="235"/>
      <c r="EO88" s="235"/>
      <c r="EP88" s="235"/>
      <c r="EQ88" s="235"/>
      <c r="ER88" s="235"/>
      <c r="ES88" s="235"/>
      <c r="ET88" s="235"/>
      <c r="EU88" s="235"/>
      <c r="EV88" s="235"/>
      <c r="EW88" s="235"/>
      <c r="EX88" s="235"/>
      <c r="EY88" s="235"/>
      <c r="EZ88" s="235"/>
      <c r="FA88" s="235"/>
      <c r="FB88" s="235"/>
      <c r="FC88" s="235"/>
      <c r="FD88" s="235"/>
      <c r="FE88" s="235"/>
      <c r="FF88" s="235"/>
      <c r="FG88" s="235"/>
      <c r="FH88" s="235"/>
      <c r="FI88" s="235"/>
      <c r="FJ88" s="235"/>
      <c r="FK88" s="235"/>
      <c r="FL88" s="235"/>
      <c r="FM88" s="235"/>
      <c r="FN88" s="235"/>
      <c r="FO88" s="235"/>
      <c r="FP88" s="235"/>
      <c r="FQ88" s="235"/>
      <c r="FR88" s="235"/>
      <c r="FS88" s="235"/>
      <c r="FT88" s="235"/>
      <c r="FU88" s="235"/>
      <c r="FV88" s="235"/>
      <c r="FW88" s="235"/>
      <c r="FX88" s="235"/>
      <c r="FY88" s="235"/>
      <c r="FZ88" s="235"/>
      <c r="GA88" s="235"/>
      <c r="GB88" s="235"/>
      <c r="GC88" s="235"/>
      <c r="GD88" s="235"/>
      <c r="GE88" s="235"/>
      <c r="GF88" s="235"/>
      <c r="GG88" s="235"/>
      <c r="GH88" s="235"/>
      <c r="GI88" s="235"/>
      <c r="GJ88" s="235"/>
      <c r="GK88" s="235"/>
      <c r="GL88" s="235"/>
      <c r="GM88" s="235"/>
      <c r="GN88" s="235"/>
      <c r="GO88" s="235"/>
      <c r="GP88" s="235"/>
      <c r="GQ88" s="235"/>
      <c r="GR88" s="235"/>
      <c r="GS88" s="235"/>
      <c r="GT88" s="235"/>
      <c r="GU88" s="235"/>
      <c r="GV88" s="235"/>
      <c r="GW88" s="235"/>
      <c r="GX88" s="235"/>
      <c r="GY88" s="235"/>
      <c r="GZ88" s="235"/>
      <c r="HA88" s="235"/>
      <c r="HB88" s="235"/>
      <c r="HC88" s="235"/>
      <c r="HD88" s="235"/>
      <c r="HE88" s="235"/>
      <c r="HF88" s="235"/>
      <c r="HG88" s="235"/>
      <c r="HH88" s="235"/>
      <c r="HI88" s="235"/>
      <c r="HJ88" s="235"/>
      <c r="HK88" s="235"/>
      <c r="HL88" s="235"/>
      <c r="HM88" s="235"/>
      <c r="HN88" s="235"/>
      <c r="HO88" s="235"/>
      <c r="HP88" s="235"/>
      <c r="HQ88" s="235"/>
      <c r="HR88" s="235"/>
      <c r="HS88" s="235"/>
      <c r="HT88" s="235"/>
      <c r="HU88" s="235"/>
      <c r="HV88" s="235"/>
      <c r="HW88" s="235"/>
      <c r="HX88" s="235"/>
      <c r="HY88" s="235"/>
      <c r="HZ88" s="235"/>
      <c r="IA88" s="235"/>
      <c r="IB88" s="235"/>
      <c r="IC88" s="235"/>
      <c r="ID88" s="235"/>
      <c r="IE88" s="235"/>
      <c r="IF88" s="235"/>
      <c r="IG88" s="235"/>
      <c r="IH88" s="235"/>
      <c r="II88" s="235"/>
      <c r="IJ88" s="235"/>
      <c r="IK88" s="235"/>
      <c r="IL88" s="235"/>
      <c r="IM88" s="235"/>
      <c r="IN88" s="235"/>
      <c r="IO88" s="235"/>
      <c r="IP88" s="235"/>
      <c r="IQ88" s="235"/>
      <c r="IR88" s="235"/>
      <c r="IS88" s="235"/>
      <c r="IT88" s="235"/>
      <c r="IU88" s="235"/>
      <c r="IV88" s="235"/>
    </row>
    <row r="89" ht="23.25" customHeight="1" spans="1:256">
      <c r="A89" s="287" t="s">
        <v>76</v>
      </c>
      <c r="B89" s="287" t="s">
        <v>1196</v>
      </c>
      <c r="C89" s="287" t="s">
        <v>1287</v>
      </c>
      <c r="D89" s="290" t="s">
        <v>1264</v>
      </c>
      <c r="E89" s="282"/>
      <c r="F89" s="283"/>
      <c r="G89" s="282"/>
      <c r="H89" s="282"/>
      <c r="I89" s="282"/>
      <c r="J89" s="282"/>
      <c r="K89" s="282"/>
      <c r="L89" s="235"/>
      <c r="M89" s="235"/>
      <c r="N89" s="235"/>
      <c r="O89" s="235"/>
      <c r="P89" s="235"/>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5"/>
      <c r="BA89" s="235"/>
      <c r="BB89" s="235"/>
      <c r="BC89" s="235"/>
      <c r="BD89" s="235"/>
      <c r="BE89" s="235"/>
      <c r="BF89" s="235"/>
      <c r="BG89" s="235"/>
      <c r="BH89" s="235"/>
      <c r="BI89" s="235"/>
      <c r="BJ89" s="235"/>
      <c r="BK89" s="235"/>
      <c r="BL89" s="235"/>
      <c r="BM89" s="235"/>
      <c r="BN89" s="235"/>
      <c r="BO89" s="235"/>
      <c r="BP89" s="235"/>
      <c r="BQ89" s="235"/>
      <c r="BR89" s="235"/>
      <c r="BS89" s="235"/>
      <c r="BT89" s="235"/>
      <c r="BU89" s="235"/>
      <c r="BV89" s="235"/>
      <c r="BW89" s="235"/>
      <c r="BX89" s="235"/>
      <c r="BY89" s="235"/>
      <c r="BZ89" s="235"/>
      <c r="CA89" s="235"/>
      <c r="CB89" s="235"/>
      <c r="CC89" s="235"/>
      <c r="CD89" s="235"/>
      <c r="CE89" s="235"/>
      <c r="CF89" s="235"/>
      <c r="CG89" s="235"/>
      <c r="CH89" s="235"/>
      <c r="CI89" s="235"/>
      <c r="CJ89" s="235"/>
      <c r="CK89" s="235"/>
      <c r="CL89" s="235"/>
      <c r="CM89" s="235"/>
      <c r="CN89" s="235"/>
      <c r="CO89" s="235"/>
      <c r="CP89" s="235"/>
      <c r="CQ89" s="235"/>
      <c r="CR89" s="235"/>
      <c r="CS89" s="235"/>
      <c r="CT89" s="235"/>
      <c r="CU89" s="235"/>
      <c r="CV89" s="235"/>
      <c r="CW89" s="235"/>
      <c r="CX89" s="235"/>
      <c r="CY89" s="235"/>
      <c r="CZ89" s="235"/>
      <c r="DA89" s="235"/>
      <c r="DB89" s="235"/>
      <c r="DC89" s="235"/>
      <c r="DD89" s="235"/>
      <c r="DE89" s="235"/>
      <c r="DF89" s="235"/>
      <c r="DG89" s="235"/>
      <c r="DH89" s="235"/>
      <c r="DI89" s="235"/>
      <c r="DJ89" s="235"/>
      <c r="DK89" s="235"/>
      <c r="DL89" s="235"/>
      <c r="DM89" s="235"/>
      <c r="DN89" s="235"/>
      <c r="DO89" s="235"/>
      <c r="DP89" s="235"/>
      <c r="DQ89" s="235"/>
      <c r="DR89" s="235"/>
      <c r="DS89" s="235"/>
      <c r="DT89" s="235"/>
      <c r="DU89" s="235"/>
      <c r="DV89" s="235"/>
      <c r="DW89" s="235"/>
      <c r="DX89" s="235"/>
      <c r="DY89" s="235"/>
      <c r="DZ89" s="235"/>
      <c r="EA89" s="235"/>
      <c r="EB89" s="235"/>
      <c r="EC89" s="235"/>
      <c r="ED89" s="235"/>
      <c r="EE89" s="235"/>
      <c r="EF89" s="235"/>
      <c r="EG89" s="235"/>
      <c r="EH89" s="235"/>
      <c r="EI89" s="235"/>
      <c r="EJ89" s="235"/>
      <c r="EK89" s="235"/>
      <c r="EL89" s="235"/>
      <c r="EM89" s="235"/>
      <c r="EN89" s="235"/>
      <c r="EO89" s="235"/>
      <c r="EP89" s="235"/>
      <c r="EQ89" s="235"/>
      <c r="ER89" s="235"/>
      <c r="ES89" s="235"/>
      <c r="ET89" s="235"/>
      <c r="EU89" s="235"/>
      <c r="EV89" s="235"/>
      <c r="EW89" s="235"/>
      <c r="EX89" s="235"/>
      <c r="EY89" s="235"/>
      <c r="EZ89" s="235"/>
      <c r="FA89" s="235"/>
      <c r="FB89" s="235"/>
      <c r="FC89" s="235"/>
      <c r="FD89" s="235"/>
      <c r="FE89" s="235"/>
      <c r="FF89" s="235"/>
      <c r="FG89" s="235"/>
      <c r="FH89" s="235"/>
      <c r="FI89" s="235"/>
      <c r="FJ89" s="235"/>
      <c r="FK89" s="235"/>
      <c r="FL89" s="235"/>
      <c r="FM89" s="235"/>
      <c r="FN89" s="235"/>
      <c r="FO89" s="235"/>
      <c r="FP89" s="235"/>
      <c r="FQ89" s="235"/>
      <c r="FR89" s="235"/>
      <c r="FS89" s="235"/>
      <c r="FT89" s="235"/>
      <c r="FU89" s="235"/>
      <c r="FV89" s="235"/>
      <c r="FW89" s="235"/>
      <c r="FX89" s="235"/>
      <c r="FY89" s="235"/>
      <c r="FZ89" s="235"/>
      <c r="GA89" s="235"/>
      <c r="GB89" s="235"/>
      <c r="GC89" s="235"/>
      <c r="GD89" s="235"/>
      <c r="GE89" s="235"/>
      <c r="GF89" s="235"/>
      <c r="GG89" s="235"/>
      <c r="GH89" s="235"/>
      <c r="GI89" s="235"/>
      <c r="GJ89" s="235"/>
      <c r="GK89" s="235"/>
      <c r="GL89" s="235"/>
      <c r="GM89" s="235"/>
      <c r="GN89" s="235"/>
      <c r="GO89" s="235"/>
      <c r="GP89" s="235"/>
      <c r="GQ89" s="235"/>
      <c r="GR89" s="235"/>
      <c r="GS89" s="235"/>
      <c r="GT89" s="235"/>
      <c r="GU89" s="235"/>
      <c r="GV89" s="235"/>
      <c r="GW89" s="235"/>
      <c r="GX89" s="235"/>
      <c r="GY89" s="235"/>
      <c r="GZ89" s="235"/>
      <c r="HA89" s="235"/>
      <c r="HB89" s="235"/>
      <c r="HC89" s="235"/>
      <c r="HD89" s="235"/>
      <c r="HE89" s="235"/>
      <c r="HF89" s="235"/>
      <c r="HG89" s="235"/>
      <c r="HH89" s="235"/>
      <c r="HI89" s="235"/>
      <c r="HJ89" s="235"/>
      <c r="HK89" s="235"/>
      <c r="HL89" s="235"/>
      <c r="HM89" s="235"/>
      <c r="HN89" s="235"/>
      <c r="HO89" s="235"/>
      <c r="HP89" s="235"/>
      <c r="HQ89" s="235"/>
      <c r="HR89" s="235"/>
      <c r="HS89" s="235"/>
      <c r="HT89" s="235"/>
      <c r="HU89" s="235"/>
      <c r="HV89" s="235"/>
      <c r="HW89" s="235"/>
      <c r="HX89" s="235"/>
      <c r="HY89" s="235"/>
      <c r="HZ89" s="235"/>
      <c r="IA89" s="235"/>
      <c r="IB89" s="235"/>
      <c r="IC89" s="235"/>
      <c r="ID89" s="235"/>
      <c r="IE89" s="235"/>
      <c r="IF89" s="235"/>
      <c r="IG89" s="235"/>
      <c r="IH89" s="235"/>
      <c r="II89" s="235"/>
      <c r="IJ89" s="235"/>
      <c r="IK89" s="235"/>
      <c r="IL89" s="235"/>
      <c r="IM89" s="235"/>
      <c r="IN89" s="235"/>
      <c r="IO89" s="235"/>
      <c r="IP89" s="235"/>
      <c r="IQ89" s="235"/>
      <c r="IR89" s="235"/>
      <c r="IS89" s="235"/>
      <c r="IT89" s="235"/>
      <c r="IU89" s="235"/>
      <c r="IV89" s="235"/>
    </row>
    <row r="90" ht="16.5" customHeight="1" spans="1:256">
      <c r="A90" s="256"/>
      <c r="B90" s="256"/>
      <c r="C90" s="256"/>
      <c r="D90" s="256"/>
      <c r="E90" s="282"/>
      <c r="F90" s="283"/>
      <c r="G90" s="282"/>
      <c r="H90" s="282"/>
      <c r="I90" s="282"/>
      <c r="J90" s="282"/>
      <c r="K90" s="282"/>
      <c r="L90" s="235"/>
      <c r="M90" s="235"/>
      <c r="N90" s="235"/>
      <c r="O90" s="235"/>
      <c r="P90" s="235"/>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5"/>
      <c r="BA90" s="235"/>
      <c r="BB90" s="235"/>
      <c r="BC90" s="235"/>
      <c r="BD90" s="235"/>
      <c r="BE90" s="235"/>
      <c r="BF90" s="235"/>
      <c r="BG90" s="235"/>
      <c r="BH90" s="235"/>
      <c r="BI90" s="235"/>
      <c r="BJ90" s="235"/>
      <c r="BK90" s="235"/>
      <c r="BL90" s="235"/>
      <c r="BM90" s="235"/>
      <c r="BN90" s="235"/>
      <c r="BO90" s="235"/>
      <c r="BP90" s="235"/>
      <c r="BQ90" s="235"/>
      <c r="BR90" s="235"/>
      <c r="BS90" s="235"/>
      <c r="BT90" s="235"/>
      <c r="BU90" s="235"/>
      <c r="BV90" s="235"/>
      <c r="BW90" s="235"/>
      <c r="BX90" s="235"/>
      <c r="BY90" s="235"/>
      <c r="BZ90" s="235"/>
      <c r="CA90" s="235"/>
      <c r="CB90" s="235"/>
      <c r="CC90" s="235"/>
      <c r="CD90" s="235"/>
      <c r="CE90" s="235"/>
      <c r="CF90" s="235"/>
      <c r="CG90" s="235"/>
      <c r="CH90" s="235"/>
      <c r="CI90" s="235"/>
      <c r="CJ90" s="235"/>
      <c r="CK90" s="235"/>
      <c r="CL90" s="235"/>
      <c r="CM90" s="235"/>
      <c r="CN90" s="235"/>
      <c r="CO90" s="235"/>
      <c r="CP90" s="235"/>
      <c r="CQ90" s="235"/>
      <c r="CR90" s="235"/>
      <c r="CS90" s="235"/>
      <c r="CT90" s="235"/>
      <c r="CU90" s="235"/>
      <c r="CV90" s="235"/>
      <c r="CW90" s="235"/>
      <c r="CX90" s="235"/>
      <c r="CY90" s="235"/>
      <c r="CZ90" s="235"/>
      <c r="DA90" s="235"/>
      <c r="DB90" s="235"/>
      <c r="DC90" s="235"/>
      <c r="DD90" s="235"/>
      <c r="DE90" s="235"/>
      <c r="DF90" s="235"/>
      <c r="DG90" s="235"/>
      <c r="DH90" s="235"/>
      <c r="DI90" s="235"/>
      <c r="DJ90" s="235"/>
      <c r="DK90" s="235"/>
      <c r="DL90" s="235"/>
      <c r="DM90" s="235"/>
      <c r="DN90" s="235"/>
      <c r="DO90" s="235"/>
      <c r="DP90" s="235"/>
      <c r="DQ90" s="235"/>
      <c r="DR90" s="235"/>
      <c r="DS90" s="235"/>
      <c r="DT90" s="235"/>
      <c r="DU90" s="235"/>
      <c r="DV90" s="235"/>
      <c r="DW90" s="235"/>
      <c r="DX90" s="235"/>
      <c r="DY90" s="235"/>
      <c r="DZ90" s="235"/>
      <c r="EA90" s="235"/>
      <c r="EB90" s="235"/>
      <c r="EC90" s="235"/>
      <c r="ED90" s="235"/>
      <c r="EE90" s="235"/>
      <c r="EF90" s="235"/>
      <c r="EG90" s="235"/>
      <c r="EH90" s="235"/>
      <c r="EI90" s="235"/>
      <c r="EJ90" s="235"/>
      <c r="EK90" s="235"/>
      <c r="EL90" s="235"/>
      <c r="EM90" s="235"/>
      <c r="EN90" s="235"/>
      <c r="EO90" s="235"/>
      <c r="EP90" s="235"/>
      <c r="EQ90" s="235"/>
      <c r="ER90" s="235"/>
      <c r="ES90" s="235"/>
      <c r="ET90" s="235"/>
      <c r="EU90" s="235"/>
      <c r="EV90" s="235"/>
      <c r="EW90" s="235"/>
      <c r="EX90" s="235"/>
      <c r="EY90" s="235"/>
      <c r="EZ90" s="235"/>
      <c r="FA90" s="235"/>
      <c r="FB90" s="235"/>
      <c r="FC90" s="235"/>
      <c r="FD90" s="235"/>
      <c r="FE90" s="235"/>
      <c r="FF90" s="235"/>
      <c r="FG90" s="235"/>
      <c r="FH90" s="235"/>
      <c r="FI90" s="235"/>
      <c r="FJ90" s="235"/>
      <c r="FK90" s="235"/>
      <c r="FL90" s="235"/>
      <c r="FM90" s="235"/>
      <c r="FN90" s="235"/>
      <c r="FO90" s="235"/>
      <c r="FP90" s="235"/>
      <c r="FQ90" s="235"/>
      <c r="FR90" s="235"/>
      <c r="FS90" s="235"/>
      <c r="FT90" s="235"/>
      <c r="FU90" s="235"/>
      <c r="FV90" s="235"/>
      <c r="FW90" s="235"/>
      <c r="FX90" s="235"/>
      <c r="FY90" s="235"/>
      <c r="FZ90" s="235"/>
      <c r="GA90" s="235"/>
      <c r="GB90" s="235"/>
      <c r="GC90" s="235"/>
      <c r="GD90" s="235"/>
      <c r="GE90" s="235"/>
      <c r="GF90" s="235"/>
      <c r="GG90" s="235"/>
      <c r="GH90" s="235"/>
      <c r="GI90" s="235"/>
      <c r="GJ90" s="235"/>
      <c r="GK90" s="235"/>
      <c r="GL90" s="235"/>
      <c r="GM90" s="235"/>
      <c r="GN90" s="235"/>
      <c r="GO90" s="235"/>
      <c r="GP90" s="235"/>
      <c r="GQ90" s="235"/>
      <c r="GR90" s="235"/>
      <c r="GS90" s="235"/>
      <c r="GT90" s="235"/>
      <c r="GU90" s="235"/>
      <c r="GV90" s="235"/>
      <c r="GW90" s="235"/>
      <c r="GX90" s="235"/>
      <c r="GY90" s="235"/>
      <c r="GZ90" s="235"/>
      <c r="HA90" s="235"/>
      <c r="HB90" s="235"/>
      <c r="HC90" s="235"/>
      <c r="HD90" s="235"/>
      <c r="HE90" s="235"/>
      <c r="HF90" s="235"/>
      <c r="HG90" s="235"/>
      <c r="HH90" s="235"/>
      <c r="HI90" s="235"/>
      <c r="HJ90" s="235"/>
      <c r="HK90" s="235"/>
      <c r="HL90" s="235"/>
      <c r="HM90" s="235"/>
      <c r="HN90" s="235"/>
      <c r="HO90" s="235"/>
      <c r="HP90" s="235"/>
      <c r="HQ90" s="235"/>
      <c r="HR90" s="235"/>
      <c r="HS90" s="235"/>
      <c r="HT90" s="235"/>
      <c r="HU90" s="235"/>
      <c r="HV90" s="235"/>
      <c r="HW90" s="235"/>
      <c r="HX90" s="235"/>
      <c r="HY90" s="235"/>
      <c r="HZ90" s="235"/>
      <c r="IA90" s="235"/>
      <c r="IB90" s="235"/>
      <c r="IC90" s="235"/>
      <c r="ID90" s="235"/>
      <c r="IE90" s="235"/>
      <c r="IF90" s="235"/>
      <c r="IG90" s="235"/>
      <c r="IH90" s="235"/>
      <c r="II90" s="235"/>
      <c r="IJ90" s="235"/>
      <c r="IK90" s="235"/>
      <c r="IL90" s="235"/>
      <c r="IM90" s="235"/>
      <c r="IN90" s="235"/>
      <c r="IO90" s="235"/>
      <c r="IP90" s="235"/>
      <c r="IQ90" s="235"/>
      <c r="IR90" s="235"/>
      <c r="IS90" s="235"/>
      <c r="IT90" s="235"/>
      <c r="IU90" s="235"/>
      <c r="IV90" s="235"/>
    </row>
    <row r="91" ht="36.75" customHeight="1" spans="1:256">
      <c r="A91" s="362" t="s">
        <v>1205</v>
      </c>
      <c r="B91" s="363" t="s">
        <v>1008</v>
      </c>
      <c r="C91" s="364" t="s">
        <v>1288</v>
      </c>
      <c r="D91" s="365">
        <v>163</v>
      </c>
      <c r="E91" s="282"/>
      <c r="F91" s="283"/>
      <c r="G91" s="282"/>
      <c r="H91" s="282"/>
      <c r="I91" s="282"/>
      <c r="J91" s="282"/>
      <c r="K91" s="282"/>
      <c r="L91" s="235"/>
      <c r="M91" s="235"/>
      <c r="N91" s="235"/>
      <c r="O91" s="235"/>
      <c r="P91" s="235"/>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5"/>
      <c r="BA91" s="235"/>
      <c r="BB91" s="235"/>
      <c r="BC91" s="235"/>
      <c r="BD91" s="235"/>
      <c r="BE91" s="235"/>
      <c r="BF91" s="235"/>
      <c r="BG91" s="235"/>
      <c r="BH91" s="235"/>
      <c r="BI91" s="235"/>
      <c r="BJ91" s="235"/>
      <c r="BK91" s="235"/>
      <c r="BL91" s="235"/>
      <c r="BM91" s="235"/>
      <c r="BN91" s="235"/>
      <c r="BO91" s="235"/>
      <c r="BP91" s="235"/>
      <c r="BQ91" s="235"/>
      <c r="BR91" s="235"/>
      <c r="BS91" s="235"/>
      <c r="BT91" s="235"/>
      <c r="BU91" s="235"/>
      <c r="BV91" s="235"/>
      <c r="BW91" s="235"/>
      <c r="BX91" s="235"/>
      <c r="BY91" s="235"/>
      <c r="BZ91" s="235"/>
      <c r="CA91" s="235"/>
      <c r="CB91" s="235"/>
      <c r="CC91" s="235"/>
      <c r="CD91" s="235"/>
      <c r="CE91" s="235"/>
      <c r="CF91" s="235"/>
      <c r="CG91" s="235"/>
      <c r="CH91" s="235"/>
      <c r="CI91" s="235"/>
      <c r="CJ91" s="235"/>
      <c r="CK91" s="235"/>
      <c r="CL91" s="235"/>
      <c r="CM91" s="235"/>
      <c r="CN91" s="235"/>
      <c r="CO91" s="235"/>
      <c r="CP91" s="235"/>
      <c r="CQ91" s="235"/>
      <c r="CR91" s="235"/>
      <c r="CS91" s="235"/>
      <c r="CT91" s="235"/>
      <c r="CU91" s="235"/>
      <c r="CV91" s="235"/>
      <c r="CW91" s="235"/>
      <c r="CX91" s="235"/>
      <c r="CY91" s="235"/>
      <c r="CZ91" s="235"/>
      <c r="DA91" s="235"/>
      <c r="DB91" s="235"/>
      <c r="DC91" s="235"/>
      <c r="DD91" s="235"/>
      <c r="DE91" s="235"/>
      <c r="DF91" s="235"/>
      <c r="DG91" s="235"/>
      <c r="DH91" s="235"/>
      <c r="DI91" s="235"/>
      <c r="DJ91" s="235"/>
      <c r="DK91" s="235"/>
      <c r="DL91" s="235"/>
      <c r="DM91" s="235"/>
      <c r="DN91" s="235"/>
      <c r="DO91" s="235"/>
      <c r="DP91" s="235"/>
      <c r="DQ91" s="235"/>
      <c r="DR91" s="235"/>
      <c r="DS91" s="235"/>
      <c r="DT91" s="235"/>
      <c r="DU91" s="235"/>
      <c r="DV91" s="235"/>
      <c r="DW91" s="235"/>
      <c r="DX91" s="235"/>
      <c r="DY91" s="235"/>
      <c r="DZ91" s="235"/>
      <c r="EA91" s="235"/>
      <c r="EB91" s="235"/>
      <c r="EC91" s="235"/>
      <c r="ED91" s="235"/>
      <c r="EE91" s="235"/>
      <c r="EF91" s="235"/>
      <c r="EG91" s="235"/>
      <c r="EH91" s="235"/>
      <c r="EI91" s="235"/>
      <c r="EJ91" s="235"/>
      <c r="EK91" s="235"/>
      <c r="EL91" s="235"/>
      <c r="EM91" s="235"/>
      <c r="EN91" s="235"/>
      <c r="EO91" s="235"/>
      <c r="EP91" s="235"/>
      <c r="EQ91" s="235"/>
      <c r="ER91" s="235"/>
      <c r="ES91" s="235"/>
      <c r="ET91" s="235"/>
      <c r="EU91" s="235"/>
      <c r="EV91" s="235"/>
      <c r="EW91" s="235"/>
      <c r="EX91" s="235"/>
      <c r="EY91" s="235"/>
      <c r="EZ91" s="235"/>
      <c r="FA91" s="235"/>
      <c r="FB91" s="235"/>
      <c r="FC91" s="235"/>
      <c r="FD91" s="235"/>
      <c r="FE91" s="235"/>
      <c r="FF91" s="235"/>
      <c r="FG91" s="235"/>
      <c r="FH91" s="235"/>
      <c r="FI91" s="235"/>
      <c r="FJ91" s="235"/>
      <c r="FK91" s="235"/>
      <c r="FL91" s="235"/>
      <c r="FM91" s="235"/>
      <c r="FN91" s="235"/>
      <c r="FO91" s="235"/>
      <c r="FP91" s="235"/>
      <c r="FQ91" s="235"/>
      <c r="FR91" s="235"/>
      <c r="FS91" s="235"/>
      <c r="FT91" s="235"/>
      <c r="FU91" s="235"/>
      <c r="FV91" s="235"/>
      <c r="FW91" s="235"/>
      <c r="FX91" s="235"/>
      <c r="FY91" s="235"/>
      <c r="FZ91" s="235"/>
      <c r="GA91" s="235"/>
      <c r="GB91" s="235"/>
      <c r="GC91" s="235"/>
      <c r="GD91" s="235"/>
      <c r="GE91" s="235"/>
      <c r="GF91" s="235"/>
      <c r="GG91" s="235"/>
      <c r="GH91" s="235"/>
      <c r="GI91" s="235"/>
      <c r="GJ91" s="235"/>
      <c r="GK91" s="235"/>
      <c r="GL91" s="235"/>
      <c r="GM91" s="235"/>
      <c r="GN91" s="235"/>
      <c r="GO91" s="235"/>
      <c r="GP91" s="235"/>
      <c r="GQ91" s="235"/>
      <c r="GR91" s="235"/>
      <c r="GS91" s="235"/>
      <c r="GT91" s="235"/>
      <c r="GU91" s="235"/>
      <c r="GV91" s="235"/>
      <c r="GW91" s="235"/>
      <c r="GX91" s="235"/>
      <c r="GY91" s="235"/>
      <c r="GZ91" s="235"/>
      <c r="HA91" s="235"/>
      <c r="HB91" s="235"/>
      <c r="HC91" s="235"/>
      <c r="HD91" s="235"/>
      <c r="HE91" s="235"/>
      <c r="HF91" s="235"/>
      <c r="HG91" s="235"/>
      <c r="HH91" s="235"/>
      <c r="HI91" s="235"/>
      <c r="HJ91" s="235"/>
      <c r="HK91" s="235"/>
      <c r="HL91" s="235"/>
      <c r="HM91" s="235"/>
      <c r="HN91" s="235"/>
      <c r="HO91" s="235"/>
      <c r="HP91" s="235"/>
      <c r="HQ91" s="235"/>
      <c r="HR91" s="235"/>
      <c r="HS91" s="235"/>
      <c r="HT91" s="235"/>
      <c r="HU91" s="235"/>
      <c r="HV91" s="235"/>
      <c r="HW91" s="235"/>
      <c r="HX91" s="235"/>
      <c r="HY91" s="235"/>
      <c r="HZ91" s="235"/>
      <c r="IA91" s="235"/>
      <c r="IB91" s="235"/>
      <c r="IC91" s="235"/>
      <c r="ID91" s="235"/>
      <c r="IE91" s="235"/>
      <c r="IF91" s="235"/>
      <c r="IG91" s="235"/>
      <c r="IH91" s="235"/>
      <c r="II91" s="235"/>
      <c r="IJ91" s="235"/>
      <c r="IK91" s="235"/>
      <c r="IL91" s="235"/>
      <c r="IM91" s="235"/>
      <c r="IN91" s="235"/>
      <c r="IO91" s="235"/>
      <c r="IP91" s="235"/>
      <c r="IQ91" s="235"/>
      <c r="IR91" s="235"/>
      <c r="IS91" s="235"/>
      <c r="IT91" s="235"/>
      <c r="IU91" s="235"/>
      <c r="IV91" s="235"/>
    </row>
    <row r="92" ht="36.75" customHeight="1" spans="1:256">
      <c r="A92" s="362" t="s">
        <v>1207</v>
      </c>
      <c r="B92" s="366"/>
      <c r="C92" s="364" t="s">
        <v>1289</v>
      </c>
      <c r="D92" s="365">
        <v>13</v>
      </c>
      <c r="E92" s="282"/>
      <c r="F92" s="283"/>
      <c r="G92" s="282"/>
      <c r="H92" s="282"/>
      <c r="I92" s="282"/>
      <c r="J92" s="282"/>
      <c r="K92" s="282"/>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5"/>
      <c r="BA92" s="235"/>
      <c r="BB92" s="235"/>
      <c r="BC92" s="235"/>
      <c r="BD92" s="235"/>
      <c r="BE92" s="235"/>
      <c r="BF92" s="235"/>
      <c r="BG92" s="235"/>
      <c r="BH92" s="235"/>
      <c r="BI92" s="235"/>
      <c r="BJ92" s="235"/>
      <c r="BK92" s="235"/>
      <c r="BL92" s="235"/>
      <c r="BM92" s="235"/>
      <c r="BN92" s="235"/>
      <c r="BO92" s="235"/>
      <c r="BP92" s="235"/>
      <c r="BQ92" s="235"/>
      <c r="BR92" s="235"/>
      <c r="BS92" s="235"/>
      <c r="BT92" s="235"/>
      <c r="BU92" s="235"/>
      <c r="BV92" s="235"/>
      <c r="BW92" s="235"/>
      <c r="BX92" s="235"/>
      <c r="BY92" s="235"/>
      <c r="BZ92" s="235"/>
      <c r="CA92" s="235"/>
      <c r="CB92" s="235"/>
      <c r="CC92" s="235"/>
      <c r="CD92" s="235"/>
      <c r="CE92" s="235"/>
      <c r="CF92" s="235"/>
      <c r="CG92" s="235"/>
      <c r="CH92" s="235"/>
      <c r="CI92" s="235"/>
      <c r="CJ92" s="235"/>
      <c r="CK92" s="235"/>
      <c r="CL92" s="235"/>
      <c r="CM92" s="235"/>
      <c r="CN92" s="235"/>
      <c r="CO92" s="235"/>
      <c r="CP92" s="235"/>
      <c r="CQ92" s="235"/>
      <c r="CR92" s="235"/>
      <c r="CS92" s="235"/>
      <c r="CT92" s="235"/>
      <c r="CU92" s="235"/>
      <c r="CV92" s="235"/>
      <c r="CW92" s="235"/>
      <c r="CX92" s="235"/>
      <c r="CY92" s="235"/>
      <c r="CZ92" s="235"/>
      <c r="DA92" s="235"/>
      <c r="DB92" s="235"/>
      <c r="DC92" s="235"/>
      <c r="DD92" s="235"/>
      <c r="DE92" s="235"/>
      <c r="DF92" s="235"/>
      <c r="DG92" s="235"/>
      <c r="DH92" s="235"/>
      <c r="DI92" s="235"/>
      <c r="DJ92" s="235"/>
      <c r="DK92" s="235"/>
      <c r="DL92" s="235"/>
      <c r="DM92" s="235"/>
      <c r="DN92" s="235"/>
      <c r="DO92" s="235"/>
      <c r="DP92" s="235"/>
      <c r="DQ92" s="235"/>
      <c r="DR92" s="235"/>
      <c r="DS92" s="235"/>
      <c r="DT92" s="235"/>
      <c r="DU92" s="235"/>
      <c r="DV92" s="235"/>
      <c r="DW92" s="235"/>
      <c r="DX92" s="235"/>
      <c r="DY92" s="235"/>
      <c r="DZ92" s="235"/>
      <c r="EA92" s="235"/>
      <c r="EB92" s="235"/>
      <c r="EC92" s="235"/>
      <c r="ED92" s="235"/>
      <c r="EE92" s="235"/>
      <c r="EF92" s="235"/>
      <c r="EG92" s="235"/>
      <c r="EH92" s="235"/>
      <c r="EI92" s="235"/>
      <c r="EJ92" s="235"/>
      <c r="EK92" s="235"/>
      <c r="EL92" s="235"/>
      <c r="EM92" s="235"/>
      <c r="EN92" s="235"/>
      <c r="EO92" s="235"/>
      <c r="EP92" s="235"/>
      <c r="EQ92" s="235"/>
      <c r="ER92" s="235"/>
      <c r="ES92" s="235"/>
      <c r="ET92" s="235"/>
      <c r="EU92" s="235"/>
      <c r="EV92" s="235"/>
      <c r="EW92" s="235"/>
      <c r="EX92" s="235"/>
      <c r="EY92" s="235"/>
      <c r="EZ92" s="235"/>
      <c r="FA92" s="235"/>
      <c r="FB92" s="235"/>
      <c r="FC92" s="235"/>
      <c r="FD92" s="235"/>
      <c r="FE92" s="235"/>
      <c r="FF92" s="235"/>
      <c r="FG92" s="235"/>
      <c r="FH92" s="235"/>
      <c r="FI92" s="235"/>
      <c r="FJ92" s="235"/>
      <c r="FK92" s="235"/>
      <c r="FL92" s="235"/>
      <c r="FM92" s="235"/>
      <c r="FN92" s="235"/>
      <c r="FO92" s="235"/>
      <c r="FP92" s="235"/>
      <c r="FQ92" s="235"/>
      <c r="FR92" s="235"/>
      <c r="FS92" s="235"/>
      <c r="FT92" s="235"/>
      <c r="FU92" s="235"/>
      <c r="FV92" s="235"/>
      <c r="FW92" s="235"/>
      <c r="FX92" s="235"/>
      <c r="FY92" s="235"/>
      <c r="FZ92" s="235"/>
      <c r="GA92" s="235"/>
      <c r="GB92" s="235"/>
      <c r="GC92" s="235"/>
      <c r="GD92" s="235"/>
      <c r="GE92" s="235"/>
      <c r="GF92" s="235"/>
      <c r="GG92" s="235"/>
      <c r="GH92" s="235"/>
      <c r="GI92" s="235"/>
      <c r="GJ92" s="235"/>
      <c r="GK92" s="235"/>
      <c r="GL92" s="235"/>
      <c r="GM92" s="235"/>
      <c r="GN92" s="235"/>
      <c r="GO92" s="235"/>
      <c r="GP92" s="235"/>
      <c r="GQ92" s="235"/>
      <c r="GR92" s="235"/>
      <c r="GS92" s="235"/>
      <c r="GT92" s="235"/>
      <c r="GU92" s="235"/>
      <c r="GV92" s="235"/>
      <c r="GW92" s="235"/>
      <c r="GX92" s="235"/>
      <c r="GY92" s="235"/>
      <c r="GZ92" s="235"/>
      <c r="HA92" s="235"/>
      <c r="HB92" s="235"/>
      <c r="HC92" s="235"/>
      <c r="HD92" s="235"/>
      <c r="HE92" s="235"/>
      <c r="HF92" s="235"/>
      <c r="HG92" s="235"/>
      <c r="HH92" s="235"/>
      <c r="HI92" s="235"/>
      <c r="HJ92" s="235"/>
      <c r="HK92" s="235"/>
      <c r="HL92" s="235"/>
      <c r="HM92" s="235"/>
      <c r="HN92" s="235"/>
      <c r="HO92" s="235"/>
      <c r="HP92" s="235"/>
      <c r="HQ92" s="235"/>
      <c r="HR92" s="235"/>
      <c r="HS92" s="235"/>
      <c r="HT92" s="235"/>
      <c r="HU92" s="235"/>
      <c r="HV92" s="235"/>
      <c r="HW92" s="235"/>
      <c r="HX92" s="235"/>
      <c r="HY92" s="235"/>
      <c r="HZ92" s="235"/>
      <c r="IA92" s="235"/>
      <c r="IB92" s="235"/>
      <c r="IC92" s="235"/>
      <c r="ID92" s="235"/>
      <c r="IE92" s="235"/>
      <c r="IF92" s="235"/>
      <c r="IG92" s="235"/>
      <c r="IH92" s="235"/>
      <c r="II92" s="235"/>
      <c r="IJ92" s="235"/>
      <c r="IK92" s="235"/>
      <c r="IL92" s="235"/>
      <c r="IM92" s="235"/>
      <c r="IN92" s="235"/>
      <c r="IO92" s="235"/>
      <c r="IP92" s="235"/>
      <c r="IQ92" s="235"/>
      <c r="IR92" s="235"/>
      <c r="IS92" s="235"/>
      <c r="IT92" s="235"/>
      <c r="IU92" s="235"/>
      <c r="IV92" s="235"/>
    </row>
    <row r="93" ht="36.75" customHeight="1" spans="1:256">
      <c r="A93" s="367" t="s">
        <v>1282</v>
      </c>
      <c r="B93" s="275"/>
      <c r="C93" s="285"/>
      <c r="D93" s="276">
        <f>SUM(D91:D92)</f>
        <v>176</v>
      </c>
      <c r="E93" s="282"/>
      <c r="F93" s="283"/>
      <c r="G93" s="282"/>
      <c r="H93" s="282"/>
      <c r="I93" s="282"/>
      <c r="J93" s="282"/>
      <c r="K93" s="282"/>
      <c r="L93" s="235"/>
      <c r="M93" s="235"/>
      <c r="N93" s="235"/>
      <c r="O93" s="235"/>
      <c r="P93" s="235"/>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5"/>
      <c r="BA93" s="235"/>
      <c r="BB93" s="235"/>
      <c r="BC93" s="235"/>
      <c r="BD93" s="235"/>
      <c r="BE93" s="235"/>
      <c r="BF93" s="235"/>
      <c r="BG93" s="235"/>
      <c r="BH93" s="235"/>
      <c r="BI93" s="235"/>
      <c r="BJ93" s="235"/>
      <c r="BK93" s="235"/>
      <c r="BL93" s="235"/>
      <c r="BM93" s="235"/>
      <c r="BN93" s="235"/>
      <c r="BO93" s="235"/>
      <c r="BP93" s="235"/>
      <c r="BQ93" s="235"/>
      <c r="BR93" s="235"/>
      <c r="BS93" s="235"/>
      <c r="BT93" s="235"/>
      <c r="BU93" s="235"/>
      <c r="BV93" s="235"/>
      <c r="BW93" s="235"/>
      <c r="BX93" s="235"/>
      <c r="BY93" s="235"/>
      <c r="BZ93" s="235"/>
      <c r="CA93" s="235"/>
      <c r="CB93" s="235"/>
      <c r="CC93" s="235"/>
      <c r="CD93" s="235"/>
      <c r="CE93" s="235"/>
      <c r="CF93" s="235"/>
      <c r="CG93" s="235"/>
      <c r="CH93" s="235"/>
      <c r="CI93" s="235"/>
      <c r="CJ93" s="235"/>
      <c r="CK93" s="235"/>
      <c r="CL93" s="235"/>
      <c r="CM93" s="235"/>
      <c r="CN93" s="235"/>
      <c r="CO93" s="235"/>
      <c r="CP93" s="235"/>
      <c r="CQ93" s="235"/>
      <c r="CR93" s="235"/>
      <c r="CS93" s="235"/>
      <c r="CT93" s="235"/>
      <c r="CU93" s="235"/>
      <c r="CV93" s="235"/>
      <c r="CW93" s="235"/>
      <c r="CX93" s="235"/>
      <c r="CY93" s="235"/>
      <c r="CZ93" s="235"/>
      <c r="DA93" s="235"/>
      <c r="DB93" s="235"/>
      <c r="DC93" s="235"/>
      <c r="DD93" s="235"/>
      <c r="DE93" s="235"/>
      <c r="DF93" s="235"/>
      <c r="DG93" s="235"/>
      <c r="DH93" s="235"/>
      <c r="DI93" s="235"/>
      <c r="DJ93" s="235"/>
      <c r="DK93" s="235"/>
      <c r="DL93" s="235"/>
      <c r="DM93" s="235"/>
      <c r="DN93" s="235"/>
      <c r="DO93" s="235"/>
      <c r="DP93" s="235"/>
      <c r="DQ93" s="235"/>
      <c r="DR93" s="235"/>
      <c r="DS93" s="235"/>
      <c r="DT93" s="235"/>
      <c r="DU93" s="235"/>
      <c r="DV93" s="235"/>
      <c r="DW93" s="235"/>
      <c r="DX93" s="235"/>
      <c r="DY93" s="235"/>
      <c r="DZ93" s="235"/>
      <c r="EA93" s="235"/>
      <c r="EB93" s="235"/>
      <c r="EC93" s="235"/>
      <c r="ED93" s="235"/>
      <c r="EE93" s="235"/>
      <c r="EF93" s="235"/>
      <c r="EG93" s="235"/>
      <c r="EH93" s="235"/>
      <c r="EI93" s="235"/>
      <c r="EJ93" s="235"/>
      <c r="EK93" s="235"/>
      <c r="EL93" s="235"/>
      <c r="EM93" s="235"/>
      <c r="EN93" s="235"/>
      <c r="EO93" s="235"/>
      <c r="EP93" s="235"/>
      <c r="EQ93" s="235"/>
      <c r="ER93" s="235"/>
      <c r="ES93" s="235"/>
      <c r="ET93" s="235"/>
      <c r="EU93" s="235"/>
      <c r="EV93" s="235"/>
      <c r="EW93" s="235"/>
      <c r="EX93" s="235"/>
      <c r="EY93" s="235"/>
      <c r="EZ93" s="235"/>
      <c r="FA93" s="235"/>
      <c r="FB93" s="235"/>
      <c r="FC93" s="235"/>
      <c r="FD93" s="235"/>
      <c r="FE93" s="235"/>
      <c r="FF93" s="235"/>
      <c r="FG93" s="235"/>
      <c r="FH93" s="235"/>
      <c r="FI93" s="235"/>
      <c r="FJ93" s="235"/>
      <c r="FK93" s="235"/>
      <c r="FL93" s="235"/>
      <c r="FM93" s="235"/>
      <c r="FN93" s="235"/>
      <c r="FO93" s="235"/>
      <c r="FP93" s="235"/>
      <c r="FQ93" s="235"/>
      <c r="FR93" s="235"/>
      <c r="FS93" s="235"/>
      <c r="FT93" s="235"/>
      <c r="FU93" s="235"/>
      <c r="FV93" s="235"/>
      <c r="FW93" s="235"/>
      <c r="FX93" s="235"/>
      <c r="FY93" s="235"/>
      <c r="FZ93" s="235"/>
      <c r="GA93" s="235"/>
      <c r="GB93" s="235"/>
      <c r="GC93" s="235"/>
      <c r="GD93" s="235"/>
      <c r="GE93" s="235"/>
      <c r="GF93" s="235"/>
      <c r="GG93" s="235"/>
      <c r="GH93" s="235"/>
      <c r="GI93" s="235"/>
      <c r="GJ93" s="235"/>
      <c r="GK93" s="235"/>
      <c r="GL93" s="235"/>
      <c r="GM93" s="235"/>
      <c r="GN93" s="235"/>
      <c r="GO93" s="235"/>
      <c r="GP93" s="235"/>
      <c r="GQ93" s="235"/>
      <c r="GR93" s="235"/>
      <c r="GS93" s="235"/>
      <c r="GT93" s="235"/>
      <c r="GU93" s="235"/>
      <c r="GV93" s="235"/>
      <c r="GW93" s="235"/>
      <c r="GX93" s="235"/>
      <c r="GY93" s="235"/>
      <c r="GZ93" s="235"/>
      <c r="HA93" s="235"/>
      <c r="HB93" s="235"/>
      <c r="HC93" s="235"/>
      <c r="HD93" s="235"/>
      <c r="HE93" s="235"/>
      <c r="HF93" s="235"/>
      <c r="HG93" s="235"/>
      <c r="HH93" s="235"/>
      <c r="HI93" s="235"/>
      <c r="HJ93" s="235"/>
      <c r="HK93" s="235"/>
      <c r="HL93" s="235"/>
      <c r="HM93" s="235"/>
      <c r="HN93" s="235"/>
      <c r="HO93" s="235"/>
      <c r="HP93" s="235"/>
      <c r="HQ93" s="235"/>
      <c r="HR93" s="235"/>
      <c r="HS93" s="235"/>
      <c r="HT93" s="235"/>
      <c r="HU93" s="235"/>
      <c r="HV93" s="235"/>
      <c r="HW93" s="235"/>
      <c r="HX93" s="235"/>
      <c r="HY93" s="235"/>
      <c r="HZ93" s="235"/>
      <c r="IA93" s="235"/>
      <c r="IB93" s="235"/>
      <c r="IC93" s="235"/>
      <c r="ID93" s="235"/>
      <c r="IE93" s="235"/>
      <c r="IF93" s="235"/>
      <c r="IG93" s="235"/>
      <c r="IH93" s="235"/>
      <c r="II93" s="235"/>
      <c r="IJ93" s="235"/>
      <c r="IK93" s="235"/>
      <c r="IL93" s="235"/>
      <c r="IM93" s="235"/>
      <c r="IN93" s="235"/>
      <c r="IO93" s="235"/>
      <c r="IP93" s="235"/>
      <c r="IQ93" s="235"/>
      <c r="IR93" s="235"/>
      <c r="IS93" s="235"/>
      <c r="IT93" s="235"/>
      <c r="IU93" s="235"/>
      <c r="IV93" s="235"/>
    </row>
    <row r="94" ht="36.75" customHeight="1" spans="1:256">
      <c r="A94" s="368"/>
      <c r="B94" s="369"/>
      <c r="C94" s="370"/>
      <c r="D94" s="371"/>
      <c r="E94" s="282"/>
      <c r="F94" s="283"/>
      <c r="G94" s="282"/>
      <c r="H94" s="282"/>
      <c r="I94" s="282"/>
      <c r="J94" s="282"/>
      <c r="K94" s="282"/>
      <c r="L94" s="235"/>
      <c r="M94" s="235"/>
      <c r="N94" s="235"/>
      <c r="O94" s="235"/>
      <c r="P94" s="235"/>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5"/>
      <c r="BA94" s="235"/>
      <c r="BB94" s="235"/>
      <c r="BC94" s="235"/>
      <c r="BD94" s="235"/>
      <c r="BE94" s="235"/>
      <c r="BF94" s="235"/>
      <c r="BG94" s="235"/>
      <c r="BH94" s="235"/>
      <c r="BI94" s="235"/>
      <c r="BJ94" s="235"/>
      <c r="BK94" s="235"/>
      <c r="BL94" s="235"/>
      <c r="BM94" s="235"/>
      <c r="BN94" s="235"/>
      <c r="BO94" s="235"/>
      <c r="BP94" s="235"/>
      <c r="BQ94" s="235"/>
      <c r="BR94" s="235"/>
      <c r="BS94" s="235"/>
      <c r="BT94" s="235"/>
      <c r="BU94" s="235"/>
      <c r="BV94" s="235"/>
      <c r="BW94" s="235"/>
      <c r="BX94" s="235"/>
      <c r="BY94" s="235"/>
      <c r="BZ94" s="235"/>
      <c r="CA94" s="235"/>
      <c r="CB94" s="235"/>
      <c r="CC94" s="235"/>
      <c r="CD94" s="235"/>
      <c r="CE94" s="235"/>
      <c r="CF94" s="235"/>
      <c r="CG94" s="235"/>
      <c r="CH94" s="235"/>
      <c r="CI94" s="235"/>
      <c r="CJ94" s="235"/>
      <c r="CK94" s="235"/>
      <c r="CL94" s="235"/>
      <c r="CM94" s="235"/>
      <c r="CN94" s="235"/>
      <c r="CO94" s="235"/>
      <c r="CP94" s="235"/>
      <c r="CQ94" s="235"/>
      <c r="CR94" s="235"/>
      <c r="CS94" s="235"/>
      <c r="CT94" s="235"/>
      <c r="CU94" s="235"/>
      <c r="CV94" s="235"/>
      <c r="CW94" s="235"/>
      <c r="CX94" s="235"/>
      <c r="CY94" s="235"/>
      <c r="CZ94" s="235"/>
      <c r="DA94" s="235"/>
      <c r="DB94" s="235"/>
      <c r="DC94" s="235"/>
      <c r="DD94" s="235"/>
      <c r="DE94" s="235"/>
      <c r="DF94" s="235"/>
      <c r="DG94" s="235"/>
      <c r="DH94" s="235"/>
      <c r="DI94" s="235"/>
      <c r="DJ94" s="235"/>
      <c r="DK94" s="235"/>
      <c r="DL94" s="235"/>
      <c r="DM94" s="235"/>
      <c r="DN94" s="235"/>
      <c r="DO94" s="235"/>
      <c r="DP94" s="235"/>
      <c r="DQ94" s="235"/>
      <c r="DR94" s="235"/>
      <c r="DS94" s="235"/>
      <c r="DT94" s="235"/>
      <c r="DU94" s="235"/>
      <c r="DV94" s="235"/>
      <c r="DW94" s="235"/>
      <c r="DX94" s="235"/>
      <c r="DY94" s="235"/>
      <c r="DZ94" s="235"/>
      <c r="EA94" s="235"/>
      <c r="EB94" s="235"/>
      <c r="EC94" s="235"/>
      <c r="ED94" s="235"/>
      <c r="EE94" s="235"/>
      <c r="EF94" s="235"/>
      <c r="EG94" s="235"/>
      <c r="EH94" s="235"/>
      <c r="EI94" s="235"/>
      <c r="EJ94" s="235"/>
      <c r="EK94" s="235"/>
      <c r="EL94" s="235"/>
      <c r="EM94" s="235"/>
      <c r="EN94" s="235"/>
      <c r="EO94" s="235"/>
      <c r="EP94" s="235"/>
      <c r="EQ94" s="235"/>
      <c r="ER94" s="235"/>
      <c r="ES94" s="235"/>
      <c r="ET94" s="235"/>
      <c r="EU94" s="235"/>
      <c r="EV94" s="235"/>
      <c r="EW94" s="235"/>
      <c r="EX94" s="235"/>
      <c r="EY94" s="235"/>
      <c r="EZ94" s="235"/>
      <c r="FA94" s="235"/>
      <c r="FB94" s="235"/>
      <c r="FC94" s="235"/>
      <c r="FD94" s="235"/>
      <c r="FE94" s="235"/>
      <c r="FF94" s="235"/>
      <c r="FG94" s="235"/>
      <c r="FH94" s="235"/>
      <c r="FI94" s="235"/>
      <c r="FJ94" s="235"/>
      <c r="FK94" s="235"/>
      <c r="FL94" s="235"/>
      <c r="FM94" s="235"/>
      <c r="FN94" s="235"/>
      <c r="FO94" s="235"/>
      <c r="FP94" s="235"/>
      <c r="FQ94" s="235"/>
      <c r="FR94" s="235"/>
      <c r="FS94" s="235"/>
      <c r="FT94" s="235"/>
      <c r="FU94" s="235"/>
      <c r="FV94" s="235"/>
      <c r="FW94" s="235"/>
      <c r="FX94" s="235"/>
      <c r="FY94" s="235"/>
      <c r="FZ94" s="235"/>
      <c r="GA94" s="235"/>
      <c r="GB94" s="235"/>
      <c r="GC94" s="235"/>
      <c r="GD94" s="235"/>
      <c r="GE94" s="235"/>
      <c r="GF94" s="235"/>
      <c r="GG94" s="235"/>
      <c r="GH94" s="235"/>
      <c r="GI94" s="235"/>
      <c r="GJ94" s="235"/>
      <c r="GK94" s="235"/>
      <c r="GL94" s="235"/>
      <c r="GM94" s="235"/>
      <c r="GN94" s="235"/>
      <c r="GO94" s="235"/>
      <c r="GP94" s="235"/>
      <c r="GQ94" s="235"/>
      <c r="GR94" s="235"/>
      <c r="GS94" s="235"/>
      <c r="GT94" s="235"/>
      <c r="GU94" s="235"/>
      <c r="GV94" s="235"/>
      <c r="GW94" s="235"/>
      <c r="GX94" s="235"/>
      <c r="GY94" s="235"/>
      <c r="GZ94" s="235"/>
      <c r="HA94" s="235"/>
      <c r="HB94" s="235"/>
      <c r="HC94" s="235"/>
      <c r="HD94" s="235"/>
      <c r="HE94" s="235"/>
      <c r="HF94" s="235"/>
      <c r="HG94" s="235"/>
      <c r="HH94" s="235"/>
      <c r="HI94" s="235"/>
      <c r="HJ94" s="235"/>
      <c r="HK94" s="235"/>
      <c r="HL94" s="235"/>
      <c r="HM94" s="235"/>
      <c r="HN94" s="235"/>
      <c r="HO94" s="235"/>
      <c r="HP94" s="235"/>
      <c r="HQ94" s="235"/>
      <c r="HR94" s="235"/>
      <c r="HS94" s="235"/>
      <c r="HT94" s="235"/>
      <c r="HU94" s="235"/>
      <c r="HV94" s="235"/>
      <c r="HW94" s="235"/>
      <c r="HX94" s="235"/>
      <c r="HY94" s="235"/>
      <c r="HZ94" s="235"/>
      <c r="IA94" s="235"/>
      <c r="IB94" s="235"/>
      <c r="IC94" s="235"/>
      <c r="ID94" s="235"/>
      <c r="IE94" s="235"/>
      <c r="IF94" s="235"/>
      <c r="IG94" s="235"/>
      <c r="IH94" s="235"/>
      <c r="II94" s="235"/>
      <c r="IJ94" s="235"/>
      <c r="IK94" s="235"/>
      <c r="IL94" s="235"/>
      <c r="IM94" s="235"/>
      <c r="IN94" s="235"/>
      <c r="IO94" s="235"/>
      <c r="IP94" s="235"/>
      <c r="IQ94" s="235"/>
      <c r="IR94" s="235"/>
      <c r="IS94" s="235"/>
      <c r="IT94" s="235"/>
      <c r="IU94" s="235"/>
      <c r="IV94" s="235"/>
    </row>
    <row r="95" ht="36.75" customHeight="1" spans="1:256">
      <c r="A95" s="244" t="s">
        <v>1290</v>
      </c>
      <c r="B95" s="351" t="s">
        <v>1291</v>
      </c>
      <c r="C95" s="279"/>
      <c r="D95" s="342"/>
      <c r="E95" s="282"/>
      <c r="F95" s="283"/>
      <c r="G95" s="282"/>
      <c r="H95" s="282"/>
      <c r="I95" s="282"/>
      <c r="J95" s="282"/>
      <c r="K95" s="282"/>
      <c r="L95" s="235"/>
      <c r="M95" s="235"/>
      <c r="N95" s="235"/>
      <c r="O95" s="235"/>
      <c r="P95" s="235"/>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5"/>
      <c r="BA95" s="235"/>
      <c r="BB95" s="235"/>
      <c r="BC95" s="235"/>
      <c r="BD95" s="235"/>
      <c r="BE95" s="235"/>
      <c r="BF95" s="235"/>
      <c r="BG95" s="235"/>
      <c r="BH95" s="235"/>
      <c r="BI95" s="235"/>
      <c r="BJ95" s="235"/>
      <c r="BK95" s="235"/>
      <c r="BL95" s="235"/>
      <c r="BM95" s="235"/>
      <c r="BN95" s="235"/>
      <c r="BO95" s="235"/>
      <c r="BP95" s="235"/>
      <c r="BQ95" s="235"/>
      <c r="BR95" s="235"/>
      <c r="BS95" s="235"/>
      <c r="BT95" s="235"/>
      <c r="BU95" s="235"/>
      <c r="BV95" s="235"/>
      <c r="BW95" s="235"/>
      <c r="BX95" s="235"/>
      <c r="BY95" s="235"/>
      <c r="BZ95" s="235"/>
      <c r="CA95" s="235"/>
      <c r="CB95" s="235"/>
      <c r="CC95" s="235"/>
      <c r="CD95" s="235"/>
      <c r="CE95" s="235"/>
      <c r="CF95" s="235"/>
      <c r="CG95" s="235"/>
      <c r="CH95" s="235"/>
      <c r="CI95" s="235"/>
      <c r="CJ95" s="235"/>
      <c r="CK95" s="235"/>
      <c r="CL95" s="235"/>
      <c r="CM95" s="235"/>
      <c r="CN95" s="235"/>
      <c r="CO95" s="235"/>
      <c r="CP95" s="235"/>
      <c r="CQ95" s="235"/>
      <c r="CR95" s="235"/>
      <c r="CS95" s="235"/>
      <c r="CT95" s="235"/>
      <c r="CU95" s="235"/>
      <c r="CV95" s="235"/>
      <c r="CW95" s="235"/>
      <c r="CX95" s="235"/>
      <c r="CY95" s="235"/>
      <c r="CZ95" s="235"/>
      <c r="DA95" s="235"/>
      <c r="DB95" s="235"/>
      <c r="DC95" s="235"/>
      <c r="DD95" s="235"/>
      <c r="DE95" s="235"/>
      <c r="DF95" s="235"/>
      <c r="DG95" s="235"/>
      <c r="DH95" s="235"/>
      <c r="DI95" s="235"/>
      <c r="DJ95" s="235"/>
      <c r="DK95" s="235"/>
      <c r="DL95" s="235"/>
      <c r="DM95" s="235"/>
      <c r="DN95" s="235"/>
      <c r="DO95" s="235"/>
      <c r="DP95" s="235"/>
      <c r="DQ95" s="235"/>
      <c r="DR95" s="235"/>
      <c r="DS95" s="235"/>
      <c r="DT95" s="235"/>
      <c r="DU95" s="235"/>
      <c r="DV95" s="235"/>
      <c r="DW95" s="235"/>
      <c r="DX95" s="235"/>
      <c r="DY95" s="235"/>
      <c r="DZ95" s="235"/>
      <c r="EA95" s="235"/>
      <c r="EB95" s="235"/>
      <c r="EC95" s="235"/>
      <c r="ED95" s="235"/>
      <c r="EE95" s="235"/>
      <c r="EF95" s="235"/>
      <c r="EG95" s="235"/>
      <c r="EH95" s="235"/>
      <c r="EI95" s="235"/>
      <c r="EJ95" s="235"/>
      <c r="EK95" s="235"/>
      <c r="EL95" s="235"/>
      <c r="EM95" s="235"/>
      <c r="EN95" s="235"/>
      <c r="EO95" s="235"/>
      <c r="EP95" s="235"/>
      <c r="EQ95" s="235"/>
      <c r="ER95" s="235"/>
      <c r="ES95" s="235"/>
      <c r="ET95" s="235"/>
      <c r="EU95" s="235"/>
      <c r="EV95" s="235"/>
      <c r="EW95" s="235"/>
      <c r="EX95" s="235"/>
      <c r="EY95" s="235"/>
      <c r="EZ95" s="235"/>
      <c r="FA95" s="235"/>
      <c r="FB95" s="235"/>
      <c r="FC95" s="235"/>
      <c r="FD95" s="235"/>
      <c r="FE95" s="235"/>
      <c r="FF95" s="235"/>
      <c r="FG95" s="235"/>
      <c r="FH95" s="235"/>
      <c r="FI95" s="235"/>
      <c r="FJ95" s="235"/>
      <c r="FK95" s="235"/>
      <c r="FL95" s="235"/>
      <c r="FM95" s="235"/>
      <c r="FN95" s="235"/>
      <c r="FO95" s="235"/>
      <c r="FP95" s="235"/>
      <c r="FQ95" s="235"/>
      <c r="FR95" s="235"/>
      <c r="FS95" s="235"/>
      <c r="FT95" s="235"/>
      <c r="FU95" s="235"/>
      <c r="FV95" s="235"/>
      <c r="FW95" s="235"/>
      <c r="FX95" s="235"/>
      <c r="FY95" s="235"/>
      <c r="FZ95" s="235"/>
      <c r="GA95" s="235"/>
      <c r="GB95" s="235"/>
      <c r="GC95" s="235"/>
      <c r="GD95" s="235"/>
      <c r="GE95" s="235"/>
      <c r="GF95" s="235"/>
      <c r="GG95" s="235"/>
      <c r="GH95" s="235"/>
      <c r="GI95" s="235"/>
      <c r="GJ95" s="235"/>
      <c r="GK95" s="235"/>
      <c r="GL95" s="235"/>
      <c r="GM95" s="235"/>
      <c r="GN95" s="235"/>
      <c r="GO95" s="235"/>
      <c r="GP95" s="235"/>
      <c r="GQ95" s="235"/>
      <c r="GR95" s="235"/>
      <c r="GS95" s="235"/>
      <c r="GT95" s="235"/>
      <c r="GU95" s="235"/>
      <c r="GV95" s="235"/>
      <c r="GW95" s="235"/>
      <c r="GX95" s="235"/>
      <c r="GY95" s="235"/>
      <c r="GZ95" s="235"/>
      <c r="HA95" s="235"/>
      <c r="HB95" s="235"/>
      <c r="HC95" s="235"/>
      <c r="HD95" s="235"/>
      <c r="HE95" s="235"/>
      <c r="HF95" s="235"/>
      <c r="HG95" s="235"/>
      <c r="HH95" s="235"/>
      <c r="HI95" s="235"/>
      <c r="HJ95" s="235"/>
      <c r="HK95" s="235"/>
      <c r="HL95" s="235"/>
      <c r="HM95" s="235"/>
      <c r="HN95" s="235"/>
      <c r="HO95" s="235"/>
      <c r="HP95" s="235"/>
      <c r="HQ95" s="235"/>
      <c r="HR95" s="235"/>
      <c r="HS95" s="235"/>
      <c r="HT95" s="235"/>
      <c r="HU95" s="235"/>
      <c r="HV95" s="235"/>
      <c r="HW95" s="235"/>
      <c r="HX95" s="235"/>
      <c r="HY95" s="235"/>
      <c r="HZ95" s="235"/>
      <c r="IA95" s="235"/>
      <c r="IB95" s="235"/>
      <c r="IC95" s="235"/>
      <c r="ID95" s="235"/>
      <c r="IE95" s="235"/>
      <c r="IF95" s="235"/>
      <c r="IG95" s="235"/>
      <c r="IH95" s="235"/>
      <c r="II95" s="235"/>
      <c r="IJ95" s="235"/>
      <c r="IK95" s="235"/>
      <c r="IL95" s="235"/>
      <c r="IM95" s="235"/>
      <c r="IN95" s="235"/>
      <c r="IO95" s="235"/>
      <c r="IP95" s="235"/>
      <c r="IQ95" s="235"/>
      <c r="IR95" s="235"/>
      <c r="IS95" s="235"/>
      <c r="IT95" s="235"/>
      <c r="IU95" s="235"/>
      <c r="IV95" s="235"/>
    </row>
    <row r="96" ht="24.75" customHeight="1" spans="1:256">
      <c r="A96" s="287" t="s">
        <v>76</v>
      </c>
      <c r="B96" s="287" t="s">
        <v>1196</v>
      </c>
      <c r="C96" s="287" t="s">
        <v>1287</v>
      </c>
      <c r="D96" s="290" t="s">
        <v>1264</v>
      </c>
      <c r="E96" s="282"/>
      <c r="F96" s="283"/>
      <c r="G96" s="282"/>
      <c r="H96" s="282"/>
      <c r="I96" s="282"/>
      <c r="J96" s="282"/>
      <c r="K96" s="282"/>
      <c r="L96" s="235"/>
      <c r="M96" s="235"/>
      <c r="N96" s="235"/>
      <c r="O96" s="235"/>
      <c r="P96" s="235"/>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5"/>
      <c r="BA96" s="235"/>
      <c r="BB96" s="235"/>
      <c r="BC96" s="235"/>
      <c r="BD96" s="235"/>
      <c r="BE96" s="235"/>
      <c r="BF96" s="235"/>
      <c r="BG96" s="235"/>
      <c r="BH96" s="235"/>
      <c r="BI96" s="235"/>
      <c r="BJ96" s="235"/>
      <c r="BK96" s="235"/>
      <c r="BL96" s="235"/>
      <c r="BM96" s="235"/>
      <c r="BN96" s="235"/>
      <c r="BO96" s="235"/>
      <c r="BP96" s="235"/>
      <c r="BQ96" s="235"/>
      <c r="BR96" s="235"/>
      <c r="BS96" s="235"/>
      <c r="BT96" s="235"/>
      <c r="BU96" s="235"/>
      <c r="BV96" s="235"/>
      <c r="BW96" s="235"/>
      <c r="BX96" s="235"/>
      <c r="BY96" s="235"/>
      <c r="BZ96" s="235"/>
      <c r="CA96" s="235"/>
      <c r="CB96" s="235"/>
      <c r="CC96" s="235"/>
      <c r="CD96" s="235"/>
      <c r="CE96" s="235"/>
      <c r="CF96" s="235"/>
      <c r="CG96" s="235"/>
      <c r="CH96" s="235"/>
      <c r="CI96" s="235"/>
      <c r="CJ96" s="235"/>
      <c r="CK96" s="235"/>
      <c r="CL96" s="235"/>
      <c r="CM96" s="235"/>
      <c r="CN96" s="235"/>
      <c r="CO96" s="235"/>
      <c r="CP96" s="235"/>
      <c r="CQ96" s="235"/>
      <c r="CR96" s="235"/>
      <c r="CS96" s="235"/>
      <c r="CT96" s="235"/>
      <c r="CU96" s="235"/>
      <c r="CV96" s="235"/>
      <c r="CW96" s="235"/>
      <c r="CX96" s="235"/>
      <c r="CY96" s="235"/>
      <c r="CZ96" s="235"/>
      <c r="DA96" s="235"/>
      <c r="DB96" s="235"/>
      <c r="DC96" s="235"/>
      <c r="DD96" s="235"/>
      <c r="DE96" s="235"/>
      <c r="DF96" s="235"/>
      <c r="DG96" s="235"/>
      <c r="DH96" s="235"/>
      <c r="DI96" s="235"/>
      <c r="DJ96" s="235"/>
      <c r="DK96" s="235"/>
      <c r="DL96" s="235"/>
      <c r="DM96" s="235"/>
      <c r="DN96" s="235"/>
      <c r="DO96" s="235"/>
      <c r="DP96" s="235"/>
      <c r="DQ96" s="235"/>
      <c r="DR96" s="235"/>
      <c r="DS96" s="235"/>
      <c r="DT96" s="235"/>
      <c r="DU96" s="235"/>
      <c r="DV96" s="235"/>
      <c r="DW96" s="235"/>
      <c r="DX96" s="235"/>
      <c r="DY96" s="235"/>
      <c r="DZ96" s="235"/>
      <c r="EA96" s="235"/>
      <c r="EB96" s="235"/>
      <c r="EC96" s="235"/>
      <c r="ED96" s="235"/>
      <c r="EE96" s="235"/>
      <c r="EF96" s="235"/>
      <c r="EG96" s="235"/>
      <c r="EH96" s="235"/>
      <c r="EI96" s="235"/>
      <c r="EJ96" s="235"/>
      <c r="EK96" s="235"/>
      <c r="EL96" s="235"/>
      <c r="EM96" s="235"/>
      <c r="EN96" s="235"/>
      <c r="EO96" s="235"/>
      <c r="EP96" s="235"/>
      <c r="EQ96" s="235"/>
      <c r="ER96" s="235"/>
      <c r="ES96" s="235"/>
      <c r="ET96" s="235"/>
      <c r="EU96" s="235"/>
      <c r="EV96" s="235"/>
      <c r="EW96" s="235"/>
      <c r="EX96" s="235"/>
      <c r="EY96" s="235"/>
      <c r="EZ96" s="235"/>
      <c r="FA96" s="235"/>
      <c r="FB96" s="235"/>
      <c r="FC96" s="235"/>
      <c r="FD96" s="235"/>
      <c r="FE96" s="235"/>
      <c r="FF96" s="235"/>
      <c r="FG96" s="235"/>
      <c r="FH96" s="235"/>
      <c r="FI96" s="235"/>
      <c r="FJ96" s="235"/>
      <c r="FK96" s="235"/>
      <c r="FL96" s="235"/>
      <c r="FM96" s="235"/>
      <c r="FN96" s="235"/>
      <c r="FO96" s="235"/>
      <c r="FP96" s="235"/>
      <c r="FQ96" s="235"/>
      <c r="FR96" s="235"/>
      <c r="FS96" s="235"/>
      <c r="FT96" s="235"/>
      <c r="FU96" s="235"/>
      <c r="FV96" s="235"/>
      <c r="FW96" s="235"/>
      <c r="FX96" s="235"/>
      <c r="FY96" s="235"/>
      <c r="FZ96" s="235"/>
      <c r="GA96" s="235"/>
      <c r="GB96" s="235"/>
      <c r="GC96" s="235"/>
      <c r="GD96" s="235"/>
      <c r="GE96" s="235"/>
      <c r="GF96" s="235"/>
      <c r="GG96" s="235"/>
      <c r="GH96" s="235"/>
      <c r="GI96" s="235"/>
      <c r="GJ96" s="235"/>
      <c r="GK96" s="235"/>
      <c r="GL96" s="235"/>
      <c r="GM96" s="235"/>
      <c r="GN96" s="235"/>
      <c r="GO96" s="235"/>
      <c r="GP96" s="235"/>
      <c r="GQ96" s="235"/>
      <c r="GR96" s="235"/>
      <c r="GS96" s="235"/>
      <c r="GT96" s="235"/>
      <c r="GU96" s="235"/>
      <c r="GV96" s="235"/>
      <c r="GW96" s="235"/>
      <c r="GX96" s="235"/>
      <c r="GY96" s="235"/>
      <c r="GZ96" s="235"/>
      <c r="HA96" s="235"/>
      <c r="HB96" s="235"/>
      <c r="HC96" s="235"/>
      <c r="HD96" s="235"/>
      <c r="HE96" s="235"/>
      <c r="HF96" s="235"/>
      <c r="HG96" s="235"/>
      <c r="HH96" s="235"/>
      <c r="HI96" s="235"/>
      <c r="HJ96" s="235"/>
      <c r="HK96" s="235"/>
      <c r="HL96" s="235"/>
      <c r="HM96" s="235"/>
      <c r="HN96" s="235"/>
      <c r="HO96" s="235"/>
      <c r="HP96" s="235"/>
      <c r="HQ96" s="235"/>
      <c r="HR96" s="235"/>
      <c r="HS96" s="235"/>
      <c r="HT96" s="235"/>
      <c r="HU96" s="235"/>
      <c r="HV96" s="235"/>
      <c r="HW96" s="235"/>
      <c r="HX96" s="235"/>
      <c r="HY96" s="235"/>
      <c r="HZ96" s="235"/>
      <c r="IA96" s="235"/>
      <c r="IB96" s="235"/>
      <c r="IC96" s="235"/>
      <c r="ID96" s="235"/>
      <c r="IE96" s="235"/>
      <c r="IF96" s="235"/>
      <c r="IG96" s="235"/>
      <c r="IH96" s="235"/>
      <c r="II96" s="235"/>
      <c r="IJ96" s="235"/>
      <c r="IK96" s="235"/>
      <c r="IL96" s="235"/>
      <c r="IM96" s="235"/>
      <c r="IN96" s="235"/>
      <c r="IO96" s="235"/>
      <c r="IP96" s="235"/>
      <c r="IQ96" s="235"/>
      <c r="IR96" s="235"/>
      <c r="IS96" s="235"/>
      <c r="IT96" s="235"/>
      <c r="IU96" s="235"/>
      <c r="IV96" s="235"/>
    </row>
    <row r="97" customHeight="1" spans="1:256">
      <c r="A97" s="251"/>
      <c r="B97" s="251"/>
      <c r="C97" s="256"/>
      <c r="D97" s="251"/>
      <c r="E97" s="282"/>
      <c r="F97" s="283"/>
      <c r="G97" s="282"/>
      <c r="H97" s="282"/>
      <c r="I97" s="282"/>
      <c r="J97" s="282"/>
      <c r="K97" s="282"/>
      <c r="L97" s="235"/>
      <c r="M97" s="235"/>
      <c r="N97" s="235"/>
      <c r="O97" s="235"/>
      <c r="P97" s="235"/>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5"/>
      <c r="BA97" s="235"/>
      <c r="BB97" s="235"/>
      <c r="BC97" s="235"/>
      <c r="BD97" s="235"/>
      <c r="BE97" s="235"/>
      <c r="BF97" s="235"/>
      <c r="BG97" s="235"/>
      <c r="BH97" s="235"/>
      <c r="BI97" s="235"/>
      <c r="BJ97" s="235"/>
      <c r="BK97" s="235"/>
      <c r="BL97" s="235"/>
      <c r="BM97" s="235"/>
      <c r="BN97" s="235"/>
      <c r="BO97" s="235"/>
      <c r="BP97" s="235"/>
      <c r="BQ97" s="235"/>
      <c r="BR97" s="235"/>
      <c r="BS97" s="235"/>
      <c r="BT97" s="235"/>
      <c r="BU97" s="235"/>
      <c r="BV97" s="235"/>
      <c r="BW97" s="235"/>
      <c r="BX97" s="235"/>
      <c r="BY97" s="235"/>
      <c r="BZ97" s="235"/>
      <c r="CA97" s="235"/>
      <c r="CB97" s="235"/>
      <c r="CC97" s="235"/>
      <c r="CD97" s="235"/>
      <c r="CE97" s="235"/>
      <c r="CF97" s="235"/>
      <c r="CG97" s="235"/>
      <c r="CH97" s="235"/>
      <c r="CI97" s="235"/>
      <c r="CJ97" s="235"/>
      <c r="CK97" s="235"/>
      <c r="CL97" s="235"/>
      <c r="CM97" s="235"/>
      <c r="CN97" s="235"/>
      <c r="CO97" s="235"/>
      <c r="CP97" s="235"/>
      <c r="CQ97" s="235"/>
      <c r="CR97" s="235"/>
      <c r="CS97" s="235"/>
      <c r="CT97" s="235"/>
      <c r="CU97" s="235"/>
      <c r="CV97" s="235"/>
      <c r="CW97" s="235"/>
      <c r="CX97" s="235"/>
      <c r="CY97" s="235"/>
      <c r="CZ97" s="235"/>
      <c r="DA97" s="235"/>
      <c r="DB97" s="235"/>
      <c r="DC97" s="235"/>
      <c r="DD97" s="235"/>
      <c r="DE97" s="235"/>
      <c r="DF97" s="235"/>
      <c r="DG97" s="235"/>
      <c r="DH97" s="235"/>
      <c r="DI97" s="235"/>
      <c r="DJ97" s="235"/>
      <c r="DK97" s="235"/>
      <c r="DL97" s="235"/>
      <c r="DM97" s="235"/>
      <c r="DN97" s="235"/>
      <c r="DO97" s="235"/>
      <c r="DP97" s="235"/>
      <c r="DQ97" s="235"/>
      <c r="DR97" s="235"/>
      <c r="DS97" s="235"/>
      <c r="DT97" s="235"/>
      <c r="DU97" s="235"/>
      <c r="DV97" s="235"/>
      <c r="DW97" s="235"/>
      <c r="DX97" s="235"/>
      <c r="DY97" s="235"/>
      <c r="DZ97" s="235"/>
      <c r="EA97" s="235"/>
      <c r="EB97" s="235"/>
      <c r="EC97" s="235"/>
      <c r="ED97" s="235"/>
      <c r="EE97" s="235"/>
      <c r="EF97" s="235"/>
      <c r="EG97" s="235"/>
      <c r="EH97" s="235"/>
      <c r="EI97" s="235"/>
      <c r="EJ97" s="235"/>
      <c r="EK97" s="235"/>
      <c r="EL97" s="235"/>
      <c r="EM97" s="235"/>
      <c r="EN97" s="235"/>
      <c r="EO97" s="235"/>
      <c r="EP97" s="235"/>
      <c r="EQ97" s="235"/>
      <c r="ER97" s="235"/>
      <c r="ES97" s="235"/>
      <c r="ET97" s="235"/>
      <c r="EU97" s="235"/>
      <c r="EV97" s="235"/>
      <c r="EW97" s="235"/>
      <c r="EX97" s="235"/>
      <c r="EY97" s="235"/>
      <c r="EZ97" s="235"/>
      <c r="FA97" s="235"/>
      <c r="FB97" s="235"/>
      <c r="FC97" s="235"/>
      <c r="FD97" s="235"/>
      <c r="FE97" s="235"/>
      <c r="FF97" s="235"/>
      <c r="FG97" s="235"/>
      <c r="FH97" s="235"/>
      <c r="FI97" s="235"/>
      <c r="FJ97" s="235"/>
      <c r="FK97" s="235"/>
      <c r="FL97" s="235"/>
      <c r="FM97" s="235"/>
      <c r="FN97" s="235"/>
      <c r="FO97" s="235"/>
      <c r="FP97" s="235"/>
      <c r="FQ97" s="235"/>
      <c r="FR97" s="235"/>
      <c r="FS97" s="235"/>
      <c r="FT97" s="235"/>
      <c r="FU97" s="235"/>
      <c r="FV97" s="235"/>
      <c r="FW97" s="235"/>
      <c r="FX97" s="235"/>
      <c r="FY97" s="235"/>
      <c r="FZ97" s="235"/>
      <c r="GA97" s="235"/>
      <c r="GB97" s="235"/>
      <c r="GC97" s="235"/>
      <c r="GD97" s="235"/>
      <c r="GE97" s="235"/>
      <c r="GF97" s="235"/>
      <c r="GG97" s="235"/>
      <c r="GH97" s="235"/>
      <c r="GI97" s="235"/>
      <c r="GJ97" s="235"/>
      <c r="GK97" s="235"/>
      <c r="GL97" s="235"/>
      <c r="GM97" s="235"/>
      <c r="GN97" s="235"/>
      <c r="GO97" s="235"/>
      <c r="GP97" s="235"/>
      <c r="GQ97" s="235"/>
      <c r="GR97" s="235"/>
      <c r="GS97" s="235"/>
      <c r="GT97" s="235"/>
      <c r="GU97" s="235"/>
      <c r="GV97" s="235"/>
      <c r="GW97" s="235"/>
      <c r="GX97" s="235"/>
      <c r="GY97" s="235"/>
      <c r="GZ97" s="235"/>
      <c r="HA97" s="235"/>
      <c r="HB97" s="235"/>
      <c r="HC97" s="235"/>
      <c r="HD97" s="235"/>
      <c r="HE97" s="235"/>
      <c r="HF97" s="235"/>
      <c r="HG97" s="235"/>
      <c r="HH97" s="235"/>
      <c r="HI97" s="235"/>
      <c r="HJ97" s="235"/>
      <c r="HK97" s="235"/>
      <c r="HL97" s="235"/>
      <c r="HM97" s="235"/>
      <c r="HN97" s="235"/>
      <c r="HO97" s="235"/>
      <c r="HP97" s="235"/>
      <c r="HQ97" s="235"/>
      <c r="HR97" s="235"/>
      <c r="HS97" s="235"/>
      <c r="HT97" s="235"/>
      <c r="HU97" s="235"/>
      <c r="HV97" s="235"/>
      <c r="HW97" s="235"/>
      <c r="HX97" s="235"/>
      <c r="HY97" s="235"/>
      <c r="HZ97" s="235"/>
      <c r="IA97" s="235"/>
      <c r="IB97" s="235"/>
      <c r="IC97" s="235"/>
      <c r="ID97" s="235"/>
      <c r="IE97" s="235"/>
      <c r="IF97" s="235"/>
      <c r="IG97" s="235"/>
      <c r="IH97" s="235"/>
      <c r="II97" s="235"/>
      <c r="IJ97" s="235"/>
      <c r="IK97" s="235"/>
      <c r="IL97" s="235"/>
      <c r="IM97" s="235"/>
      <c r="IN97" s="235"/>
      <c r="IO97" s="235"/>
      <c r="IP97" s="235"/>
      <c r="IQ97" s="235"/>
      <c r="IR97" s="235"/>
      <c r="IS97" s="235"/>
      <c r="IT97" s="235"/>
      <c r="IU97" s="235"/>
      <c r="IV97" s="235"/>
    </row>
    <row r="98" ht="36.75" customHeight="1" spans="1:256">
      <c r="A98" s="252" t="s">
        <v>1205</v>
      </c>
      <c r="B98" s="363" t="s">
        <v>1008</v>
      </c>
      <c r="C98" s="355" t="s">
        <v>1292</v>
      </c>
      <c r="D98" s="268">
        <v>2</v>
      </c>
      <c r="E98" s="282"/>
      <c r="F98" s="283"/>
      <c r="G98" s="282"/>
      <c r="H98" s="282"/>
      <c r="I98" s="282"/>
      <c r="J98" s="282"/>
      <c r="K98" s="282"/>
      <c r="L98" s="235"/>
      <c r="M98" s="235"/>
      <c r="N98" s="235"/>
      <c r="O98" s="235"/>
      <c r="P98" s="235"/>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5"/>
      <c r="BA98" s="235"/>
      <c r="BB98" s="235"/>
      <c r="BC98" s="235"/>
      <c r="BD98" s="235"/>
      <c r="BE98" s="235"/>
      <c r="BF98" s="235"/>
      <c r="BG98" s="235"/>
      <c r="BH98" s="235"/>
      <c r="BI98" s="235"/>
      <c r="BJ98" s="235"/>
      <c r="BK98" s="235"/>
      <c r="BL98" s="235"/>
      <c r="BM98" s="235"/>
      <c r="BN98" s="235"/>
      <c r="BO98" s="235"/>
      <c r="BP98" s="235"/>
      <c r="BQ98" s="235"/>
      <c r="BR98" s="235"/>
      <c r="BS98" s="235"/>
      <c r="BT98" s="235"/>
      <c r="BU98" s="235"/>
      <c r="BV98" s="235"/>
      <c r="BW98" s="235"/>
      <c r="BX98" s="235"/>
      <c r="BY98" s="235"/>
      <c r="BZ98" s="235"/>
      <c r="CA98" s="235"/>
      <c r="CB98" s="235"/>
      <c r="CC98" s="235"/>
      <c r="CD98" s="235"/>
      <c r="CE98" s="235"/>
      <c r="CF98" s="235"/>
      <c r="CG98" s="235"/>
      <c r="CH98" s="235"/>
      <c r="CI98" s="235"/>
      <c r="CJ98" s="235"/>
      <c r="CK98" s="235"/>
      <c r="CL98" s="235"/>
      <c r="CM98" s="235"/>
      <c r="CN98" s="235"/>
      <c r="CO98" s="235"/>
      <c r="CP98" s="235"/>
      <c r="CQ98" s="235"/>
      <c r="CR98" s="235"/>
      <c r="CS98" s="235"/>
      <c r="CT98" s="235"/>
      <c r="CU98" s="235"/>
      <c r="CV98" s="235"/>
      <c r="CW98" s="235"/>
      <c r="CX98" s="235"/>
      <c r="CY98" s="235"/>
      <c r="CZ98" s="235"/>
      <c r="DA98" s="235"/>
      <c r="DB98" s="235"/>
      <c r="DC98" s="235"/>
      <c r="DD98" s="235"/>
      <c r="DE98" s="235"/>
      <c r="DF98" s="235"/>
      <c r="DG98" s="235"/>
      <c r="DH98" s="235"/>
      <c r="DI98" s="235"/>
      <c r="DJ98" s="235"/>
      <c r="DK98" s="235"/>
      <c r="DL98" s="235"/>
      <c r="DM98" s="235"/>
      <c r="DN98" s="235"/>
      <c r="DO98" s="235"/>
      <c r="DP98" s="235"/>
      <c r="DQ98" s="235"/>
      <c r="DR98" s="235"/>
      <c r="DS98" s="235"/>
      <c r="DT98" s="235"/>
      <c r="DU98" s="235"/>
      <c r="DV98" s="235"/>
      <c r="DW98" s="235"/>
      <c r="DX98" s="235"/>
      <c r="DY98" s="235"/>
      <c r="DZ98" s="235"/>
      <c r="EA98" s="235"/>
      <c r="EB98" s="235"/>
      <c r="EC98" s="235"/>
      <c r="ED98" s="235"/>
      <c r="EE98" s="235"/>
      <c r="EF98" s="235"/>
      <c r="EG98" s="235"/>
      <c r="EH98" s="235"/>
      <c r="EI98" s="235"/>
      <c r="EJ98" s="235"/>
      <c r="EK98" s="235"/>
      <c r="EL98" s="235"/>
      <c r="EM98" s="235"/>
      <c r="EN98" s="235"/>
      <c r="EO98" s="235"/>
      <c r="EP98" s="235"/>
      <c r="EQ98" s="235"/>
      <c r="ER98" s="235"/>
      <c r="ES98" s="235"/>
      <c r="ET98" s="235"/>
      <c r="EU98" s="235"/>
      <c r="EV98" s="235"/>
      <c r="EW98" s="235"/>
      <c r="EX98" s="235"/>
      <c r="EY98" s="235"/>
      <c r="EZ98" s="235"/>
      <c r="FA98" s="235"/>
      <c r="FB98" s="235"/>
      <c r="FC98" s="235"/>
      <c r="FD98" s="235"/>
      <c r="FE98" s="235"/>
      <c r="FF98" s="235"/>
      <c r="FG98" s="235"/>
      <c r="FH98" s="235"/>
      <c r="FI98" s="235"/>
      <c r="FJ98" s="235"/>
      <c r="FK98" s="235"/>
      <c r="FL98" s="235"/>
      <c r="FM98" s="235"/>
      <c r="FN98" s="235"/>
      <c r="FO98" s="235"/>
      <c r="FP98" s="235"/>
      <c r="FQ98" s="235"/>
      <c r="FR98" s="235"/>
      <c r="FS98" s="235"/>
      <c r="FT98" s="235"/>
      <c r="FU98" s="235"/>
      <c r="FV98" s="235"/>
      <c r="FW98" s="235"/>
      <c r="FX98" s="235"/>
      <c r="FY98" s="235"/>
      <c r="FZ98" s="235"/>
      <c r="GA98" s="235"/>
      <c r="GB98" s="235"/>
      <c r="GC98" s="235"/>
      <c r="GD98" s="235"/>
      <c r="GE98" s="235"/>
      <c r="GF98" s="235"/>
      <c r="GG98" s="235"/>
      <c r="GH98" s="235"/>
      <c r="GI98" s="235"/>
      <c r="GJ98" s="235"/>
      <c r="GK98" s="235"/>
      <c r="GL98" s="235"/>
      <c r="GM98" s="235"/>
      <c r="GN98" s="235"/>
      <c r="GO98" s="235"/>
      <c r="GP98" s="235"/>
      <c r="GQ98" s="235"/>
      <c r="GR98" s="235"/>
      <c r="GS98" s="235"/>
      <c r="GT98" s="235"/>
      <c r="GU98" s="235"/>
      <c r="GV98" s="235"/>
      <c r="GW98" s="235"/>
      <c r="GX98" s="235"/>
      <c r="GY98" s="235"/>
      <c r="GZ98" s="235"/>
      <c r="HA98" s="235"/>
      <c r="HB98" s="235"/>
      <c r="HC98" s="235"/>
      <c r="HD98" s="235"/>
      <c r="HE98" s="235"/>
      <c r="HF98" s="235"/>
      <c r="HG98" s="235"/>
      <c r="HH98" s="235"/>
      <c r="HI98" s="235"/>
      <c r="HJ98" s="235"/>
      <c r="HK98" s="235"/>
      <c r="HL98" s="235"/>
      <c r="HM98" s="235"/>
      <c r="HN98" s="235"/>
      <c r="HO98" s="235"/>
      <c r="HP98" s="235"/>
      <c r="HQ98" s="235"/>
      <c r="HR98" s="235"/>
      <c r="HS98" s="235"/>
      <c r="HT98" s="235"/>
      <c r="HU98" s="235"/>
      <c r="HV98" s="235"/>
      <c r="HW98" s="235"/>
      <c r="HX98" s="235"/>
      <c r="HY98" s="235"/>
      <c r="HZ98" s="235"/>
      <c r="IA98" s="235"/>
      <c r="IB98" s="235"/>
      <c r="IC98" s="235"/>
      <c r="ID98" s="235"/>
      <c r="IE98" s="235"/>
      <c r="IF98" s="235"/>
      <c r="IG98" s="235"/>
      <c r="IH98" s="235"/>
      <c r="II98" s="235"/>
      <c r="IJ98" s="235"/>
      <c r="IK98" s="235"/>
      <c r="IL98" s="235"/>
      <c r="IM98" s="235"/>
      <c r="IN98" s="235"/>
      <c r="IO98" s="235"/>
      <c r="IP98" s="235"/>
      <c r="IQ98" s="235"/>
      <c r="IR98" s="235"/>
      <c r="IS98" s="235"/>
      <c r="IT98" s="235"/>
      <c r="IU98" s="235"/>
      <c r="IV98" s="235"/>
    </row>
    <row r="99" ht="36.75" customHeight="1" spans="1:256">
      <c r="A99" s="252" t="s">
        <v>1207</v>
      </c>
      <c r="B99" s="366"/>
      <c r="C99" s="355" t="s">
        <v>1293</v>
      </c>
      <c r="D99" s="268">
        <v>17</v>
      </c>
      <c r="E99" s="282"/>
      <c r="F99" s="283"/>
      <c r="G99" s="282"/>
      <c r="H99" s="282"/>
      <c r="I99" s="282"/>
      <c r="J99" s="282"/>
      <c r="K99" s="282"/>
      <c r="L99" s="235"/>
      <c r="M99" s="235"/>
      <c r="N99" s="235"/>
      <c r="O99" s="235"/>
      <c r="P99" s="235"/>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5"/>
      <c r="BA99" s="235"/>
      <c r="BB99" s="235"/>
      <c r="BC99" s="235"/>
      <c r="BD99" s="235"/>
      <c r="BE99" s="235"/>
      <c r="BF99" s="235"/>
      <c r="BG99" s="235"/>
      <c r="BH99" s="235"/>
      <c r="BI99" s="235"/>
      <c r="BJ99" s="235"/>
      <c r="BK99" s="235"/>
      <c r="BL99" s="235"/>
      <c r="BM99" s="235"/>
      <c r="BN99" s="235"/>
      <c r="BO99" s="235"/>
      <c r="BP99" s="235"/>
      <c r="BQ99" s="235"/>
      <c r="BR99" s="235"/>
      <c r="BS99" s="235"/>
      <c r="BT99" s="235"/>
      <c r="BU99" s="235"/>
      <c r="BV99" s="235"/>
      <c r="BW99" s="235"/>
      <c r="BX99" s="235"/>
      <c r="BY99" s="235"/>
      <c r="BZ99" s="235"/>
      <c r="CA99" s="235"/>
      <c r="CB99" s="235"/>
      <c r="CC99" s="235"/>
      <c r="CD99" s="235"/>
      <c r="CE99" s="235"/>
      <c r="CF99" s="235"/>
      <c r="CG99" s="235"/>
      <c r="CH99" s="235"/>
      <c r="CI99" s="235"/>
      <c r="CJ99" s="235"/>
      <c r="CK99" s="235"/>
      <c r="CL99" s="235"/>
      <c r="CM99" s="235"/>
      <c r="CN99" s="235"/>
      <c r="CO99" s="235"/>
      <c r="CP99" s="235"/>
      <c r="CQ99" s="235"/>
      <c r="CR99" s="235"/>
      <c r="CS99" s="235"/>
      <c r="CT99" s="235"/>
      <c r="CU99" s="235"/>
      <c r="CV99" s="235"/>
      <c r="CW99" s="235"/>
      <c r="CX99" s="235"/>
      <c r="CY99" s="235"/>
      <c r="CZ99" s="235"/>
      <c r="DA99" s="235"/>
      <c r="DB99" s="235"/>
      <c r="DC99" s="235"/>
      <c r="DD99" s="235"/>
      <c r="DE99" s="235"/>
      <c r="DF99" s="235"/>
      <c r="DG99" s="235"/>
      <c r="DH99" s="235"/>
      <c r="DI99" s="235"/>
      <c r="DJ99" s="235"/>
      <c r="DK99" s="235"/>
      <c r="DL99" s="235"/>
      <c r="DM99" s="235"/>
      <c r="DN99" s="235"/>
      <c r="DO99" s="235"/>
      <c r="DP99" s="235"/>
      <c r="DQ99" s="235"/>
      <c r="DR99" s="235"/>
      <c r="DS99" s="235"/>
      <c r="DT99" s="235"/>
      <c r="DU99" s="235"/>
      <c r="DV99" s="235"/>
      <c r="DW99" s="235"/>
      <c r="DX99" s="235"/>
      <c r="DY99" s="235"/>
      <c r="DZ99" s="235"/>
      <c r="EA99" s="235"/>
      <c r="EB99" s="235"/>
      <c r="EC99" s="235"/>
      <c r="ED99" s="235"/>
      <c r="EE99" s="235"/>
      <c r="EF99" s="235"/>
      <c r="EG99" s="235"/>
      <c r="EH99" s="235"/>
      <c r="EI99" s="235"/>
      <c r="EJ99" s="235"/>
      <c r="EK99" s="235"/>
      <c r="EL99" s="235"/>
      <c r="EM99" s="235"/>
      <c r="EN99" s="235"/>
      <c r="EO99" s="235"/>
      <c r="EP99" s="235"/>
      <c r="EQ99" s="235"/>
      <c r="ER99" s="235"/>
      <c r="ES99" s="235"/>
      <c r="ET99" s="235"/>
      <c r="EU99" s="235"/>
      <c r="EV99" s="235"/>
      <c r="EW99" s="235"/>
      <c r="EX99" s="235"/>
      <c r="EY99" s="235"/>
      <c r="EZ99" s="235"/>
      <c r="FA99" s="235"/>
      <c r="FB99" s="235"/>
      <c r="FC99" s="235"/>
      <c r="FD99" s="235"/>
      <c r="FE99" s="235"/>
      <c r="FF99" s="235"/>
      <c r="FG99" s="235"/>
      <c r="FH99" s="235"/>
      <c r="FI99" s="235"/>
      <c r="FJ99" s="235"/>
      <c r="FK99" s="235"/>
      <c r="FL99" s="235"/>
      <c r="FM99" s="235"/>
      <c r="FN99" s="235"/>
      <c r="FO99" s="235"/>
      <c r="FP99" s="235"/>
      <c r="FQ99" s="235"/>
      <c r="FR99" s="235"/>
      <c r="FS99" s="235"/>
      <c r="FT99" s="235"/>
      <c r="FU99" s="235"/>
      <c r="FV99" s="235"/>
      <c r="FW99" s="235"/>
      <c r="FX99" s="235"/>
      <c r="FY99" s="235"/>
      <c r="FZ99" s="235"/>
      <c r="GA99" s="235"/>
      <c r="GB99" s="235"/>
      <c r="GC99" s="235"/>
      <c r="GD99" s="235"/>
      <c r="GE99" s="235"/>
      <c r="GF99" s="235"/>
      <c r="GG99" s="235"/>
      <c r="GH99" s="235"/>
      <c r="GI99" s="235"/>
      <c r="GJ99" s="235"/>
      <c r="GK99" s="235"/>
      <c r="GL99" s="235"/>
      <c r="GM99" s="235"/>
      <c r="GN99" s="235"/>
      <c r="GO99" s="235"/>
      <c r="GP99" s="235"/>
      <c r="GQ99" s="235"/>
      <c r="GR99" s="235"/>
      <c r="GS99" s="235"/>
      <c r="GT99" s="235"/>
      <c r="GU99" s="235"/>
      <c r="GV99" s="235"/>
      <c r="GW99" s="235"/>
      <c r="GX99" s="235"/>
      <c r="GY99" s="235"/>
      <c r="GZ99" s="235"/>
      <c r="HA99" s="235"/>
      <c r="HB99" s="235"/>
      <c r="HC99" s="235"/>
      <c r="HD99" s="235"/>
      <c r="HE99" s="235"/>
      <c r="HF99" s="235"/>
      <c r="HG99" s="235"/>
      <c r="HH99" s="235"/>
      <c r="HI99" s="235"/>
      <c r="HJ99" s="235"/>
      <c r="HK99" s="235"/>
      <c r="HL99" s="235"/>
      <c r="HM99" s="235"/>
      <c r="HN99" s="235"/>
      <c r="HO99" s="235"/>
      <c r="HP99" s="235"/>
      <c r="HQ99" s="235"/>
      <c r="HR99" s="235"/>
      <c r="HS99" s="235"/>
      <c r="HT99" s="235"/>
      <c r="HU99" s="235"/>
      <c r="HV99" s="235"/>
      <c r="HW99" s="235"/>
      <c r="HX99" s="235"/>
      <c r="HY99" s="235"/>
      <c r="HZ99" s="235"/>
      <c r="IA99" s="235"/>
      <c r="IB99" s="235"/>
      <c r="IC99" s="235"/>
      <c r="ID99" s="235"/>
      <c r="IE99" s="235"/>
      <c r="IF99" s="235"/>
      <c r="IG99" s="235"/>
      <c r="IH99" s="235"/>
      <c r="II99" s="235"/>
      <c r="IJ99" s="235"/>
      <c r="IK99" s="235"/>
      <c r="IL99" s="235"/>
      <c r="IM99" s="235"/>
      <c r="IN99" s="235"/>
      <c r="IO99" s="235"/>
      <c r="IP99" s="235"/>
      <c r="IQ99" s="235"/>
      <c r="IR99" s="235"/>
      <c r="IS99" s="235"/>
      <c r="IT99" s="235"/>
      <c r="IU99" s="235"/>
      <c r="IV99" s="235"/>
    </row>
    <row r="100" ht="30.75" customHeight="1" spans="1:256">
      <c r="A100" s="367" t="s">
        <v>1282</v>
      </c>
      <c r="B100" s="275"/>
      <c r="C100" s="285"/>
      <c r="D100" s="276">
        <f>SUM(D98:D99)</f>
        <v>19</v>
      </c>
      <c r="E100" s="282"/>
      <c r="F100" s="372" t="s">
        <v>1294</v>
      </c>
      <c r="G100" s="373">
        <f>IF(G86=0,0,(I86+J86)/(G86))</f>
        <v>0.024390243902439</v>
      </c>
      <c r="H100" s="282"/>
      <c r="I100" s="282"/>
      <c r="J100" s="282"/>
      <c r="K100" s="282"/>
      <c r="L100" s="235"/>
      <c r="M100" s="235"/>
      <c r="N100" s="235"/>
      <c r="O100" s="235"/>
      <c r="P100" s="235"/>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5"/>
      <c r="BA100" s="235"/>
      <c r="BB100" s="235"/>
      <c r="BC100" s="235"/>
      <c r="BD100" s="235"/>
      <c r="BE100" s="235"/>
      <c r="BF100" s="235"/>
      <c r="BG100" s="235"/>
      <c r="BH100" s="235"/>
      <c r="BI100" s="235"/>
      <c r="BJ100" s="235"/>
      <c r="BK100" s="235"/>
      <c r="BL100" s="235"/>
      <c r="BM100" s="235"/>
      <c r="BN100" s="235"/>
      <c r="BO100" s="235"/>
      <c r="BP100" s="235"/>
      <c r="BQ100" s="235"/>
      <c r="BR100" s="235"/>
      <c r="BS100" s="235"/>
      <c r="BT100" s="235"/>
      <c r="BU100" s="235"/>
      <c r="BV100" s="235"/>
      <c r="BW100" s="235"/>
      <c r="BX100" s="235"/>
      <c r="BY100" s="235"/>
      <c r="BZ100" s="235"/>
      <c r="CA100" s="235"/>
      <c r="CB100" s="235"/>
      <c r="CC100" s="235"/>
      <c r="CD100" s="235"/>
      <c r="CE100" s="235"/>
      <c r="CF100" s="235"/>
      <c r="CG100" s="235"/>
      <c r="CH100" s="235"/>
      <c r="CI100" s="235"/>
      <c r="CJ100" s="235"/>
      <c r="CK100" s="235"/>
      <c r="CL100" s="235"/>
      <c r="CM100" s="235"/>
      <c r="CN100" s="235"/>
      <c r="CO100" s="235"/>
      <c r="CP100" s="235"/>
      <c r="CQ100" s="235"/>
      <c r="CR100" s="235"/>
      <c r="CS100" s="235"/>
      <c r="CT100" s="235"/>
      <c r="CU100" s="235"/>
      <c r="CV100" s="235"/>
      <c r="CW100" s="235"/>
      <c r="CX100" s="235"/>
      <c r="CY100" s="235"/>
      <c r="CZ100" s="235"/>
      <c r="DA100" s="235"/>
      <c r="DB100" s="235"/>
      <c r="DC100" s="235"/>
      <c r="DD100" s="235"/>
      <c r="DE100" s="235"/>
      <c r="DF100" s="235"/>
      <c r="DG100" s="235"/>
      <c r="DH100" s="235"/>
      <c r="DI100" s="235"/>
      <c r="DJ100" s="235"/>
      <c r="DK100" s="235"/>
      <c r="DL100" s="235"/>
      <c r="DM100" s="235"/>
      <c r="DN100" s="235"/>
      <c r="DO100" s="235"/>
      <c r="DP100" s="235"/>
      <c r="DQ100" s="235"/>
      <c r="DR100" s="235"/>
      <c r="DS100" s="235"/>
      <c r="DT100" s="235"/>
      <c r="DU100" s="235"/>
      <c r="DV100" s="235"/>
      <c r="DW100" s="235"/>
      <c r="DX100" s="235"/>
      <c r="DY100" s="235"/>
      <c r="DZ100" s="235"/>
      <c r="EA100" s="235"/>
      <c r="EB100" s="235"/>
      <c r="EC100" s="235"/>
      <c r="ED100" s="235"/>
      <c r="EE100" s="235"/>
      <c r="EF100" s="235"/>
      <c r="EG100" s="235"/>
      <c r="EH100" s="235"/>
      <c r="EI100" s="235"/>
      <c r="EJ100" s="235"/>
      <c r="EK100" s="235"/>
      <c r="EL100" s="235"/>
      <c r="EM100" s="235"/>
      <c r="EN100" s="235"/>
      <c r="EO100" s="235"/>
      <c r="EP100" s="235"/>
      <c r="EQ100" s="235"/>
      <c r="ER100" s="235"/>
      <c r="ES100" s="235"/>
      <c r="ET100" s="235"/>
      <c r="EU100" s="235"/>
      <c r="EV100" s="235"/>
      <c r="EW100" s="235"/>
      <c r="EX100" s="235"/>
      <c r="EY100" s="235"/>
      <c r="EZ100" s="235"/>
      <c r="FA100" s="235"/>
      <c r="FB100" s="235"/>
      <c r="FC100" s="235"/>
      <c r="FD100" s="235"/>
      <c r="FE100" s="235"/>
      <c r="FF100" s="235"/>
      <c r="FG100" s="235"/>
      <c r="FH100" s="235"/>
      <c r="FI100" s="235"/>
      <c r="FJ100" s="235"/>
      <c r="FK100" s="235"/>
      <c r="FL100" s="235"/>
      <c r="FM100" s="235"/>
      <c r="FN100" s="235"/>
      <c r="FO100" s="235"/>
      <c r="FP100" s="235"/>
      <c r="FQ100" s="235"/>
      <c r="FR100" s="235"/>
      <c r="FS100" s="235"/>
      <c r="FT100" s="235"/>
      <c r="FU100" s="235"/>
      <c r="FV100" s="235"/>
      <c r="FW100" s="235"/>
      <c r="FX100" s="235"/>
      <c r="FY100" s="235"/>
      <c r="FZ100" s="235"/>
      <c r="GA100" s="235"/>
      <c r="GB100" s="235"/>
      <c r="GC100" s="235"/>
      <c r="GD100" s="235"/>
      <c r="GE100" s="235"/>
      <c r="GF100" s="235"/>
      <c r="GG100" s="235"/>
      <c r="GH100" s="235"/>
      <c r="GI100" s="235"/>
      <c r="GJ100" s="235"/>
      <c r="GK100" s="235"/>
      <c r="GL100" s="235"/>
      <c r="GM100" s="235"/>
      <c r="GN100" s="235"/>
      <c r="GO100" s="235"/>
      <c r="GP100" s="235"/>
      <c r="GQ100" s="235"/>
      <c r="GR100" s="235"/>
      <c r="GS100" s="235"/>
      <c r="GT100" s="235"/>
      <c r="GU100" s="235"/>
      <c r="GV100" s="235"/>
      <c r="GW100" s="235"/>
      <c r="GX100" s="235"/>
      <c r="GY100" s="235"/>
      <c r="GZ100" s="235"/>
      <c r="HA100" s="235"/>
      <c r="HB100" s="235"/>
      <c r="HC100" s="235"/>
      <c r="HD100" s="235"/>
      <c r="HE100" s="235"/>
      <c r="HF100" s="235"/>
      <c r="HG100" s="235"/>
      <c r="HH100" s="235"/>
      <c r="HI100" s="235"/>
      <c r="HJ100" s="235"/>
      <c r="HK100" s="235"/>
      <c r="HL100" s="235"/>
      <c r="HM100" s="235"/>
      <c r="HN100" s="235"/>
      <c r="HO100" s="235"/>
      <c r="HP100" s="235"/>
      <c r="HQ100" s="235"/>
      <c r="HR100" s="235"/>
      <c r="HS100" s="235"/>
      <c r="HT100" s="235"/>
      <c r="HU100" s="235"/>
      <c r="HV100" s="235"/>
      <c r="HW100" s="235"/>
      <c r="HX100" s="235"/>
      <c r="HY100" s="235"/>
      <c r="HZ100" s="235"/>
      <c r="IA100" s="235"/>
      <c r="IB100" s="235"/>
      <c r="IC100" s="235"/>
      <c r="ID100" s="235"/>
      <c r="IE100" s="235"/>
      <c r="IF100" s="235"/>
      <c r="IG100" s="235"/>
      <c r="IH100" s="235"/>
      <c r="II100" s="235"/>
      <c r="IJ100" s="235"/>
      <c r="IK100" s="235"/>
      <c r="IL100" s="235"/>
      <c r="IM100" s="235"/>
      <c r="IN100" s="235"/>
      <c r="IO100" s="235"/>
      <c r="IP100" s="235"/>
      <c r="IQ100" s="235"/>
      <c r="IR100" s="235"/>
      <c r="IS100" s="235"/>
      <c r="IT100" s="235"/>
      <c r="IU100" s="235"/>
      <c r="IV100" s="235"/>
    </row>
    <row r="101" ht="22.5" customHeight="1" spans="1:256">
      <c r="A101" s="191"/>
      <c r="B101" s="191"/>
      <c r="C101" s="191"/>
      <c r="D101" s="374"/>
      <c r="E101" s="343"/>
      <c r="F101" s="375"/>
      <c r="G101" s="375"/>
      <c r="H101" s="282"/>
      <c r="I101" s="282"/>
      <c r="J101" s="282"/>
      <c r="K101" s="282"/>
      <c r="L101" s="235"/>
      <c r="M101" s="235"/>
      <c r="N101" s="235"/>
      <c r="O101" s="235"/>
      <c r="P101" s="235"/>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5"/>
      <c r="BA101" s="235"/>
      <c r="BB101" s="235"/>
      <c r="BC101" s="235"/>
      <c r="BD101" s="235"/>
      <c r="BE101" s="235"/>
      <c r="BF101" s="235"/>
      <c r="BG101" s="235"/>
      <c r="BH101" s="235"/>
      <c r="BI101" s="235"/>
      <c r="BJ101" s="235"/>
      <c r="BK101" s="235"/>
      <c r="BL101" s="235"/>
      <c r="BM101" s="235"/>
      <c r="BN101" s="235"/>
      <c r="BO101" s="235"/>
      <c r="BP101" s="235"/>
      <c r="BQ101" s="235"/>
      <c r="BR101" s="235"/>
      <c r="BS101" s="235"/>
      <c r="BT101" s="235"/>
      <c r="BU101" s="235"/>
      <c r="BV101" s="235"/>
      <c r="BW101" s="235"/>
      <c r="BX101" s="235"/>
      <c r="BY101" s="235"/>
      <c r="BZ101" s="235"/>
      <c r="CA101" s="235"/>
      <c r="CB101" s="235"/>
      <c r="CC101" s="235"/>
      <c r="CD101" s="235"/>
      <c r="CE101" s="235"/>
      <c r="CF101" s="235"/>
      <c r="CG101" s="235"/>
      <c r="CH101" s="235"/>
      <c r="CI101" s="235"/>
      <c r="CJ101" s="235"/>
      <c r="CK101" s="235"/>
      <c r="CL101" s="235"/>
      <c r="CM101" s="235"/>
      <c r="CN101" s="235"/>
      <c r="CO101" s="235"/>
      <c r="CP101" s="235"/>
      <c r="CQ101" s="235"/>
      <c r="CR101" s="235"/>
      <c r="CS101" s="235"/>
      <c r="CT101" s="235"/>
      <c r="CU101" s="235"/>
      <c r="CV101" s="235"/>
      <c r="CW101" s="235"/>
      <c r="CX101" s="235"/>
      <c r="CY101" s="235"/>
      <c r="CZ101" s="235"/>
      <c r="DA101" s="235"/>
      <c r="DB101" s="235"/>
      <c r="DC101" s="235"/>
      <c r="DD101" s="235"/>
      <c r="DE101" s="235"/>
      <c r="DF101" s="235"/>
      <c r="DG101" s="235"/>
      <c r="DH101" s="235"/>
      <c r="DI101" s="235"/>
      <c r="DJ101" s="235"/>
      <c r="DK101" s="235"/>
      <c r="DL101" s="235"/>
      <c r="DM101" s="235"/>
      <c r="DN101" s="235"/>
      <c r="DO101" s="235"/>
      <c r="DP101" s="235"/>
      <c r="DQ101" s="235"/>
      <c r="DR101" s="235"/>
      <c r="DS101" s="235"/>
      <c r="DT101" s="235"/>
      <c r="DU101" s="235"/>
      <c r="DV101" s="235"/>
      <c r="DW101" s="235"/>
      <c r="DX101" s="235"/>
      <c r="DY101" s="235"/>
      <c r="DZ101" s="235"/>
      <c r="EA101" s="235"/>
      <c r="EB101" s="235"/>
      <c r="EC101" s="235"/>
      <c r="ED101" s="235"/>
      <c r="EE101" s="235"/>
      <c r="EF101" s="235"/>
      <c r="EG101" s="235"/>
      <c r="EH101" s="235"/>
      <c r="EI101" s="235"/>
      <c r="EJ101" s="235"/>
      <c r="EK101" s="235"/>
      <c r="EL101" s="235"/>
      <c r="EM101" s="235"/>
      <c r="EN101" s="235"/>
      <c r="EO101" s="235"/>
      <c r="EP101" s="235"/>
      <c r="EQ101" s="235"/>
      <c r="ER101" s="235"/>
      <c r="ES101" s="235"/>
      <c r="ET101" s="235"/>
      <c r="EU101" s="235"/>
      <c r="EV101" s="235"/>
      <c r="EW101" s="235"/>
      <c r="EX101" s="235"/>
      <c r="EY101" s="235"/>
      <c r="EZ101" s="235"/>
      <c r="FA101" s="235"/>
      <c r="FB101" s="235"/>
      <c r="FC101" s="235"/>
      <c r="FD101" s="235"/>
      <c r="FE101" s="235"/>
      <c r="FF101" s="235"/>
      <c r="FG101" s="235"/>
      <c r="FH101" s="235"/>
      <c r="FI101" s="235"/>
      <c r="FJ101" s="235"/>
      <c r="FK101" s="235"/>
      <c r="FL101" s="235"/>
      <c r="FM101" s="235"/>
      <c r="FN101" s="235"/>
      <c r="FO101" s="235"/>
      <c r="FP101" s="235"/>
      <c r="FQ101" s="235"/>
      <c r="FR101" s="235"/>
      <c r="FS101" s="235"/>
      <c r="FT101" s="235"/>
      <c r="FU101" s="235"/>
      <c r="FV101" s="235"/>
      <c r="FW101" s="235"/>
      <c r="FX101" s="235"/>
      <c r="FY101" s="235"/>
      <c r="FZ101" s="235"/>
      <c r="GA101" s="235"/>
      <c r="GB101" s="235"/>
      <c r="GC101" s="235"/>
      <c r="GD101" s="235"/>
      <c r="GE101" s="235"/>
      <c r="GF101" s="235"/>
      <c r="GG101" s="235"/>
      <c r="GH101" s="235"/>
      <c r="GI101" s="235"/>
      <c r="GJ101" s="235"/>
      <c r="GK101" s="235"/>
      <c r="GL101" s="235"/>
      <c r="GM101" s="235"/>
      <c r="GN101" s="235"/>
      <c r="GO101" s="235"/>
      <c r="GP101" s="235"/>
      <c r="GQ101" s="235"/>
      <c r="GR101" s="235"/>
      <c r="GS101" s="235"/>
      <c r="GT101" s="235"/>
      <c r="GU101" s="235"/>
      <c r="GV101" s="235"/>
      <c r="GW101" s="235"/>
      <c r="GX101" s="235"/>
      <c r="GY101" s="235"/>
      <c r="GZ101" s="235"/>
      <c r="HA101" s="235"/>
      <c r="HB101" s="235"/>
      <c r="HC101" s="235"/>
      <c r="HD101" s="235"/>
      <c r="HE101" s="235"/>
      <c r="HF101" s="235"/>
      <c r="HG101" s="235"/>
      <c r="HH101" s="235"/>
      <c r="HI101" s="235"/>
      <c r="HJ101" s="235"/>
      <c r="HK101" s="235"/>
      <c r="HL101" s="235"/>
      <c r="HM101" s="235"/>
      <c r="HN101" s="235"/>
      <c r="HO101" s="235"/>
      <c r="HP101" s="235"/>
      <c r="HQ101" s="235"/>
      <c r="HR101" s="235"/>
      <c r="HS101" s="235"/>
      <c r="HT101" s="235"/>
      <c r="HU101" s="235"/>
      <c r="HV101" s="235"/>
      <c r="HW101" s="235"/>
      <c r="HX101" s="235"/>
      <c r="HY101" s="235"/>
      <c r="HZ101" s="235"/>
      <c r="IA101" s="235"/>
      <c r="IB101" s="235"/>
      <c r="IC101" s="235"/>
      <c r="ID101" s="235"/>
      <c r="IE101" s="235"/>
      <c r="IF101" s="235"/>
      <c r="IG101" s="235"/>
      <c r="IH101" s="235"/>
      <c r="II101" s="235"/>
      <c r="IJ101" s="235"/>
      <c r="IK101" s="235"/>
      <c r="IL101" s="235"/>
      <c r="IM101" s="235"/>
      <c r="IN101" s="235"/>
      <c r="IO101" s="235"/>
      <c r="IP101" s="235"/>
      <c r="IQ101" s="235"/>
      <c r="IR101" s="235"/>
      <c r="IS101" s="235"/>
      <c r="IT101" s="235"/>
      <c r="IU101" s="235"/>
      <c r="IV101" s="235"/>
    </row>
    <row r="102" customHeight="1" spans="1:256">
      <c r="A102" s="376"/>
      <c r="B102" s="376"/>
      <c r="C102" s="376"/>
      <c r="D102" s="377"/>
      <c r="E102" s="344"/>
      <c r="F102" s="376"/>
      <c r="G102" s="376"/>
      <c r="H102" s="376"/>
      <c r="I102" s="376"/>
      <c r="J102" s="376"/>
      <c r="K102" s="376"/>
      <c r="L102" s="235"/>
      <c r="M102" s="235"/>
      <c r="N102" s="235"/>
      <c r="O102" s="235"/>
      <c r="P102" s="235"/>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5"/>
      <c r="BA102" s="235"/>
      <c r="BB102" s="235"/>
      <c r="BC102" s="235"/>
      <c r="BD102" s="235"/>
      <c r="BE102" s="235"/>
      <c r="BF102" s="235"/>
      <c r="BG102" s="235"/>
      <c r="BH102" s="235"/>
      <c r="BI102" s="235"/>
      <c r="BJ102" s="235"/>
      <c r="BK102" s="235"/>
      <c r="BL102" s="235"/>
      <c r="BM102" s="235"/>
      <c r="BN102" s="235"/>
      <c r="BO102" s="235"/>
      <c r="BP102" s="235"/>
      <c r="BQ102" s="235"/>
      <c r="BR102" s="235"/>
      <c r="BS102" s="235"/>
      <c r="BT102" s="235"/>
      <c r="BU102" s="235"/>
      <c r="BV102" s="235"/>
      <c r="BW102" s="235"/>
      <c r="BX102" s="235"/>
      <c r="BY102" s="235"/>
      <c r="BZ102" s="235"/>
      <c r="CA102" s="235"/>
      <c r="CB102" s="235"/>
      <c r="CC102" s="235"/>
      <c r="CD102" s="235"/>
      <c r="CE102" s="235"/>
      <c r="CF102" s="235"/>
      <c r="CG102" s="235"/>
      <c r="CH102" s="235"/>
      <c r="CI102" s="235"/>
      <c r="CJ102" s="235"/>
      <c r="CK102" s="235"/>
      <c r="CL102" s="235"/>
      <c r="CM102" s="235"/>
      <c r="CN102" s="235"/>
      <c r="CO102" s="235"/>
      <c r="CP102" s="235"/>
      <c r="CQ102" s="235"/>
      <c r="CR102" s="235"/>
      <c r="CS102" s="235"/>
      <c r="CT102" s="235"/>
      <c r="CU102" s="235"/>
      <c r="CV102" s="235"/>
      <c r="CW102" s="235"/>
      <c r="CX102" s="235"/>
      <c r="CY102" s="235"/>
      <c r="CZ102" s="235"/>
      <c r="DA102" s="235"/>
      <c r="DB102" s="235"/>
      <c r="DC102" s="235"/>
      <c r="DD102" s="235"/>
      <c r="DE102" s="235"/>
      <c r="DF102" s="235"/>
      <c r="DG102" s="235"/>
      <c r="DH102" s="235"/>
      <c r="DI102" s="235"/>
      <c r="DJ102" s="235"/>
      <c r="DK102" s="235"/>
      <c r="DL102" s="235"/>
      <c r="DM102" s="235"/>
      <c r="DN102" s="235"/>
      <c r="DO102" s="235"/>
      <c r="DP102" s="235"/>
      <c r="DQ102" s="235"/>
      <c r="DR102" s="235"/>
      <c r="DS102" s="235"/>
      <c r="DT102" s="235"/>
      <c r="DU102" s="235"/>
      <c r="DV102" s="235"/>
      <c r="DW102" s="235"/>
      <c r="DX102" s="235"/>
      <c r="DY102" s="235"/>
      <c r="DZ102" s="235"/>
      <c r="EA102" s="235"/>
      <c r="EB102" s="235"/>
      <c r="EC102" s="235"/>
      <c r="ED102" s="235"/>
      <c r="EE102" s="235"/>
      <c r="EF102" s="235"/>
      <c r="EG102" s="235"/>
      <c r="EH102" s="235"/>
      <c r="EI102" s="235"/>
      <c r="EJ102" s="235"/>
      <c r="EK102" s="235"/>
      <c r="EL102" s="235"/>
      <c r="EM102" s="235"/>
      <c r="EN102" s="235"/>
      <c r="EO102" s="235"/>
      <c r="EP102" s="235"/>
      <c r="EQ102" s="235"/>
      <c r="ER102" s="235"/>
      <c r="ES102" s="235"/>
      <c r="ET102" s="235"/>
      <c r="EU102" s="235"/>
      <c r="EV102" s="235"/>
      <c r="EW102" s="235"/>
      <c r="EX102" s="235"/>
      <c r="EY102" s="235"/>
      <c r="EZ102" s="235"/>
      <c r="FA102" s="235"/>
      <c r="FB102" s="235"/>
      <c r="FC102" s="235"/>
      <c r="FD102" s="235"/>
      <c r="FE102" s="235"/>
      <c r="FF102" s="235"/>
      <c r="FG102" s="235"/>
      <c r="FH102" s="235"/>
      <c r="FI102" s="235"/>
      <c r="FJ102" s="235"/>
      <c r="FK102" s="235"/>
      <c r="FL102" s="235"/>
      <c r="FM102" s="235"/>
      <c r="FN102" s="235"/>
      <c r="FO102" s="235"/>
      <c r="FP102" s="235"/>
      <c r="FQ102" s="235"/>
      <c r="FR102" s="235"/>
      <c r="FS102" s="235"/>
      <c r="FT102" s="235"/>
      <c r="FU102" s="235"/>
      <c r="FV102" s="235"/>
      <c r="FW102" s="235"/>
      <c r="FX102" s="235"/>
      <c r="FY102" s="235"/>
      <c r="FZ102" s="235"/>
      <c r="GA102" s="235"/>
      <c r="GB102" s="235"/>
      <c r="GC102" s="235"/>
      <c r="GD102" s="235"/>
      <c r="GE102" s="235"/>
      <c r="GF102" s="235"/>
      <c r="GG102" s="235"/>
      <c r="GH102" s="235"/>
      <c r="GI102" s="235"/>
      <c r="GJ102" s="235"/>
      <c r="GK102" s="235"/>
      <c r="GL102" s="235"/>
      <c r="GM102" s="235"/>
      <c r="GN102" s="235"/>
      <c r="GO102" s="235"/>
      <c r="GP102" s="235"/>
      <c r="GQ102" s="235"/>
      <c r="GR102" s="235"/>
      <c r="GS102" s="235"/>
      <c r="GT102" s="235"/>
      <c r="GU102" s="235"/>
      <c r="GV102" s="235"/>
      <c r="GW102" s="235"/>
      <c r="GX102" s="235"/>
      <c r="GY102" s="235"/>
      <c r="GZ102" s="235"/>
      <c r="HA102" s="235"/>
      <c r="HB102" s="235"/>
      <c r="HC102" s="235"/>
      <c r="HD102" s="235"/>
      <c r="HE102" s="235"/>
      <c r="HF102" s="235"/>
      <c r="HG102" s="235"/>
      <c r="HH102" s="235"/>
      <c r="HI102" s="235"/>
      <c r="HJ102" s="235"/>
      <c r="HK102" s="235"/>
      <c r="HL102" s="235"/>
      <c r="HM102" s="235"/>
      <c r="HN102" s="235"/>
      <c r="HO102" s="235"/>
      <c r="HP102" s="235"/>
      <c r="HQ102" s="235"/>
      <c r="HR102" s="235"/>
      <c r="HS102" s="235"/>
      <c r="HT102" s="235"/>
      <c r="HU102" s="235"/>
      <c r="HV102" s="235"/>
      <c r="HW102" s="235"/>
      <c r="HX102" s="235"/>
      <c r="HY102" s="235"/>
      <c r="HZ102" s="235"/>
      <c r="IA102" s="235"/>
      <c r="IB102" s="235"/>
      <c r="IC102" s="235"/>
      <c r="ID102" s="235"/>
      <c r="IE102" s="235"/>
      <c r="IF102" s="235"/>
      <c r="IG102" s="235"/>
      <c r="IH102" s="235"/>
      <c r="II102" s="235"/>
      <c r="IJ102" s="235"/>
      <c r="IK102" s="235"/>
      <c r="IL102" s="235"/>
      <c r="IM102" s="235"/>
      <c r="IN102" s="235"/>
      <c r="IO102" s="235"/>
      <c r="IP102" s="235"/>
      <c r="IQ102" s="235"/>
      <c r="IR102" s="235"/>
      <c r="IS102" s="235"/>
      <c r="IT102" s="235"/>
      <c r="IU102" s="235"/>
      <c r="IV102" s="235"/>
    </row>
    <row r="103" ht="12.75" customHeight="1" spans="1:256">
      <c r="A103" s="368"/>
      <c r="B103" s="378"/>
      <c r="C103" s="370"/>
      <c r="D103" s="371"/>
      <c r="E103" s="348"/>
      <c r="F103" s="379"/>
      <c r="G103" s="380"/>
      <c r="H103" s="380"/>
      <c r="I103" s="397"/>
      <c r="J103" s="380"/>
      <c r="K103" s="380"/>
      <c r="L103" s="235"/>
      <c r="M103" s="235"/>
      <c r="N103" s="235"/>
      <c r="O103" s="235"/>
      <c r="P103" s="235"/>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5"/>
      <c r="BA103" s="235"/>
      <c r="BB103" s="235"/>
      <c r="BC103" s="235"/>
      <c r="BD103" s="235"/>
      <c r="BE103" s="235"/>
      <c r="BF103" s="235"/>
      <c r="BG103" s="235"/>
      <c r="BH103" s="235"/>
      <c r="BI103" s="235"/>
      <c r="BJ103" s="235"/>
      <c r="BK103" s="235"/>
      <c r="BL103" s="235"/>
      <c r="BM103" s="235"/>
      <c r="BN103" s="235"/>
      <c r="BO103" s="235"/>
      <c r="BP103" s="235"/>
      <c r="BQ103" s="235"/>
      <c r="BR103" s="235"/>
      <c r="BS103" s="235"/>
      <c r="BT103" s="235"/>
      <c r="BU103" s="235"/>
      <c r="BV103" s="235"/>
      <c r="BW103" s="235"/>
      <c r="BX103" s="235"/>
      <c r="BY103" s="235"/>
      <c r="BZ103" s="235"/>
      <c r="CA103" s="235"/>
      <c r="CB103" s="235"/>
      <c r="CC103" s="235"/>
      <c r="CD103" s="235"/>
      <c r="CE103" s="235"/>
      <c r="CF103" s="235"/>
      <c r="CG103" s="235"/>
      <c r="CH103" s="235"/>
      <c r="CI103" s="235"/>
      <c r="CJ103" s="235"/>
      <c r="CK103" s="235"/>
      <c r="CL103" s="235"/>
      <c r="CM103" s="235"/>
      <c r="CN103" s="235"/>
      <c r="CO103" s="235"/>
      <c r="CP103" s="235"/>
      <c r="CQ103" s="235"/>
      <c r="CR103" s="235"/>
      <c r="CS103" s="235"/>
      <c r="CT103" s="235"/>
      <c r="CU103" s="235"/>
      <c r="CV103" s="235"/>
      <c r="CW103" s="235"/>
      <c r="CX103" s="235"/>
      <c r="CY103" s="235"/>
      <c r="CZ103" s="235"/>
      <c r="DA103" s="235"/>
      <c r="DB103" s="235"/>
      <c r="DC103" s="235"/>
      <c r="DD103" s="235"/>
      <c r="DE103" s="235"/>
      <c r="DF103" s="235"/>
      <c r="DG103" s="235"/>
      <c r="DH103" s="235"/>
      <c r="DI103" s="235"/>
      <c r="DJ103" s="235"/>
      <c r="DK103" s="235"/>
      <c r="DL103" s="235"/>
      <c r="DM103" s="235"/>
      <c r="DN103" s="235"/>
      <c r="DO103" s="235"/>
      <c r="DP103" s="235"/>
      <c r="DQ103" s="235"/>
      <c r="DR103" s="235"/>
      <c r="DS103" s="235"/>
      <c r="DT103" s="235"/>
      <c r="DU103" s="235"/>
      <c r="DV103" s="235"/>
      <c r="DW103" s="235"/>
      <c r="DX103" s="235"/>
      <c r="DY103" s="235"/>
      <c r="DZ103" s="235"/>
      <c r="EA103" s="235"/>
      <c r="EB103" s="235"/>
      <c r="EC103" s="235"/>
      <c r="ED103" s="235"/>
      <c r="EE103" s="235"/>
      <c r="EF103" s="235"/>
      <c r="EG103" s="235"/>
      <c r="EH103" s="235"/>
      <c r="EI103" s="235"/>
      <c r="EJ103" s="235"/>
      <c r="EK103" s="235"/>
      <c r="EL103" s="235"/>
      <c r="EM103" s="235"/>
      <c r="EN103" s="235"/>
      <c r="EO103" s="235"/>
      <c r="EP103" s="235"/>
      <c r="EQ103" s="235"/>
      <c r="ER103" s="235"/>
      <c r="ES103" s="235"/>
      <c r="ET103" s="235"/>
      <c r="EU103" s="235"/>
      <c r="EV103" s="235"/>
      <c r="EW103" s="235"/>
      <c r="EX103" s="235"/>
      <c r="EY103" s="235"/>
      <c r="EZ103" s="235"/>
      <c r="FA103" s="235"/>
      <c r="FB103" s="235"/>
      <c r="FC103" s="235"/>
      <c r="FD103" s="235"/>
      <c r="FE103" s="235"/>
      <c r="FF103" s="235"/>
      <c r="FG103" s="235"/>
      <c r="FH103" s="235"/>
      <c r="FI103" s="235"/>
      <c r="FJ103" s="235"/>
      <c r="FK103" s="235"/>
      <c r="FL103" s="235"/>
      <c r="FM103" s="235"/>
      <c r="FN103" s="235"/>
      <c r="FO103" s="235"/>
      <c r="FP103" s="235"/>
      <c r="FQ103" s="235"/>
      <c r="FR103" s="235"/>
      <c r="FS103" s="235"/>
      <c r="FT103" s="235"/>
      <c r="FU103" s="235"/>
      <c r="FV103" s="235"/>
      <c r="FW103" s="235"/>
      <c r="FX103" s="235"/>
      <c r="FY103" s="235"/>
      <c r="FZ103" s="235"/>
      <c r="GA103" s="235"/>
      <c r="GB103" s="235"/>
      <c r="GC103" s="235"/>
      <c r="GD103" s="235"/>
      <c r="GE103" s="235"/>
      <c r="GF103" s="235"/>
      <c r="GG103" s="235"/>
      <c r="GH103" s="235"/>
      <c r="GI103" s="235"/>
      <c r="GJ103" s="235"/>
      <c r="GK103" s="235"/>
      <c r="GL103" s="235"/>
      <c r="GM103" s="235"/>
      <c r="GN103" s="235"/>
      <c r="GO103" s="235"/>
      <c r="GP103" s="235"/>
      <c r="GQ103" s="235"/>
      <c r="GR103" s="235"/>
      <c r="GS103" s="235"/>
      <c r="GT103" s="235"/>
      <c r="GU103" s="235"/>
      <c r="GV103" s="235"/>
      <c r="GW103" s="235"/>
      <c r="GX103" s="235"/>
      <c r="GY103" s="235"/>
      <c r="GZ103" s="235"/>
      <c r="HA103" s="235"/>
      <c r="HB103" s="235"/>
      <c r="HC103" s="235"/>
      <c r="HD103" s="235"/>
      <c r="HE103" s="235"/>
      <c r="HF103" s="235"/>
      <c r="HG103" s="235"/>
      <c r="HH103" s="235"/>
      <c r="HI103" s="235"/>
      <c r="HJ103" s="235"/>
      <c r="HK103" s="235"/>
      <c r="HL103" s="235"/>
      <c r="HM103" s="235"/>
      <c r="HN103" s="235"/>
      <c r="HO103" s="235"/>
      <c r="HP103" s="235"/>
      <c r="HQ103" s="235"/>
      <c r="HR103" s="235"/>
      <c r="HS103" s="235"/>
      <c r="HT103" s="235"/>
      <c r="HU103" s="235"/>
      <c r="HV103" s="235"/>
      <c r="HW103" s="235"/>
      <c r="HX103" s="235"/>
      <c r="HY103" s="235"/>
      <c r="HZ103" s="235"/>
      <c r="IA103" s="235"/>
      <c r="IB103" s="235"/>
      <c r="IC103" s="235"/>
      <c r="ID103" s="235"/>
      <c r="IE103" s="235"/>
      <c r="IF103" s="235"/>
      <c r="IG103" s="235"/>
      <c r="IH103" s="235"/>
      <c r="II103" s="235"/>
      <c r="IJ103" s="235"/>
      <c r="IK103" s="235"/>
      <c r="IL103" s="235"/>
      <c r="IM103" s="235"/>
      <c r="IN103" s="235"/>
      <c r="IO103" s="235"/>
      <c r="IP103" s="235"/>
      <c r="IQ103" s="235"/>
      <c r="IR103" s="235"/>
      <c r="IS103" s="235"/>
      <c r="IT103" s="235"/>
      <c r="IU103" s="235"/>
      <c r="IV103" s="235"/>
    </row>
    <row r="104" ht="12.75" customHeight="1" spans="1:256">
      <c r="A104" s="368"/>
      <c r="B104" s="378"/>
      <c r="C104" s="370"/>
      <c r="D104" s="371"/>
      <c r="E104" s="348"/>
      <c r="F104" s="379"/>
      <c r="G104" s="380"/>
      <c r="H104" s="380"/>
      <c r="I104" s="397"/>
      <c r="J104" s="380"/>
      <c r="K104" s="380"/>
      <c r="L104" s="235"/>
      <c r="M104" s="235"/>
      <c r="N104" s="235"/>
      <c r="O104" s="235"/>
      <c r="P104" s="235"/>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5"/>
      <c r="BA104" s="235"/>
      <c r="BB104" s="235"/>
      <c r="BC104" s="235"/>
      <c r="BD104" s="235"/>
      <c r="BE104" s="235"/>
      <c r="BF104" s="235"/>
      <c r="BG104" s="235"/>
      <c r="BH104" s="235"/>
      <c r="BI104" s="235"/>
      <c r="BJ104" s="235"/>
      <c r="BK104" s="235"/>
      <c r="BL104" s="235"/>
      <c r="BM104" s="235"/>
      <c r="BN104" s="235"/>
      <c r="BO104" s="235"/>
      <c r="BP104" s="235"/>
      <c r="BQ104" s="235"/>
      <c r="BR104" s="235"/>
      <c r="BS104" s="235"/>
      <c r="BT104" s="235"/>
      <c r="BU104" s="235"/>
      <c r="BV104" s="235"/>
      <c r="BW104" s="235"/>
      <c r="BX104" s="235"/>
      <c r="BY104" s="235"/>
      <c r="BZ104" s="235"/>
      <c r="CA104" s="235"/>
      <c r="CB104" s="235"/>
      <c r="CC104" s="235"/>
      <c r="CD104" s="235"/>
      <c r="CE104" s="235"/>
      <c r="CF104" s="235"/>
      <c r="CG104" s="235"/>
      <c r="CH104" s="235"/>
      <c r="CI104" s="235"/>
      <c r="CJ104" s="235"/>
      <c r="CK104" s="235"/>
      <c r="CL104" s="235"/>
      <c r="CM104" s="235"/>
      <c r="CN104" s="235"/>
      <c r="CO104" s="235"/>
      <c r="CP104" s="235"/>
      <c r="CQ104" s="235"/>
      <c r="CR104" s="235"/>
      <c r="CS104" s="235"/>
      <c r="CT104" s="235"/>
      <c r="CU104" s="235"/>
      <c r="CV104" s="235"/>
      <c r="CW104" s="235"/>
      <c r="CX104" s="235"/>
      <c r="CY104" s="235"/>
      <c r="CZ104" s="235"/>
      <c r="DA104" s="235"/>
      <c r="DB104" s="235"/>
      <c r="DC104" s="235"/>
      <c r="DD104" s="235"/>
      <c r="DE104" s="235"/>
      <c r="DF104" s="235"/>
      <c r="DG104" s="235"/>
      <c r="DH104" s="235"/>
      <c r="DI104" s="235"/>
      <c r="DJ104" s="235"/>
      <c r="DK104" s="235"/>
      <c r="DL104" s="235"/>
      <c r="DM104" s="235"/>
      <c r="DN104" s="235"/>
      <c r="DO104" s="235"/>
      <c r="DP104" s="235"/>
      <c r="DQ104" s="235"/>
      <c r="DR104" s="235"/>
      <c r="DS104" s="235"/>
      <c r="DT104" s="235"/>
      <c r="DU104" s="235"/>
      <c r="DV104" s="235"/>
      <c r="DW104" s="235"/>
      <c r="DX104" s="235"/>
      <c r="DY104" s="235"/>
      <c r="DZ104" s="235"/>
      <c r="EA104" s="235"/>
      <c r="EB104" s="235"/>
      <c r="EC104" s="235"/>
      <c r="ED104" s="235"/>
      <c r="EE104" s="235"/>
      <c r="EF104" s="235"/>
      <c r="EG104" s="235"/>
      <c r="EH104" s="235"/>
      <c r="EI104" s="235"/>
      <c r="EJ104" s="235"/>
      <c r="EK104" s="235"/>
      <c r="EL104" s="235"/>
      <c r="EM104" s="235"/>
      <c r="EN104" s="235"/>
      <c r="EO104" s="235"/>
      <c r="EP104" s="235"/>
      <c r="EQ104" s="235"/>
      <c r="ER104" s="235"/>
      <c r="ES104" s="235"/>
      <c r="ET104" s="235"/>
      <c r="EU104" s="235"/>
      <c r="EV104" s="235"/>
      <c r="EW104" s="235"/>
      <c r="EX104" s="235"/>
      <c r="EY104" s="235"/>
      <c r="EZ104" s="235"/>
      <c r="FA104" s="235"/>
      <c r="FB104" s="235"/>
      <c r="FC104" s="235"/>
      <c r="FD104" s="235"/>
      <c r="FE104" s="235"/>
      <c r="FF104" s="235"/>
      <c r="FG104" s="235"/>
      <c r="FH104" s="235"/>
      <c r="FI104" s="235"/>
      <c r="FJ104" s="235"/>
      <c r="FK104" s="235"/>
      <c r="FL104" s="235"/>
      <c r="FM104" s="235"/>
      <c r="FN104" s="235"/>
      <c r="FO104" s="235"/>
      <c r="FP104" s="235"/>
      <c r="FQ104" s="235"/>
      <c r="FR104" s="235"/>
      <c r="FS104" s="235"/>
      <c r="FT104" s="235"/>
      <c r="FU104" s="235"/>
      <c r="FV104" s="235"/>
      <c r="FW104" s="235"/>
      <c r="FX104" s="235"/>
      <c r="FY104" s="235"/>
      <c r="FZ104" s="235"/>
      <c r="GA104" s="235"/>
      <c r="GB104" s="235"/>
      <c r="GC104" s="235"/>
      <c r="GD104" s="235"/>
      <c r="GE104" s="235"/>
      <c r="GF104" s="235"/>
      <c r="GG104" s="235"/>
      <c r="GH104" s="235"/>
      <c r="GI104" s="235"/>
      <c r="GJ104" s="235"/>
      <c r="GK104" s="235"/>
      <c r="GL104" s="235"/>
      <c r="GM104" s="235"/>
      <c r="GN104" s="235"/>
      <c r="GO104" s="235"/>
      <c r="GP104" s="235"/>
      <c r="GQ104" s="235"/>
      <c r="GR104" s="235"/>
      <c r="GS104" s="235"/>
      <c r="GT104" s="235"/>
      <c r="GU104" s="235"/>
      <c r="GV104" s="235"/>
      <c r="GW104" s="235"/>
      <c r="GX104" s="235"/>
      <c r="GY104" s="235"/>
      <c r="GZ104" s="235"/>
      <c r="HA104" s="235"/>
      <c r="HB104" s="235"/>
      <c r="HC104" s="235"/>
      <c r="HD104" s="235"/>
      <c r="HE104" s="235"/>
      <c r="HF104" s="235"/>
      <c r="HG104" s="235"/>
      <c r="HH104" s="235"/>
      <c r="HI104" s="235"/>
      <c r="HJ104" s="235"/>
      <c r="HK104" s="235"/>
      <c r="HL104" s="235"/>
      <c r="HM104" s="235"/>
      <c r="HN104" s="235"/>
      <c r="HO104" s="235"/>
      <c r="HP104" s="235"/>
      <c r="HQ104" s="235"/>
      <c r="HR104" s="235"/>
      <c r="HS104" s="235"/>
      <c r="HT104" s="235"/>
      <c r="HU104" s="235"/>
      <c r="HV104" s="235"/>
      <c r="HW104" s="235"/>
      <c r="HX104" s="235"/>
      <c r="HY104" s="235"/>
      <c r="HZ104" s="235"/>
      <c r="IA104" s="235"/>
      <c r="IB104" s="235"/>
      <c r="IC104" s="235"/>
      <c r="ID104" s="235"/>
      <c r="IE104" s="235"/>
      <c r="IF104" s="235"/>
      <c r="IG104" s="235"/>
      <c r="IH104" s="235"/>
      <c r="II104" s="235"/>
      <c r="IJ104" s="235"/>
      <c r="IK104" s="235"/>
      <c r="IL104" s="235"/>
      <c r="IM104" s="235"/>
      <c r="IN104" s="235"/>
      <c r="IO104" s="235"/>
      <c r="IP104" s="235"/>
      <c r="IQ104" s="235"/>
      <c r="IR104" s="235"/>
      <c r="IS104" s="235"/>
      <c r="IT104" s="235"/>
      <c r="IU104" s="235"/>
      <c r="IV104" s="235"/>
    </row>
    <row r="105" ht="12.75" customHeight="1" spans="1:256">
      <c r="A105" s="191"/>
      <c r="B105" s="191"/>
      <c r="C105" s="191"/>
      <c r="D105" s="381"/>
      <c r="E105" s="348"/>
      <c r="F105" s="379"/>
      <c r="G105" s="380"/>
      <c r="H105" s="380"/>
      <c r="I105" s="380"/>
      <c r="J105" s="380"/>
      <c r="K105" s="380"/>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35"/>
      <c r="BR105" s="235"/>
      <c r="BS105" s="235"/>
      <c r="BT105" s="235"/>
      <c r="BU105" s="235"/>
      <c r="BV105" s="235"/>
      <c r="BW105" s="235"/>
      <c r="BX105" s="235"/>
      <c r="BY105" s="235"/>
      <c r="BZ105" s="235"/>
      <c r="CA105" s="235"/>
      <c r="CB105" s="235"/>
      <c r="CC105" s="235"/>
      <c r="CD105" s="235"/>
      <c r="CE105" s="235"/>
      <c r="CF105" s="235"/>
      <c r="CG105" s="235"/>
      <c r="CH105" s="235"/>
      <c r="CI105" s="235"/>
      <c r="CJ105" s="235"/>
      <c r="CK105" s="235"/>
      <c r="CL105" s="235"/>
      <c r="CM105" s="235"/>
      <c r="CN105" s="235"/>
      <c r="CO105" s="235"/>
      <c r="CP105" s="235"/>
      <c r="CQ105" s="235"/>
      <c r="CR105" s="235"/>
      <c r="CS105" s="235"/>
      <c r="CT105" s="235"/>
      <c r="CU105" s="235"/>
      <c r="CV105" s="235"/>
      <c r="CW105" s="235"/>
      <c r="CX105" s="235"/>
      <c r="CY105" s="235"/>
      <c r="CZ105" s="235"/>
      <c r="DA105" s="235"/>
      <c r="DB105" s="235"/>
      <c r="DC105" s="235"/>
      <c r="DD105" s="235"/>
      <c r="DE105" s="235"/>
      <c r="DF105" s="235"/>
      <c r="DG105" s="235"/>
      <c r="DH105" s="235"/>
      <c r="DI105" s="235"/>
      <c r="DJ105" s="235"/>
      <c r="DK105" s="235"/>
      <c r="DL105" s="235"/>
      <c r="DM105" s="235"/>
      <c r="DN105" s="235"/>
      <c r="DO105" s="235"/>
      <c r="DP105" s="235"/>
      <c r="DQ105" s="235"/>
      <c r="DR105" s="235"/>
      <c r="DS105" s="235"/>
      <c r="DT105" s="235"/>
      <c r="DU105" s="235"/>
      <c r="DV105" s="235"/>
      <c r="DW105" s="235"/>
      <c r="DX105" s="235"/>
      <c r="DY105" s="235"/>
      <c r="DZ105" s="235"/>
      <c r="EA105" s="235"/>
      <c r="EB105" s="235"/>
      <c r="EC105" s="235"/>
      <c r="ED105" s="235"/>
      <c r="EE105" s="235"/>
      <c r="EF105" s="235"/>
      <c r="EG105" s="235"/>
      <c r="EH105" s="235"/>
      <c r="EI105" s="235"/>
      <c r="EJ105" s="235"/>
      <c r="EK105" s="235"/>
      <c r="EL105" s="235"/>
      <c r="EM105" s="235"/>
      <c r="EN105" s="235"/>
      <c r="EO105" s="235"/>
      <c r="EP105" s="235"/>
      <c r="EQ105" s="235"/>
      <c r="ER105" s="235"/>
      <c r="ES105" s="235"/>
      <c r="ET105" s="235"/>
      <c r="EU105" s="235"/>
      <c r="EV105" s="235"/>
      <c r="EW105" s="235"/>
      <c r="EX105" s="235"/>
      <c r="EY105" s="235"/>
      <c r="EZ105" s="235"/>
      <c r="FA105" s="235"/>
      <c r="FB105" s="235"/>
      <c r="FC105" s="235"/>
      <c r="FD105" s="235"/>
      <c r="FE105" s="235"/>
      <c r="FF105" s="235"/>
      <c r="FG105" s="235"/>
      <c r="FH105" s="235"/>
      <c r="FI105" s="235"/>
      <c r="FJ105" s="235"/>
      <c r="FK105" s="235"/>
      <c r="FL105" s="235"/>
      <c r="FM105" s="235"/>
      <c r="FN105" s="235"/>
      <c r="FO105" s="235"/>
      <c r="FP105" s="235"/>
      <c r="FQ105" s="235"/>
      <c r="FR105" s="235"/>
      <c r="FS105" s="235"/>
      <c r="FT105" s="235"/>
      <c r="FU105" s="235"/>
      <c r="FV105" s="235"/>
      <c r="FW105" s="235"/>
      <c r="FX105" s="235"/>
      <c r="FY105" s="235"/>
      <c r="FZ105" s="235"/>
      <c r="GA105" s="235"/>
      <c r="GB105" s="235"/>
      <c r="GC105" s="235"/>
      <c r="GD105" s="235"/>
      <c r="GE105" s="235"/>
      <c r="GF105" s="235"/>
      <c r="GG105" s="235"/>
      <c r="GH105" s="235"/>
      <c r="GI105" s="235"/>
      <c r="GJ105" s="235"/>
      <c r="GK105" s="235"/>
      <c r="GL105" s="235"/>
      <c r="GM105" s="235"/>
      <c r="GN105" s="235"/>
      <c r="GO105" s="235"/>
      <c r="GP105" s="235"/>
      <c r="GQ105" s="235"/>
      <c r="GR105" s="235"/>
      <c r="GS105" s="235"/>
      <c r="GT105" s="235"/>
      <c r="GU105" s="235"/>
      <c r="GV105" s="235"/>
      <c r="GW105" s="235"/>
      <c r="GX105" s="235"/>
      <c r="GY105" s="235"/>
      <c r="GZ105" s="235"/>
      <c r="HA105" s="235"/>
      <c r="HB105" s="235"/>
      <c r="HC105" s="235"/>
      <c r="HD105" s="235"/>
      <c r="HE105" s="235"/>
      <c r="HF105" s="235"/>
      <c r="HG105" s="235"/>
      <c r="HH105" s="235"/>
      <c r="HI105" s="235"/>
      <c r="HJ105" s="235"/>
      <c r="HK105" s="235"/>
      <c r="HL105" s="235"/>
      <c r="HM105" s="235"/>
      <c r="HN105" s="235"/>
      <c r="HO105" s="235"/>
      <c r="HP105" s="235"/>
      <c r="HQ105" s="235"/>
      <c r="HR105" s="235"/>
      <c r="HS105" s="235"/>
      <c r="HT105" s="235"/>
      <c r="HU105" s="235"/>
      <c r="HV105" s="235"/>
      <c r="HW105" s="235"/>
      <c r="HX105" s="235"/>
      <c r="HY105" s="235"/>
      <c r="HZ105" s="235"/>
      <c r="IA105" s="235"/>
      <c r="IB105" s="235"/>
      <c r="IC105" s="235"/>
      <c r="ID105" s="235"/>
      <c r="IE105" s="235"/>
      <c r="IF105" s="235"/>
      <c r="IG105" s="235"/>
      <c r="IH105" s="235"/>
      <c r="II105" s="235"/>
      <c r="IJ105" s="235"/>
      <c r="IK105" s="235"/>
      <c r="IL105" s="235"/>
      <c r="IM105" s="235"/>
      <c r="IN105" s="235"/>
      <c r="IO105" s="235"/>
      <c r="IP105" s="235"/>
      <c r="IQ105" s="235"/>
      <c r="IR105" s="235"/>
      <c r="IS105" s="235"/>
      <c r="IT105" s="235"/>
      <c r="IU105" s="235"/>
      <c r="IV105" s="235"/>
    </row>
    <row r="106" ht="35.25" customHeight="1" spans="1:256">
      <c r="A106" s="244" t="s">
        <v>1295</v>
      </c>
      <c r="B106" s="351" t="s">
        <v>1296</v>
      </c>
      <c r="C106" s="279"/>
      <c r="D106" s="342"/>
      <c r="E106" s="343"/>
      <c r="F106" s="283"/>
      <c r="G106" s="282"/>
      <c r="H106" s="282"/>
      <c r="I106" s="282"/>
      <c r="J106" s="282"/>
      <c r="K106" s="282"/>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35"/>
      <c r="BR106" s="235"/>
      <c r="BS106" s="235"/>
      <c r="BT106" s="235"/>
      <c r="BU106" s="235"/>
      <c r="BV106" s="235"/>
      <c r="BW106" s="235"/>
      <c r="BX106" s="235"/>
      <c r="BY106" s="235"/>
      <c r="BZ106" s="235"/>
      <c r="CA106" s="235"/>
      <c r="CB106" s="235"/>
      <c r="CC106" s="235"/>
      <c r="CD106" s="235"/>
      <c r="CE106" s="235"/>
      <c r="CF106" s="235"/>
      <c r="CG106" s="235"/>
      <c r="CH106" s="235"/>
      <c r="CI106" s="235"/>
      <c r="CJ106" s="235"/>
      <c r="CK106" s="235"/>
      <c r="CL106" s="235"/>
      <c r="CM106" s="235"/>
      <c r="CN106" s="235"/>
      <c r="CO106" s="235"/>
      <c r="CP106" s="235"/>
      <c r="CQ106" s="235"/>
      <c r="CR106" s="235"/>
      <c r="CS106" s="235"/>
      <c r="CT106" s="235"/>
      <c r="CU106" s="235"/>
      <c r="CV106" s="235"/>
      <c r="CW106" s="235"/>
      <c r="CX106" s="235"/>
      <c r="CY106" s="235"/>
      <c r="CZ106" s="235"/>
      <c r="DA106" s="235"/>
      <c r="DB106" s="235"/>
      <c r="DC106" s="235"/>
      <c r="DD106" s="235"/>
      <c r="DE106" s="235"/>
      <c r="DF106" s="235"/>
      <c r="DG106" s="235"/>
      <c r="DH106" s="235"/>
      <c r="DI106" s="235"/>
      <c r="DJ106" s="235"/>
      <c r="DK106" s="235"/>
      <c r="DL106" s="235"/>
      <c r="DM106" s="235"/>
      <c r="DN106" s="235"/>
      <c r="DO106" s="235"/>
      <c r="DP106" s="235"/>
      <c r="DQ106" s="235"/>
      <c r="DR106" s="235"/>
      <c r="DS106" s="235"/>
      <c r="DT106" s="235"/>
      <c r="DU106" s="235"/>
      <c r="DV106" s="235"/>
      <c r="DW106" s="235"/>
      <c r="DX106" s="235"/>
      <c r="DY106" s="235"/>
      <c r="DZ106" s="235"/>
      <c r="EA106" s="235"/>
      <c r="EB106" s="235"/>
      <c r="EC106" s="235"/>
      <c r="ED106" s="235"/>
      <c r="EE106" s="235"/>
      <c r="EF106" s="235"/>
      <c r="EG106" s="235"/>
      <c r="EH106" s="235"/>
      <c r="EI106" s="235"/>
      <c r="EJ106" s="235"/>
      <c r="EK106" s="235"/>
      <c r="EL106" s="235"/>
      <c r="EM106" s="235"/>
      <c r="EN106" s="235"/>
      <c r="EO106" s="235"/>
      <c r="EP106" s="235"/>
      <c r="EQ106" s="235"/>
      <c r="ER106" s="235"/>
      <c r="ES106" s="235"/>
      <c r="ET106" s="235"/>
      <c r="EU106" s="235"/>
      <c r="EV106" s="235"/>
      <c r="EW106" s="235"/>
      <c r="EX106" s="235"/>
      <c r="EY106" s="235"/>
      <c r="EZ106" s="235"/>
      <c r="FA106" s="235"/>
      <c r="FB106" s="235"/>
      <c r="FC106" s="235"/>
      <c r="FD106" s="235"/>
      <c r="FE106" s="235"/>
      <c r="FF106" s="235"/>
      <c r="FG106" s="235"/>
      <c r="FH106" s="235"/>
      <c r="FI106" s="235"/>
      <c r="FJ106" s="235"/>
      <c r="FK106" s="235"/>
      <c r="FL106" s="235"/>
      <c r="FM106" s="235"/>
      <c r="FN106" s="235"/>
      <c r="FO106" s="235"/>
      <c r="FP106" s="235"/>
      <c r="FQ106" s="235"/>
      <c r="FR106" s="235"/>
      <c r="FS106" s="235"/>
      <c r="FT106" s="235"/>
      <c r="FU106" s="235"/>
      <c r="FV106" s="235"/>
      <c r="FW106" s="235"/>
      <c r="FX106" s="235"/>
      <c r="FY106" s="235"/>
      <c r="FZ106" s="235"/>
      <c r="GA106" s="235"/>
      <c r="GB106" s="235"/>
      <c r="GC106" s="235"/>
      <c r="GD106" s="235"/>
      <c r="GE106" s="235"/>
      <c r="GF106" s="235"/>
      <c r="GG106" s="235"/>
      <c r="GH106" s="235"/>
      <c r="GI106" s="235"/>
      <c r="GJ106" s="235"/>
      <c r="GK106" s="235"/>
      <c r="GL106" s="235"/>
      <c r="GM106" s="235"/>
      <c r="GN106" s="235"/>
      <c r="GO106" s="235"/>
      <c r="GP106" s="235"/>
      <c r="GQ106" s="235"/>
      <c r="GR106" s="235"/>
      <c r="GS106" s="235"/>
      <c r="GT106" s="235"/>
      <c r="GU106" s="235"/>
      <c r="GV106" s="235"/>
      <c r="GW106" s="235"/>
      <c r="GX106" s="235"/>
      <c r="GY106" s="235"/>
      <c r="GZ106" s="235"/>
      <c r="HA106" s="235"/>
      <c r="HB106" s="235"/>
      <c r="HC106" s="235"/>
      <c r="HD106" s="235"/>
      <c r="HE106" s="235"/>
      <c r="HF106" s="235"/>
      <c r="HG106" s="235"/>
      <c r="HH106" s="235"/>
      <c r="HI106" s="235"/>
      <c r="HJ106" s="235"/>
      <c r="HK106" s="235"/>
      <c r="HL106" s="235"/>
      <c r="HM106" s="235"/>
      <c r="HN106" s="235"/>
      <c r="HO106" s="235"/>
      <c r="HP106" s="235"/>
      <c r="HQ106" s="235"/>
      <c r="HR106" s="235"/>
      <c r="HS106" s="235"/>
      <c r="HT106" s="235"/>
      <c r="HU106" s="235"/>
      <c r="HV106" s="235"/>
      <c r="HW106" s="235"/>
      <c r="HX106" s="235"/>
      <c r="HY106" s="235"/>
      <c r="HZ106" s="235"/>
      <c r="IA106" s="235"/>
      <c r="IB106" s="235"/>
      <c r="IC106" s="235"/>
      <c r="ID106" s="235"/>
      <c r="IE106" s="235"/>
      <c r="IF106" s="235"/>
      <c r="IG106" s="235"/>
      <c r="IH106" s="235"/>
      <c r="II106" s="235"/>
      <c r="IJ106" s="235"/>
      <c r="IK106" s="235"/>
      <c r="IL106" s="235"/>
      <c r="IM106" s="235"/>
      <c r="IN106" s="235"/>
      <c r="IO106" s="235"/>
      <c r="IP106" s="235"/>
      <c r="IQ106" s="235"/>
      <c r="IR106" s="235"/>
      <c r="IS106" s="235"/>
      <c r="IT106" s="235"/>
      <c r="IU106" s="235"/>
      <c r="IV106" s="235"/>
    </row>
    <row r="107" ht="34.5" customHeight="1" spans="1:256">
      <c r="A107" s="382" t="s">
        <v>76</v>
      </c>
      <c r="B107" s="382" t="s">
        <v>1196</v>
      </c>
      <c r="C107" s="382" t="s">
        <v>1297</v>
      </c>
      <c r="D107" s="383" t="s">
        <v>1264</v>
      </c>
      <c r="E107" s="384"/>
      <c r="F107" s="372" t="s">
        <v>1298</v>
      </c>
      <c r="G107" s="373">
        <v>0</v>
      </c>
      <c r="H107" s="282"/>
      <c r="I107" s="282"/>
      <c r="J107" s="282"/>
      <c r="K107" s="282"/>
      <c r="L107" s="235"/>
      <c r="M107" s="235"/>
      <c r="N107" s="235"/>
      <c r="O107" s="235"/>
      <c r="P107" s="235"/>
      <c r="Q107" s="235"/>
      <c r="R107" s="235"/>
      <c r="S107" s="235"/>
      <c r="T107" s="235"/>
      <c r="U107" s="235"/>
      <c r="V107" s="235"/>
      <c r="W107" s="235"/>
      <c r="X107" s="235"/>
      <c r="Y107" s="235"/>
      <c r="Z107" s="235"/>
      <c r="AA107" s="235"/>
      <c r="AB107" s="235"/>
      <c r="AC107" s="235"/>
      <c r="AD107" s="235"/>
      <c r="AE107" s="235"/>
      <c r="AF107" s="235"/>
      <c r="AG107" s="235"/>
      <c r="AH107" s="235"/>
      <c r="AI107" s="235"/>
      <c r="AJ107" s="235"/>
      <c r="AK107" s="235"/>
      <c r="AL107" s="235"/>
      <c r="AM107" s="235"/>
      <c r="AN107" s="235"/>
      <c r="AO107" s="235"/>
      <c r="AP107" s="235"/>
      <c r="AQ107" s="235"/>
      <c r="AR107" s="235"/>
      <c r="AS107" s="235"/>
      <c r="AT107" s="235"/>
      <c r="AU107" s="235"/>
      <c r="AV107" s="235"/>
      <c r="AW107" s="235"/>
      <c r="AX107" s="235"/>
      <c r="AY107" s="235"/>
      <c r="AZ107" s="235"/>
      <c r="BA107" s="235"/>
      <c r="BB107" s="235"/>
      <c r="BC107" s="235"/>
      <c r="BD107" s="235"/>
      <c r="BE107" s="235"/>
      <c r="BF107" s="235"/>
      <c r="BG107" s="235"/>
      <c r="BH107" s="235"/>
      <c r="BI107" s="235"/>
      <c r="BJ107" s="235"/>
      <c r="BK107" s="235"/>
      <c r="BL107" s="235"/>
      <c r="BM107" s="235"/>
      <c r="BN107" s="235"/>
      <c r="BO107" s="235"/>
      <c r="BP107" s="235"/>
      <c r="BQ107" s="235"/>
      <c r="BR107" s="235"/>
      <c r="BS107" s="235"/>
      <c r="BT107" s="235"/>
      <c r="BU107" s="235"/>
      <c r="BV107" s="235"/>
      <c r="BW107" s="235"/>
      <c r="BX107" s="235"/>
      <c r="BY107" s="235"/>
      <c r="BZ107" s="235"/>
      <c r="CA107" s="235"/>
      <c r="CB107" s="235"/>
      <c r="CC107" s="235"/>
      <c r="CD107" s="235"/>
      <c r="CE107" s="235"/>
      <c r="CF107" s="235"/>
      <c r="CG107" s="235"/>
      <c r="CH107" s="235"/>
      <c r="CI107" s="235"/>
      <c r="CJ107" s="235"/>
      <c r="CK107" s="235"/>
      <c r="CL107" s="235"/>
      <c r="CM107" s="235"/>
      <c r="CN107" s="235"/>
      <c r="CO107" s="235"/>
      <c r="CP107" s="235"/>
      <c r="CQ107" s="235"/>
      <c r="CR107" s="235"/>
      <c r="CS107" s="235"/>
      <c r="CT107" s="235"/>
      <c r="CU107" s="235"/>
      <c r="CV107" s="235"/>
      <c r="CW107" s="235"/>
      <c r="CX107" s="235"/>
      <c r="CY107" s="235"/>
      <c r="CZ107" s="235"/>
      <c r="DA107" s="235"/>
      <c r="DB107" s="235"/>
      <c r="DC107" s="235"/>
      <c r="DD107" s="235"/>
      <c r="DE107" s="235"/>
      <c r="DF107" s="235"/>
      <c r="DG107" s="235"/>
      <c r="DH107" s="235"/>
      <c r="DI107" s="235"/>
      <c r="DJ107" s="235"/>
      <c r="DK107" s="235"/>
      <c r="DL107" s="235"/>
      <c r="DM107" s="235"/>
      <c r="DN107" s="235"/>
      <c r="DO107" s="235"/>
      <c r="DP107" s="235"/>
      <c r="DQ107" s="235"/>
      <c r="DR107" s="235"/>
      <c r="DS107" s="235"/>
      <c r="DT107" s="235"/>
      <c r="DU107" s="235"/>
      <c r="DV107" s="235"/>
      <c r="DW107" s="235"/>
      <c r="DX107" s="235"/>
      <c r="DY107" s="235"/>
      <c r="DZ107" s="235"/>
      <c r="EA107" s="235"/>
      <c r="EB107" s="235"/>
      <c r="EC107" s="235"/>
      <c r="ED107" s="235"/>
      <c r="EE107" s="235"/>
      <c r="EF107" s="235"/>
      <c r="EG107" s="235"/>
      <c r="EH107" s="235"/>
      <c r="EI107" s="235"/>
      <c r="EJ107" s="235"/>
      <c r="EK107" s="235"/>
      <c r="EL107" s="235"/>
      <c r="EM107" s="235"/>
      <c r="EN107" s="235"/>
      <c r="EO107" s="235"/>
      <c r="EP107" s="235"/>
      <c r="EQ107" s="235"/>
      <c r="ER107" s="235"/>
      <c r="ES107" s="235"/>
      <c r="ET107" s="235"/>
      <c r="EU107" s="235"/>
      <c r="EV107" s="235"/>
      <c r="EW107" s="235"/>
      <c r="EX107" s="235"/>
      <c r="EY107" s="235"/>
      <c r="EZ107" s="235"/>
      <c r="FA107" s="235"/>
      <c r="FB107" s="235"/>
      <c r="FC107" s="235"/>
      <c r="FD107" s="235"/>
      <c r="FE107" s="235"/>
      <c r="FF107" s="235"/>
      <c r="FG107" s="235"/>
      <c r="FH107" s="235"/>
      <c r="FI107" s="235"/>
      <c r="FJ107" s="235"/>
      <c r="FK107" s="235"/>
      <c r="FL107" s="235"/>
      <c r="FM107" s="235"/>
      <c r="FN107" s="235"/>
      <c r="FO107" s="235"/>
      <c r="FP107" s="235"/>
      <c r="FQ107" s="235"/>
      <c r="FR107" s="235"/>
      <c r="FS107" s="235"/>
      <c r="FT107" s="235"/>
      <c r="FU107" s="235"/>
      <c r="FV107" s="235"/>
      <c r="FW107" s="235"/>
      <c r="FX107" s="235"/>
      <c r="FY107" s="235"/>
      <c r="FZ107" s="235"/>
      <c r="GA107" s="235"/>
      <c r="GB107" s="235"/>
      <c r="GC107" s="235"/>
      <c r="GD107" s="235"/>
      <c r="GE107" s="235"/>
      <c r="GF107" s="235"/>
      <c r="GG107" s="235"/>
      <c r="GH107" s="235"/>
      <c r="GI107" s="235"/>
      <c r="GJ107" s="235"/>
      <c r="GK107" s="235"/>
      <c r="GL107" s="235"/>
      <c r="GM107" s="235"/>
      <c r="GN107" s="235"/>
      <c r="GO107" s="235"/>
      <c r="GP107" s="235"/>
      <c r="GQ107" s="235"/>
      <c r="GR107" s="235"/>
      <c r="GS107" s="235"/>
      <c r="GT107" s="235"/>
      <c r="GU107" s="235"/>
      <c r="GV107" s="235"/>
      <c r="GW107" s="235"/>
      <c r="GX107" s="235"/>
      <c r="GY107" s="235"/>
      <c r="GZ107" s="235"/>
      <c r="HA107" s="235"/>
      <c r="HB107" s="235"/>
      <c r="HC107" s="235"/>
      <c r="HD107" s="235"/>
      <c r="HE107" s="235"/>
      <c r="HF107" s="235"/>
      <c r="HG107" s="235"/>
      <c r="HH107" s="235"/>
      <c r="HI107" s="235"/>
      <c r="HJ107" s="235"/>
      <c r="HK107" s="235"/>
      <c r="HL107" s="235"/>
      <c r="HM107" s="235"/>
      <c r="HN107" s="235"/>
      <c r="HO107" s="235"/>
      <c r="HP107" s="235"/>
      <c r="HQ107" s="235"/>
      <c r="HR107" s="235"/>
      <c r="HS107" s="235"/>
      <c r="HT107" s="235"/>
      <c r="HU107" s="235"/>
      <c r="HV107" s="235"/>
      <c r="HW107" s="235"/>
      <c r="HX107" s="235"/>
      <c r="HY107" s="235"/>
      <c r="HZ107" s="235"/>
      <c r="IA107" s="235"/>
      <c r="IB107" s="235"/>
      <c r="IC107" s="235"/>
      <c r="ID107" s="235"/>
      <c r="IE107" s="235"/>
      <c r="IF107" s="235"/>
      <c r="IG107" s="235"/>
      <c r="IH107" s="235"/>
      <c r="II107" s="235"/>
      <c r="IJ107" s="235"/>
      <c r="IK107" s="235"/>
      <c r="IL107" s="235"/>
      <c r="IM107" s="235"/>
      <c r="IN107" s="235"/>
      <c r="IO107" s="235"/>
      <c r="IP107" s="235"/>
      <c r="IQ107" s="235"/>
      <c r="IR107" s="235"/>
      <c r="IS107" s="235"/>
      <c r="IT107" s="235"/>
      <c r="IU107" s="235"/>
      <c r="IV107" s="235"/>
    </row>
    <row r="108" ht="21" customHeight="1" spans="1:256">
      <c r="A108" s="366"/>
      <c r="B108" s="366"/>
      <c r="C108" s="366"/>
      <c r="D108" s="366"/>
      <c r="E108" s="384"/>
      <c r="F108" s="375"/>
      <c r="G108" s="375"/>
      <c r="H108" s="282"/>
      <c r="I108" s="282"/>
      <c r="J108" s="282"/>
      <c r="K108" s="282"/>
      <c r="L108" s="235"/>
      <c r="M108" s="235"/>
      <c r="N108" s="235"/>
      <c r="O108" s="235"/>
      <c r="P108" s="235"/>
      <c r="Q108" s="235"/>
      <c r="R108" s="235"/>
      <c r="S108" s="235"/>
      <c r="T108" s="235"/>
      <c r="U108" s="235"/>
      <c r="V108" s="235"/>
      <c r="W108" s="235"/>
      <c r="X108" s="235"/>
      <c r="Y108" s="235"/>
      <c r="Z108" s="235"/>
      <c r="AA108" s="235"/>
      <c r="AB108" s="235"/>
      <c r="AC108" s="235"/>
      <c r="AD108" s="235"/>
      <c r="AE108" s="235"/>
      <c r="AF108" s="235"/>
      <c r="AG108" s="235"/>
      <c r="AH108" s="235"/>
      <c r="AI108" s="235"/>
      <c r="AJ108" s="235"/>
      <c r="AK108" s="235"/>
      <c r="AL108" s="235"/>
      <c r="AM108" s="235"/>
      <c r="AN108" s="235"/>
      <c r="AO108" s="235"/>
      <c r="AP108" s="235"/>
      <c r="AQ108" s="235"/>
      <c r="AR108" s="235"/>
      <c r="AS108" s="235"/>
      <c r="AT108" s="235"/>
      <c r="AU108" s="235"/>
      <c r="AV108" s="235"/>
      <c r="AW108" s="235"/>
      <c r="AX108" s="235"/>
      <c r="AY108" s="235"/>
      <c r="AZ108" s="235"/>
      <c r="BA108" s="235"/>
      <c r="BB108" s="235"/>
      <c r="BC108" s="235"/>
      <c r="BD108" s="235"/>
      <c r="BE108" s="235"/>
      <c r="BF108" s="235"/>
      <c r="BG108" s="235"/>
      <c r="BH108" s="235"/>
      <c r="BI108" s="235"/>
      <c r="BJ108" s="235"/>
      <c r="BK108" s="235"/>
      <c r="BL108" s="235"/>
      <c r="BM108" s="235"/>
      <c r="BN108" s="235"/>
      <c r="BO108" s="235"/>
      <c r="BP108" s="235"/>
      <c r="BQ108" s="235"/>
      <c r="BR108" s="235"/>
      <c r="BS108" s="235"/>
      <c r="BT108" s="235"/>
      <c r="BU108" s="235"/>
      <c r="BV108" s="235"/>
      <c r="BW108" s="235"/>
      <c r="BX108" s="235"/>
      <c r="BY108" s="235"/>
      <c r="BZ108" s="235"/>
      <c r="CA108" s="235"/>
      <c r="CB108" s="235"/>
      <c r="CC108" s="235"/>
      <c r="CD108" s="235"/>
      <c r="CE108" s="235"/>
      <c r="CF108" s="235"/>
      <c r="CG108" s="235"/>
      <c r="CH108" s="235"/>
      <c r="CI108" s="235"/>
      <c r="CJ108" s="235"/>
      <c r="CK108" s="235"/>
      <c r="CL108" s="235"/>
      <c r="CM108" s="235"/>
      <c r="CN108" s="235"/>
      <c r="CO108" s="235"/>
      <c r="CP108" s="235"/>
      <c r="CQ108" s="235"/>
      <c r="CR108" s="235"/>
      <c r="CS108" s="235"/>
      <c r="CT108" s="235"/>
      <c r="CU108" s="235"/>
      <c r="CV108" s="235"/>
      <c r="CW108" s="235"/>
      <c r="CX108" s="235"/>
      <c r="CY108" s="235"/>
      <c r="CZ108" s="235"/>
      <c r="DA108" s="235"/>
      <c r="DB108" s="235"/>
      <c r="DC108" s="235"/>
      <c r="DD108" s="235"/>
      <c r="DE108" s="235"/>
      <c r="DF108" s="235"/>
      <c r="DG108" s="235"/>
      <c r="DH108" s="235"/>
      <c r="DI108" s="235"/>
      <c r="DJ108" s="235"/>
      <c r="DK108" s="235"/>
      <c r="DL108" s="235"/>
      <c r="DM108" s="235"/>
      <c r="DN108" s="235"/>
      <c r="DO108" s="235"/>
      <c r="DP108" s="235"/>
      <c r="DQ108" s="235"/>
      <c r="DR108" s="235"/>
      <c r="DS108" s="235"/>
      <c r="DT108" s="235"/>
      <c r="DU108" s="235"/>
      <c r="DV108" s="235"/>
      <c r="DW108" s="235"/>
      <c r="DX108" s="235"/>
      <c r="DY108" s="235"/>
      <c r="DZ108" s="235"/>
      <c r="EA108" s="235"/>
      <c r="EB108" s="235"/>
      <c r="EC108" s="235"/>
      <c r="ED108" s="235"/>
      <c r="EE108" s="235"/>
      <c r="EF108" s="235"/>
      <c r="EG108" s="235"/>
      <c r="EH108" s="235"/>
      <c r="EI108" s="235"/>
      <c r="EJ108" s="235"/>
      <c r="EK108" s="235"/>
      <c r="EL108" s="235"/>
      <c r="EM108" s="235"/>
      <c r="EN108" s="235"/>
      <c r="EO108" s="235"/>
      <c r="EP108" s="235"/>
      <c r="EQ108" s="235"/>
      <c r="ER108" s="235"/>
      <c r="ES108" s="235"/>
      <c r="ET108" s="235"/>
      <c r="EU108" s="235"/>
      <c r="EV108" s="235"/>
      <c r="EW108" s="235"/>
      <c r="EX108" s="235"/>
      <c r="EY108" s="235"/>
      <c r="EZ108" s="235"/>
      <c r="FA108" s="235"/>
      <c r="FB108" s="235"/>
      <c r="FC108" s="235"/>
      <c r="FD108" s="235"/>
      <c r="FE108" s="235"/>
      <c r="FF108" s="235"/>
      <c r="FG108" s="235"/>
      <c r="FH108" s="235"/>
      <c r="FI108" s="235"/>
      <c r="FJ108" s="235"/>
      <c r="FK108" s="235"/>
      <c r="FL108" s="235"/>
      <c r="FM108" s="235"/>
      <c r="FN108" s="235"/>
      <c r="FO108" s="235"/>
      <c r="FP108" s="235"/>
      <c r="FQ108" s="235"/>
      <c r="FR108" s="235"/>
      <c r="FS108" s="235"/>
      <c r="FT108" s="235"/>
      <c r="FU108" s="235"/>
      <c r="FV108" s="235"/>
      <c r="FW108" s="235"/>
      <c r="FX108" s="235"/>
      <c r="FY108" s="235"/>
      <c r="FZ108" s="235"/>
      <c r="GA108" s="235"/>
      <c r="GB108" s="235"/>
      <c r="GC108" s="235"/>
      <c r="GD108" s="235"/>
      <c r="GE108" s="235"/>
      <c r="GF108" s="235"/>
      <c r="GG108" s="235"/>
      <c r="GH108" s="235"/>
      <c r="GI108" s="235"/>
      <c r="GJ108" s="235"/>
      <c r="GK108" s="235"/>
      <c r="GL108" s="235"/>
      <c r="GM108" s="235"/>
      <c r="GN108" s="235"/>
      <c r="GO108" s="235"/>
      <c r="GP108" s="235"/>
      <c r="GQ108" s="235"/>
      <c r="GR108" s="235"/>
      <c r="GS108" s="235"/>
      <c r="GT108" s="235"/>
      <c r="GU108" s="235"/>
      <c r="GV108" s="235"/>
      <c r="GW108" s="235"/>
      <c r="GX108" s="235"/>
      <c r="GY108" s="235"/>
      <c r="GZ108" s="235"/>
      <c r="HA108" s="235"/>
      <c r="HB108" s="235"/>
      <c r="HC108" s="235"/>
      <c r="HD108" s="235"/>
      <c r="HE108" s="235"/>
      <c r="HF108" s="235"/>
      <c r="HG108" s="235"/>
      <c r="HH108" s="235"/>
      <c r="HI108" s="235"/>
      <c r="HJ108" s="235"/>
      <c r="HK108" s="235"/>
      <c r="HL108" s="235"/>
      <c r="HM108" s="235"/>
      <c r="HN108" s="235"/>
      <c r="HO108" s="235"/>
      <c r="HP108" s="235"/>
      <c r="HQ108" s="235"/>
      <c r="HR108" s="235"/>
      <c r="HS108" s="235"/>
      <c r="HT108" s="235"/>
      <c r="HU108" s="235"/>
      <c r="HV108" s="235"/>
      <c r="HW108" s="235"/>
      <c r="HX108" s="235"/>
      <c r="HY108" s="235"/>
      <c r="HZ108" s="235"/>
      <c r="IA108" s="235"/>
      <c r="IB108" s="235"/>
      <c r="IC108" s="235"/>
      <c r="ID108" s="235"/>
      <c r="IE108" s="235"/>
      <c r="IF108" s="235"/>
      <c r="IG108" s="235"/>
      <c r="IH108" s="235"/>
      <c r="II108" s="235"/>
      <c r="IJ108" s="235"/>
      <c r="IK108" s="235"/>
      <c r="IL108" s="235"/>
      <c r="IM108" s="235"/>
      <c r="IN108" s="235"/>
      <c r="IO108" s="235"/>
      <c r="IP108" s="235"/>
      <c r="IQ108" s="235"/>
      <c r="IR108" s="235"/>
      <c r="IS108" s="235"/>
      <c r="IT108" s="235"/>
      <c r="IU108" s="235"/>
      <c r="IV108" s="235"/>
    </row>
    <row r="109" ht="38.25" customHeight="1" spans="1:256">
      <c r="A109" s="385" t="s">
        <v>1205</v>
      </c>
      <c r="B109" s="386" t="s">
        <v>1008</v>
      </c>
      <c r="C109" s="387" t="s">
        <v>1299</v>
      </c>
      <c r="D109" s="388">
        <v>4070</v>
      </c>
      <c r="E109" s="384"/>
      <c r="F109" s="389"/>
      <c r="G109" s="390"/>
      <c r="H109" s="282"/>
      <c r="I109" s="282"/>
      <c r="J109" s="282"/>
      <c r="K109" s="282"/>
      <c r="L109" s="235"/>
      <c r="M109" s="235"/>
      <c r="N109" s="235"/>
      <c r="O109" s="235"/>
      <c r="P109" s="235"/>
      <c r="Q109" s="235"/>
      <c r="R109" s="235"/>
      <c r="S109" s="235"/>
      <c r="T109" s="235"/>
      <c r="U109" s="235"/>
      <c r="V109" s="235"/>
      <c r="W109" s="235"/>
      <c r="X109" s="235"/>
      <c r="Y109" s="235"/>
      <c r="Z109" s="235"/>
      <c r="AA109" s="235"/>
      <c r="AB109" s="235"/>
      <c r="AC109" s="235"/>
      <c r="AD109" s="235"/>
      <c r="AE109" s="235"/>
      <c r="AF109" s="235"/>
      <c r="AG109" s="235"/>
      <c r="AH109" s="235"/>
      <c r="AI109" s="235"/>
      <c r="AJ109" s="235"/>
      <c r="AK109" s="235"/>
      <c r="AL109" s="235"/>
      <c r="AM109" s="235"/>
      <c r="AN109" s="235"/>
      <c r="AO109" s="235"/>
      <c r="AP109" s="235"/>
      <c r="AQ109" s="235"/>
      <c r="AR109" s="235"/>
      <c r="AS109" s="235"/>
      <c r="AT109" s="235"/>
      <c r="AU109" s="235"/>
      <c r="AV109" s="235"/>
      <c r="AW109" s="235"/>
      <c r="AX109" s="235"/>
      <c r="AY109" s="235"/>
      <c r="AZ109" s="235"/>
      <c r="BA109" s="235"/>
      <c r="BB109" s="235"/>
      <c r="BC109" s="235"/>
      <c r="BD109" s="235"/>
      <c r="BE109" s="235"/>
      <c r="BF109" s="235"/>
      <c r="BG109" s="235"/>
      <c r="BH109" s="235"/>
      <c r="BI109" s="235"/>
      <c r="BJ109" s="235"/>
      <c r="BK109" s="235"/>
      <c r="BL109" s="235"/>
      <c r="BM109" s="235"/>
      <c r="BN109" s="235"/>
      <c r="BO109" s="235"/>
      <c r="BP109" s="235"/>
      <c r="BQ109" s="235"/>
      <c r="BR109" s="235"/>
      <c r="BS109" s="235"/>
      <c r="BT109" s="235"/>
      <c r="BU109" s="235"/>
      <c r="BV109" s="235"/>
      <c r="BW109" s="235"/>
      <c r="BX109" s="235"/>
      <c r="BY109" s="235"/>
      <c r="BZ109" s="235"/>
      <c r="CA109" s="235"/>
      <c r="CB109" s="235"/>
      <c r="CC109" s="235"/>
      <c r="CD109" s="235"/>
      <c r="CE109" s="235"/>
      <c r="CF109" s="235"/>
      <c r="CG109" s="235"/>
      <c r="CH109" s="235"/>
      <c r="CI109" s="235"/>
      <c r="CJ109" s="235"/>
      <c r="CK109" s="235"/>
      <c r="CL109" s="235"/>
      <c r="CM109" s="235"/>
      <c r="CN109" s="235"/>
      <c r="CO109" s="235"/>
      <c r="CP109" s="235"/>
      <c r="CQ109" s="235"/>
      <c r="CR109" s="235"/>
      <c r="CS109" s="235"/>
      <c r="CT109" s="235"/>
      <c r="CU109" s="235"/>
      <c r="CV109" s="235"/>
      <c r="CW109" s="235"/>
      <c r="CX109" s="235"/>
      <c r="CY109" s="235"/>
      <c r="CZ109" s="235"/>
      <c r="DA109" s="235"/>
      <c r="DB109" s="235"/>
      <c r="DC109" s="235"/>
      <c r="DD109" s="235"/>
      <c r="DE109" s="235"/>
      <c r="DF109" s="235"/>
      <c r="DG109" s="235"/>
      <c r="DH109" s="235"/>
      <c r="DI109" s="235"/>
      <c r="DJ109" s="235"/>
      <c r="DK109" s="235"/>
      <c r="DL109" s="235"/>
      <c r="DM109" s="235"/>
      <c r="DN109" s="235"/>
      <c r="DO109" s="235"/>
      <c r="DP109" s="235"/>
      <c r="DQ109" s="235"/>
      <c r="DR109" s="235"/>
      <c r="DS109" s="235"/>
      <c r="DT109" s="235"/>
      <c r="DU109" s="235"/>
      <c r="DV109" s="235"/>
      <c r="DW109" s="235"/>
      <c r="DX109" s="235"/>
      <c r="DY109" s="235"/>
      <c r="DZ109" s="235"/>
      <c r="EA109" s="235"/>
      <c r="EB109" s="235"/>
      <c r="EC109" s="235"/>
      <c r="ED109" s="235"/>
      <c r="EE109" s="235"/>
      <c r="EF109" s="235"/>
      <c r="EG109" s="235"/>
      <c r="EH109" s="235"/>
      <c r="EI109" s="235"/>
      <c r="EJ109" s="235"/>
      <c r="EK109" s="235"/>
      <c r="EL109" s="235"/>
      <c r="EM109" s="235"/>
      <c r="EN109" s="235"/>
      <c r="EO109" s="235"/>
      <c r="EP109" s="235"/>
      <c r="EQ109" s="235"/>
      <c r="ER109" s="235"/>
      <c r="ES109" s="235"/>
      <c r="ET109" s="235"/>
      <c r="EU109" s="235"/>
      <c r="EV109" s="235"/>
      <c r="EW109" s="235"/>
      <c r="EX109" s="235"/>
      <c r="EY109" s="235"/>
      <c r="EZ109" s="235"/>
      <c r="FA109" s="235"/>
      <c r="FB109" s="235"/>
      <c r="FC109" s="235"/>
      <c r="FD109" s="235"/>
      <c r="FE109" s="235"/>
      <c r="FF109" s="235"/>
      <c r="FG109" s="235"/>
      <c r="FH109" s="235"/>
      <c r="FI109" s="235"/>
      <c r="FJ109" s="235"/>
      <c r="FK109" s="235"/>
      <c r="FL109" s="235"/>
      <c r="FM109" s="235"/>
      <c r="FN109" s="235"/>
      <c r="FO109" s="235"/>
      <c r="FP109" s="235"/>
      <c r="FQ109" s="235"/>
      <c r="FR109" s="235"/>
      <c r="FS109" s="235"/>
      <c r="FT109" s="235"/>
      <c r="FU109" s="235"/>
      <c r="FV109" s="235"/>
      <c r="FW109" s="235"/>
      <c r="FX109" s="235"/>
      <c r="FY109" s="235"/>
      <c r="FZ109" s="235"/>
      <c r="GA109" s="235"/>
      <c r="GB109" s="235"/>
      <c r="GC109" s="235"/>
      <c r="GD109" s="235"/>
      <c r="GE109" s="235"/>
      <c r="GF109" s="235"/>
      <c r="GG109" s="235"/>
      <c r="GH109" s="235"/>
      <c r="GI109" s="235"/>
      <c r="GJ109" s="235"/>
      <c r="GK109" s="235"/>
      <c r="GL109" s="235"/>
      <c r="GM109" s="235"/>
      <c r="GN109" s="235"/>
      <c r="GO109" s="235"/>
      <c r="GP109" s="235"/>
      <c r="GQ109" s="235"/>
      <c r="GR109" s="235"/>
      <c r="GS109" s="235"/>
      <c r="GT109" s="235"/>
      <c r="GU109" s="235"/>
      <c r="GV109" s="235"/>
      <c r="GW109" s="235"/>
      <c r="GX109" s="235"/>
      <c r="GY109" s="235"/>
      <c r="GZ109" s="235"/>
      <c r="HA109" s="235"/>
      <c r="HB109" s="235"/>
      <c r="HC109" s="235"/>
      <c r="HD109" s="235"/>
      <c r="HE109" s="235"/>
      <c r="HF109" s="235"/>
      <c r="HG109" s="235"/>
      <c r="HH109" s="235"/>
      <c r="HI109" s="235"/>
      <c r="HJ109" s="235"/>
      <c r="HK109" s="235"/>
      <c r="HL109" s="235"/>
      <c r="HM109" s="235"/>
      <c r="HN109" s="235"/>
      <c r="HO109" s="235"/>
      <c r="HP109" s="235"/>
      <c r="HQ109" s="235"/>
      <c r="HR109" s="235"/>
      <c r="HS109" s="235"/>
      <c r="HT109" s="235"/>
      <c r="HU109" s="235"/>
      <c r="HV109" s="235"/>
      <c r="HW109" s="235"/>
      <c r="HX109" s="235"/>
      <c r="HY109" s="235"/>
      <c r="HZ109" s="235"/>
      <c r="IA109" s="235"/>
      <c r="IB109" s="235"/>
      <c r="IC109" s="235"/>
      <c r="ID109" s="235"/>
      <c r="IE109" s="235"/>
      <c r="IF109" s="235"/>
      <c r="IG109" s="235"/>
      <c r="IH109" s="235"/>
      <c r="II109" s="235"/>
      <c r="IJ109" s="235"/>
      <c r="IK109" s="235"/>
      <c r="IL109" s="235"/>
      <c r="IM109" s="235"/>
      <c r="IN109" s="235"/>
      <c r="IO109" s="235"/>
      <c r="IP109" s="235"/>
      <c r="IQ109" s="235"/>
      <c r="IR109" s="235"/>
      <c r="IS109" s="235"/>
      <c r="IT109" s="235"/>
      <c r="IU109" s="235"/>
      <c r="IV109" s="235"/>
    </row>
    <row r="110" ht="35.25" customHeight="1" spans="1:256">
      <c r="A110" s="252" t="s">
        <v>1207</v>
      </c>
      <c r="B110" s="391"/>
      <c r="C110" s="387" t="s">
        <v>1300</v>
      </c>
      <c r="D110" s="388">
        <v>1960</v>
      </c>
      <c r="E110" s="384"/>
      <c r="F110" s="389"/>
      <c r="G110" s="390"/>
      <c r="H110" s="282"/>
      <c r="I110" s="282"/>
      <c r="J110" s="282"/>
      <c r="K110" s="282"/>
      <c r="L110" s="235"/>
      <c r="M110" s="235"/>
      <c r="N110" s="235"/>
      <c r="O110" s="235"/>
      <c r="P110" s="235"/>
      <c r="Q110" s="235"/>
      <c r="R110" s="235"/>
      <c r="S110" s="235"/>
      <c r="T110" s="235"/>
      <c r="U110" s="235"/>
      <c r="V110" s="235"/>
      <c r="W110" s="235"/>
      <c r="X110" s="235"/>
      <c r="Y110" s="235"/>
      <c r="Z110" s="235"/>
      <c r="AA110" s="235"/>
      <c r="AB110" s="235"/>
      <c r="AC110" s="235"/>
      <c r="AD110" s="235"/>
      <c r="AE110" s="235"/>
      <c r="AF110" s="235"/>
      <c r="AG110" s="235"/>
      <c r="AH110" s="235"/>
      <c r="AI110" s="235"/>
      <c r="AJ110" s="235"/>
      <c r="AK110" s="235"/>
      <c r="AL110" s="235"/>
      <c r="AM110" s="235"/>
      <c r="AN110" s="235"/>
      <c r="AO110" s="235"/>
      <c r="AP110" s="235"/>
      <c r="AQ110" s="235"/>
      <c r="AR110" s="235"/>
      <c r="AS110" s="235"/>
      <c r="AT110" s="235"/>
      <c r="AU110" s="235"/>
      <c r="AV110" s="235"/>
      <c r="AW110" s="235"/>
      <c r="AX110" s="235"/>
      <c r="AY110" s="235"/>
      <c r="AZ110" s="235"/>
      <c r="BA110" s="235"/>
      <c r="BB110" s="235"/>
      <c r="BC110" s="235"/>
      <c r="BD110" s="235"/>
      <c r="BE110" s="235"/>
      <c r="BF110" s="235"/>
      <c r="BG110" s="235"/>
      <c r="BH110" s="235"/>
      <c r="BI110" s="235"/>
      <c r="BJ110" s="235"/>
      <c r="BK110" s="235"/>
      <c r="BL110" s="235"/>
      <c r="BM110" s="235"/>
      <c r="BN110" s="235"/>
      <c r="BO110" s="235"/>
      <c r="BP110" s="235"/>
      <c r="BQ110" s="235"/>
      <c r="BR110" s="235"/>
      <c r="BS110" s="235"/>
      <c r="BT110" s="235"/>
      <c r="BU110" s="235"/>
      <c r="BV110" s="235"/>
      <c r="BW110" s="235"/>
      <c r="BX110" s="235"/>
      <c r="BY110" s="235"/>
      <c r="BZ110" s="235"/>
      <c r="CA110" s="235"/>
      <c r="CB110" s="235"/>
      <c r="CC110" s="235"/>
      <c r="CD110" s="235"/>
      <c r="CE110" s="235"/>
      <c r="CF110" s="235"/>
      <c r="CG110" s="235"/>
      <c r="CH110" s="235"/>
      <c r="CI110" s="235"/>
      <c r="CJ110" s="235"/>
      <c r="CK110" s="235"/>
      <c r="CL110" s="235"/>
      <c r="CM110" s="235"/>
      <c r="CN110" s="235"/>
      <c r="CO110" s="235"/>
      <c r="CP110" s="235"/>
      <c r="CQ110" s="235"/>
      <c r="CR110" s="235"/>
      <c r="CS110" s="235"/>
      <c r="CT110" s="235"/>
      <c r="CU110" s="235"/>
      <c r="CV110" s="235"/>
      <c r="CW110" s="235"/>
      <c r="CX110" s="235"/>
      <c r="CY110" s="235"/>
      <c r="CZ110" s="235"/>
      <c r="DA110" s="235"/>
      <c r="DB110" s="235"/>
      <c r="DC110" s="235"/>
      <c r="DD110" s="235"/>
      <c r="DE110" s="235"/>
      <c r="DF110" s="235"/>
      <c r="DG110" s="235"/>
      <c r="DH110" s="235"/>
      <c r="DI110" s="235"/>
      <c r="DJ110" s="235"/>
      <c r="DK110" s="235"/>
      <c r="DL110" s="235"/>
      <c r="DM110" s="235"/>
      <c r="DN110" s="235"/>
      <c r="DO110" s="235"/>
      <c r="DP110" s="235"/>
      <c r="DQ110" s="235"/>
      <c r="DR110" s="235"/>
      <c r="DS110" s="235"/>
      <c r="DT110" s="235"/>
      <c r="DU110" s="235"/>
      <c r="DV110" s="235"/>
      <c r="DW110" s="235"/>
      <c r="DX110" s="235"/>
      <c r="DY110" s="235"/>
      <c r="DZ110" s="235"/>
      <c r="EA110" s="235"/>
      <c r="EB110" s="235"/>
      <c r="EC110" s="235"/>
      <c r="ED110" s="235"/>
      <c r="EE110" s="235"/>
      <c r="EF110" s="235"/>
      <c r="EG110" s="235"/>
      <c r="EH110" s="235"/>
      <c r="EI110" s="235"/>
      <c r="EJ110" s="235"/>
      <c r="EK110" s="235"/>
      <c r="EL110" s="235"/>
      <c r="EM110" s="235"/>
      <c r="EN110" s="235"/>
      <c r="EO110" s="235"/>
      <c r="EP110" s="235"/>
      <c r="EQ110" s="235"/>
      <c r="ER110" s="235"/>
      <c r="ES110" s="235"/>
      <c r="ET110" s="235"/>
      <c r="EU110" s="235"/>
      <c r="EV110" s="235"/>
      <c r="EW110" s="235"/>
      <c r="EX110" s="235"/>
      <c r="EY110" s="235"/>
      <c r="EZ110" s="235"/>
      <c r="FA110" s="235"/>
      <c r="FB110" s="235"/>
      <c r="FC110" s="235"/>
      <c r="FD110" s="235"/>
      <c r="FE110" s="235"/>
      <c r="FF110" s="235"/>
      <c r="FG110" s="235"/>
      <c r="FH110" s="235"/>
      <c r="FI110" s="235"/>
      <c r="FJ110" s="235"/>
      <c r="FK110" s="235"/>
      <c r="FL110" s="235"/>
      <c r="FM110" s="235"/>
      <c r="FN110" s="235"/>
      <c r="FO110" s="235"/>
      <c r="FP110" s="235"/>
      <c r="FQ110" s="235"/>
      <c r="FR110" s="235"/>
      <c r="FS110" s="235"/>
      <c r="FT110" s="235"/>
      <c r="FU110" s="235"/>
      <c r="FV110" s="235"/>
      <c r="FW110" s="235"/>
      <c r="FX110" s="235"/>
      <c r="FY110" s="235"/>
      <c r="FZ110" s="235"/>
      <c r="GA110" s="235"/>
      <c r="GB110" s="235"/>
      <c r="GC110" s="235"/>
      <c r="GD110" s="235"/>
      <c r="GE110" s="235"/>
      <c r="GF110" s="235"/>
      <c r="GG110" s="235"/>
      <c r="GH110" s="235"/>
      <c r="GI110" s="235"/>
      <c r="GJ110" s="235"/>
      <c r="GK110" s="235"/>
      <c r="GL110" s="235"/>
      <c r="GM110" s="235"/>
      <c r="GN110" s="235"/>
      <c r="GO110" s="235"/>
      <c r="GP110" s="235"/>
      <c r="GQ110" s="235"/>
      <c r="GR110" s="235"/>
      <c r="GS110" s="235"/>
      <c r="GT110" s="235"/>
      <c r="GU110" s="235"/>
      <c r="GV110" s="235"/>
      <c r="GW110" s="235"/>
      <c r="GX110" s="235"/>
      <c r="GY110" s="235"/>
      <c r="GZ110" s="235"/>
      <c r="HA110" s="235"/>
      <c r="HB110" s="235"/>
      <c r="HC110" s="235"/>
      <c r="HD110" s="235"/>
      <c r="HE110" s="235"/>
      <c r="HF110" s="235"/>
      <c r="HG110" s="235"/>
      <c r="HH110" s="235"/>
      <c r="HI110" s="235"/>
      <c r="HJ110" s="235"/>
      <c r="HK110" s="235"/>
      <c r="HL110" s="235"/>
      <c r="HM110" s="235"/>
      <c r="HN110" s="235"/>
      <c r="HO110" s="235"/>
      <c r="HP110" s="235"/>
      <c r="HQ110" s="235"/>
      <c r="HR110" s="235"/>
      <c r="HS110" s="235"/>
      <c r="HT110" s="235"/>
      <c r="HU110" s="235"/>
      <c r="HV110" s="235"/>
      <c r="HW110" s="235"/>
      <c r="HX110" s="235"/>
      <c r="HY110" s="235"/>
      <c r="HZ110" s="235"/>
      <c r="IA110" s="235"/>
      <c r="IB110" s="235"/>
      <c r="IC110" s="235"/>
      <c r="ID110" s="235"/>
      <c r="IE110" s="235"/>
      <c r="IF110" s="235"/>
      <c r="IG110" s="235"/>
      <c r="IH110" s="235"/>
      <c r="II110" s="235"/>
      <c r="IJ110" s="235"/>
      <c r="IK110" s="235"/>
      <c r="IL110" s="235"/>
      <c r="IM110" s="235"/>
      <c r="IN110" s="235"/>
      <c r="IO110" s="235"/>
      <c r="IP110" s="235"/>
      <c r="IQ110" s="235"/>
      <c r="IR110" s="235"/>
      <c r="IS110" s="235"/>
      <c r="IT110" s="235"/>
      <c r="IU110" s="235"/>
      <c r="IV110" s="235"/>
    </row>
    <row r="111" ht="35.25" customHeight="1" spans="1:256">
      <c r="A111" s="385" t="s">
        <v>1209</v>
      </c>
      <c r="B111" s="391"/>
      <c r="C111" s="387" t="s">
        <v>1301</v>
      </c>
      <c r="D111" s="388">
        <v>2413</v>
      </c>
      <c r="E111" s="392"/>
      <c r="F111" s="393"/>
      <c r="G111" s="282"/>
      <c r="H111" s="282"/>
      <c r="I111" s="282"/>
      <c r="J111" s="282"/>
      <c r="K111" s="282"/>
      <c r="L111" s="235"/>
      <c r="M111" s="235"/>
      <c r="N111" s="235"/>
      <c r="O111" s="235"/>
      <c r="P111" s="235"/>
      <c r="Q111" s="235"/>
      <c r="R111" s="235"/>
      <c r="S111" s="235"/>
      <c r="T111" s="235"/>
      <c r="U111" s="235"/>
      <c r="V111" s="235"/>
      <c r="W111" s="235"/>
      <c r="X111" s="235"/>
      <c r="Y111" s="235"/>
      <c r="Z111" s="235"/>
      <c r="AA111" s="235"/>
      <c r="AB111" s="235"/>
      <c r="AC111" s="235"/>
      <c r="AD111" s="235"/>
      <c r="AE111" s="235"/>
      <c r="AF111" s="235"/>
      <c r="AG111" s="235"/>
      <c r="AH111" s="235"/>
      <c r="AI111" s="235"/>
      <c r="AJ111" s="235"/>
      <c r="AK111" s="235"/>
      <c r="AL111" s="235"/>
      <c r="AM111" s="235"/>
      <c r="AN111" s="235"/>
      <c r="AO111" s="235"/>
      <c r="AP111" s="235"/>
      <c r="AQ111" s="235"/>
      <c r="AR111" s="235"/>
      <c r="AS111" s="235"/>
      <c r="AT111" s="235"/>
      <c r="AU111" s="235"/>
      <c r="AV111" s="235"/>
      <c r="AW111" s="235"/>
      <c r="AX111" s="235"/>
      <c r="AY111" s="235"/>
      <c r="AZ111" s="235"/>
      <c r="BA111" s="235"/>
      <c r="BB111" s="235"/>
      <c r="BC111" s="235"/>
      <c r="BD111" s="235"/>
      <c r="BE111" s="235"/>
      <c r="BF111" s="235"/>
      <c r="BG111" s="235"/>
      <c r="BH111" s="235"/>
      <c r="BI111" s="235"/>
      <c r="BJ111" s="235"/>
      <c r="BK111" s="235"/>
      <c r="BL111" s="235"/>
      <c r="BM111" s="235"/>
      <c r="BN111" s="235"/>
      <c r="BO111" s="235"/>
      <c r="BP111" s="235"/>
      <c r="BQ111" s="235"/>
      <c r="BR111" s="235"/>
      <c r="BS111" s="235"/>
      <c r="BT111" s="235"/>
      <c r="BU111" s="235"/>
      <c r="BV111" s="235"/>
      <c r="BW111" s="235"/>
      <c r="BX111" s="235"/>
      <c r="BY111" s="235"/>
      <c r="BZ111" s="235"/>
      <c r="CA111" s="235"/>
      <c r="CB111" s="235"/>
      <c r="CC111" s="235"/>
      <c r="CD111" s="235"/>
      <c r="CE111" s="235"/>
      <c r="CF111" s="235"/>
      <c r="CG111" s="235"/>
      <c r="CH111" s="235"/>
      <c r="CI111" s="235"/>
      <c r="CJ111" s="235"/>
      <c r="CK111" s="235"/>
      <c r="CL111" s="235"/>
      <c r="CM111" s="235"/>
      <c r="CN111" s="235"/>
      <c r="CO111" s="235"/>
      <c r="CP111" s="235"/>
      <c r="CQ111" s="235"/>
      <c r="CR111" s="235"/>
      <c r="CS111" s="235"/>
      <c r="CT111" s="235"/>
      <c r="CU111" s="235"/>
      <c r="CV111" s="235"/>
      <c r="CW111" s="235"/>
      <c r="CX111" s="235"/>
      <c r="CY111" s="235"/>
      <c r="CZ111" s="235"/>
      <c r="DA111" s="235"/>
      <c r="DB111" s="235"/>
      <c r="DC111" s="235"/>
      <c r="DD111" s="235"/>
      <c r="DE111" s="235"/>
      <c r="DF111" s="235"/>
      <c r="DG111" s="235"/>
      <c r="DH111" s="235"/>
      <c r="DI111" s="235"/>
      <c r="DJ111" s="235"/>
      <c r="DK111" s="235"/>
      <c r="DL111" s="235"/>
      <c r="DM111" s="235"/>
      <c r="DN111" s="235"/>
      <c r="DO111" s="235"/>
      <c r="DP111" s="235"/>
      <c r="DQ111" s="235"/>
      <c r="DR111" s="235"/>
      <c r="DS111" s="235"/>
      <c r="DT111" s="235"/>
      <c r="DU111" s="235"/>
      <c r="DV111" s="235"/>
      <c r="DW111" s="235"/>
      <c r="DX111" s="235"/>
      <c r="DY111" s="235"/>
      <c r="DZ111" s="235"/>
      <c r="EA111" s="235"/>
      <c r="EB111" s="235"/>
      <c r="EC111" s="235"/>
      <c r="ED111" s="235"/>
      <c r="EE111" s="235"/>
      <c r="EF111" s="235"/>
      <c r="EG111" s="235"/>
      <c r="EH111" s="235"/>
      <c r="EI111" s="235"/>
      <c r="EJ111" s="235"/>
      <c r="EK111" s="235"/>
      <c r="EL111" s="235"/>
      <c r="EM111" s="235"/>
      <c r="EN111" s="235"/>
      <c r="EO111" s="235"/>
      <c r="EP111" s="235"/>
      <c r="EQ111" s="235"/>
      <c r="ER111" s="235"/>
      <c r="ES111" s="235"/>
      <c r="ET111" s="235"/>
      <c r="EU111" s="235"/>
      <c r="EV111" s="235"/>
      <c r="EW111" s="235"/>
      <c r="EX111" s="235"/>
      <c r="EY111" s="235"/>
      <c r="EZ111" s="235"/>
      <c r="FA111" s="235"/>
      <c r="FB111" s="235"/>
      <c r="FC111" s="235"/>
      <c r="FD111" s="235"/>
      <c r="FE111" s="235"/>
      <c r="FF111" s="235"/>
      <c r="FG111" s="235"/>
      <c r="FH111" s="235"/>
      <c r="FI111" s="235"/>
      <c r="FJ111" s="235"/>
      <c r="FK111" s="235"/>
      <c r="FL111" s="235"/>
      <c r="FM111" s="235"/>
      <c r="FN111" s="235"/>
      <c r="FO111" s="235"/>
      <c r="FP111" s="235"/>
      <c r="FQ111" s="235"/>
      <c r="FR111" s="235"/>
      <c r="FS111" s="235"/>
      <c r="FT111" s="235"/>
      <c r="FU111" s="235"/>
      <c r="FV111" s="235"/>
      <c r="FW111" s="235"/>
      <c r="FX111" s="235"/>
      <c r="FY111" s="235"/>
      <c r="FZ111" s="235"/>
      <c r="GA111" s="235"/>
      <c r="GB111" s="235"/>
      <c r="GC111" s="235"/>
      <c r="GD111" s="235"/>
      <c r="GE111" s="235"/>
      <c r="GF111" s="235"/>
      <c r="GG111" s="235"/>
      <c r="GH111" s="235"/>
      <c r="GI111" s="235"/>
      <c r="GJ111" s="235"/>
      <c r="GK111" s="235"/>
      <c r="GL111" s="235"/>
      <c r="GM111" s="235"/>
      <c r="GN111" s="235"/>
      <c r="GO111" s="235"/>
      <c r="GP111" s="235"/>
      <c r="GQ111" s="235"/>
      <c r="GR111" s="235"/>
      <c r="GS111" s="235"/>
      <c r="GT111" s="235"/>
      <c r="GU111" s="235"/>
      <c r="GV111" s="235"/>
      <c r="GW111" s="235"/>
      <c r="GX111" s="235"/>
      <c r="GY111" s="235"/>
      <c r="GZ111" s="235"/>
      <c r="HA111" s="235"/>
      <c r="HB111" s="235"/>
      <c r="HC111" s="235"/>
      <c r="HD111" s="235"/>
      <c r="HE111" s="235"/>
      <c r="HF111" s="235"/>
      <c r="HG111" s="235"/>
      <c r="HH111" s="235"/>
      <c r="HI111" s="235"/>
      <c r="HJ111" s="235"/>
      <c r="HK111" s="235"/>
      <c r="HL111" s="235"/>
      <c r="HM111" s="235"/>
      <c r="HN111" s="235"/>
      <c r="HO111" s="235"/>
      <c r="HP111" s="235"/>
      <c r="HQ111" s="235"/>
      <c r="HR111" s="235"/>
      <c r="HS111" s="235"/>
      <c r="HT111" s="235"/>
      <c r="HU111" s="235"/>
      <c r="HV111" s="235"/>
      <c r="HW111" s="235"/>
      <c r="HX111" s="235"/>
      <c r="HY111" s="235"/>
      <c r="HZ111" s="235"/>
      <c r="IA111" s="235"/>
      <c r="IB111" s="235"/>
      <c r="IC111" s="235"/>
      <c r="ID111" s="235"/>
      <c r="IE111" s="235"/>
      <c r="IF111" s="235"/>
      <c r="IG111" s="235"/>
      <c r="IH111" s="235"/>
      <c r="II111" s="235"/>
      <c r="IJ111" s="235"/>
      <c r="IK111" s="235"/>
      <c r="IL111" s="235"/>
      <c r="IM111" s="235"/>
      <c r="IN111" s="235"/>
      <c r="IO111" s="235"/>
      <c r="IP111" s="235"/>
      <c r="IQ111" s="235"/>
      <c r="IR111" s="235"/>
      <c r="IS111" s="235"/>
      <c r="IT111" s="235"/>
      <c r="IU111" s="235"/>
      <c r="IV111" s="235"/>
    </row>
    <row r="112" ht="35.25" customHeight="1" spans="1:256">
      <c r="A112" s="252" t="s">
        <v>1211</v>
      </c>
      <c r="B112" s="391"/>
      <c r="C112" s="394" t="s">
        <v>1302</v>
      </c>
      <c r="D112" s="388">
        <v>420</v>
      </c>
      <c r="E112" s="392"/>
      <c r="F112" s="393"/>
      <c r="G112" s="282"/>
      <c r="H112" s="282"/>
      <c r="I112" s="282"/>
      <c r="J112" s="282"/>
      <c r="K112" s="282"/>
      <c r="L112" s="235"/>
      <c r="M112" s="235"/>
      <c r="N112" s="235"/>
      <c r="O112" s="235"/>
      <c r="P112" s="235"/>
      <c r="Q112" s="235"/>
      <c r="R112" s="235"/>
      <c r="S112" s="235"/>
      <c r="T112" s="235"/>
      <c r="U112" s="235"/>
      <c r="V112" s="235"/>
      <c r="W112" s="235"/>
      <c r="X112" s="235"/>
      <c r="Y112" s="235"/>
      <c r="Z112" s="235"/>
      <c r="AA112" s="235"/>
      <c r="AB112" s="235"/>
      <c r="AC112" s="235"/>
      <c r="AD112" s="235"/>
      <c r="AE112" s="235"/>
      <c r="AF112" s="235"/>
      <c r="AG112" s="235"/>
      <c r="AH112" s="235"/>
      <c r="AI112" s="235"/>
      <c r="AJ112" s="235"/>
      <c r="AK112" s="235"/>
      <c r="AL112" s="235"/>
      <c r="AM112" s="235"/>
      <c r="AN112" s="235"/>
      <c r="AO112" s="235"/>
      <c r="AP112" s="235"/>
      <c r="AQ112" s="235"/>
      <c r="AR112" s="235"/>
      <c r="AS112" s="235"/>
      <c r="AT112" s="235"/>
      <c r="AU112" s="235"/>
      <c r="AV112" s="235"/>
      <c r="AW112" s="235"/>
      <c r="AX112" s="235"/>
      <c r="AY112" s="235"/>
      <c r="AZ112" s="235"/>
      <c r="BA112" s="235"/>
      <c r="BB112" s="235"/>
      <c r="BC112" s="235"/>
      <c r="BD112" s="235"/>
      <c r="BE112" s="235"/>
      <c r="BF112" s="235"/>
      <c r="BG112" s="235"/>
      <c r="BH112" s="235"/>
      <c r="BI112" s="235"/>
      <c r="BJ112" s="235"/>
      <c r="BK112" s="235"/>
      <c r="BL112" s="235"/>
      <c r="BM112" s="235"/>
      <c r="BN112" s="235"/>
      <c r="BO112" s="235"/>
      <c r="BP112" s="235"/>
      <c r="BQ112" s="235"/>
      <c r="BR112" s="235"/>
      <c r="BS112" s="235"/>
      <c r="BT112" s="235"/>
      <c r="BU112" s="235"/>
      <c r="BV112" s="235"/>
      <c r="BW112" s="235"/>
      <c r="BX112" s="235"/>
      <c r="BY112" s="235"/>
      <c r="BZ112" s="235"/>
      <c r="CA112" s="235"/>
      <c r="CB112" s="235"/>
      <c r="CC112" s="235"/>
      <c r="CD112" s="235"/>
      <c r="CE112" s="235"/>
      <c r="CF112" s="235"/>
      <c r="CG112" s="235"/>
      <c r="CH112" s="235"/>
      <c r="CI112" s="235"/>
      <c r="CJ112" s="235"/>
      <c r="CK112" s="235"/>
      <c r="CL112" s="235"/>
      <c r="CM112" s="235"/>
      <c r="CN112" s="235"/>
      <c r="CO112" s="235"/>
      <c r="CP112" s="235"/>
      <c r="CQ112" s="235"/>
      <c r="CR112" s="235"/>
      <c r="CS112" s="235"/>
      <c r="CT112" s="235"/>
      <c r="CU112" s="235"/>
      <c r="CV112" s="235"/>
      <c r="CW112" s="235"/>
      <c r="CX112" s="235"/>
      <c r="CY112" s="235"/>
      <c r="CZ112" s="235"/>
      <c r="DA112" s="235"/>
      <c r="DB112" s="235"/>
      <c r="DC112" s="235"/>
      <c r="DD112" s="235"/>
      <c r="DE112" s="235"/>
      <c r="DF112" s="235"/>
      <c r="DG112" s="235"/>
      <c r="DH112" s="235"/>
      <c r="DI112" s="235"/>
      <c r="DJ112" s="235"/>
      <c r="DK112" s="235"/>
      <c r="DL112" s="235"/>
      <c r="DM112" s="235"/>
      <c r="DN112" s="235"/>
      <c r="DO112" s="235"/>
      <c r="DP112" s="235"/>
      <c r="DQ112" s="235"/>
      <c r="DR112" s="235"/>
      <c r="DS112" s="235"/>
      <c r="DT112" s="235"/>
      <c r="DU112" s="235"/>
      <c r="DV112" s="235"/>
      <c r="DW112" s="235"/>
      <c r="DX112" s="235"/>
      <c r="DY112" s="235"/>
      <c r="DZ112" s="235"/>
      <c r="EA112" s="235"/>
      <c r="EB112" s="235"/>
      <c r="EC112" s="235"/>
      <c r="ED112" s="235"/>
      <c r="EE112" s="235"/>
      <c r="EF112" s="235"/>
      <c r="EG112" s="235"/>
      <c r="EH112" s="235"/>
      <c r="EI112" s="235"/>
      <c r="EJ112" s="235"/>
      <c r="EK112" s="235"/>
      <c r="EL112" s="235"/>
      <c r="EM112" s="235"/>
      <c r="EN112" s="235"/>
      <c r="EO112" s="235"/>
      <c r="EP112" s="235"/>
      <c r="EQ112" s="235"/>
      <c r="ER112" s="235"/>
      <c r="ES112" s="235"/>
      <c r="ET112" s="235"/>
      <c r="EU112" s="235"/>
      <c r="EV112" s="235"/>
      <c r="EW112" s="235"/>
      <c r="EX112" s="235"/>
      <c r="EY112" s="235"/>
      <c r="EZ112" s="235"/>
      <c r="FA112" s="235"/>
      <c r="FB112" s="235"/>
      <c r="FC112" s="235"/>
      <c r="FD112" s="235"/>
      <c r="FE112" s="235"/>
      <c r="FF112" s="235"/>
      <c r="FG112" s="235"/>
      <c r="FH112" s="235"/>
      <c r="FI112" s="235"/>
      <c r="FJ112" s="235"/>
      <c r="FK112" s="235"/>
      <c r="FL112" s="235"/>
      <c r="FM112" s="235"/>
      <c r="FN112" s="235"/>
      <c r="FO112" s="235"/>
      <c r="FP112" s="235"/>
      <c r="FQ112" s="235"/>
      <c r="FR112" s="235"/>
      <c r="FS112" s="235"/>
      <c r="FT112" s="235"/>
      <c r="FU112" s="235"/>
      <c r="FV112" s="235"/>
      <c r="FW112" s="235"/>
      <c r="FX112" s="235"/>
      <c r="FY112" s="235"/>
      <c r="FZ112" s="235"/>
      <c r="GA112" s="235"/>
      <c r="GB112" s="235"/>
      <c r="GC112" s="235"/>
      <c r="GD112" s="235"/>
      <c r="GE112" s="235"/>
      <c r="GF112" s="235"/>
      <c r="GG112" s="235"/>
      <c r="GH112" s="235"/>
      <c r="GI112" s="235"/>
      <c r="GJ112" s="235"/>
      <c r="GK112" s="235"/>
      <c r="GL112" s="235"/>
      <c r="GM112" s="235"/>
      <c r="GN112" s="235"/>
      <c r="GO112" s="235"/>
      <c r="GP112" s="235"/>
      <c r="GQ112" s="235"/>
      <c r="GR112" s="235"/>
      <c r="GS112" s="235"/>
      <c r="GT112" s="235"/>
      <c r="GU112" s="235"/>
      <c r="GV112" s="235"/>
      <c r="GW112" s="235"/>
      <c r="GX112" s="235"/>
      <c r="GY112" s="235"/>
      <c r="GZ112" s="235"/>
      <c r="HA112" s="235"/>
      <c r="HB112" s="235"/>
      <c r="HC112" s="235"/>
      <c r="HD112" s="235"/>
      <c r="HE112" s="235"/>
      <c r="HF112" s="235"/>
      <c r="HG112" s="235"/>
      <c r="HH112" s="235"/>
      <c r="HI112" s="235"/>
      <c r="HJ112" s="235"/>
      <c r="HK112" s="235"/>
      <c r="HL112" s="235"/>
      <c r="HM112" s="235"/>
      <c r="HN112" s="235"/>
      <c r="HO112" s="235"/>
      <c r="HP112" s="235"/>
      <c r="HQ112" s="235"/>
      <c r="HR112" s="235"/>
      <c r="HS112" s="235"/>
      <c r="HT112" s="235"/>
      <c r="HU112" s="235"/>
      <c r="HV112" s="235"/>
      <c r="HW112" s="235"/>
      <c r="HX112" s="235"/>
      <c r="HY112" s="235"/>
      <c r="HZ112" s="235"/>
      <c r="IA112" s="235"/>
      <c r="IB112" s="235"/>
      <c r="IC112" s="235"/>
      <c r="ID112" s="235"/>
      <c r="IE112" s="235"/>
      <c r="IF112" s="235"/>
      <c r="IG112" s="235"/>
      <c r="IH112" s="235"/>
      <c r="II112" s="235"/>
      <c r="IJ112" s="235"/>
      <c r="IK112" s="235"/>
      <c r="IL112" s="235"/>
      <c r="IM112" s="235"/>
      <c r="IN112" s="235"/>
      <c r="IO112" s="235"/>
      <c r="IP112" s="235"/>
      <c r="IQ112" s="235"/>
      <c r="IR112" s="235"/>
      <c r="IS112" s="235"/>
      <c r="IT112" s="235"/>
      <c r="IU112" s="235"/>
      <c r="IV112" s="235"/>
    </row>
    <row r="113" ht="35.25" customHeight="1" spans="1:256">
      <c r="A113" s="252" t="s">
        <v>1213</v>
      </c>
      <c r="B113" s="286"/>
      <c r="C113" s="394" t="s">
        <v>1303</v>
      </c>
      <c r="D113" s="388">
        <v>116</v>
      </c>
      <c r="E113" s="282"/>
      <c r="F113" s="393"/>
      <c r="G113" s="282"/>
      <c r="H113" s="282"/>
      <c r="I113" s="282"/>
      <c r="J113" s="282"/>
      <c r="K113" s="282"/>
      <c r="L113" s="235"/>
      <c r="M113" s="235"/>
      <c r="N113" s="235"/>
      <c r="O113" s="235"/>
      <c r="P113" s="235"/>
      <c r="Q113" s="235"/>
      <c r="R113" s="235"/>
      <c r="S113" s="235"/>
      <c r="T113" s="235"/>
      <c r="U113" s="235"/>
      <c r="V113" s="235"/>
      <c r="W113" s="235"/>
      <c r="X113" s="235"/>
      <c r="Y113" s="235"/>
      <c r="Z113" s="235"/>
      <c r="AA113" s="235"/>
      <c r="AB113" s="235"/>
      <c r="AC113" s="235"/>
      <c r="AD113" s="235"/>
      <c r="AE113" s="235"/>
      <c r="AF113" s="235"/>
      <c r="AG113" s="235"/>
      <c r="AH113" s="235"/>
      <c r="AI113" s="235"/>
      <c r="AJ113" s="235"/>
      <c r="AK113" s="235"/>
      <c r="AL113" s="235"/>
      <c r="AM113" s="235"/>
      <c r="AN113" s="235"/>
      <c r="AO113" s="235"/>
      <c r="AP113" s="235"/>
      <c r="AQ113" s="235"/>
      <c r="AR113" s="235"/>
      <c r="AS113" s="235"/>
      <c r="AT113" s="235"/>
      <c r="AU113" s="235"/>
      <c r="AV113" s="235"/>
      <c r="AW113" s="235"/>
      <c r="AX113" s="235"/>
      <c r="AY113" s="235"/>
      <c r="AZ113" s="235"/>
      <c r="BA113" s="235"/>
      <c r="BB113" s="235"/>
      <c r="BC113" s="235"/>
      <c r="BD113" s="235"/>
      <c r="BE113" s="235"/>
      <c r="BF113" s="235"/>
      <c r="BG113" s="235"/>
      <c r="BH113" s="235"/>
      <c r="BI113" s="235"/>
      <c r="BJ113" s="235"/>
      <c r="BK113" s="235"/>
      <c r="BL113" s="235"/>
      <c r="BM113" s="235"/>
      <c r="BN113" s="235"/>
      <c r="BO113" s="235"/>
      <c r="BP113" s="235"/>
      <c r="BQ113" s="235"/>
      <c r="BR113" s="235"/>
      <c r="BS113" s="235"/>
      <c r="BT113" s="235"/>
      <c r="BU113" s="235"/>
      <c r="BV113" s="235"/>
      <c r="BW113" s="235"/>
      <c r="BX113" s="235"/>
      <c r="BY113" s="235"/>
      <c r="BZ113" s="235"/>
      <c r="CA113" s="235"/>
      <c r="CB113" s="235"/>
      <c r="CC113" s="235"/>
      <c r="CD113" s="235"/>
      <c r="CE113" s="235"/>
      <c r="CF113" s="235"/>
      <c r="CG113" s="235"/>
      <c r="CH113" s="235"/>
      <c r="CI113" s="235"/>
      <c r="CJ113" s="235"/>
      <c r="CK113" s="235"/>
      <c r="CL113" s="235"/>
      <c r="CM113" s="235"/>
      <c r="CN113" s="235"/>
      <c r="CO113" s="235"/>
      <c r="CP113" s="235"/>
      <c r="CQ113" s="235"/>
      <c r="CR113" s="235"/>
      <c r="CS113" s="235"/>
      <c r="CT113" s="235"/>
      <c r="CU113" s="235"/>
      <c r="CV113" s="235"/>
      <c r="CW113" s="235"/>
      <c r="CX113" s="235"/>
      <c r="CY113" s="235"/>
      <c r="CZ113" s="235"/>
      <c r="DA113" s="235"/>
      <c r="DB113" s="235"/>
      <c r="DC113" s="235"/>
      <c r="DD113" s="235"/>
      <c r="DE113" s="235"/>
      <c r="DF113" s="235"/>
      <c r="DG113" s="235"/>
      <c r="DH113" s="235"/>
      <c r="DI113" s="235"/>
      <c r="DJ113" s="235"/>
      <c r="DK113" s="235"/>
      <c r="DL113" s="235"/>
      <c r="DM113" s="235"/>
      <c r="DN113" s="235"/>
      <c r="DO113" s="235"/>
      <c r="DP113" s="235"/>
      <c r="DQ113" s="235"/>
      <c r="DR113" s="235"/>
      <c r="DS113" s="235"/>
      <c r="DT113" s="235"/>
      <c r="DU113" s="235"/>
      <c r="DV113" s="235"/>
      <c r="DW113" s="235"/>
      <c r="DX113" s="235"/>
      <c r="DY113" s="235"/>
      <c r="DZ113" s="235"/>
      <c r="EA113" s="235"/>
      <c r="EB113" s="235"/>
      <c r="EC113" s="235"/>
      <c r="ED113" s="235"/>
      <c r="EE113" s="235"/>
      <c r="EF113" s="235"/>
      <c r="EG113" s="235"/>
      <c r="EH113" s="235"/>
      <c r="EI113" s="235"/>
      <c r="EJ113" s="235"/>
      <c r="EK113" s="235"/>
      <c r="EL113" s="235"/>
      <c r="EM113" s="235"/>
      <c r="EN113" s="235"/>
      <c r="EO113" s="235"/>
      <c r="EP113" s="235"/>
      <c r="EQ113" s="235"/>
      <c r="ER113" s="235"/>
      <c r="ES113" s="235"/>
      <c r="ET113" s="235"/>
      <c r="EU113" s="235"/>
      <c r="EV113" s="235"/>
      <c r="EW113" s="235"/>
      <c r="EX113" s="235"/>
      <c r="EY113" s="235"/>
      <c r="EZ113" s="235"/>
      <c r="FA113" s="235"/>
      <c r="FB113" s="235"/>
      <c r="FC113" s="235"/>
      <c r="FD113" s="235"/>
      <c r="FE113" s="235"/>
      <c r="FF113" s="235"/>
      <c r="FG113" s="235"/>
      <c r="FH113" s="235"/>
      <c r="FI113" s="235"/>
      <c r="FJ113" s="235"/>
      <c r="FK113" s="235"/>
      <c r="FL113" s="235"/>
      <c r="FM113" s="235"/>
      <c r="FN113" s="235"/>
      <c r="FO113" s="235"/>
      <c r="FP113" s="235"/>
      <c r="FQ113" s="235"/>
      <c r="FR113" s="235"/>
      <c r="FS113" s="235"/>
      <c r="FT113" s="235"/>
      <c r="FU113" s="235"/>
      <c r="FV113" s="235"/>
      <c r="FW113" s="235"/>
      <c r="FX113" s="235"/>
      <c r="FY113" s="235"/>
      <c r="FZ113" s="235"/>
      <c r="GA113" s="235"/>
      <c r="GB113" s="235"/>
      <c r="GC113" s="235"/>
      <c r="GD113" s="235"/>
      <c r="GE113" s="235"/>
      <c r="GF113" s="235"/>
      <c r="GG113" s="235"/>
      <c r="GH113" s="235"/>
      <c r="GI113" s="235"/>
      <c r="GJ113" s="235"/>
      <c r="GK113" s="235"/>
      <c r="GL113" s="235"/>
      <c r="GM113" s="235"/>
      <c r="GN113" s="235"/>
      <c r="GO113" s="235"/>
      <c r="GP113" s="235"/>
      <c r="GQ113" s="235"/>
      <c r="GR113" s="235"/>
      <c r="GS113" s="235"/>
      <c r="GT113" s="235"/>
      <c r="GU113" s="235"/>
      <c r="GV113" s="235"/>
      <c r="GW113" s="235"/>
      <c r="GX113" s="235"/>
      <c r="GY113" s="235"/>
      <c r="GZ113" s="235"/>
      <c r="HA113" s="235"/>
      <c r="HB113" s="235"/>
      <c r="HC113" s="235"/>
      <c r="HD113" s="235"/>
      <c r="HE113" s="235"/>
      <c r="HF113" s="235"/>
      <c r="HG113" s="235"/>
      <c r="HH113" s="235"/>
      <c r="HI113" s="235"/>
      <c r="HJ113" s="235"/>
      <c r="HK113" s="235"/>
      <c r="HL113" s="235"/>
      <c r="HM113" s="235"/>
      <c r="HN113" s="235"/>
      <c r="HO113" s="235"/>
      <c r="HP113" s="235"/>
      <c r="HQ113" s="235"/>
      <c r="HR113" s="235"/>
      <c r="HS113" s="235"/>
      <c r="HT113" s="235"/>
      <c r="HU113" s="235"/>
      <c r="HV113" s="235"/>
      <c r="HW113" s="235"/>
      <c r="HX113" s="235"/>
      <c r="HY113" s="235"/>
      <c r="HZ113" s="235"/>
      <c r="IA113" s="235"/>
      <c r="IB113" s="235"/>
      <c r="IC113" s="235"/>
      <c r="ID113" s="235"/>
      <c r="IE113" s="235"/>
      <c r="IF113" s="235"/>
      <c r="IG113" s="235"/>
      <c r="IH113" s="235"/>
      <c r="II113" s="235"/>
      <c r="IJ113" s="235"/>
      <c r="IK113" s="235"/>
      <c r="IL113" s="235"/>
      <c r="IM113" s="235"/>
      <c r="IN113" s="235"/>
      <c r="IO113" s="235"/>
      <c r="IP113" s="235"/>
      <c r="IQ113" s="235"/>
      <c r="IR113" s="235"/>
      <c r="IS113" s="235"/>
      <c r="IT113" s="235"/>
      <c r="IU113" s="235"/>
      <c r="IV113" s="235"/>
    </row>
    <row r="114" ht="33" customHeight="1" spans="1:256">
      <c r="A114" s="358" t="s">
        <v>1304</v>
      </c>
      <c r="B114" s="260"/>
      <c r="C114" s="216"/>
      <c r="D114" s="261">
        <f>SUM(D109:D113)</f>
        <v>8979</v>
      </c>
      <c r="E114" s="348"/>
      <c r="F114" s="395"/>
      <c r="G114" s="390"/>
      <c r="H114" s="282"/>
      <c r="I114" s="282"/>
      <c r="J114" s="282"/>
      <c r="K114" s="282"/>
      <c r="L114" s="235"/>
      <c r="M114" s="235"/>
      <c r="N114" s="235"/>
      <c r="O114" s="235"/>
      <c r="P114" s="235"/>
      <c r="Q114" s="235"/>
      <c r="R114" s="235"/>
      <c r="S114" s="235"/>
      <c r="T114" s="235"/>
      <c r="U114" s="235"/>
      <c r="V114" s="235"/>
      <c r="W114" s="235"/>
      <c r="X114" s="235"/>
      <c r="Y114" s="235"/>
      <c r="Z114" s="235"/>
      <c r="AA114" s="235"/>
      <c r="AB114" s="235"/>
      <c r="AC114" s="235"/>
      <c r="AD114" s="235"/>
      <c r="AE114" s="235"/>
      <c r="AF114" s="235"/>
      <c r="AG114" s="235"/>
      <c r="AH114" s="235"/>
      <c r="AI114" s="235"/>
      <c r="AJ114" s="235"/>
      <c r="AK114" s="235"/>
      <c r="AL114" s="235"/>
      <c r="AM114" s="235"/>
      <c r="AN114" s="235"/>
      <c r="AO114" s="235"/>
      <c r="AP114" s="235"/>
      <c r="AQ114" s="235"/>
      <c r="AR114" s="235"/>
      <c r="AS114" s="235"/>
      <c r="AT114" s="235"/>
      <c r="AU114" s="235"/>
      <c r="AV114" s="235"/>
      <c r="AW114" s="235"/>
      <c r="AX114" s="235"/>
      <c r="AY114" s="235"/>
      <c r="AZ114" s="235"/>
      <c r="BA114" s="235"/>
      <c r="BB114" s="235"/>
      <c r="BC114" s="235"/>
      <c r="BD114" s="235"/>
      <c r="BE114" s="235"/>
      <c r="BF114" s="235"/>
      <c r="BG114" s="235"/>
      <c r="BH114" s="235"/>
      <c r="BI114" s="235"/>
      <c r="BJ114" s="235"/>
      <c r="BK114" s="235"/>
      <c r="BL114" s="235"/>
      <c r="BM114" s="235"/>
      <c r="BN114" s="235"/>
      <c r="BO114" s="235"/>
      <c r="BP114" s="235"/>
      <c r="BQ114" s="235"/>
      <c r="BR114" s="235"/>
      <c r="BS114" s="235"/>
      <c r="BT114" s="235"/>
      <c r="BU114" s="235"/>
      <c r="BV114" s="235"/>
      <c r="BW114" s="235"/>
      <c r="BX114" s="235"/>
      <c r="BY114" s="235"/>
      <c r="BZ114" s="235"/>
      <c r="CA114" s="235"/>
      <c r="CB114" s="235"/>
      <c r="CC114" s="235"/>
      <c r="CD114" s="235"/>
      <c r="CE114" s="235"/>
      <c r="CF114" s="235"/>
      <c r="CG114" s="235"/>
      <c r="CH114" s="235"/>
      <c r="CI114" s="235"/>
      <c r="CJ114" s="235"/>
      <c r="CK114" s="235"/>
      <c r="CL114" s="235"/>
      <c r="CM114" s="235"/>
      <c r="CN114" s="235"/>
      <c r="CO114" s="235"/>
      <c r="CP114" s="235"/>
      <c r="CQ114" s="235"/>
      <c r="CR114" s="235"/>
      <c r="CS114" s="235"/>
      <c r="CT114" s="235"/>
      <c r="CU114" s="235"/>
      <c r="CV114" s="235"/>
      <c r="CW114" s="235"/>
      <c r="CX114" s="235"/>
      <c r="CY114" s="235"/>
      <c r="CZ114" s="235"/>
      <c r="DA114" s="235"/>
      <c r="DB114" s="235"/>
      <c r="DC114" s="235"/>
      <c r="DD114" s="235"/>
      <c r="DE114" s="235"/>
      <c r="DF114" s="235"/>
      <c r="DG114" s="235"/>
      <c r="DH114" s="235"/>
      <c r="DI114" s="235"/>
      <c r="DJ114" s="235"/>
      <c r="DK114" s="235"/>
      <c r="DL114" s="235"/>
      <c r="DM114" s="235"/>
      <c r="DN114" s="235"/>
      <c r="DO114" s="235"/>
      <c r="DP114" s="235"/>
      <c r="DQ114" s="235"/>
      <c r="DR114" s="235"/>
      <c r="DS114" s="235"/>
      <c r="DT114" s="235"/>
      <c r="DU114" s="235"/>
      <c r="DV114" s="235"/>
      <c r="DW114" s="235"/>
      <c r="DX114" s="235"/>
      <c r="DY114" s="235"/>
      <c r="DZ114" s="235"/>
      <c r="EA114" s="235"/>
      <c r="EB114" s="235"/>
      <c r="EC114" s="235"/>
      <c r="ED114" s="235"/>
      <c r="EE114" s="235"/>
      <c r="EF114" s="235"/>
      <c r="EG114" s="235"/>
      <c r="EH114" s="235"/>
      <c r="EI114" s="235"/>
      <c r="EJ114" s="235"/>
      <c r="EK114" s="235"/>
      <c r="EL114" s="235"/>
      <c r="EM114" s="235"/>
      <c r="EN114" s="235"/>
      <c r="EO114" s="235"/>
      <c r="EP114" s="235"/>
      <c r="EQ114" s="235"/>
      <c r="ER114" s="235"/>
      <c r="ES114" s="235"/>
      <c r="ET114" s="235"/>
      <c r="EU114" s="235"/>
      <c r="EV114" s="235"/>
      <c r="EW114" s="235"/>
      <c r="EX114" s="235"/>
      <c r="EY114" s="235"/>
      <c r="EZ114" s="235"/>
      <c r="FA114" s="235"/>
      <c r="FB114" s="235"/>
      <c r="FC114" s="235"/>
      <c r="FD114" s="235"/>
      <c r="FE114" s="235"/>
      <c r="FF114" s="235"/>
      <c r="FG114" s="235"/>
      <c r="FH114" s="235"/>
      <c r="FI114" s="235"/>
      <c r="FJ114" s="235"/>
      <c r="FK114" s="235"/>
      <c r="FL114" s="235"/>
      <c r="FM114" s="235"/>
      <c r="FN114" s="235"/>
      <c r="FO114" s="235"/>
      <c r="FP114" s="235"/>
      <c r="FQ114" s="235"/>
      <c r="FR114" s="235"/>
      <c r="FS114" s="235"/>
      <c r="FT114" s="235"/>
      <c r="FU114" s="235"/>
      <c r="FV114" s="235"/>
      <c r="FW114" s="235"/>
      <c r="FX114" s="235"/>
      <c r="FY114" s="235"/>
      <c r="FZ114" s="235"/>
      <c r="GA114" s="235"/>
      <c r="GB114" s="235"/>
      <c r="GC114" s="235"/>
      <c r="GD114" s="235"/>
      <c r="GE114" s="235"/>
      <c r="GF114" s="235"/>
      <c r="GG114" s="235"/>
      <c r="GH114" s="235"/>
      <c r="GI114" s="235"/>
      <c r="GJ114" s="235"/>
      <c r="GK114" s="235"/>
      <c r="GL114" s="235"/>
      <c r="GM114" s="235"/>
      <c r="GN114" s="235"/>
      <c r="GO114" s="235"/>
      <c r="GP114" s="235"/>
      <c r="GQ114" s="235"/>
      <c r="GR114" s="235"/>
      <c r="GS114" s="235"/>
      <c r="GT114" s="235"/>
      <c r="GU114" s="235"/>
      <c r="GV114" s="235"/>
      <c r="GW114" s="235"/>
      <c r="GX114" s="235"/>
      <c r="GY114" s="235"/>
      <c r="GZ114" s="235"/>
      <c r="HA114" s="235"/>
      <c r="HB114" s="235"/>
      <c r="HC114" s="235"/>
      <c r="HD114" s="235"/>
      <c r="HE114" s="235"/>
      <c r="HF114" s="235"/>
      <c r="HG114" s="235"/>
      <c r="HH114" s="235"/>
      <c r="HI114" s="235"/>
      <c r="HJ114" s="235"/>
      <c r="HK114" s="235"/>
      <c r="HL114" s="235"/>
      <c r="HM114" s="235"/>
      <c r="HN114" s="235"/>
      <c r="HO114" s="235"/>
      <c r="HP114" s="235"/>
      <c r="HQ114" s="235"/>
      <c r="HR114" s="235"/>
      <c r="HS114" s="235"/>
      <c r="HT114" s="235"/>
      <c r="HU114" s="235"/>
      <c r="HV114" s="235"/>
      <c r="HW114" s="235"/>
      <c r="HX114" s="235"/>
      <c r="HY114" s="235"/>
      <c r="HZ114" s="235"/>
      <c r="IA114" s="235"/>
      <c r="IB114" s="235"/>
      <c r="IC114" s="235"/>
      <c r="ID114" s="235"/>
      <c r="IE114" s="235"/>
      <c r="IF114" s="235"/>
      <c r="IG114" s="235"/>
      <c r="IH114" s="235"/>
      <c r="II114" s="235"/>
      <c r="IJ114" s="235"/>
      <c r="IK114" s="235"/>
      <c r="IL114" s="235"/>
      <c r="IM114" s="235"/>
      <c r="IN114" s="235"/>
      <c r="IO114" s="235"/>
      <c r="IP114" s="235"/>
      <c r="IQ114" s="235"/>
      <c r="IR114" s="235"/>
      <c r="IS114" s="235"/>
      <c r="IT114" s="235"/>
      <c r="IU114" s="235"/>
      <c r="IV114" s="235"/>
    </row>
    <row r="115" ht="28.5" customHeight="1" spans="1:256">
      <c r="A115" s="263"/>
      <c r="B115" s="263"/>
      <c r="C115" s="264"/>
      <c r="D115" s="396"/>
      <c r="E115" s="348"/>
      <c r="F115" s="283"/>
      <c r="G115" s="282"/>
      <c r="H115" s="282"/>
      <c r="I115" s="282"/>
      <c r="J115" s="282"/>
      <c r="K115" s="282"/>
      <c r="L115" s="235"/>
      <c r="M115" s="235"/>
      <c r="N115" s="235"/>
      <c r="O115" s="235"/>
      <c r="P115" s="235"/>
      <c r="Q115" s="235"/>
      <c r="R115" s="235"/>
      <c r="S115" s="235"/>
      <c r="T115" s="235"/>
      <c r="U115" s="235"/>
      <c r="V115" s="235"/>
      <c r="W115" s="235"/>
      <c r="X115" s="235"/>
      <c r="Y115" s="235"/>
      <c r="Z115" s="235"/>
      <c r="AA115" s="235"/>
      <c r="AB115" s="235"/>
      <c r="AC115" s="235"/>
      <c r="AD115" s="235"/>
      <c r="AE115" s="235"/>
      <c r="AF115" s="235"/>
      <c r="AG115" s="235"/>
      <c r="AH115" s="235"/>
      <c r="AI115" s="235"/>
      <c r="AJ115" s="235"/>
      <c r="AK115" s="235"/>
      <c r="AL115" s="235"/>
      <c r="AM115" s="235"/>
      <c r="AN115" s="235"/>
      <c r="AO115" s="235"/>
      <c r="AP115" s="235"/>
      <c r="AQ115" s="235"/>
      <c r="AR115" s="235"/>
      <c r="AS115" s="235"/>
      <c r="AT115" s="235"/>
      <c r="AU115" s="235"/>
      <c r="AV115" s="235"/>
      <c r="AW115" s="235"/>
      <c r="AX115" s="235"/>
      <c r="AY115" s="235"/>
      <c r="AZ115" s="235"/>
      <c r="BA115" s="235"/>
      <c r="BB115" s="235"/>
      <c r="BC115" s="235"/>
      <c r="BD115" s="235"/>
      <c r="BE115" s="235"/>
      <c r="BF115" s="235"/>
      <c r="BG115" s="235"/>
      <c r="BH115" s="235"/>
      <c r="BI115" s="235"/>
      <c r="BJ115" s="235"/>
      <c r="BK115" s="235"/>
      <c r="BL115" s="235"/>
      <c r="BM115" s="235"/>
      <c r="BN115" s="235"/>
      <c r="BO115" s="235"/>
      <c r="BP115" s="235"/>
      <c r="BQ115" s="235"/>
      <c r="BR115" s="235"/>
      <c r="BS115" s="235"/>
      <c r="BT115" s="235"/>
      <c r="BU115" s="235"/>
      <c r="BV115" s="235"/>
      <c r="BW115" s="235"/>
      <c r="BX115" s="235"/>
      <c r="BY115" s="235"/>
      <c r="BZ115" s="235"/>
      <c r="CA115" s="235"/>
      <c r="CB115" s="235"/>
      <c r="CC115" s="235"/>
      <c r="CD115" s="235"/>
      <c r="CE115" s="235"/>
      <c r="CF115" s="235"/>
      <c r="CG115" s="235"/>
      <c r="CH115" s="235"/>
      <c r="CI115" s="235"/>
      <c r="CJ115" s="235"/>
      <c r="CK115" s="235"/>
      <c r="CL115" s="235"/>
      <c r="CM115" s="235"/>
      <c r="CN115" s="235"/>
      <c r="CO115" s="235"/>
      <c r="CP115" s="235"/>
      <c r="CQ115" s="235"/>
      <c r="CR115" s="235"/>
      <c r="CS115" s="235"/>
      <c r="CT115" s="235"/>
      <c r="CU115" s="235"/>
      <c r="CV115" s="235"/>
      <c r="CW115" s="235"/>
      <c r="CX115" s="235"/>
      <c r="CY115" s="235"/>
      <c r="CZ115" s="235"/>
      <c r="DA115" s="235"/>
      <c r="DB115" s="235"/>
      <c r="DC115" s="235"/>
      <c r="DD115" s="235"/>
      <c r="DE115" s="235"/>
      <c r="DF115" s="235"/>
      <c r="DG115" s="235"/>
      <c r="DH115" s="235"/>
      <c r="DI115" s="235"/>
      <c r="DJ115" s="235"/>
      <c r="DK115" s="235"/>
      <c r="DL115" s="235"/>
      <c r="DM115" s="235"/>
      <c r="DN115" s="235"/>
      <c r="DO115" s="235"/>
      <c r="DP115" s="235"/>
      <c r="DQ115" s="235"/>
      <c r="DR115" s="235"/>
      <c r="DS115" s="235"/>
      <c r="DT115" s="235"/>
      <c r="DU115" s="235"/>
      <c r="DV115" s="235"/>
      <c r="DW115" s="235"/>
      <c r="DX115" s="235"/>
      <c r="DY115" s="235"/>
      <c r="DZ115" s="235"/>
      <c r="EA115" s="235"/>
      <c r="EB115" s="235"/>
      <c r="EC115" s="235"/>
      <c r="ED115" s="235"/>
      <c r="EE115" s="235"/>
      <c r="EF115" s="235"/>
      <c r="EG115" s="235"/>
      <c r="EH115" s="235"/>
      <c r="EI115" s="235"/>
      <c r="EJ115" s="235"/>
      <c r="EK115" s="235"/>
      <c r="EL115" s="235"/>
      <c r="EM115" s="235"/>
      <c r="EN115" s="235"/>
      <c r="EO115" s="235"/>
      <c r="EP115" s="235"/>
      <c r="EQ115" s="235"/>
      <c r="ER115" s="235"/>
      <c r="ES115" s="235"/>
      <c r="ET115" s="235"/>
      <c r="EU115" s="235"/>
      <c r="EV115" s="235"/>
      <c r="EW115" s="235"/>
      <c r="EX115" s="235"/>
      <c r="EY115" s="235"/>
      <c r="EZ115" s="235"/>
      <c r="FA115" s="235"/>
      <c r="FB115" s="235"/>
      <c r="FC115" s="235"/>
      <c r="FD115" s="235"/>
      <c r="FE115" s="235"/>
      <c r="FF115" s="235"/>
      <c r="FG115" s="235"/>
      <c r="FH115" s="235"/>
      <c r="FI115" s="235"/>
      <c r="FJ115" s="235"/>
      <c r="FK115" s="235"/>
      <c r="FL115" s="235"/>
      <c r="FM115" s="235"/>
      <c r="FN115" s="235"/>
      <c r="FO115" s="235"/>
      <c r="FP115" s="235"/>
      <c r="FQ115" s="235"/>
      <c r="FR115" s="235"/>
      <c r="FS115" s="235"/>
      <c r="FT115" s="235"/>
      <c r="FU115" s="235"/>
      <c r="FV115" s="235"/>
      <c r="FW115" s="235"/>
      <c r="FX115" s="235"/>
      <c r="FY115" s="235"/>
      <c r="FZ115" s="235"/>
      <c r="GA115" s="235"/>
      <c r="GB115" s="235"/>
      <c r="GC115" s="235"/>
      <c r="GD115" s="235"/>
      <c r="GE115" s="235"/>
      <c r="GF115" s="235"/>
      <c r="GG115" s="235"/>
      <c r="GH115" s="235"/>
      <c r="GI115" s="235"/>
      <c r="GJ115" s="235"/>
      <c r="GK115" s="235"/>
      <c r="GL115" s="235"/>
      <c r="GM115" s="235"/>
      <c r="GN115" s="235"/>
      <c r="GO115" s="235"/>
      <c r="GP115" s="235"/>
      <c r="GQ115" s="235"/>
      <c r="GR115" s="235"/>
      <c r="GS115" s="235"/>
      <c r="GT115" s="235"/>
      <c r="GU115" s="235"/>
      <c r="GV115" s="235"/>
      <c r="GW115" s="235"/>
      <c r="GX115" s="235"/>
      <c r="GY115" s="235"/>
      <c r="GZ115" s="235"/>
      <c r="HA115" s="235"/>
      <c r="HB115" s="235"/>
      <c r="HC115" s="235"/>
      <c r="HD115" s="235"/>
      <c r="HE115" s="235"/>
      <c r="HF115" s="235"/>
      <c r="HG115" s="235"/>
      <c r="HH115" s="235"/>
      <c r="HI115" s="235"/>
      <c r="HJ115" s="235"/>
      <c r="HK115" s="235"/>
      <c r="HL115" s="235"/>
      <c r="HM115" s="235"/>
      <c r="HN115" s="235"/>
      <c r="HO115" s="235"/>
      <c r="HP115" s="235"/>
      <c r="HQ115" s="235"/>
      <c r="HR115" s="235"/>
      <c r="HS115" s="235"/>
      <c r="HT115" s="235"/>
      <c r="HU115" s="235"/>
      <c r="HV115" s="235"/>
      <c r="HW115" s="235"/>
      <c r="HX115" s="235"/>
      <c r="HY115" s="235"/>
      <c r="HZ115" s="235"/>
      <c r="IA115" s="235"/>
      <c r="IB115" s="235"/>
      <c r="IC115" s="235"/>
      <c r="ID115" s="235"/>
      <c r="IE115" s="235"/>
      <c r="IF115" s="235"/>
      <c r="IG115" s="235"/>
      <c r="IH115" s="235"/>
      <c r="II115" s="235"/>
      <c r="IJ115" s="235"/>
      <c r="IK115" s="235"/>
      <c r="IL115" s="235"/>
      <c r="IM115" s="235"/>
      <c r="IN115" s="235"/>
      <c r="IO115" s="235"/>
      <c r="IP115" s="235"/>
      <c r="IQ115" s="235"/>
      <c r="IR115" s="235"/>
      <c r="IS115" s="235"/>
      <c r="IT115" s="235"/>
      <c r="IU115" s="235"/>
      <c r="IV115" s="235"/>
    </row>
    <row r="116" ht="28.5" customHeight="1" spans="1:256">
      <c r="A116" s="244" t="s">
        <v>1305</v>
      </c>
      <c r="B116" s="351" t="s">
        <v>1306</v>
      </c>
      <c r="C116" s="279"/>
      <c r="D116" s="342"/>
      <c r="E116" s="348"/>
      <c r="F116" s="283"/>
      <c r="G116" s="282"/>
      <c r="H116" s="282"/>
      <c r="I116" s="282"/>
      <c r="J116" s="282"/>
      <c r="K116" s="282"/>
      <c r="L116" s="235"/>
      <c r="M116" s="235"/>
      <c r="N116" s="235"/>
      <c r="O116" s="235"/>
      <c r="P116" s="235"/>
      <c r="Q116" s="235"/>
      <c r="R116" s="235"/>
      <c r="S116" s="235"/>
      <c r="T116" s="235"/>
      <c r="U116" s="235"/>
      <c r="V116" s="235"/>
      <c r="W116" s="235"/>
      <c r="X116" s="235"/>
      <c r="Y116" s="235"/>
      <c r="Z116" s="235"/>
      <c r="AA116" s="235"/>
      <c r="AB116" s="235"/>
      <c r="AC116" s="235"/>
      <c r="AD116" s="235"/>
      <c r="AE116" s="235"/>
      <c r="AF116" s="235"/>
      <c r="AG116" s="235"/>
      <c r="AH116" s="235"/>
      <c r="AI116" s="235"/>
      <c r="AJ116" s="235"/>
      <c r="AK116" s="235"/>
      <c r="AL116" s="235"/>
      <c r="AM116" s="235"/>
      <c r="AN116" s="235"/>
      <c r="AO116" s="235"/>
      <c r="AP116" s="235"/>
      <c r="AQ116" s="235"/>
      <c r="AR116" s="235"/>
      <c r="AS116" s="235"/>
      <c r="AT116" s="235"/>
      <c r="AU116" s="235"/>
      <c r="AV116" s="235"/>
      <c r="AW116" s="235"/>
      <c r="AX116" s="235"/>
      <c r="AY116" s="235"/>
      <c r="AZ116" s="235"/>
      <c r="BA116" s="235"/>
      <c r="BB116" s="235"/>
      <c r="BC116" s="235"/>
      <c r="BD116" s="235"/>
      <c r="BE116" s="235"/>
      <c r="BF116" s="235"/>
      <c r="BG116" s="235"/>
      <c r="BH116" s="235"/>
      <c r="BI116" s="235"/>
      <c r="BJ116" s="235"/>
      <c r="BK116" s="235"/>
      <c r="BL116" s="235"/>
      <c r="BM116" s="235"/>
      <c r="BN116" s="235"/>
      <c r="BO116" s="235"/>
      <c r="BP116" s="235"/>
      <c r="BQ116" s="235"/>
      <c r="BR116" s="235"/>
      <c r="BS116" s="235"/>
      <c r="BT116" s="235"/>
      <c r="BU116" s="235"/>
      <c r="BV116" s="235"/>
      <c r="BW116" s="235"/>
      <c r="BX116" s="235"/>
      <c r="BY116" s="235"/>
      <c r="BZ116" s="235"/>
      <c r="CA116" s="235"/>
      <c r="CB116" s="235"/>
      <c r="CC116" s="235"/>
      <c r="CD116" s="235"/>
      <c r="CE116" s="235"/>
      <c r="CF116" s="235"/>
      <c r="CG116" s="235"/>
      <c r="CH116" s="235"/>
      <c r="CI116" s="235"/>
      <c r="CJ116" s="235"/>
      <c r="CK116" s="235"/>
      <c r="CL116" s="235"/>
      <c r="CM116" s="235"/>
      <c r="CN116" s="235"/>
      <c r="CO116" s="235"/>
      <c r="CP116" s="235"/>
      <c r="CQ116" s="235"/>
      <c r="CR116" s="235"/>
      <c r="CS116" s="235"/>
      <c r="CT116" s="235"/>
      <c r="CU116" s="235"/>
      <c r="CV116" s="235"/>
      <c r="CW116" s="235"/>
      <c r="CX116" s="235"/>
      <c r="CY116" s="235"/>
      <c r="CZ116" s="235"/>
      <c r="DA116" s="235"/>
      <c r="DB116" s="235"/>
      <c r="DC116" s="235"/>
      <c r="DD116" s="235"/>
      <c r="DE116" s="235"/>
      <c r="DF116" s="235"/>
      <c r="DG116" s="235"/>
      <c r="DH116" s="235"/>
      <c r="DI116" s="235"/>
      <c r="DJ116" s="235"/>
      <c r="DK116" s="235"/>
      <c r="DL116" s="235"/>
      <c r="DM116" s="235"/>
      <c r="DN116" s="235"/>
      <c r="DO116" s="235"/>
      <c r="DP116" s="235"/>
      <c r="DQ116" s="235"/>
      <c r="DR116" s="235"/>
      <c r="DS116" s="235"/>
      <c r="DT116" s="235"/>
      <c r="DU116" s="235"/>
      <c r="DV116" s="235"/>
      <c r="DW116" s="235"/>
      <c r="DX116" s="235"/>
      <c r="DY116" s="235"/>
      <c r="DZ116" s="235"/>
      <c r="EA116" s="235"/>
      <c r="EB116" s="235"/>
      <c r="EC116" s="235"/>
      <c r="ED116" s="235"/>
      <c r="EE116" s="235"/>
      <c r="EF116" s="235"/>
      <c r="EG116" s="235"/>
      <c r="EH116" s="235"/>
      <c r="EI116" s="235"/>
      <c r="EJ116" s="235"/>
      <c r="EK116" s="235"/>
      <c r="EL116" s="235"/>
      <c r="EM116" s="235"/>
      <c r="EN116" s="235"/>
      <c r="EO116" s="235"/>
      <c r="EP116" s="235"/>
      <c r="EQ116" s="235"/>
      <c r="ER116" s="235"/>
      <c r="ES116" s="235"/>
      <c r="ET116" s="235"/>
      <c r="EU116" s="235"/>
      <c r="EV116" s="235"/>
      <c r="EW116" s="235"/>
      <c r="EX116" s="235"/>
      <c r="EY116" s="235"/>
      <c r="EZ116" s="235"/>
      <c r="FA116" s="235"/>
      <c r="FB116" s="235"/>
      <c r="FC116" s="235"/>
      <c r="FD116" s="235"/>
      <c r="FE116" s="235"/>
      <c r="FF116" s="235"/>
      <c r="FG116" s="235"/>
      <c r="FH116" s="235"/>
      <c r="FI116" s="235"/>
      <c r="FJ116" s="235"/>
      <c r="FK116" s="235"/>
      <c r="FL116" s="235"/>
      <c r="FM116" s="235"/>
      <c r="FN116" s="235"/>
      <c r="FO116" s="235"/>
      <c r="FP116" s="235"/>
      <c r="FQ116" s="235"/>
      <c r="FR116" s="235"/>
      <c r="FS116" s="235"/>
      <c r="FT116" s="235"/>
      <c r="FU116" s="235"/>
      <c r="FV116" s="235"/>
      <c r="FW116" s="235"/>
      <c r="FX116" s="235"/>
      <c r="FY116" s="235"/>
      <c r="FZ116" s="235"/>
      <c r="GA116" s="235"/>
      <c r="GB116" s="235"/>
      <c r="GC116" s="235"/>
      <c r="GD116" s="235"/>
      <c r="GE116" s="235"/>
      <c r="GF116" s="235"/>
      <c r="GG116" s="235"/>
      <c r="GH116" s="235"/>
      <c r="GI116" s="235"/>
      <c r="GJ116" s="235"/>
      <c r="GK116" s="235"/>
      <c r="GL116" s="235"/>
      <c r="GM116" s="235"/>
      <c r="GN116" s="235"/>
      <c r="GO116" s="235"/>
      <c r="GP116" s="235"/>
      <c r="GQ116" s="235"/>
      <c r="GR116" s="235"/>
      <c r="GS116" s="235"/>
      <c r="GT116" s="235"/>
      <c r="GU116" s="235"/>
      <c r="GV116" s="235"/>
      <c r="GW116" s="235"/>
      <c r="GX116" s="235"/>
      <c r="GY116" s="235"/>
      <c r="GZ116" s="235"/>
      <c r="HA116" s="235"/>
      <c r="HB116" s="235"/>
      <c r="HC116" s="235"/>
      <c r="HD116" s="235"/>
      <c r="HE116" s="235"/>
      <c r="HF116" s="235"/>
      <c r="HG116" s="235"/>
      <c r="HH116" s="235"/>
      <c r="HI116" s="235"/>
      <c r="HJ116" s="235"/>
      <c r="HK116" s="235"/>
      <c r="HL116" s="235"/>
      <c r="HM116" s="235"/>
      <c r="HN116" s="235"/>
      <c r="HO116" s="235"/>
      <c r="HP116" s="235"/>
      <c r="HQ116" s="235"/>
      <c r="HR116" s="235"/>
      <c r="HS116" s="235"/>
      <c r="HT116" s="235"/>
      <c r="HU116" s="235"/>
      <c r="HV116" s="235"/>
      <c r="HW116" s="235"/>
      <c r="HX116" s="235"/>
      <c r="HY116" s="235"/>
      <c r="HZ116" s="235"/>
      <c r="IA116" s="235"/>
      <c r="IB116" s="235"/>
      <c r="IC116" s="235"/>
      <c r="ID116" s="235"/>
      <c r="IE116" s="235"/>
      <c r="IF116" s="235"/>
      <c r="IG116" s="235"/>
      <c r="IH116" s="235"/>
      <c r="II116" s="235"/>
      <c r="IJ116" s="235"/>
      <c r="IK116" s="235"/>
      <c r="IL116" s="235"/>
      <c r="IM116" s="235"/>
      <c r="IN116" s="235"/>
      <c r="IO116" s="235"/>
      <c r="IP116" s="235"/>
      <c r="IQ116" s="235"/>
      <c r="IR116" s="235"/>
      <c r="IS116" s="235"/>
      <c r="IT116" s="235"/>
      <c r="IU116" s="235"/>
      <c r="IV116" s="235"/>
    </row>
    <row r="117" ht="28.5" customHeight="1" spans="1:256">
      <c r="A117" s="382" t="s">
        <v>76</v>
      </c>
      <c r="B117" s="382" t="s">
        <v>1196</v>
      </c>
      <c r="C117" s="382" t="s">
        <v>1297</v>
      </c>
      <c r="D117" s="383" t="s">
        <v>1264</v>
      </c>
      <c r="E117" s="348"/>
      <c r="F117" s="283"/>
      <c r="G117" s="282"/>
      <c r="H117" s="282"/>
      <c r="I117" s="282"/>
      <c r="J117" s="282"/>
      <c r="K117" s="282"/>
      <c r="L117" s="235"/>
      <c r="M117" s="235"/>
      <c r="N117" s="235"/>
      <c r="O117" s="235"/>
      <c r="P117" s="235"/>
      <c r="Q117" s="235"/>
      <c r="R117" s="235"/>
      <c r="S117" s="235"/>
      <c r="T117" s="235"/>
      <c r="U117" s="235"/>
      <c r="V117" s="235"/>
      <c r="W117" s="235"/>
      <c r="X117" s="235"/>
      <c r="Y117" s="235"/>
      <c r="Z117" s="235"/>
      <c r="AA117" s="235"/>
      <c r="AB117" s="235"/>
      <c r="AC117" s="235"/>
      <c r="AD117" s="235"/>
      <c r="AE117" s="235"/>
      <c r="AF117" s="235"/>
      <c r="AG117" s="235"/>
      <c r="AH117" s="235"/>
      <c r="AI117" s="235"/>
      <c r="AJ117" s="235"/>
      <c r="AK117" s="235"/>
      <c r="AL117" s="235"/>
      <c r="AM117" s="235"/>
      <c r="AN117" s="235"/>
      <c r="AO117" s="235"/>
      <c r="AP117" s="235"/>
      <c r="AQ117" s="235"/>
      <c r="AR117" s="235"/>
      <c r="AS117" s="235"/>
      <c r="AT117" s="235"/>
      <c r="AU117" s="235"/>
      <c r="AV117" s="235"/>
      <c r="AW117" s="235"/>
      <c r="AX117" s="235"/>
      <c r="AY117" s="235"/>
      <c r="AZ117" s="235"/>
      <c r="BA117" s="235"/>
      <c r="BB117" s="235"/>
      <c r="BC117" s="235"/>
      <c r="BD117" s="235"/>
      <c r="BE117" s="235"/>
      <c r="BF117" s="235"/>
      <c r="BG117" s="235"/>
      <c r="BH117" s="235"/>
      <c r="BI117" s="235"/>
      <c r="BJ117" s="235"/>
      <c r="BK117" s="235"/>
      <c r="BL117" s="235"/>
      <c r="BM117" s="235"/>
      <c r="BN117" s="235"/>
      <c r="BO117" s="235"/>
      <c r="BP117" s="235"/>
      <c r="BQ117" s="235"/>
      <c r="BR117" s="235"/>
      <c r="BS117" s="235"/>
      <c r="BT117" s="235"/>
      <c r="BU117" s="235"/>
      <c r="BV117" s="235"/>
      <c r="BW117" s="235"/>
      <c r="BX117" s="235"/>
      <c r="BY117" s="235"/>
      <c r="BZ117" s="235"/>
      <c r="CA117" s="235"/>
      <c r="CB117" s="235"/>
      <c r="CC117" s="235"/>
      <c r="CD117" s="235"/>
      <c r="CE117" s="235"/>
      <c r="CF117" s="235"/>
      <c r="CG117" s="235"/>
      <c r="CH117" s="235"/>
      <c r="CI117" s="235"/>
      <c r="CJ117" s="235"/>
      <c r="CK117" s="235"/>
      <c r="CL117" s="235"/>
      <c r="CM117" s="235"/>
      <c r="CN117" s="235"/>
      <c r="CO117" s="235"/>
      <c r="CP117" s="235"/>
      <c r="CQ117" s="235"/>
      <c r="CR117" s="235"/>
      <c r="CS117" s="235"/>
      <c r="CT117" s="235"/>
      <c r="CU117" s="235"/>
      <c r="CV117" s="235"/>
      <c r="CW117" s="235"/>
      <c r="CX117" s="235"/>
      <c r="CY117" s="235"/>
      <c r="CZ117" s="235"/>
      <c r="DA117" s="235"/>
      <c r="DB117" s="235"/>
      <c r="DC117" s="235"/>
      <c r="DD117" s="235"/>
      <c r="DE117" s="235"/>
      <c r="DF117" s="235"/>
      <c r="DG117" s="235"/>
      <c r="DH117" s="235"/>
      <c r="DI117" s="235"/>
      <c r="DJ117" s="235"/>
      <c r="DK117" s="235"/>
      <c r="DL117" s="235"/>
      <c r="DM117" s="235"/>
      <c r="DN117" s="235"/>
      <c r="DO117" s="235"/>
      <c r="DP117" s="235"/>
      <c r="DQ117" s="235"/>
      <c r="DR117" s="235"/>
      <c r="DS117" s="235"/>
      <c r="DT117" s="235"/>
      <c r="DU117" s="235"/>
      <c r="DV117" s="235"/>
      <c r="DW117" s="235"/>
      <c r="DX117" s="235"/>
      <c r="DY117" s="235"/>
      <c r="DZ117" s="235"/>
      <c r="EA117" s="235"/>
      <c r="EB117" s="235"/>
      <c r="EC117" s="235"/>
      <c r="ED117" s="235"/>
      <c r="EE117" s="235"/>
      <c r="EF117" s="235"/>
      <c r="EG117" s="235"/>
      <c r="EH117" s="235"/>
      <c r="EI117" s="235"/>
      <c r="EJ117" s="235"/>
      <c r="EK117" s="235"/>
      <c r="EL117" s="235"/>
      <c r="EM117" s="235"/>
      <c r="EN117" s="235"/>
      <c r="EO117" s="235"/>
      <c r="EP117" s="235"/>
      <c r="EQ117" s="235"/>
      <c r="ER117" s="235"/>
      <c r="ES117" s="235"/>
      <c r="ET117" s="235"/>
      <c r="EU117" s="235"/>
      <c r="EV117" s="235"/>
      <c r="EW117" s="235"/>
      <c r="EX117" s="235"/>
      <c r="EY117" s="235"/>
      <c r="EZ117" s="235"/>
      <c r="FA117" s="235"/>
      <c r="FB117" s="235"/>
      <c r="FC117" s="235"/>
      <c r="FD117" s="235"/>
      <c r="FE117" s="235"/>
      <c r="FF117" s="235"/>
      <c r="FG117" s="235"/>
      <c r="FH117" s="235"/>
      <c r="FI117" s="235"/>
      <c r="FJ117" s="235"/>
      <c r="FK117" s="235"/>
      <c r="FL117" s="235"/>
      <c r="FM117" s="235"/>
      <c r="FN117" s="235"/>
      <c r="FO117" s="235"/>
      <c r="FP117" s="235"/>
      <c r="FQ117" s="235"/>
      <c r="FR117" s="235"/>
      <c r="FS117" s="235"/>
      <c r="FT117" s="235"/>
      <c r="FU117" s="235"/>
      <c r="FV117" s="235"/>
      <c r="FW117" s="235"/>
      <c r="FX117" s="235"/>
      <c r="FY117" s="235"/>
      <c r="FZ117" s="235"/>
      <c r="GA117" s="235"/>
      <c r="GB117" s="235"/>
      <c r="GC117" s="235"/>
      <c r="GD117" s="235"/>
      <c r="GE117" s="235"/>
      <c r="GF117" s="235"/>
      <c r="GG117" s="235"/>
      <c r="GH117" s="235"/>
      <c r="GI117" s="235"/>
      <c r="GJ117" s="235"/>
      <c r="GK117" s="235"/>
      <c r="GL117" s="235"/>
      <c r="GM117" s="235"/>
      <c r="GN117" s="235"/>
      <c r="GO117" s="235"/>
      <c r="GP117" s="235"/>
      <c r="GQ117" s="235"/>
      <c r="GR117" s="235"/>
      <c r="GS117" s="235"/>
      <c r="GT117" s="235"/>
      <c r="GU117" s="235"/>
      <c r="GV117" s="235"/>
      <c r="GW117" s="235"/>
      <c r="GX117" s="235"/>
      <c r="GY117" s="235"/>
      <c r="GZ117" s="235"/>
      <c r="HA117" s="235"/>
      <c r="HB117" s="235"/>
      <c r="HC117" s="235"/>
      <c r="HD117" s="235"/>
      <c r="HE117" s="235"/>
      <c r="HF117" s="235"/>
      <c r="HG117" s="235"/>
      <c r="HH117" s="235"/>
      <c r="HI117" s="235"/>
      <c r="HJ117" s="235"/>
      <c r="HK117" s="235"/>
      <c r="HL117" s="235"/>
      <c r="HM117" s="235"/>
      <c r="HN117" s="235"/>
      <c r="HO117" s="235"/>
      <c r="HP117" s="235"/>
      <c r="HQ117" s="235"/>
      <c r="HR117" s="235"/>
      <c r="HS117" s="235"/>
      <c r="HT117" s="235"/>
      <c r="HU117" s="235"/>
      <c r="HV117" s="235"/>
      <c r="HW117" s="235"/>
      <c r="HX117" s="235"/>
      <c r="HY117" s="235"/>
      <c r="HZ117" s="235"/>
      <c r="IA117" s="235"/>
      <c r="IB117" s="235"/>
      <c r="IC117" s="235"/>
      <c r="ID117" s="235"/>
      <c r="IE117" s="235"/>
      <c r="IF117" s="235"/>
      <c r="IG117" s="235"/>
      <c r="IH117" s="235"/>
      <c r="II117" s="235"/>
      <c r="IJ117" s="235"/>
      <c r="IK117" s="235"/>
      <c r="IL117" s="235"/>
      <c r="IM117" s="235"/>
      <c r="IN117" s="235"/>
      <c r="IO117" s="235"/>
      <c r="IP117" s="235"/>
      <c r="IQ117" s="235"/>
      <c r="IR117" s="235"/>
      <c r="IS117" s="235"/>
      <c r="IT117" s="235"/>
      <c r="IU117" s="235"/>
      <c r="IV117" s="235"/>
    </row>
    <row r="118" ht="28.5" customHeight="1" spans="1:256">
      <c r="A118" s="366"/>
      <c r="B118" s="366"/>
      <c r="C118" s="366"/>
      <c r="D118" s="366"/>
      <c r="E118" s="348"/>
      <c r="F118" s="283"/>
      <c r="G118" s="282"/>
      <c r="H118" s="282"/>
      <c r="I118" s="282"/>
      <c r="J118" s="282"/>
      <c r="K118" s="282"/>
      <c r="L118" s="235"/>
      <c r="M118" s="235"/>
      <c r="N118" s="235"/>
      <c r="O118" s="235"/>
      <c r="P118" s="235"/>
      <c r="Q118" s="235"/>
      <c r="R118" s="235"/>
      <c r="S118" s="235"/>
      <c r="T118" s="235"/>
      <c r="U118" s="235"/>
      <c r="V118" s="235"/>
      <c r="W118" s="235"/>
      <c r="X118" s="235"/>
      <c r="Y118" s="235"/>
      <c r="Z118" s="235"/>
      <c r="AA118" s="235"/>
      <c r="AB118" s="235"/>
      <c r="AC118" s="235"/>
      <c r="AD118" s="235"/>
      <c r="AE118" s="235"/>
      <c r="AF118" s="235"/>
      <c r="AG118" s="235"/>
      <c r="AH118" s="235"/>
      <c r="AI118" s="235"/>
      <c r="AJ118" s="235"/>
      <c r="AK118" s="235"/>
      <c r="AL118" s="235"/>
      <c r="AM118" s="235"/>
      <c r="AN118" s="235"/>
      <c r="AO118" s="235"/>
      <c r="AP118" s="235"/>
      <c r="AQ118" s="235"/>
      <c r="AR118" s="235"/>
      <c r="AS118" s="235"/>
      <c r="AT118" s="235"/>
      <c r="AU118" s="235"/>
      <c r="AV118" s="235"/>
      <c r="AW118" s="235"/>
      <c r="AX118" s="235"/>
      <c r="AY118" s="235"/>
      <c r="AZ118" s="235"/>
      <c r="BA118" s="235"/>
      <c r="BB118" s="235"/>
      <c r="BC118" s="235"/>
      <c r="BD118" s="235"/>
      <c r="BE118" s="235"/>
      <c r="BF118" s="235"/>
      <c r="BG118" s="235"/>
      <c r="BH118" s="235"/>
      <c r="BI118" s="235"/>
      <c r="BJ118" s="235"/>
      <c r="BK118" s="235"/>
      <c r="BL118" s="235"/>
      <c r="BM118" s="235"/>
      <c r="BN118" s="235"/>
      <c r="BO118" s="235"/>
      <c r="BP118" s="235"/>
      <c r="BQ118" s="235"/>
      <c r="BR118" s="235"/>
      <c r="BS118" s="235"/>
      <c r="BT118" s="235"/>
      <c r="BU118" s="235"/>
      <c r="BV118" s="235"/>
      <c r="BW118" s="235"/>
      <c r="BX118" s="235"/>
      <c r="BY118" s="235"/>
      <c r="BZ118" s="235"/>
      <c r="CA118" s="235"/>
      <c r="CB118" s="235"/>
      <c r="CC118" s="235"/>
      <c r="CD118" s="235"/>
      <c r="CE118" s="235"/>
      <c r="CF118" s="235"/>
      <c r="CG118" s="235"/>
      <c r="CH118" s="235"/>
      <c r="CI118" s="235"/>
      <c r="CJ118" s="235"/>
      <c r="CK118" s="235"/>
      <c r="CL118" s="235"/>
      <c r="CM118" s="235"/>
      <c r="CN118" s="235"/>
      <c r="CO118" s="235"/>
      <c r="CP118" s="235"/>
      <c r="CQ118" s="235"/>
      <c r="CR118" s="235"/>
      <c r="CS118" s="235"/>
      <c r="CT118" s="235"/>
      <c r="CU118" s="235"/>
      <c r="CV118" s="235"/>
      <c r="CW118" s="235"/>
      <c r="CX118" s="235"/>
      <c r="CY118" s="235"/>
      <c r="CZ118" s="235"/>
      <c r="DA118" s="235"/>
      <c r="DB118" s="235"/>
      <c r="DC118" s="235"/>
      <c r="DD118" s="235"/>
      <c r="DE118" s="235"/>
      <c r="DF118" s="235"/>
      <c r="DG118" s="235"/>
      <c r="DH118" s="235"/>
      <c r="DI118" s="235"/>
      <c r="DJ118" s="235"/>
      <c r="DK118" s="235"/>
      <c r="DL118" s="235"/>
      <c r="DM118" s="235"/>
      <c r="DN118" s="235"/>
      <c r="DO118" s="235"/>
      <c r="DP118" s="235"/>
      <c r="DQ118" s="235"/>
      <c r="DR118" s="235"/>
      <c r="DS118" s="235"/>
      <c r="DT118" s="235"/>
      <c r="DU118" s="235"/>
      <c r="DV118" s="235"/>
      <c r="DW118" s="235"/>
      <c r="DX118" s="235"/>
      <c r="DY118" s="235"/>
      <c r="DZ118" s="235"/>
      <c r="EA118" s="235"/>
      <c r="EB118" s="235"/>
      <c r="EC118" s="235"/>
      <c r="ED118" s="235"/>
      <c r="EE118" s="235"/>
      <c r="EF118" s="235"/>
      <c r="EG118" s="235"/>
      <c r="EH118" s="235"/>
      <c r="EI118" s="235"/>
      <c r="EJ118" s="235"/>
      <c r="EK118" s="235"/>
      <c r="EL118" s="235"/>
      <c r="EM118" s="235"/>
      <c r="EN118" s="235"/>
      <c r="EO118" s="235"/>
      <c r="EP118" s="235"/>
      <c r="EQ118" s="235"/>
      <c r="ER118" s="235"/>
      <c r="ES118" s="235"/>
      <c r="ET118" s="235"/>
      <c r="EU118" s="235"/>
      <c r="EV118" s="235"/>
      <c r="EW118" s="235"/>
      <c r="EX118" s="235"/>
      <c r="EY118" s="235"/>
      <c r="EZ118" s="235"/>
      <c r="FA118" s="235"/>
      <c r="FB118" s="235"/>
      <c r="FC118" s="235"/>
      <c r="FD118" s="235"/>
      <c r="FE118" s="235"/>
      <c r="FF118" s="235"/>
      <c r="FG118" s="235"/>
      <c r="FH118" s="235"/>
      <c r="FI118" s="235"/>
      <c r="FJ118" s="235"/>
      <c r="FK118" s="235"/>
      <c r="FL118" s="235"/>
      <c r="FM118" s="235"/>
      <c r="FN118" s="235"/>
      <c r="FO118" s="235"/>
      <c r="FP118" s="235"/>
      <c r="FQ118" s="235"/>
      <c r="FR118" s="235"/>
      <c r="FS118" s="235"/>
      <c r="FT118" s="235"/>
      <c r="FU118" s="235"/>
      <c r="FV118" s="235"/>
      <c r="FW118" s="235"/>
      <c r="FX118" s="235"/>
      <c r="FY118" s="235"/>
      <c r="FZ118" s="235"/>
      <c r="GA118" s="235"/>
      <c r="GB118" s="235"/>
      <c r="GC118" s="235"/>
      <c r="GD118" s="235"/>
      <c r="GE118" s="235"/>
      <c r="GF118" s="235"/>
      <c r="GG118" s="235"/>
      <c r="GH118" s="235"/>
      <c r="GI118" s="235"/>
      <c r="GJ118" s="235"/>
      <c r="GK118" s="235"/>
      <c r="GL118" s="235"/>
      <c r="GM118" s="235"/>
      <c r="GN118" s="235"/>
      <c r="GO118" s="235"/>
      <c r="GP118" s="235"/>
      <c r="GQ118" s="235"/>
      <c r="GR118" s="235"/>
      <c r="GS118" s="235"/>
      <c r="GT118" s="235"/>
      <c r="GU118" s="235"/>
      <c r="GV118" s="235"/>
      <c r="GW118" s="235"/>
      <c r="GX118" s="235"/>
      <c r="GY118" s="235"/>
      <c r="GZ118" s="235"/>
      <c r="HA118" s="235"/>
      <c r="HB118" s="235"/>
      <c r="HC118" s="235"/>
      <c r="HD118" s="235"/>
      <c r="HE118" s="235"/>
      <c r="HF118" s="235"/>
      <c r="HG118" s="235"/>
      <c r="HH118" s="235"/>
      <c r="HI118" s="235"/>
      <c r="HJ118" s="235"/>
      <c r="HK118" s="235"/>
      <c r="HL118" s="235"/>
      <c r="HM118" s="235"/>
      <c r="HN118" s="235"/>
      <c r="HO118" s="235"/>
      <c r="HP118" s="235"/>
      <c r="HQ118" s="235"/>
      <c r="HR118" s="235"/>
      <c r="HS118" s="235"/>
      <c r="HT118" s="235"/>
      <c r="HU118" s="235"/>
      <c r="HV118" s="235"/>
      <c r="HW118" s="235"/>
      <c r="HX118" s="235"/>
      <c r="HY118" s="235"/>
      <c r="HZ118" s="235"/>
      <c r="IA118" s="235"/>
      <c r="IB118" s="235"/>
      <c r="IC118" s="235"/>
      <c r="ID118" s="235"/>
      <c r="IE118" s="235"/>
      <c r="IF118" s="235"/>
      <c r="IG118" s="235"/>
      <c r="IH118" s="235"/>
      <c r="II118" s="235"/>
      <c r="IJ118" s="235"/>
      <c r="IK118" s="235"/>
      <c r="IL118" s="235"/>
      <c r="IM118" s="235"/>
      <c r="IN118" s="235"/>
      <c r="IO118" s="235"/>
      <c r="IP118" s="235"/>
      <c r="IQ118" s="235"/>
      <c r="IR118" s="235"/>
      <c r="IS118" s="235"/>
      <c r="IT118" s="235"/>
      <c r="IU118" s="235"/>
      <c r="IV118" s="235"/>
    </row>
    <row r="119" ht="39" customHeight="1" spans="1:256">
      <c r="A119" s="385" t="s">
        <v>1205</v>
      </c>
      <c r="B119" s="386" t="s">
        <v>1008</v>
      </c>
      <c r="C119" s="387" t="s">
        <v>1307</v>
      </c>
      <c r="D119" s="388">
        <v>399</v>
      </c>
      <c r="E119" s="348"/>
      <c r="F119" s="283"/>
      <c r="G119" s="282"/>
      <c r="H119" s="282"/>
      <c r="I119" s="282"/>
      <c r="J119" s="282"/>
      <c r="K119" s="282"/>
      <c r="L119" s="235"/>
      <c r="M119" s="235"/>
      <c r="N119" s="235"/>
      <c r="O119" s="235"/>
      <c r="P119" s="235"/>
      <c r="Q119" s="235"/>
      <c r="R119" s="235"/>
      <c r="S119" s="235"/>
      <c r="T119" s="235"/>
      <c r="U119" s="235"/>
      <c r="V119" s="235"/>
      <c r="W119" s="235"/>
      <c r="X119" s="235"/>
      <c r="Y119" s="235"/>
      <c r="Z119" s="235"/>
      <c r="AA119" s="235"/>
      <c r="AB119" s="235"/>
      <c r="AC119" s="235"/>
      <c r="AD119" s="235"/>
      <c r="AE119" s="235"/>
      <c r="AF119" s="235"/>
      <c r="AG119" s="235"/>
      <c r="AH119" s="235"/>
      <c r="AI119" s="235"/>
      <c r="AJ119" s="235"/>
      <c r="AK119" s="235"/>
      <c r="AL119" s="235"/>
      <c r="AM119" s="235"/>
      <c r="AN119" s="235"/>
      <c r="AO119" s="235"/>
      <c r="AP119" s="235"/>
      <c r="AQ119" s="235"/>
      <c r="AR119" s="235"/>
      <c r="AS119" s="235"/>
      <c r="AT119" s="235"/>
      <c r="AU119" s="235"/>
      <c r="AV119" s="235"/>
      <c r="AW119" s="235"/>
      <c r="AX119" s="235"/>
      <c r="AY119" s="235"/>
      <c r="AZ119" s="235"/>
      <c r="BA119" s="235"/>
      <c r="BB119" s="235"/>
      <c r="BC119" s="235"/>
      <c r="BD119" s="235"/>
      <c r="BE119" s="235"/>
      <c r="BF119" s="235"/>
      <c r="BG119" s="235"/>
      <c r="BH119" s="235"/>
      <c r="BI119" s="235"/>
      <c r="BJ119" s="235"/>
      <c r="BK119" s="235"/>
      <c r="BL119" s="235"/>
      <c r="BM119" s="235"/>
      <c r="BN119" s="235"/>
      <c r="BO119" s="235"/>
      <c r="BP119" s="235"/>
      <c r="BQ119" s="235"/>
      <c r="BR119" s="235"/>
      <c r="BS119" s="235"/>
      <c r="BT119" s="235"/>
      <c r="BU119" s="235"/>
      <c r="BV119" s="235"/>
      <c r="BW119" s="235"/>
      <c r="BX119" s="235"/>
      <c r="BY119" s="235"/>
      <c r="BZ119" s="235"/>
      <c r="CA119" s="235"/>
      <c r="CB119" s="235"/>
      <c r="CC119" s="235"/>
      <c r="CD119" s="235"/>
      <c r="CE119" s="235"/>
      <c r="CF119" s="235"/>
      <c r="CG119" s="235"/>
      <c r="CH119" s="235"/>
      <c r="CI119" s="235"/>
      <c r="CJ119" s="235"/>
      <c r="CK119" s="235"/>
      <c r="CL119" s="235"/>
      <c r="CM119" s="235"/>
      <c r="CN119" s="235"/>
      <c r="CO119" s="235"/>
      <c r="CP119" s="235"/>
      <c r="CQ119" s="235"/>
      <c r="CR119" s="235"/>
      <c r="CS119" s="235"/>
      <c r="CT119" s="235"/>
      <c r="CU119" s="235"/>
      <c r="CV119" s="235"/>
      <c r="CW119" s="235"/>
      <c r="CX119" s="235"/>
      <c r="CY119" s="235"/>
      <c r="CZ119" s="235"/>
      <c r="DA119" s="235"/>
      <c r="DB119" s="235"/>
      <c r="DC119" s="235"/>
      <c r="DD119" s="235"/>
      <c r="DE119" s="235"/>
      <c r="DF119" s="235"/>
      <c r="DG119" s="235"/>
      <c r="DH119" s="235"/>
      <c r="DI119" s="235"/>
      <c r="DJ119" s="235"/>
      <c r="DK119" s="235"/>
      <c r="DL119" s="235"/>
      <c r="DM119" s="235"/>
      <c r="DN119" s="235"/>
      <c r="DO119" s="235"/>
      <c r="DP119" s="235"/>
      <c r="DQ119" s="235"/>
      <c r="DR119" s="235"/>
      <c r="DS119" s="235"/>
      <c r="DT119" s="235"/>
      <c r="DU119" s="235"/>
      <c r="DV119" s="235"/>
      <c r="DW119" s="235"/>
      <c r="DX119" s="235"/>
      <c r="DY119" s="235"/>
      <c r="DZ119" s="235"/>
      <c r="EA119" s="235"/>
      <c r="EB119" s="235"/>
      <c r="EC119" s="235"/>
      <c r="ED119" s="235"/>
      <c r="EE119" s="235"/>
      <c r="EF119" s="235"/>
      <c r="EG119" s="235"/>
      <c r="EH119" s="235"/>
      <c r="EI119" s="235"/>
      <c r="EJ119" s="235"/>
      <c r="EK119" s="235"/>
      <c r="EL119" s="235"/>
      <c r="EM119" s="235"/>
      <c r="EN119" s="235"/>
      <c r="EO119" s="235"/>
      <c r="EP119" s="235"/>
      <c r="EQ119" s="235"/>
      <c r="ER119" s="235"/>
      <c r="ES119" s="235"/>
      <c r="ET119" s="235"/>
      <c r="EU119" s="235"/>
      <c r="EV119" s="235"/>
      <c r="EW119" s="235"/>
      <c r="EX119" s="235"/>
      <c r="EY119" s="235"/>
      <c r="EZ119" s="235"/>
      <c r="FA119" s="235"/>
      <c r="FB119" s="235"/>
      <c r="FC119" s="235"/>
      <c r="FD119" s="235"/>
      <c r="FE119" s="235"/>
      <c r="FF119" s="235"/>
      <c r="FG119" s="235"/>
      <c r="FH119" s="235"/>
      <c r="FI119" s="235"/>
      <c r="FJ119" s="235"/>
      <c r="FK119" s="235"/>
      <c r="FL119" s="235"/>
      <c r="FM119" s="235"/>
      <c r="FN119" s="235"/>
      <c r="FO119" s="235"/>
      <c r="FP119" s="235"/>
      <c r="FQ119" s="235"/>
      <c r="FR119" s="235"/>
      <c r="FS119" s="235"/>
      <c r="FT119" s="235"/>
      <c r="FU119" s="235"/>
      <c r="FV119" s="235"/>
      <c r="FW119" s="235"/>
      <c r="FX119" s="235"/>
      <c r="FY119" s="235"/>
      <c r="FZ119" s="235"/>
      <c r="GA119" s="235"/>
      <c r="GB119" s="235"/>
      <c r="GC119" s="235"/>
      <c r="GD119" s="235"/>
      <c r="GE119" s="235"/>
      <c r="GF119" s="235"/>
      <c r="GG119" s="235"/>
      <c r="GH119" s="235"/>
      <c r="GI119" s="235"/>
      <c r="GJ119" s="235"/>
      <c r="GK119" s="235"/>
      <c r="GL119" s="235"/>
      <c r="GM119" s="235"/>
      <c r="GN119" s="235"/>
      <c r="GO119" s="235"/>
      <c r="GP119" s="235"/>
      <c r="GQ119" s="235"/>
      <c r="GR119" s="235"/>
      <c r="GS119" s="235"/>
      <c r="GT119" s="235"/>
      <c r="GU119" s="235"/>
      <c r="GV119" s="235"/>
      <c r="GW119" s="235"/>
      <c r="GX119" s="235"/>
      <c r="GY119" s="235"/>
      <c r="GZ119" s="235"/>
      <c r="HA119" s="235"/>
      <c r="HB119" s="235"/>
      <c r="HC119" s="235"/>
      <c r="HD119" s="235"/>
      <c r="HE119" s="235"/>
      <c r="HF119" s="235"/>
      <c r="HG119" s="235"/>
      <c r="HH119" s="235"/>
      <c r="HI119" s="235"/>
      <c r="HJ119" s="235"/>
      <c r="HK119" s="235"/>
      <c r="HL119" s="235"/>
      <c r="HM119" s="235"/>
      <c r="HN119" s="235"/>
      <c r="HO119" s="235"/>
      <c r="HP119" s="235"/>
      <c r="HQ119" s="235"/>
      <c r="HR119" s="235"/>
      <c r="HS119" s="235"/>
      <c r="HT119" s="235"/>
      <c r="HU119" s="235"/>
      <c r="HV119" s="235"/>
      <c r="HW119" s="235"/>
      <c r="HX119" s="235"/>
      <c r="HY119" s="235"/>
      <c r="HZ119" s="235"/>
      <c r="IA119" s="235"/>
      <c r="IB119" s="235"/>
      <c r="IC119" s="235"/>
      <c r="ID119" s="235"/>
      <c r="IE119" s="235"/>
      <c r="IF119" s="235"/>
      <c r="IG119" s="235"/>
      <c r="IH119" s="235"/>
      <c r="II119" s="235"/>
      <c r="IJ119" s="235"/>
      <c r="IK119" s="235"/>
      <c r="IL119" s="235"/>
      <c r="IM119" s="235"/>
      <c r="IN119" s="235"/>
      <c r="IO119" s="235"/>
      <c r="IP119" s="235"/>
      <c r="IQ119" s="235"/>
      <c r="IR119" s="235"/>
      <c r="IS119" s="235"/>
      <c r="IT119" s="235"/>
      <c r="IU119" s="235"/>
      <c r="IV119" s="235"/>
    </row>
    <row r="120" ht="29.25" customHeight="1" spans="1:256">
      <c r="A120" s="252" t="s">
        <v>1207</v>
      </c>
      <c r="B120" s="391"/>
      <c r="C120" s="387" t="s">
        <v>1308</v>
      </c>
      <c r="D120" s="388">
        <v>0</v>
      </c>
      <c r="E120" s="348"/>
      <c r="F120" s="283"/>
      <c r="G120" s="282"/>
      <c r="H120" s="282"/>
      <c r="I120" s="282"/>
      <c r="J120" s="282"/>
      <c r="K120" s="282"/>
      <c r="L120" s="235"/>
      <c r="M120" s="235"/>
      <c r="N120" s="235"/>
      <c r="O120" s="235"/>
      <c r="P120" s="235"/>
      <c r="Q120" s="235"/>
      <c r="R120" s="235"/>
      <c r="S120" s="235"/>
      <c r="T120" s="235"/>
      <c r="U120" s="235"/>
      <c r="V120" s="235"/>
      <c r="W120" s="235"/>
      <c r="X120" s="235"/>
      <c r="Y120" s="235"/>
      <c r="Z120" s="235"/>
      <c r="AA120" s="235"/>
      <c r="AB120" s="235"/>
      <c r="AC120" s="235"/>
      <c r="AD120" s="235"/>
      <c r="AE120" s="235"/>
      <c r="AF120" s="235"/>
      <c r="AG120" s="235"/>
      <c r="AH120" s="235"/>
      <c r="AI120" s="235"/>
      <c r="AJ120" s="235"/>
      <c r="AK120" s="235"/>
      <c r="AL120" s="235"/>
      <c r="AM120" s="235"/>
      <c r="AN120" s="235"/>
      <c r="AO120" s="235"/>
      <c r="AP120" s="235"/>
      <c r="AQ120" s="235"/>
      <c r="AR120" s="235"/>
      <c r="AS120" s="235"/>
      <c r="AT120" s="235"/>
      <c r="AU120" s="235"/>
      <c r="AV120" s="235"/>
      <c r="AW120" s="235"/>
      <c r="AX120" s="235"/>
      <c r="AY120" s="235"/>
      <c r="AZ120" s="235"/>
      <c r="BA120" s="235"/>
      <c r="BB120" s="235"/>
      <c r="BC120" s="235"/>
      <c r="BD120" s="235"/>
      <c r="BE120" s="235"/>
      <c r="BF120" s="235"/>
      <c r="BG120" s="235"/>
      <c r="BH120" s="235"/>
      <c r="BI120" s="235"/>
      <c r="BJ120" s="235"/>
      <c r="BK120" s="235"/>
      <c r="BL120" s="235"/>
      <c r="BM120" s="235"/>
      <c r="BN120" s="235"/>
      <c r="BO120" s="235"/>
      <c r="BP120" s="235"/>
      <c r="BQ120" s="235"/>
      <c r="BR120" s="235"/>
      <c r="BS120" s="235"/>
      <c r="BT120" s="235"/>
      <c r="BU120" s="235"/>
      <c r="BV120" s="235"/>
      <c r="BW120" s="235"/>
      <c r="BX120" s="235"/>
      <c r="BY120" s="235"/>
      <c r="BZ120" s="235"/>
      <c r="CA120" s="235"/>
      <c r="CB120" s="235"/>
      <c r="CC120" s="235"/>
      <c r="CD120" s="235"/>
      <c r="CE120" s="235"/>
      <c r="CF120" s="235"/>
      <c r="CG120" s="235"/>
      <c r="CH120" s="235"/>
      <c r="CI120" s="235"/>
      <c r="CJ120" s="235"/>
      <c r="CK120" s="235"/>
      <c r="CL120" s="235"/>
      <c r="CM120" s="235"/>
      <c r="CN120" s="235"/>
      <c r="CO120" s="235"/>
      <c r="CP120" s="235"/>
      <c r="CQ120" s="235"/>
      <c r="CR120" s="235"/>
      <c r="CS120" s="235"/>
      <c r="CT120" s="235"/>
      <c r="CU120" s="235"/>
      <c r="CV120" s="235"/>
      <c r="CW120" s="235"/>
      <c r="CX120" s="235"/>
      <c r="CY120" s="235"/>
      <c r="CZ120" s="235"/>
      <c r="DA120" s="235"/>
      <c r="DB120" s="235"/>
      <c r="DC120" s="235"/>
      <c r="DD120" s="235"/>
      <c r="DE120" s="235"/>
      <c r="DF120" s="235"/>
      <c r="DG120" s="235"/>
      <c r="DH120" s="235"/>
      <c r="DI120" s="235"/>
      <c r="DJ120" s="235"/>
      <c r="DK120" s="235"/>
      <c r="DL120" s="235"/>
      <c r="DM120" s="235"/>
      <c r="DN120" s="235"/>
      <c r="DO120" s="235"/>
      <c r="DP120" s="235"/>
      <c r="DQ120" s="235"/>
      <c r="DR120" s="235"/>
      <c r="DS120" s="235"/>
      <c r="DT120" s="235"/>
      <c r="DU120" s="235"/>
      <c r="DV120" s="235"/>
      <c r="DW120" s="235"/>
      <c r="DX120" s="235"/>
      <c r="DY120" s="235"/>
      <c r="DZ120" s="235"/>
      <c r="EA120" s="235"/>
      <c r="EB120" s="235"/>
      <c r="EC120" s="235"/>
      <c r="ED120" s="235"/>
      <c r="EE120" s="235"/>
      <c r="EF120" s="235"/>
      <c r="EG120" s="235"/>
      <c r="EH120" s="235"/>
      <c r="EI120" s="235"/>
      <c r="EJ120" s="235"/>
      <c r="EK120" s="235"/>
      <c r="EL120" s="235"/>
      <c r="EM120" s="235"/>
      <c r="EN120" s="235"/>
      <c r="EO120" s="235"/>
      <c r="EP120" s="235"/>
      <c r="EQ120" s="235"/>
      <c r="ER120" s="235"/>
      <c r="ES120" s="235"/>
      <c r="ET120" s="235"/>
      <c r="EU120" s="235"/>
      <c r="EV120" s="235"/>
      <c r="EW120" s="235"/>
      <c r="EX120" s="235"/>
      <c r="EY120" s="235"/>
      <c r="EZ120" s="235"/>
      <c r="FA120" s="235"/>
      <c r="FB120" s="235"/>
      <c r="FC120" s="235"/>
      <c r="FD120" s="235"/>
      <c r="FE120" s="235"/>
      <c r="FF120" s="235"/>
      <c r="FG120" s="235"/>
      <c r="FH120" s="235"/>
      <c r="FI120" s="235"/>
      <c r="FJ120" s="235"/>
      <c r="FK120" s="235"/>
      <c r="FL120" s="235"/>
      <c r="FM120" s="235"/>
      <c r="FN120" s="235"/>
      <c r="FO120" s="235"/>
      <c r="FP120" s="235"/>
      <c r="FQ120" s="235"/>
      <c r="FR120" s="235"/>
      <c r="FS120" s="235"/>
      <c r="FT120" s="235"/>
      <c r="FU120" s="235"/>
      <c r="FV120" s="235"/>
      <c r="FW120" s="235"/>
      <c r="FX120" s="235"/>
      <c r="FY120" s="235"/>
      <c r="FZ120" s="235"/>
      <c r="GA120" s="235"/>
      <c r="GB120" s="235"/>
      <c r="GC120" s="235"/>
      <c r="GD120" s="235"/>
      <c r="GE120" s="235"/>
      <c r="GF120" s="235"/>
      <c r="GG120" s="235"/>
      <c r="GH120" s="235"/>
      <c r="GI120" s="235"/>
      <c r="GJ120" s="235"/>
      <c r="GK120" s="235"/>
      <c r="GL120" s="235"/>
      <c r="GM120" s="235"/>
      <c r="GN120" s="235"/>
      <c r="GO120" s="235"/>
      <c r="GP120" s="235"/>
      <c r="GQ120" s="235"/>
      <c r="GR120" s="235"/>
      <c r="GS120" s="235"/>
      <c r="GT120" s="235"/>
      <c r="GU120" s="235"/>
      <c r="GV120" s="235"/>
      <c r="GW120" s="235"/>
      <c r="GX120" s="235"/>
      <c r="GY120" s="235"/>
      <c r="GZ120" s="235"/>
      <c r="HA120" s="235"/>
      <c r="HB120" s="235"/>
      <c r="HC120" s="235"/>
      <c r="HD120" s="235"/>
      <c r="HE120" s="235"/>
      <c r="HF120" s="235"/>
      <c r="HG120" s="235"/>
      <c r="HH120" s="235"/>
      <c r="HI120" s="235"/>
      <c r="HJ120" s="235"/>
      <c r="HK120" s="235"/>
      <c r="HL120" s="235"/>
      <c r="HM120" s="235"/>
      <c r="HN120" s="235"/>
      <c r="HO120" s="235"/>
      <c r="HP120" s="235"/>
      <c r="HQ120" s="235"/>
      <c r="HR120" s="235"/>
      <c r="HS120" s="235"/>
      <c r="HT120" s="235"/>
      <c r="HU120" s="235"/>
      <c r="HV120" s="235"/>
      <c r="HW120" s="235"/>
      <c r="HX120" s="235"/>
      <c r="HY120" s="235"/>
      <c r="HZ120" s="235"/>
      <c r="IA120" s="235"/>
      <c r="IB120" s="235"/>
      <c r="IC120" s="235"/>
      <c r="ID120" s="235"/>
      <c r="IE120" s="235"/>
      <c r="IF120" s="235"/>
      <c r="IG120" s="235"/>
      <c r="IH120" s="235"/>
      <c r="II120" s="235"/>
      <c r="IJ120" s="235"/>
      <c r="IK120" s="235"/>
      <c r="IL120" s="235"/>
      <c r="IM120" s="235"/>
      <c r="IN120" s="235"/>
      <c r="IO120" s="235"/>
      <c r="IP120" s="235"/>
      <c r="IQ120" s="235"/>
      <c r="IR120" s="235"/>
      <c r="IS120" s="235"/>
      <c r="IT120" s="235"/>
      <c r="IU120" s="235"/>
      <c r="IV120" s="235"/>
    </row>
    <row r="121" ht="36.75" customHeight="1" spans="1:256">
      <c r="A121" s="385" t="s">
        <v>1209</v>
      </c>
      <c r="B121" s="391"/>
      <c r="C121" s="387" t="s">
        <v>1309</v>
      </c>
      <c r="D121" s="388">
        <v>0</v>
      </c>
      <c r="E121" s="348"/>
      <c r="F121" s="283"/>
      <c r="G121" s="282"/>
      <c r="H121" s="282"/>
      <c r="I121" s="282"/>
      <c r="J121" s="282"/>
      <c r="K121" s="282"/>
      <c r="L121" s="235"/>
      <c r="M121" s="235"/>
      <c r="N121" s="235"/>
      <c r="O121" s="235"/>
      <c r="P121" s="235"/>
      <c r="Q121" s="235"/>
      <c r="R121" s="235"/>
      <c r="S121" s="235"/>
      <c r="T121" s="235"/>
      <c r="U121" s="235"/>
      <c r="V121" s="235"/>
      <c r="W121" s="235"/>
      <c r="X121" s="235"/>
      <c r="Y121" s="235"/>
      <c r="Z121" s="235"/>
      <c r="AA121" s="235"/>
      <c r="AB121" s="235"/>
      <c r="AC121" s="235"/>
      <c r="AD121" s="235"/>
      <c r="AE121" s="235"/>
      <c r="AF121" s="235"/>
      <c r="AG121" s="235"/>
      <c r="AH121" s="235"/>
      <c r="AI121" s="235"/>
      <c r="AJ121" s="235"/>
      <c r="AK121" s="235"/>
      <c r="AL121" s="235"/>
      <c r="AM121" s="235"/>
      <c r="AN121" s="235"/>
      <c r="AO121" s="235"/>
      <c r="AP121" s="235"/>
      <c r="AQ121" s="235"/>
      <c r="AR121" s="235"/>
      <c r="AS121" s="235"/>
      <c r="AT121" s="235"/>
      <c r="AU121" s="235"/>
      <c r="AV121" s="235"/>
      <c r="AW121" s="235"/>
      <c r="AX121" s="235"/>
      <c r="AY121" s="235"/>
      <c r="AZ121" s="235"/>
      <c r="BA121" s="235"/>
      <c r="BB121" s="235"/>
      <c r="BC121" s="235"/>
      <c r="BD121" s="235"/>
      <c r="BE121" s="235"/>
      <c r="BF121" s="235"/>
      <c r="BG121" s="235"/>
      <c r="BH121" s="235"/>
      <c r="BI121" s="235"/>
      <c r="BJ121" s="235"/>
      <c r="BK121" s="235"/>
      <c r="BL121" s="235"/>
      <c r="BM121" s="235"/>
      <c r="BN121" s="235"/>
      <c r="BO121" s="235"/>
      <c r="BP121" s="235"/>
      <c r="BQ121" s="235"/>
      <c r="BR121" s="235"/>
      <c r="BS121" s="235"/>
      <c r="BT121" s="235"/>
      <c r="BU121" s="235"/>
      <c r="BV121" s="235"/>
      <c r="BW121" s="235"/>
      <c r="BX121" s="235"/>
      <c r="BY121" s="235"/>
      <c r="BZ121" s="235"/>
      <c r="CA121" s="235"/>
      <c r="CB121" s="235"/>
      <c r="CC121" s="235"/>
      <c r="CD121" s="235"/>
      <c r="CE121" s="235"/>
      <c r="CF121" s="235"/>
      <c r="CG121" s="235"/>
      <c r="CH121" s="235"/>
      <c r="CI121" s="235"/>
      <c r="CJ121" s="235"/>
      <c r="CK121" s="235"/>
      <c r="CL121" s="235"/>
      <c r="CM121" s="235"/>
      <c r="CN121" s="235"/>
      <c r="CO121" s="235"/>
      <c r="CP121" s="235"/>
      <c r="CQ121" s="235"/>
      <c r="CR121" s="235"/>
      <c r="CS121" s="235"/>
      <c r="CT121" s="235"/>
      <c r="CU121" s="235"/>
      <c r="CV121" s="235"/>
      <c r="CW121" s="235"/>
      <c r="CX121" s="235"/>
      <c r="CY121" s="235"/>
      <c r="CZ121" s="235"/>
      <c r="DA121" s="235"/>
      <c r="DB121" s="235"/>
      <c r="DC121" s="235"/>
      <c r="DD121" s="235"/>
      <c r="DE121" s="235"/>
      <c r="DF121" s="235"/>
      <c r="DG121" s="235"/>
      <c r="DH121" s="235"/>
      <c r="DI121" s="235"/>
      <c r="DJ121" s="235"/>
      <c r="DK121" s="235"/>
      <c r="DL121" s="235"/>
      <c r="DM121" s="235"/>
      <c r="DN121" s="235"/>
      <c r="DO121" s="235"/>
      <c r="DP121" s="235"/>
      <c r="DQ121" s="235"/>
      <c r="DR121" s="235"/>
      <c r="DS121" s="235"/>
      <c r="DT121" s="235"/>
      <c r="DU121" s="235"/>
      <c r="DV121" s="235"/>
      <c r="DW121" s="235"/>
      <c r="DX121" s="235"/>
      <c r="DY121" s="235"/>
      <c r="DZ121" s="235"/>
      <c r="EA121" s="235"/>
      <c r="EB121" s="235"/>
      <c r="EC121" s="235"/>
      <c r="ED121" s="235"/>
      <c r="EE121" s="235"/>
      <c r="EF121" s="235"/>
      <c r="EG121" s="235"/>
      <c r="EH121" s="235"/>
      <c r="EI121" s="235"/>
      <c r="EJ121" s="235"/>
      <c r="EK121" s="235"/>
      <c r="EL121" s="235"/>
      <c r="EM121" s="235"/>
      <c r="EN121" s="235"/>
      <c r="EO121" s="235"/>
      <c r="EP121" s="235"/>
      <c r="EQ121" s="235"/>
      <c r="ER121" s="235"/>
      <c r="ES121" s="235"/>
      <c r="ET121" s="235"/>
      <c r="EU121" s="235"/>
      <c r="EV121" s="235"/>
      <c r="EW121" s="235"/>
      <c r="EX121" s="235"/>
      <c r="EY121" s="235"/>
      <c r="EZ121" s="235"/>
      <c r="FA121" s="235"/>
      <c r="FB121" s="235"/>
      <c r="FC121" s="235"/>
      <c r="FD121" s="235"/>
      <c r="FE121" s="235"/>
      <c r="FF121" s="235"/>
      <c r="FG121" s="235"/>
      <c r="FH121" s="235"/>
      <c r="FI121" s="235"/>
      <c r="FJ121" s="235"/>
      <c r="FK121" s="235"/>
      <c r="FL121" s="235"/>
      <c r="FM121" s="235"/>
      <c r="FN121" s="235"/>
      <c r="FO121" s="235"/>
      <c r="FP121" s="235"/>
      <c r="FQ121" s="235"/>
      <c r="FR121" s="235"/>
      <c r="FS121" s="235"/>
      <c r="FT121" s="235"/>
      <c r="FU121" s="235"/>
      <c r="FV121" s="235"/>
      <c r="FW121" s="235"/>
      <c r="FX121" s="235"/>
      <c r="FY121" s="235"/>
      <c r="FZ121" s="235"/>
      <c r="GA121" s="235"/>
      <c r="GB121" s="235"/>
      <c r="GC121" s="235"/>
      <c r="GD121" s="235"/>
      <c r="GE121" s="235"/>
      <c r="GF121" s="235"/>
      <c r="GG121" s="235"/>
      <c r="GH121" s="235"/>
      <c r="GI121" s="235"/>
      <c r="GJ121" s="235"/>
      <c r="GK121" s="235"/>
      <c r="GL121" s="235"/>
      <c r="GM121" s="235"/>
      <c r="GN121" s="235"/>
      <c r="GO121" s="235"/>
      <c r="GP121" s="235"/>
      <c r="GQ121" s="235"/>
      <c r="GR121" s="235"/>
      <c r="GS121" s="235"/>
      <c r="GT121" s="235"/>
      <c r="GU121" s="235"/>
      <c r="GV121" s="235"/>
      <c r="GW121" s="235"/>
      <c r="GX121" s="235"/>
      <c r="GY121" s="235"/>
      <c r="GZ121" s="235"/>
      <c r="HA121" s="235"/>
      <c r="HB121" s="235"/>
      <c r="HC121" s="235"/>
      <c r="HD121" s="235"/>
      <c r="HE121" s="235"/>
      <c r="HF121" s="235"/>
      <c r="HG121" s="235"/>
      <c r="HH121" s="235"/>
      <c r="HI121" s="235"/>
      <c r="HJ121" s="235"/>
      <c r="HK121" s="235"/>
      <c r="HL121" s="235"/>
      <c r="HM121" s="235"/>
      <c r="HN121" s="235"/>
      <c r="HO121" s="235"/>
      <c r="HP121" s="235"/>
      <c r="HQ121" s="235"/>
      <c r="HR121" s="235"/>
      <c r="HS121" s="235"/>
      <c r="HT121" s="235"/>
      <c r="HU121" s="235"/>
      <c r="HV121" s="235"/>
      <c r="HW121" s="235"/>
      <c r="HX121" s="235"/>
      <c r="HY121" s="235"/>
      <c r="HZ121" s="235"/>
      <c r="IA121" s="235"/>
      <c r="IB121" s="235"/>
      <c r="IC121" s="235"/>
      <c r="ID121" s="235"/>
      <c r="IE121" s="235"/>
      <c r="IF121" s="235"/>
      <c r="IG121" s="235"/>
      <c r="IH121" s="235"/>
      <c r="II121" s="235"/>
      <c r="IJ121" s="235"/>
      <c r="IK121" s="235"/>
      <c r="IL121" s="235"/>
      <c r="IM121" s="235"/>
      <c r="IN121" s="235"/>
      <c r="IO121" s="235"/>
      <c r="IP121" s="235"/>
      <c r="IQ121" s="235"/>
      <c r="IR121" s="235"/>
      <c r="IS121" s="235"/>
      <c r="IT121" s="235"/>
      <c r="IU121" s="235"/>
      <c r="IV121" s="235"/>
    </row>
    <row r="122" ht="29.25" customHeight="1" spans="1:256">
      <c r="A122" s="252" t="s">
        <v>1211</v>
      </c>
      <c r="B122" s="391"/>
      <c r="C122" s="387" t="s">
        <v>1310</v>
      </c>
      <c r="D122" s="388">
        <v>0</v>
      </c>
      <c r="E122" s="348"/>
      <c r="F122" s="283"/>
      <c r="G122" s="282"/>
      <c r="H122" s="282"/>
      <c r="I122" s="282"/>
      <c r="J122" s="282"/>
      <c r="K122" s="282"/>
      <c r="L122" s="235"/>
      <c r="M122" s="235"/>
      <c r="N122" s="235"/>
      <c r="O122" s="235"/>
      <c r="P122" s="235"/>
      <c r="Q122" s="235"/>
      <c r="R122" s="235"/>
      <c r="S122" s="235"/>
      <c r="T122" s="235"/>
      <c r="U122" s="235"/>
      <c r="V122" s="235"/>
      <c r="W122" s="235"/>
      <c r="X122" s="235"/>
      <c r="Y122" s="235"/>
      <c r="Z122" s="235"/>
      <c r="AA122" s="235"/>
      <c r="AB122" s="235"/>
      <c r="AC122" s="235"/>
      <c r="AD122" s="235"/>
      <c r="AE122" s="235"/>
      <c r="AF122" s="235"/>
      <c r="AG122" s="235"/>
      <c r="AH122" s="235"/>
      <c r="AI122" s="235"/>
      <c r="AJ122" s="235"/>
      <c r="AK122" s="235"/>
      <c r="AL122" s="235"/>
      <c r="AM122" s="235"/>
      <c r="AN122" s="235"/>
      <c r="AO122" s="235"/>
      <c r="AP122" s="235"/>
      <c r="AQ122" s="235"/>
      <c r="AR122" s="235"/>
      <c r="AS122" s="235"/>
      <c r="AT122" s="235"/>
      <c r="AU122" s="235"/>
      <c r="AV122" s="235"/>
      <c r="AW122" s="235"/>
      <c r="AX122" s="235"/>
      <c r="AY122" s="235"/>
      <c r="AZ122" s="235"/>
      <c r="BA122" s="235"/>
      <c r="BB122" s="235"/>
      <c r="BC122" s="235"/>
      <c r="BD122" s="235"/>
      <c r="BE122" s="235"/>
      <c r="BF122" s="235"/>
      <c r="BG122" s="235"/>
      <c r="BH122" s="235"/>
      <c r="BI122" s="235"/>
      <c r="BJ122" s="235"/>
      <c r="BK122" s="235"/>
      <c r="BL122" s="235"/>
      <c r="BM122" s="235"/>
      <c r="BN122" s="235"/>
      <c r="BO122" s="235"/>
      <c r="BP122" s="235"/>
      <c r="BQ122" s="235"/>
      <c r="BR122" s="235"/>
      <c r="BS122" s="235"/>
      <c r="BT122" s="235"/>
      <c r="BU122" s="235"/>
      <c r="BV122" s="235"/>
      <c r="BW122" s="235"/>
      <c r="BX122" s="235"/>
      <c r="BY122" s="235"/>
      <c r="BZ122" s="235"/>
      <c r="CA122" s="235"/>
      <c r="CB122" s="235"/>
      <c r="CC122" s="235"/>
      <c r="CD122" s="235"/>
      <c r="CE122" s="235"/>
      <c r="CF122" s="235"/>
      <c r="CG122" s="235"/>
      <c r="CH122" s="235"/>
      <c r="CI122" s="235"/>
      <c r="CJ122" s="235"/>
      <c r="CK122" s="235"/>
      <c r="CL122" s="235"/>
      <c r="CM122" s="235"/>
      <c r="CN122" s="235"/>
      <c r="CO122" s="235"/>
      <c r="CP122" s="235"/>
      <c r="CQ122" s="235"/>
      <c r="CR122" s="235"/>
      <c r="CS122" s="235"/>
      <c r="CT122" s="235"/>
      <c r="CU122" s="235"/>
      <c r="CV122" s="235"/>
      <c r="CW122" s="235"/>
      <c r="CX122" s="235"/>
      <c r="CY122" s="235"/>
      <c r="CZ122" s="235"/>
      <c r="DA122" s="235"/>
      <c r="DB122" s="235"/>
      <c r="DC122" s="235"/>
      <c r="DD122" s="235"/>
      <c r="DE122" s="235"/>
      <c r="DF122" s="235"/>
      <c r="DG122" s="235"/>
      <c r="DH122" s="235"/>
      <c r="DI122" s="235"/>
      <c r="DJ122" s="235"/>
      <c r="DK122" s="235"/>
      <c r="DL122" s="235"/>
      <c r="DM122" s="235"/>
      <c r="DN122" s="235"/>
      <c r="DO122" s="235"/>
      <c r="DP122" s="235"/>
      <c r="DQ122" s="235"/>
      <c r="DR122" s="235"/>
      <c r="DS122" s="235"/>
      <c r="DT122" s="235"/>
      <c r="DU122" s="235"/>
      <c r="DV122" s="235"/>
      <c r="DW122" s="235"/>
      <c r="DX122" s="235"/>
      <c r="DY122" s="235"/>
      <c r="DZ122" s="235"/>
      <c r="EA122" s="235"/>
      <c r="EB122" s="235"/>
      <c r="EC122" s="235"/>
      <c r="ED122" s="235"/>
      <c r="EE122" s="235"/>
      <c r="EF122" s="235"/>
      <c r="EG122" s="235"/>
      <c r="EH122" s="235"/>
      <c r="EI122" s="235"/>
      <c r="EJ122" s="235"/>
      <c r="EK122" s="235"/>
      <c r="EL122" s="235"/>
      <c r="EM122" s="235"/>
      <c r="EN122" s="235"/>
      <c r="EO122" s="235"/>
      <c r="EP122" s="235"/>
      <c r="EQ122" s="235"/>
      <c r="ER122" s="235"/>
      <c r="ES122" s="235"/>
      <c r="ET122" s="235"/>
      <c r="EU122" s="235"/>
      <c r="EV122" s="235"/>
      <c r="EW122" s="235"/>
      <c r="EX122" s="235"/>
      <c r="EY122" s="235"/>
      <c r="EZ122" s="235"/>
      <c r="FA122" s="235"/>
      <c r="FB122" s="235"/>
      <c r="FC122" s="235"/>
      <c r="FD122" s="235"/>
      <c r="FE122" s="235"/>
      <c r="FF122" s="235"/>
      <c r="FG122" s="235"/>
      <c r="FH122" s="235"/>
      <c r="FI122" s="235"/>
      <c r="FJ122" s="235"/>
      <c r="FK122" s="235"/>
      <c r="FL122" s="235"/>
      <c r="FM122" s="235"/>
      <c r="FN122" s="235"/>
      <c r="FO122" s="235"/>
      <c r="FP122" s="235"/>
      <c r="FQ122" s="235"/>
      <c r="FR122" s="235"/>
      <c r="FS122" s="235"/>
      <c r="FT122" s="235"/>
      <c r="FU122" s="235"/>
      <c r="FV122" s="235"/>
      <c r="FW122" s="235"/>
      <c r="FX122" s="235"/>
      <c r="FY122" s="235"/>
      <c r="FZ122" s="235"/>
      <c r="GA122" s="235"/>
      <c r="GB122" s="235"/>
      <c r="GC122" s="235"/>
      <c r="GD122" s="235"/>
      <c r="GE122" s="235"/>
      <c r="GF122" s="235"/>
      <c r="GG122" s="235"/>
      <c r="GH122" s="235"/>
      <c r="GI122" s="235"/>
      <c r="GJ122" s="235"/>
      <c r="GK122" s="235"/>
      <c r="GL122" s="235"/>
      <c r="GM122" s="235"/>
      <c r="GN122" s="235"/>
      <c r="GO122" s="235"/>
      <c r="GP122" s="235"/>
      <c r="GQ122" s="235"/>
      <c r="GR122" s="235"/>
      <c r="GS122" s="235"/>
      <c r="GT122" s="235"/>
      <c r="GU122" s="235"/>
      <c r="GV122" s="235"/>
      <c r="GW122" s="235"/>
      <c r="GX122" s="235"/>
      <c r="GY122" s="235"/>
      <c r="GZ122" s="235"/>
      <c r="HA122" s="235"/>
      <c r="HB122" s="235"/>
      <c r="HC122" s="235"/>
      <c r="HD122" s="235"/>
      <c r="HE122" s="235"/>
      <c r="HF122" s="235"/>
      <c r="HG122" s="235"/>
      <c r="HH122" s="235"/>
      <c r="HI122" s="235"/>
      <c r="HJ122" s="235"/>
      <c r="HK122" s="235"/>
      <c r="HL122" s="235"/>
      <c r="HM122" s="235"/>
      <c r="HN122" s="235"/>
      <c r="HO122" s="235"/>
      <c r="HP122" s="235"/>
      <c r="HQ122" s="235"/>
      <c r="HR122" s="235"/>
      <c r="HS122" s="235"/>
      <c r="HT122" s="235"/>
      <c r="HU122" s="235"/>
      <c r="HV122" s="235"/>
      <c r="HW122" s="235"/>
      <c r="HX122" s="235"/>
      <c r="HY122" s="235"/>
      <c r="HZ122" s="235"/>
      <c r="IA122" s="235"/>
      <c r="IB122" s="235"/>
      <c r="IC122" s="235"/>
      <c r="ID122" s="235"/>
      <c r="IE122" s="235"/>
      <c r="IF122" s="235"/>
      <c r="IG122" s="235"/>
      <c r="IH122" s="235"/>
      <c r="II122" s="235"/>
      <c r="IJ122" s="235"/>
      <c r="IK122" s="235"/>
      <c r="IL122" s="235"/>
      <c r="IM122" s="235"/>
      <c r="IN122" s="235"/>
      <c r="IO122" s="235"/>
      <c r="IP122" s="235"/>
      <c r="IQ122" s="235"/>
      <c r="IR122" s="235"/>
      <c r="IS122" s="235"/>
      <c r="IT122" s="235"/>
      <c r="IU122" s="235"/>
      <c r="IV122" s="235"/>
    </row>
    <row r="123" ht="40.5" customHeight="1" spans="1:256">
      <c r="A123" s="385" t="s">
        <v>1213</v>
      </c>
      <c r="B123" s="391"/>
      <c r="C123" s="387" t="s">
        <v>1311</v>
      </c>
      <c r="D123" s="388">
        <v>124</v>
      </c>
      <c r="E123" s="348"/>
      <c r="F123" s="283"/>
      <c r="G123" s="282"/>
      <c r="H123" s="282"/>
      <c r="I123" s="282"/>
      <c r="J123" s="282"/>
      <c r="K123" s="282"/>
      <c r="L123" s="235"/>
      <c r="M123" s="235"/>
      <c r="N123" s="235"/>
      <c r="O123" s="235"/>
      <c r="P123" s="235"/>
      <c r="Q123" s="235"/>
      <c r="R123" s="235"/>
      <c r="S123" s="235"/>
      <c r="T123" s="235"/>
      <c r="U123" s="235"/>
      <c r="V123" s="235"/>
      <c r="W123" s="235"/>
      <c r="X123" s="235"/>
      <c r="Y123" s="235"/>
      <c r="Z123" s="235"/>
      <c r="AA123" s="235"/>
      <c r="AB123" s="235"/>
      <c r="AC123" s="235"/>
      <c r="AD123" s="235"/>
      <c r="AE123" s="235"/>
      <c r="AF123" s="235"/>
      <c r="AG123" s="235"/>
      <c r="AH123" s="235"/>
      <c r="AI123" s="235"/>
      <c r="AJ123" s="235"/>
      <c r="AK123" s="235"/>
      <c r="AL123" s="235"/>
      <c r="AM123" s="235"/>
      <c r="AN123" s="235"/>
      <c r="AO123" s="235"/>
      <c r="AP123" s="235"/>
      <c r="AQ123" s="235"/>
      <c r="AR123" s="235"/>
      <c r="AS123" s="235"/>
      <c r="AT123" s="235"/>
      <c r="AU123" s="235"/>
      <c r="AV123" s="235"/>
      <c r="AW123" s="235"/>
      <c r="AX123" s="235"/>
      <c r="AY123" s="235"/>
      <c r="AZ123" s="235"/>
      <c r="BA123" s="235"/>
      <c r="BB123" s="235"/>
      <c r="BC123" s="235"/>
      <c r="BD123" s="235"/>
      <c r="BE123" s="235"/>
      <c r="BF123" s="235"/>
      <c r="BG123" s="235"/>
      <c r="BH123" s="235"/>
      <c r="BI123" s="235"/>
      <c r="BJ123" s="235"/>
      <c r="BK123" s="235"/>
      <c r="BL123" s="235"/>
      <c r="BM123" s="235"/>
      <c r="BN123" s="235"/>
      <c r="BO123" s="235"/>
      <c r="BP123" s="235"/>
      <c r="BQ123" s="235"/>
      <c r="BR123" s="235"/>
      <c r="BS123" s="235"/>
      <c r="BT123" s="235"/>
      <c r="BU123" s="235"/>
      <c r="BV123" s="235"/>
      <c r="BW123" s="235"/>
      <c r="BX123" s="235"/>
      <c r="BY123" s="235"/>
      <c r="BZ123" s="235"/>
      <c r="CA123" s="235"/>
      <c r="CB123" s="235"/>
      <c r="CC123" s="235"/>
      <c r="CD123" s="235"/>
      <c r="CE123" s="235"/>
      <c r="CF123" s="235"/>
      <c r="CG123" s="235"/>
      <c r="CH123" s="235"/>
      <c r="CI123" s="235"/>
      <c r="CJ123" s="235"/>
      <c r="CK123" s="235"/>
      <c r="CL123" s="235"/>
      <c r="CM123" s="235"/>
      <c r="CN123" s="235"/>
      <c r="CO123" s="235"/>
      <c r="CP123" s="235"/>
      <c r="CQ123" s="235"/>
      <c r="CR123" s="235"/>
      <c r="CS123" s="235"/>
      <c r="CT123" s="235"/>
      <c r="CU123" s="235"/>
      <c r="CV123" s="235"/>
      <c r="CW123" s="235"/>
      <c r="CX123" s="235"/>
      <c r="CY123" s="235"/>
      <c r="CZ123" s="235"/>
      <c r="DA123" s="235"/>
      <c r="DB123" s="235"/>
      <c r="DC123" s="235"/>
      <c r="DD123" s="235"/>
      <c r="DE123" s="235"/>
      <c r="DF123" s="235"/>
      <c r="DG123" s="235"/>
      <c r="DH123" s="235"/>
      <c r="DI123" s="235"/>
      <c r="DJ123" s="235"/>
      <c r="DK123" s="235"/>
      <c r="DL123" s="235"/>
      <c r="DM123" s="235"/>
      <c r="DN123" s="235"/>
      <c r="DO123" s="235"/>
      <c r="DP123" s="235"/>
      <c r="DQ123" s="235"/>
      <c r="DR123" s="235"/>
      <c r="DS123" s="235"/>
      <c r="DT123" s="235"/>
      <c r="DU123" s="235"/>
      <c r="DV123" s="235"/>
      <c r="DW123" s="235"/>
      <c r="DX123" s="235"/>
      <c r="DY123" s="235"/>
      <c r="DZ123" s="235"/>
      <c r="EA123" s="235"/>
      <c r="EB123" s="235"/>
      <c r="EC123" s="235"/>
      <c r="ED123" s="235"/>
      <c r="EE123" s="235"/>
      <c r="EF123" s="235"/>
      <c r="EG123" s="235"/>
      <c r="EH123" s="235"/>
      <c r="EI123" s="235"/>
      <c r="EJ123" s="235"/>
      <c r="EK123" s="235"/>
      <c r="EL123" s="235"/>
      <c r="EM123" s="235"/>
      <c r="EN123" s="235"/>
      <c r="EO123" s="235"/>
      <c r="EP123" s="235"/>
      <c r="EQ123" s="235"/>
      <c r="ER123" s="235"/>
      <c r="ES123" s="235"/>
      <c r="ET123" s="235"/>
      <c r="EU123" s="235"/>
      <c r="EV123" s="235"/>
      <c r="EW123" s="235"/>
      <c r="EX123" s="235"/>
      <c r="EY123" s="235"/>
      <c r="EZ123" s="235"/>
      <c r="FA123" s="235"/>
      <c r="FB123" s="235"/>
      <c r="FC123" s="235"/>
      <c r="FD123" s="235"/>
      <c r="FE123" s="235"/>
      <c r="FF123" s="235"/>
      <c r="FG123" s="235"/>
      <c r="FH123" s="235"/>
      <c r="FI123" s="235"/>
      <c r="FJ123" s="235"/>
      <c r="FK123" s="235"/>
      <c r="FL123" s="235"/>
      <c r="FM123" s="235"/>
      <c r="FN123" s="235"/>
      <c r="FO123" s="235"/>
      <c r="FP123" s="235"/>
      <c r="FQ123" s="235"/>
      <c r="FR123" s="235"/>
      <c r="FS123" s="235"/>
      <c r="FT123" s="235"/>
      <c r="FU123" s="235"/>
      <c r="FV123" s="235"/>
      <c r="FW123" s="235"/>
      <c r="FX123" s="235"/>
      <c r="FY123" s="235"/>
      <c r="FZ123" s="235"/>
      <c r="GA123" s="235"/>
      <c r="GB123" s="235"/>
      <c r="GC123" s="235"/>
      <c r="GD123" s="235"/>
      <c r="GE123" s="235"/>
      <c r="GF123" s="235"/>
      <c r="GG123" s="235"/>
      <c r="GH123" s="235"/>
      <c r="GI123" s="235"/>
      <c r="GJ123" s="235"/>
      <c r="GK123" s="235"/>
      <c r="GL123" s="235"/>
      <c r="GM123" s="235"/>
      <c r="GN123" s="235"/>
      <c r="GO123" s="235"/>
      <c r="GP123" s="235"/>
      <c r="GQ123" s="235"/>
      <c r="GR123" s="235"/>
      <c r="GS123" s="235"/>
      <c r="GT123" s="235"/>
      <c r="GU123" s="235"/>
      <c r="GV123" s="235"/>
      <c r="GW123" s="235"/>
      <c r="GX123" s="235"/>
      <c r="GY123" s="235"/>
      <c r="GZ123" s="235"/>
      <c r="HA123" s="235"/>
      <c r="HB123" s="235"/>
      <c r="HC123" s="235"/>
      <c r="HD123" s="235"/>
      <c r="HE123" s="235"/>
      <c r="HF123" s="235"/>
      <c r="HG123" s="235"/>
      <c r="HH123" s="235"/>
      <c r="HI123" s="235"/>
      <c r="HJ123" s="235"/>
      <c r="HK123" s="235"/>
      <c r="HL123" s="235"/>
      <c r="HM123" s="235"/>
      <c r="HN123" s="235"/>
      <c r="HO123" s="235"/>
      <c r="HP123" s="235"/>
      <c r="HQ123" s="235"/>
      <c r="HR123" s="235"/>
      <c r="HS123" s="235"/>
      <c r="HT123" s="235"/>
      <c r="HU123" s="235"/>
      <c r="HV123" s="235"/>
      <c r="HW123" s="235"/>
      <c r="HX123" s="235"/>
      <c r="HY123" s="235"/>
      <c r="HZ123" s="235"/>
      <c r="IA123" s="235"/>
      <c r="IB123" s="235"/>
      <c r="IC123" s="235"/>
      <c r="ID123" s="235"/>
      <c r="IE123" s="235"/>
      <c r="IF123" s="235"/>
      <c r="IG123" s="235"/>
      <c r="IH123" s="235"/>
      <c r="II123" s="235"/>
      <c r="IJ123" s="235"/>
      <c r="IK123" s="235"/>
      <c r="IL123" s="235"/>
      <c r="IM123" s="235"/>
      <c r="IN123" s="235"/>
      <c r="IO123" s="235"/>
      <c r="IP123" s="235"/>
      <c r="IQ123" s="235"/>
      <c r="IR123" s="235"/>
      <c r="IS123" s="235"/>
      <c r="IT123" s="235"/>
      <c r="IU123" s="235"/>
      <c r="IV123" s="235"/>
    </row>
    <row r="124" ht="29.25" customHeight="1" spans="1:256">
      <c r="A124" s="252" t="s">
        <v>1215</v>
      </c>
      <c r="B124" s="391"/>
      <c r="C124" s="387" t="s">
        <v>1312</v>
      </c>
      <c r="D124" s="388">
        <v>109</v>
      </c>
      <c r="E124" s="348"/>
      <c r="F124" s="283"/>
      <c r="G124" s="282"/>
      <c r="H124" s="282"/>
      <c r="I124" s="282"/>
      <c r="J124" s="282"/>
      <c r="K124" s="282"/>
      <c r="L124" s="235"/>
      <c r="M124" s="235"/>
      <c r="N124" s="235"/>
      <c r="O124" s="235"/>
      <c r="P124" s="235"/>
      <c r="Q124" s="235"/>
      <c r="R124" s="235"/>
      <c r="S124" s="235"/>
      <c r="T124" s="235"/>
      <c r="U124" s="235"/>
      <c r="V124" s="235"/>
      <c r="W124" s="235"/>
      <c r="X124" s="235"/>
      <c r="Y124" s="235"/>
      <c r="Z124" s="235"/>
      <c r="AA124" s="235"/>
      <c r="AB124" s="235"/>
      <c r="AC124" s="235"/>
      <c r="AD124" s="235"/>
      <c r="AE124" s="235"/>
      <c r="AF124" s="235"/>
      <c r="AG124" s="235"/>
      <c r="AH124" s="235"/>
      <c r="AI124" s="235"/>
      <c r="AJ124" s="235"/>
      <c r="AK124" s="235"/>
      <c r="AL124" s="235"/>
      <c r="AM124" s="235"/>
      <c r="AN124" s="235"/>
      <c r="AO124" s="235"/>
      <c r="AP124" s="235"/>
      <c r="AQ124" s="235"/>
      <c r="AR124" s="235"/>
      <c r="AS124" s="235"/>
      <c r="AT124" s="235"/>
      <c r="AU124" s="235"/>
      <c r="AV124" s="235"/>
      <c r="AW124" s="235"/>
      <c r="AX124" s="235"/>
      <c r="AY124" s="235"/>
      <c r="AZ124" s="235"/>
      <c r="BA124" s="235"/>
      <c r="BB124" s="235"/>
      <c r="BC124" s="235"/>
      <c r="BD124" s="235"/>
      <c r="BE124" s="235"/>
      <c r="BF124" s="235"/>
      <c r="BG124" s="235"/>
      <c r="BH124" s="235"/>
      <c r="BI124" s="235"/>
      <c r="BJ124" s="235"/>
      <c r="BK124" s="235"/>
      <c r="BL124" s="235"/>
      <c r="BM124" s="235"/>
      <c r="BN124" s="235"/>
      <c r="BO124" s="235"/>
      <c r="BP124" s="235"/>
      <c r="BQ124" s="235"/>
      <c r="BR124" s="235"/>
      <c r="BS124" s="235"/>
      <c r="BT124" s="235"/>
      <c r="BU124" s="235"/>
      <c r="BV124" s="235"/>
      <c r="BW124" s="235"/>
      <c r="BX124" s="235"/>
      <c r="BY124" s="235"/>
      <c r="BZ124" s="235"/>
      <c r="CA124" s="235"/>
      <c r="CB124" s="235"/>
      <c r="CC124" s="235"/>
      <c r="CD124" s="235"/>
      <c r="CE124" s="235"/>
      <c r="CF124" s="235"/>
      <c r="CG124" s="235"/>
      <c r="CH124" s="235"/>
      <c r="CI124" s="235"/>
      <c r="CJ124" s="235"/>
      <c r="CK124" s="235"/>
      <c r="CL124" s="235"/>
      <c r="CM124" s="235"/>
      <c r="CN124" s="235"/>
      <c r="CO124" s="235"/>
      <c r="CP124" s="235"/>
      <c r="CQ124" s="235"/>
      <c r="CR124" s="235"/>
      <c r="CS124" s="235"/>
      <c r="CT124" s="235"/>
      <c r="CU124" s="235"/>
      <c r="CV124" s="235"/>
      <c r="CW124" s="235"/>
      <c r="CX124" s="235"/>
      <c r="CY124" s="235"/>
      <c r="CZ124" s="235"/>
      <c r="DA124" s="235"/>
      <c r="DB124" s="235"/>
      <c r="DC124" s="235"/>
      <c r="DD124" s="235"/>
      <c r="DE124" s="235"/>
      <c r="DF124" s="235"/>
      <c r="DG124" s="235"/>
      <c r="DH124" s="235"/>
      <c r="DI124" s="235"/>
      <c r="DJ124" s="235"/>
      <c r="DK124" s="235"/>
      <c r="DL124" s="235"/>
      <c r="DM124" s="235"/>
      <c r="DN124" s="235"/>
      <c r="DO124" s="235"/>
      <c r="DP124" s="235"/>
      <c r="DQ124" s="235"/>
      <c r="DR124" s="235"/>
      <c r="DS124" s="235"/>
      <c r="DT124" s="235"/>
      <c r="DU124" s="235"/>
      <c r="DV124" s="235"/>
      <c r="DW124" s="235"/>
      <c r="DX124" s="235"/>
      <c r="DY124" s="235"/>
      <c r="DZ124" s="235"/>
      <c r="EA124" s="235"/>
      <c r="EB124" s="235"/>
      <c r="EC124" s="235"/>
      <c r="ED124" s="235"/>
      <c r="EE124" s="235"/>
      <c r="EF124" s="235"/>
      <c r="EG124" s="235"/>
      <c r="EH124" s="235"/>
      <c r="EI124" s="235"/>
      <c r="EJ124" s="235"/>
      <c r="EK124" s="235"/>
      <c r="EL124" s="235"/>
      <c r="EM124" s="235"/>
      <c r="EN124" s="235"/>
      <c r="EO124" s="235"/>
      <c r="EP124" s="235"/>
      <c r="EQ124" s="235"/>
      <c r="ER124" s="235"/>
      <c r="ES124" s="235"/>
      <c r="ET124" s="235"/>
      <c r="EU124" s="235"/>
      <c r="EV124" s="235"/>
      <c r="EW124" s="235"/>
      <c r="EX124" s="235"/>
      <c r="EY124" s="235"/>
      <c r="EZ124" s="235"/>
      <c r="FA124" s="235"/>
      <c r="FB124" s="235"/>
      <c r="FC124" s="235"/>
      <c r="FD124" s="235"/>
      <c r="FE124" s="235"/>
      <c r="FF124" s="235"/>
      <c r="FG124" s="235"/>
      <c r="FH124" s="235"/>
      <c r="FI124" s="235"/>
      <c r="FJ124" s="235"/>
      <c r="FK124" s="235"/>
      <c r="FL124" s="235"/>
      <c r="FM124" s="235"/>
      <c r="FN124" s="235"/>
      <c r="FO124" s="235"/>
      <c r="FP124" s="235"/>
      <c r="FQ124" s="235"/>
      <c r="FR124" s="235"/>
      <c r="FS124" s="235"/>
      <c r="FT124" s="235"/>
      <c r="FU124" s="235"/>
      <c r="FV124" s="235"/>
      <c r="FW124" s="235"/>
      <c r="FX124" s="235"/>
      <c r="FY124" s="235"/>
      <c r="FZ124" s="235"/>
      <c r="GA124" s="235"/>
      <c r="GB124" s="235"/>
      <c r="GC124" s="235"/>
      <c r="GD124" s="235"/>
      <c r="GE124" s="235"/>
      <c r="GF124" s="235"/>
      <c r="GG124" s="235"/>
      <c r="GH124" s="235"/>
      <c r="GI124" s="235"/>
      <c r="GJ124" s="235"/>
      <c r="GK124" s="235"/>
      <c r="GL124" s="235"/>
      <c r="GM124" s="235"/>
      <c r="GN124" s="235"/>
      <c r="GO124" s="235"/>
      <c r="GP124" s="235"/>
      <c r="GQ124" s="235"/>
      <c r="GR124" s="235"/>
      <c r="GS124" s="235"/>
      <c r="GT124" s="235"/>
      <c r="GU124" s="235"/>
      <c r="GV124" s="235"/>
      <c r="GW124" s="235"/>
      <c r="GX124" s="235"/>
      <c r="GY124" s="235"/>
      <c r="GZ124" s="235"/>
      <c r="HA124" s="235"/>
      <c r="HB124" s="235"/>
      <c r="HC124" s="235"/>
      <c r="HD124" s="235"/>
      <c r="HE124" s="235"/>
      <c r="HF124" s="235"/>
      <c r="HG124" s="235"/>
      <c r="HH124" s="235"/>
      <c r="HI124" s="235"/>
      <c r="HJ124" s="235"/>
      <c r="HK124" s="235"/>
      <c r="HL124" s="235"/>
      <c r="HM124" s="235"/>
      <c r="HN124" s="235"/>
      <c r="HO124" s="235"/>
      <c r="HP124" s="235"/>
      <c r="HQ124" s="235"/>
      <c r="HR124" s="235"/>
      <c r="HS124" s="235"/>
      <c r="HT124" s="235"/>
      <c r="HU124" s="235"/>
      <c r="HV124" s="235"/>
      <c r="HW124" s="235"/>
      <c r="HX124" s="235"/>
      <c r="HY124" s="235"/>
      <c r="HZ124" s="235"/>
      <c r="IA124" s="235"/>
      <c r="IB124" s="235"/>
      <c r="IC124" s="235"/>
      <c r="ID124" s="235"/>
      <c r="IE124" s="235"/>
      <c r="IF124" s="235"/>
      <c r="IG124" s="235"/>
      <c r="IH124" s="235"/>
      <c r="II124" s="235"/>
      <c r="IJ124" s="235"/>
      <c r="IK124" s="235"/>
      <c r="IL124" s="235"/>
      <c r="IM124" s="235"/>
      <c r="IN124" s="235"/>
      <c r="IO124" s="235"/>
      <c r="IP124" s="235"/>
      <c r="IQ124" s="235"/>
      <c r="IR124" s="235"/>
      <c r="IS124" s="235"/>
      <c r="IT124" s="235"/>
      <c r="IU124" s="235"/>
      <c r="IV124" s="235"/>
    </row>
    <row r="125" ht="29.25" customHeight="1" spans="1:256">
      <c r="A125" s="385" t="s">
        <v>1217</v>
      </c>
      <c r="B125" s="391"/>
      <c r="C125" s="387" t="s">
        <v>1313</v>
      </c>
      <c r="D125" s="388">
        <v>85</v>
      </c>
      <c r="E125" s="348"/>
      <c r="F125" s="283"/>
      <c r="G125" s="282"/>
      <c r="H125" s="282"/>
      <c r="I125" s="282"/>
      <c r="J125" s="282"/>
      <c r="K125" s="282"/>
      <c r="L125" s="235"/>
      <c r="M125" s="235"/>
      <c r="N125" s="235"/>
      <c r="O125" s="235"/>
      <c r="P125" s="235"/>
      <c r="Q125" s="235"/>
      <c r="R125" s="235"/>
      <c r="S125" s="235"/>
      <c r="T125" s="235"/>
      <c r="U125" s="235"/>
      <c r="V125" s="235"/>
      <c r="W125" s="235"/>
      <c r="X125" s="235"/>
      <c r="Y125" s="235"/>
      <c r="Z125" s="235"/>
      <c r="AA125" s="235"/>
      <c r="AB125" s="235"/>
      <c r="AC125" s="235"/>
      <c r="AD125" s="235"/>
      <c r="AE125" s="235"/>
      <c r="AF125" s="235"/>
      <c r="AG125" s="235"/>
      <c r="AH125" s="235"/>
      <c r="AI125" s="235"/>
      <c r="AJ125" s="235"/>
      <c r="AK125" s="235"/>
      <c r="AL125" s="235"/>
      <c r="AM125" s="235"/>
      <c r="AN125" s="235"/>
      <c r="AO125" s="235"/>
      <c r="AP125" s="235"/>
      <c r="AQ125" s="235"/>
      <c r="AR125" s="235"/>
      <c r="AS125" s="235"/>
      <c r="AT125" s="235"/>
      <c r="AU125" s="235"/>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35"/>
      <c r="BR125" s="235"/>
      <c r="BS125" s="235"/>
      <c r="BT125" s="235"/>
      <c r="BU125" s="235"/>
      <c r="BV125" s="235"/>
      <c r="BW125" s="235"/>
      <c r="BX125" s="235"/>
      <c r="BY125" s="235"/>
      <c r="BZ125" s="235"/>
      <c r="CA125" s="235"/>
      <c r="CB125" s="235"/>
      <c r="CC125" s="235"/>
      <c r="CD125" s="235"/>
      <c r="CE125" s="235"/>
      <c r="CF125" s="235"/>
      <c r="CG125" s="235"/>
      <c r="CH125" s="235"/>
      <c r="CI125" s="235"/>
      <c r="CJ125" s="235"/>
      <c r="CK125" s="235"/>
      <c r="CL125" s="235"/>
      <c r="CM125" s="235"/>
      <c r="CN125" s="235"/>
      <c r="CO125" s="235"/>
      <c r="CP125" s="235"/>
      <c r="CQ125" s="235"/>
      <c r="CR125" s="235"/>
      <c r="CS125" s="235"/>
      <c r="CT125" s="235"/>
      <c r="CU125" s="235"/>
      <c r="CV125" s="235"/>
      <c r="CW125" s="235"/>
      <c r="CX125" s="235"/>
      <c r="CY125" s="235"/>
      <c r="CZ125" s="235"/>
      <c r="DA125" s="235"/>
      <c r="DB125" s="235"/>
      <c r="DC125" s="235"/>
      <c r="DD125" s="235"/>
      <c r="DE125" s="235"/>
      <c r="DF125" s="235"/>
      <c r="DG125" s="235"/>
      <c r="DH125" s="235"/>
      <c r="DI125" s="235"/>
      <c r="DJ125" s="235"/>
      <c r="DK125" s="235"/>
      <c r="DL125" s="235"/>
      <c r="DM125" s="235"/>
      <c r="DN125" s="235"/>
      <c r="DO125" s="235"/>
      <c r="DP125" s="235"/>
      <c r="DQ125" s="235"/>
      <c r="DR125" s="235"/>
      <c r="DS125" s="235"/>
      <c r="DT125" s="235"/>
      <c r="DU125" s="235"/>
      <c r="DV125" s="235"/>
      <c r="DW125" s="235"/>
      <c r="DX125" s="235"/>
      <c r="DY125" s="235"/>
      <c r="DZ125" s="235"/>
      <c r="EA125" s="235"/>
      <c r="EB125" s="235"/>
      <c r="EC125" s="235"/>
      <c r="ED125" s="235"/>
      <c r="EE125" s="235"/>
      <c r="EF125" s="235"/>
      <c r="EG125" s="235"/>
      <c r="EH125" s="235"/>
      <c r="EI125" s="235"/>
      <c r="EJ125" s="235"/>
      <c r="EK125" s="235"/>
      <c r="EL125" s="235"/>
      <c r="EM125" s="235"/>
      <c r="EN125" s="235"/>
      <c r="EO125" s="235"/>
      <c r="EP125" s="235"/>
      <c r="EQ125" s="235"/>
      <c r="ER125" s="235"/>
      <c r="ES125" s="235"/>
      <c r="ET125" s="235"/>
      <c r="EU125" s="235"/>
      <c r="EV125" s="235"/>
      <c r="EW125" s="235"/>
      <c r="EX125" s="235"/>
      <c r="EY125" s="235"/>
      <c r="EZ125" s="235"/>
      <c r="FA125" s="235"/>
      <c r="FB125" s="235"/>
      <c r="FC125" s="235"/>
      <c r="FD125" s="235"/>
      <c r="FE125" s="235"/>
      <c r="FF125" s="235"/>
      <c r="FG125" s="235"/>
      <c r="FH125" s="235"/>
      <c r="FI125" s="235"/>
      <c r="FJ125" s="235"/>
      <c r="FK125" s="235"/>
      <c r="FL125" s="235"/>
      <c r="FM125" s="235"/>
      <c r="FN125" s="235"/>
      <c r="FO125" s="235"/>
      <c r="FP125" s="235"/>
      <c r="FQ125" s="235"/>
      <c r="FR125" s="235"/>
      <c r="FS125" s="235"/>
      <c r="FT125" s="235"/>
      <c r="FU125" s="235"/>
      <c r="FV125" s="235"/>
      <c r="FW125" s="235"/>
      <c r="FX125" s="235"/>
      <c r="FY125" s="235"/>
      <c r="FZ125" s="235"/>
      <c r="GA125" s="235"/>
      <c r="GB125" s="235"/>
      <c r="GC125" s="235"/>
      <c r="GD125" s="235"/>
      <c r="GE125" s="235"/>
      <c r="GF125" s="235"/>
      <c r="GG125" s="235"/>
      <c r="GH125" s="235"/>
      <c r="GI125" s="235"/>
      <c r="GJ125" s="235"/>
      <c r="GK125" s="235"/>
      <c r="GL125" s="235"/>
      <c r="GM125" s="235"/>
      <c r="GN125" s="235"/>
      <c r="GO125" s="235"/>
      <c r="GP125" s="235"/>
      <c r="GQ125" s="235"/>
      <c r="GR125" s="235"/>
      <c r="GS125" s="235"/>
      <c r="GT125" s="235"/>
      <c r="GU125" s="235"/>
      <c r="GV125" s="235"/>
      <c r="GW125" s="235"/>
      <c r="GX125" s="235"/>
      <c r="GY125" s="235"/>
      <c r="GZ125" s="235"/>
      <c r="HA125" s="235"/>
      <c r="HB125" s="235"/>
      <c r="HC125" s="235"/>
      <c r="HD125" s="235"/>
      <c r="HE125" s="235"/>
      <c r="HF125" s="235"/>
      <c r="HG125" s="235"/>
      <c r="HH125" s="235"/>
      <c r="HI125" s="235"/>
      <c r="HJ125" s="235"/>
      <c r="HK125" s="235"/>
      <c r="HL125" s="235"/>
      <c r="HM125" s="235"/>
      <c r="HN125" s="235"/>
      <c r="HO125" s="235"/>
      <c r="HP125" s="235"/>
      <c r="HQ125" s="235"/>
      <c r="HR125" s="235"/>
      <c r="HS125" s="235"/>
      <c r="HT125" s="235"/>
      <c r="HU125" s="235"/>
      <c r="HV125" s="235"/>
      <c r="HW125" s="235"/>
      <c r="HX125" s="235"/>
      <c r="HY125" s="235"/>
      <c r="HZ125" s="235"/>
      <c r="IA125" s="235"/>
      <c r="IB125" s="235"/>
      <c r="IC125" s="235"/>
      <c r="ID125" s="235"/>
      <c r="IE125" s="235"/>
      <c r="IF125" s="235"/>
      <c r="IG125" s="235"/>
      <c r="IH125" s="235"/>
      <c r="II125" s="235"/>
      <c r="IJ125" s="235"/>
      <c r="IK125" s="235"/>
      <c r="IL125" s="235"/>
      <c r="IM125" s="235"/>
      <c r="IN125" s="235"/>
      <c r="IO125" s="235"/>
      <c r="IP125" s="235"/>
      <c r="IQ125" s="235"/>
      <c r="IR125" s="235"/>
      <c r="IS125" s="235"/>
      <c r="IT125" s="235"/>
      <c r="IU125" s="235"/>
      <c r="IV125" s="235"/>
    </row>
    <row r="126" ht="29.25" customHeight="1" spans="1:256">
      <c r="A126" s="252" t="s">
        <v>1219</v>
      </c>
      <c r="B126" s="391"/>
      <c r="C126" s="394" t="s">
        <v>1314</v>
      </c>
      <c r="D126" s="388">
        <v>18</v>
      </c>
      <c r="E126" s="348"/>
      <c r="F126" s="283"/>
      <c r="G126" s="282"/>
      <c r="H126" s="282"/>
      <c r="I126" s="282"/>
      <c r="J126" s="282"/>
      <c r="K126" s="282"/>
      <c r="L126" s="235"/>
      <c r="M126" s="235"/>
      <c r="N126" s="235"/>
      <c r="O126" s="235"/>
      <c r="P126" s="235"/>
      <c r="Q126" s="235"/>
      <c r="R126" s="235"/>
      <c r="S126" s="235"/>
      <c r="T126" s="235"/>
      <c r="U126" s="235"/>
      <c r="V126" s="235"/>
      <c r="W126" s="235"/>
      <c r="X126" s="235"/>
      <c r="Y126" s="235"/>
      <c r="Z126" s="235"/>
      <c r="AA126" s="235"/>
      <c r="AB126" s="235"/>
      <c r="AC126" s="235"/>
      <c r="AD126" s="235"/>
      <c r="AE126" s="235"/>
      <c r="AF126" s="235"/>
      <c r="AG126" s="235"/>
      <c r="AH126" s="235"/>
      <c r="AI126" s="235"/>
      <c r="AJ126" s="235"/>
      <c r="AK126" s="235"/>
      <c r="AL126" s="235"/>
      <c r="AM126" s="235"/>
      <c r="AN126" s="235"/>
      <c r="AO126" s="235"/>
      <c r="AP126" s="235"/>
      <c r="AQ126" s="235"/>
      <c r="AR126" s="235"/>
      <c r="AS126" s="235"/>
      <c r="AT126" s="235"/>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5"/>
      <c r="CE126" s="235"/>
      <c r="CF126" s="235"/>
      <c r="CG126" s="235"/>
      <c r="CH126" s="235"/>
      <c r="CI126" s="235"/>
      <c r="CJ126" s="235"/>
      <c r="CK126" s="235"/>
      <c r="CL126" s="235"/>
      <c r="CM126" s="235"/>
      <c r="CN126" s="235"/>
      <c r="CO126" s="235"/>
      <c r="CP126" s="235"/>
      <c r="CQ126" s="235"/>
      <c r="CR126" s="235"/>
      <c r="CS126" s="235"/>
      <c r="CT126" s="235"/>
      <c r="CU126" s="235"/>
      <c r="CV126" s="235"/>
      <c r="CW126" s="235"/>
      <c r="CX126" s="235"/>
      <c r="CY126" s="235"/>
      <c r="CZ126" s="235"/>
      <c r="DA126" s="235"/>
      <c r="DB126" s="235"/>
      <c r="DC126" s="235"/>
      <c r="DD126" s="235"/>
      <c r="DE126" s="235"/>
      <c r="DF126" s="235"/>
      <c r="DG126" s="235"/>
      <c r="DH126" s="235"/>
      <c r="DI126" s="235"/>
      <c r="DJ126" s="235"/>
      <c r="DK126" s="235"/>
      <c r="DL126" s="235"/>
      <c r="DM126" s="235"/>
      <c r="DN126" s="235"/>
      <c r="DO126" s="235"/>
      <c r="DP126" s="235"/>
      <c r="DQ126" s="235"/>
      <c r="DR126" s="235"/>
      <c r="DS126" s="235"/>
      <c r="DT126" s="235"/>
      <c r="DU126" s="235"/>
      <c r="DV126" s="235"/>
      <c r="DW126" s="235"/>
      <c r="DX126" s="235"/>
      <c r="DY126" s="235"/>
      <c r="DZ126" s="235"/>
      <c r="EA126" s="235"/>
      <c r="EB126" s="235"/>
      <c r="EC126" s="235"/>
      <c r="ED126" s="235"/>
      <c r="EE126" s="235"/>
      <c r="EF126" s="235"/>
      <c r="EG126" s="235"/>
      <c r="EH126" s="235"/>
      <c r="EI126" s="235"/>
      <c r="EJ126" s="235"/>
      <c r="EK126" s="235"/>
      <c r="EL126" s="235"/>
      <c r="EM126" s="235"/>
      <c r="EN126" s="235"/>
      <c r="EO126" s="235"/>
      <c r="EP126" s="235"/>
      <c r="EQ126" s="235"/>
      <c r="ER126" s="235"/>
      <c r="ES126" s="235"/>
      <c r="ET126" s="235"/>
      <c r="EU126" s="235"/>
      <c r="EV126" s="235"/>
      <c r="EW126" s="235"/>
      <c r="EX126" s="235"/>
      <c r="EY126" s="235"/>
      <c r="EZ126" s="235"/>
      <c r="FA126" s="235"/>
      <c r="FB126" s="235"/>
      <c r="FC126" s="235"/>
      <c r="FD126" s="235"/>
      <c r="FE126" s="235"/>
      <c r="FF126" s="235"/>
      <c r="FG126" s="235"/>
      <c r="FH126" s="235"/>
      <c r="FI126" s="235"/>
      <c r="FJ126" s="235"/>
      <c r="FK126" s="235"/>
      <c r="FL126" s="235"/>
      <c r="FM126" s="235"/>
      <c r="FN126" s="235"/>
      <c r="FO126" s="235"/>
      <c r="FP126" s="235"/>
      <c r="FQ126" s="235"/>
      <c r="FR126" s="235"/>
      <c r="FS126" s="235"/>
      <c r="FT126" s="235"/>
      <c r="FU126" s="235"/>
      <c r="FV126" s="235"/>
      <c r="FW126" s="235"/>
      <c r="FX126" s="235"/>
      <c r="FY126" s="235"/>
      <c r="FZ126" s="235"/>
      <c r="GA126" s="235"/>
      <c r="GB126" s="235"/>
      <c r="GC126" s="235"/>
      <c r="GD126" s="235"/>
      <c r="GE126" s="235"/>
      <c r="GF126" s="235"/>
      <c r="GG126" s="235"/>
      <c r="GH126" s="235"/>
      <c r="GI126" s="235"/>
      <c r="GJ126" s="235"/>
      <c r="GK126" s="235"/>
      <c r="GL126" s="235"/>
      <c r="GM126" s="235"/>
      <c r="GN126" s="235"/>
      <c r="GO126" s="235"/>
      <c r="GP126" s="235"/>
      <c r="GQ126" s="235"/>
      <c r="GR126" s="235"/>
      <c r="GS126" s="235"/>
      <c r="GT126" s="235"/>
      <c r="GU126" s="235"/>
      <c r="GV126" s="235"/>
      <c r="GW126" s="235"/>
      <c r="GX126" s="235"/>
      <c r="GY126" s="235"/>
      <c r="GZ126" s="235"/>
      <c r="HA126" s="235"/>
      <c r="HB126" s="235"/>
      <c r="HC126" s="235"/>
      <c r="HD126" s="235"/>
      <c r="HE126" s="235"/>
      <c r="HF126" s="235"/>
      <c r="HG126" s="235"/>
      <c r="HH126" s="235"/>
      <c r="HI126" s="235"/>
      <c r="HJ126" s="235"/>
      <c r="HK126" s="235"/>
      <c r="HL126" s="235"/>
      <c r="HM126" s="235"/>
      <c r="HN126" s="235"/>
      <c r="HO126" s="235"/>
      <c r="HP126" s="235"/>
      <c r="HQ126" s="235"/>
      <c r="HR126" s="235"/>
      <c r="HS126" s="235"/>
      <c r="HT126" s="235"/>
      <c r="HU126" s="235"/>
      <c r="HV126" s="235"/>
      <c r="HW126" s="235"/>
      <c r="HX126" s="235"/>
      <c r="HY126" s="235"/>
      <c r="HZ126" s="235"/>
      <c r="IA126" s="235"/>
      <c r="IB126" s="235"/>
      <c r="IC126" s="235"/>
      <c r="ID126" s="235"/>
      <c r="IE126" s="235"/>
      <c r="IF126" s="235"/>
      <c r="IG126" s="235"/>
      <c r="IH126" s="235"/>
      <c r="II126" s="235"/>
      <c r="IJ126" s="235"/>
      <c r="IK126" s="235"/>
      <c r="IL126" s="235"/>
      <c r="IM126" s="235"/>
      <c r="IN126" s="235"/>
      <c r="IO126" s="235"/>
      <c r="IP126" s="235"/>
      <c r="IQ126" s="235"/>
      <c r="IR126" s="235"/>
      <c r="IS126" s="235"/>
      <c r="IT126" s="235"/>
      <c r="IU126" s="235"/>
      <c r="IV126" s="235"/>
    </row>
    <row r="127" ht="29.25" customHeight="1" spans="1:256">
      <c r="A127" s="385" t="s">
        <v>1221</v>
      </c>
      <c r="B127" s="286"/>
      <c r="C127" s="394" t="s">
        <v>1315</v>
      </c>
      <c r="D127" s="388">
        <v>23</v>
      </c>
      <c r="E127" s="348"/>
      <c r="F127" s="283"/>
      <c r="G127" s="282"/>
      <c r="H127" s="282"/>
      <c r="I127" s="282"/>
      <c r="J127" s="282"/>
      <c r="K127" s="282"/>
      <c r="L127" s="235"/>
      <c r="M127" s="235"/>
      <c r="N127" s="235"/>
      <c r="O127" s="235"/>
      <c r="P127" s="235"/>
      <c r="Q127" s="235"/>
      <c r="R127" s="235"/>
      <c r="S127" s="235"/>
      <c r="T127" s="235"/>
      <c r="U127" s="235"/>
      <c r="V127" s="235"/>
      <c r="W127" s="235"/>
      <c r="X127" s="235"/>
      <c r="Y127" s="235"/>
      <c r="Z127" s="235"/>
      <c r="AA127" s="235"/>
      <c r="AB127" s="235"/>
      <c r="AC127" s="235"/>
      <c r="AD127" s="235"/>
      <c r="AE127" s="235"/>
      <c r="AF127" s="235"/>
      <c r="AG127" s="235"/>
      <c r="AH127" s="235"/>
      <c r="AI127" s="235"/>
      <c r="AJ127" s="235"/>
      <c r="AK127" s="235"/>
      <c r="AL127" s="235"/>
      <c r="AM127" s="235"/>
      <c r="AN127" s="235"/>
      <c r="AO127" s="235"/>
      <c r="AP127" s="235"/>
      <c r="AQ127" s="235"/>
      <c r="AR127" s="235"/>
      <c r="AS127" s="235"/>
      <c r="AT127" s="235"/>
      <c r="AU127" s="235"/>
      <c r="AV127" s="235"/>
      <c r="AW127" s="235"/>
      <c r="AX127" s="235"/>
      <c r="AY127" s="235"/>
      <c r="AZ127" s="235"/>
      <c r="BA127" s="235"/>
      <c r="BB127" s="235"/>
      <c r="BC127" s="235"/>
      <c r="BD127" s="235"/>
      <c r="BE127" s="235"/>
      <c r="BF127" s="235"/>
      <c r="BG127" s="235"/>
      <c r="BH127" s="235"/>
      <c r="BI127" s="235"/>
      <c r="BJ127" s="235"/>
      <c r="BK127" s="235"/>
      <c r="BL127" s="235"/>
      <c r="BM127" s="235"/>
      <c r="BN127" s="235"/>
      <c r="BO127" s="235"/>
      <c r="BP127" s="235"/>
      <c r="BQ127" s="235"/>
      <c r="BR127" s="235"/>
      <c r="BS127" s="235"/>
      <c r="BT127" s="235"/>
      <c r="BU127" s="235"/>
      <c r="BV127" s="235"/>
      <c r="BW127" s="235"/>
      <c r="BX127" s="235"/>
      <c r="BY127" s="235"/>
      <c r="BZ127" s="235"/>
      <c r="CA127" s="235"/>
      <c r="CB127" s="235"/>
      <c r="CC127" s="235"/>
      <c r="CD127" s="235"/>
      <c r="CE127" s="235"/>
      <c r="CF127" s="235"/>
      <c r="CG127" s="235"/>
      <c r="CH127" s="235"/>
      <c r="CI127" s="235"/>
      <c r="CJ127" s="235"/>
      <c r="CK127" s="235"/>
      <c r="CL127" s="235"/>
      <c r="CM127" s="235"/>
      <c r="CN127" s="235"/>
      <c r="CO127" s="235"/>
      <c r="CP127" s="235"/>
      <c r="CQ127" s="235"/>
      <c r="CR127" s="235"/>
      <c r="CS127" s="235"/>
      <c r="CT127" s="235"/>
      <c r="CU127" s="235"/>
      <c r="CV127" s="235"/>
      <c r="CW127" s="235"/>
      <c r="CX127" s="235"/>
      <c r="CY127" s="235"/>
      <c r="CZ127" s="235"/>
      <c r="DA127" s="235"/>
      <c r="DB127" s="235"/>
      <c r="DC127" s="235"/>
      <c r="DD127" s="235"/>
      <c r="DE127" s="235"/>
      <c r="DF127" s="235"/>
      <c r="DG127" s="235"/>
      <c r="DH127" s="235"/>
      <c r="DI127" s="235"/>
      <c r="DJ127" s="235"/>
      <c r="DK127" s="235"/>
      <c r="DL127" s="235"/>
      <c r="DM127" s="235"/>
      <c r="DN127" s="235"/>
      <c r="DO127" s="235"/>
      <c r="DP127" s="235"/>
      <c r="DQ127" s="235"/>
      <c r="DR127" s="235"/>
      <c r="DS127" s="235"/>
      <c r="DT127" s="235"/>
      <c r="DU127" s="235"/>
      <c r="DV127" s="235"/>
      <c r="DW127" s="235"/>
      <c r="DX127" s="235"/>
      <c r="DY127" s="235"/>
      <c r="DZ127" s="235"/>
      <c r="EA127" s="235"/>
      <c r="EB127" s="235"/>
      <c r="EC127" s="235"/>
      <c r="ED127" s="235"/>
      <c r="EE127" s="235"/>
      <c r="EF127" s="235"/>
      <c r="EG127" s="235"/>
      <c r="EH127" s="235"/>
      <c r="EI127" s="235"/>
      <c r="EJ127" s="235"/>
      <c r="EK127" s="235"/>
      <c r="EL127" s="235"/>
      <c r="EM127" s="235"/>
      <c r="EN127" s="235"/>
      <c r="EO127" s="235"/>
      <c r="EP127" s="235"/>
      <c r="EQ127" s="235"/>
      <c r="ER127" s="235"/>
      <c r="ES127" s="235"/>
      <c r="ET127" s="235"/>
      <c r="EU127" s="235"/>
      <c r="EV127" s="235"/>
      <c r="EW127" s="235"/>
      <c r="EX127" s="235"/>
      <c r="EY127" s="235"/>
      <c r="EZ127" s="235"/>
      <c r="FA127" s="235"/>
      <c r="FB127" s="235"/>
      <c r="FC127" s="235"/>
      <c r="FD127" s="235"/>
      <c r="FE127" s="235"/>
      <c r="FF127" s="235"/>
      <c r="FG127" s="235"/>
      <c r="FH127" s="235"/>
      <c r="FI127" s="235"/>
      <c r="FJ127" s="235"/>
      <c r="FK127" s="235"/>
      <c r="FL127" s="235"/>
      <c r="FM127" s="235"/>
      <c r="FN127" s="235"/>
      <c r="FO127" s="235"/>
      <c r="FP127" s="235"/>
      <c r="FQ127" s="235"/>
      <c r="FR127" s="235"/>
      <c r="FS127" s="235"/>
      <c r="FT127" s="235"/>
      <c r="FU127" s="235"/>
      <c r="FV127" s="235"/>
      <c r="FW127" s="235"/>
      <c r="FX127" s="235"/>
      <c r="FY127" s="235"/>
      <c r="FZ127" s="235"/>
      <c r="GA127" s="235"/>
      <c r="GB127" s="235"/>
      <c r="GC127" s="235"/>
      <c r="GD127" s="235"/>
      <c r="GE127" s="235"/>
      <c r="GF127" s="235"/>
      <c r="GG127" s="235"/>
      <c r="GH127" s="235"/>
      <c r="GI127" s="235"/>
      <c r="GJ127" s="235"/>
      <c r="GK127" s="235"/>
      <c r="GL127" s="235"/>
      <c r="GM127" s="235"/>
      <c r="GN127" s="235"/>
      <c r="GO127" s="235"/>
      <c r="GP127" s="235"/>
      <c r="GQ127" s="235"/>
      <c r="GR127" s="235"/>
      <c r="GS127" s="235"/>
      <c r="GT127" s="235"/>
      <c r="GU127" s="235"/>
      <c r="GV127" s="235"/>
      <c r="GW127" s="235"/>
      <c r="GX127" s="235"/>
      <c r="GY127" s="235"/>
      <c r="GZ127" s="235"/>
      <c r="HA127" s="235"/>
      <c r="HB127" s="235"/>
      <c r="HC127" s="235"/>
      <c r="HD127" s="235"/>
      <c r="HE127" s="235"/>
      <c r="HF127" s="235"/>
      <c r="HG127" s="235"/>
      <c r="HH127" s="235"/>
      <c r="HI127" s="235"/>
      <c r="HJ127" s="235"/>
      <c r="HK127" s="235"/>
      <c r="HL127" s="235"/>
      <c r="HM127" s="235"/>
      <c r="HN127" s="235"/>
      <c r="HO127" s="235"/>
      <c r="HP127" s="235"/>
      <c r="HQ127" s="235"/>
      <c r="HR127" s="235"/>
      <c r="HS127" s="235"/>
      <c r="HT127" s="235"/>
      <c r="HU127" s="235"/>
      <c r="HV127" s="235"/>
      <c r="HW127" s="235"/>
      <c r="HX127" s="235"/>
      <c r="HY127" s="235"/>
      <c r="HZ127" s="235"/>
      <c r="IA127" s="235"/>
      <c r="IB127" s="235"/>
      <c r="IC127" s="235"/>
      <c r="ID127" s="235"/>
      <c r="IE127" s="235"/>
      <c r="IF127" s="235"/>
      <c r="IG127" s="235"/>
      <c r="IH127" s="235"/>
      <c r="II127" s="235"/>
      <c r="IJ127" s="235"/>
      <c r="IK127" s="235"/>
      <c r="IL127" s="235"/>
      <c r="IM127" s="235"/>
      <c r="IN127" s="235"/>
      <c r="IO127" s="235"/>
      <c r="IP127" s="235"/>
      <c r="IQ127" s="235"/>
      <c r="IR127" s="235"/>
      <c r="IS127" s="235"/>
      <c r="IT127" s="235"/>
      <c r="IU127" s="235"/>
      <c r="IV127" s="235"/>
    </row>
    <row r="128" ht="28.5" customHeight="1" spans="1:256">
      <c r="A128" s="358" t="s">
        <v>1304</v>
      </c>
      <c r="B128" s="260"/>
      <c r="C128" s="216"/>
      <c r="D128" s="261">
        <f>SUM(D119:D127)</f>
        <v>758</v>
      </c>
      <c r="E128" s="348"/>
      <c r="F128" s="283"/>
      <c r="G128" s="282"/>
      <c r="H128" s="282"/>
      <c r="I128" s="282"/>
      <c r="J128" s="282"/>
      <c r="K128" s="282"/>
      <c r="L128" s="235"/>
      <c r="M128" s="235"/>
      <c r="N128" s="235"/>
      <c r="O128" s="235"/>
      <c r="P128" s="235"/>
      <c r="Q128" s="235"/>
      <c r="R128" s="235"/>
      <c r="S128" s="235"/>
      <c r="T128" s="235"/>
      <c r="U128" s="235"/>
      <c r="V128" s="235"/>
      <c r="W128" s="235"/>
      <c r="X128" s="235"/>
      <c r="Y128" s="235"/>
      <c r="Z128" s="235"/>
      <c r="AA128" s="235"/>
      <c r="AB128" s="235"/>
      <c r="AC128" s="235"/>
      <c r="AD128" s="235"/>
      <c r="AE128" s="235"/>
      <c r="AF128" s="235"/>
      <c r="AG128" s="235"/>
      <c r="AH128" s="235"/>
      <c r="AI128" s="235"/>
      <c r="AJ128" s="235"/>
      <c r="AK128" s="235"/>
      <c r="AL128" s="235"/>
      <c r="AM128" s="235"/>
      <c r="AN128" s="235"/>
      <c r="AO128" s="235"/>
      <c r="AP128" s="235"/>
      <c r="AQ128" s="235"/>
      <c r="AR128" s="235"/>
      <c r="AS128" s="235"/>
      <c r="AT128" s="235"/>
      <c r="AU128" s="235"/>
      <c r="AV128" s="235"/>
      <c r="AW128" s="235"/>
      <c r="AX128" s="235"/>
      <c r="AY128" s="235"/>
      <c r="AZ128" s="235"/>
      <c r="BA128" s="235"/>
      <c r="BB128" s="235"/>
      <c r="BC128" s="235"/>
      <c r="BD128" s="235"/>
      <c r="BE128" s="235"/>
      <c r="BF128" s="235"/>
      <c r="BG128" s="235"/>
      <c r="BH128" s="235"/>
      <c r="BI128" s="235"/>
      <c r="BJ128" s="235"/>
      <c r="BK128" s="235"/>
      <c r="BL128" s="235"/>
      <c r="BM128" s="235"/>
      <c r="BN128" s="235"/>
      <c r="BO128" s="235"/>
      <c r="BP128" s="235"/>
      <c r="BQ128" s="235"/>
      <c r="BR128" s="235"/>
      <c r="BS128" s="235"/>
      <c r="BT128" s="235"/>
      <c r="BU128" s="235"/>
      <c r="BV128" s="235"/>
      <c r="BW128" s="235"/>
      <c r="BX128" s="235"/>
      <c r="BY128" s="235"/>
      <c r="BZ128" s="235"/>
      <c r="CA128" s="235"/>
      <c r="CB128" s="235"/>
      <c r="CC128" s="235"/>
      <c r="CD128" s="235"/>
      <c r="CE128" s="235"/>
      <c r="CF128" s="235"/>
      <c r="CG128" s="235"/>
      <c r="CH128" s="235"/>
      <c r="CI128" s="235"/>
      <c r="CJ128" s="235"/>
      <c r="CK128" s="235"/>
      <c r="CL128" s="235"/>
      <c r="CM128" s="235"/>
      <c r="CN128" s="235"/>
      <c r="CO128" s="235"/>
      <c r="CP128" s="235"/>
      <c r="CQ128" s="235"/>
      <c r="CR128" s="235"/>
      <c r="CS128" s="235"/>
      <c r="CT128" s="235"/>
      <c r="CU128" s="235"/>
      <c r="CV128" s="235"/>
      <c r="CW128" s="235"/>
      <c r="CX128" s="235"/>
      <c r="CY128" s="235"/>
      <c r="CZ128" s="235"/>
      <c r="DA128" s="235"/>
      <c r="DB128" s="235"/>
      <c r="DC128" s="235"/>
      <c r="DD128" s="235"/>
      <c r="DE128" s="235"/>
      <c r="DF128" s="235"/>
      <c r="DG128" s="235"/>
      <c r="DH128" s="235"/>
      <c r="DI128" s="235"/>
      <c r="DJ128" s="235"/>
      <c r="DK128" s="235"/>
      <c r="DL128" s="235"/>
      <c r="DM128" s="235"/>
      <c r="DN128" s="235"/>
      <c r="DO128" s="235"/>
      <c r="DP128" s="235"/>
      <c r="DQ128" s="235"/>
      <c r="DR128" s="235"/>
      <c r="DS128" s="235"/>
      <c r="DT128" s="235"/>
      <c r="DU128" s="235"/>
      <c r="DV128" s="235"/>
      <c r="DW128" s="235"/>
      <c r="DX128" s="235"/>
      <c r="DY128" s="235"/>
      <c r="DZ128" s="235"/>
      <c r="EA128" s="235"/>
      <c r="EB128" s="235"/>
      <c r="EC128" s="235"/>
      <c r="ED128" s="235"/>
      <c r="EE128" s="235"/>
      <c r="EF128" s="235"/>
      <c r="EG128" s="235"/>
      <c r="EH128" s="235"/>
      <c r="EI128" s="235"/>
      <c r="EJ128" s="235"/>
      <c r="EK128" s="235"/>
      <c r="EL128" s="235"/>
      <c r="EM128" s="235"/>
      <c r="EN128" s="235"/>
      <c r="EO128" s="235"/>
      <c r="EP128" s="235"/>
      <c r="EQ128" s="235"/>
      <c r="ER128" s="235"/>
      <c r="ES128" s="235"/>
      <c r="ET128" s="235"/>
      <c r="EU128" s="235"/>
      <c r="EV128" s="235"/>
      <c r="EW128" s="235"/>
      <c r="EX128" s="235"/>
      <c r="EY128" s="235"/>
      <c r="EZ128" s="235"/>
      <c r="FA128" s="235"/>
      <c r="FB128" s="235"/>
      <c r="FC128" s="235"/>
      <c r="FD128" s="235"/>
      <c r="FE128" s="235"/>
      <c r="FF128" s="235"/>
      <c r="FG128" s="235"/>
      <c r="FH128" s="235"/>
      <c r="FI128" s="235"/>
      <c r="FJ128" s="235"/>
      <c r="FK128" s="235"/>
      <c r="FL128" s="235"/>
      <c r="FM128" s="235"/>
      <c r="FN128" s="235"/>
      <c r="FO128" s="235"/>
      <c r="FP128" s="235"/>
      <c r="FQ128" s="235"/>
      <c r="FR128" s="235"/>
      <c r="FS128" s="235"/>
      <c r="FT128" s="235"/>
      <c r="FU128" s="235"/>
      <c r="FV128" s="235"/>
      <c r="FW128" s="235"/>
      <c r="FX128" s="235"/>
      <c r="FY128" s="235"/>
      <c r="FZ128" s="235"/>
      <c r="GA128" s="235"/>
      <c r="GB128" s="235"/>
      <c r="GC128" s="235"/>
      <c r="GD128" s="235"/>
      <c r="GE128" s="235"/>
      <c r="GF128" s="235"/>
      <c r="GG128" s="235"/>
      <c r="GH128" s="235"/>
      <c r="GI128" s="235"/>
      <c r="GJ128" s="235"/>
      <c r="GK128" s="235"/>
      <c r="GL128" s="235"/>
      <c r="GM128" s="235"/>
      <c r="GN128" s="235"/>
      <c r="GO128" s="235"/>
      <c r="GP128" s="235"/>
      <c r="GQ128" s="235"/>
      <c r="GR128" s="235"/>
      <c r="GS128" s="235"/>
      <c r="GT128" s="235"/>
      <c r="GU128" s="235"/>
      <c r="GV128" s="235"/>
      <c r="GW128" s="235"/>
      <c r="GX128" s="235"/>
      <c r="GY128" s="235"/>
      <c r="GZ128" s="235"/>
      <c r="HA128" s="235"/>
      <c r="HB128" s="235"/>
      <c r="HC128" s="235"/>
      <c r="HD128" s="235"/>
      <c r="HE128" s="235"/>
      <c r="HF128" s="235"/>
      <c r="HG128" s="235"/>
      <c r="HH128" s="235"/>
      <c r="HI128" s="235"/>
      <c r="HJ128" s="235"/>
      <c r="HK128" s="235"/>
      <c r="HL128" s="235"/>
      <c r="HM128" s="235"/>
      <c r="HN128" s="235"/>
      <c r="HO128" s="235"/>
      <c r="HP128" s="235"/>
      <c r="HQ128" s="235"/>
      <c r="HR128" s="235"/>
      <c r="HS128" s="235"/>
      <c r="HT128" s="235"/>
      <c r="HU128" s="235"/>
      <c r="HV128" s="235"/>
      <c r="HW128" s="235"/>
      <c r="HX128" s="235"/>
      <c r="HY128" s="235"/>
      <c r="HZ128" s="235"/>
      <c r="IA128" s="235"/>
      <c r="IB128" s="235"/>
      <c r="IC128" s="235"/>
      <c r="ID128" s="235"/>
      <c r="IE128" s="235"/>
      <c r="IF128" s="235"/>
      <c r="IG128" s="235"/>
      <c r="IH128" s="235"/>
      <c r="II128" s="235"/>
      <c r="IJ128" s="235"/>
      <c r="IK128" s="235"/>
      <c r="IL128" s="235"/>
      <c r="IM128" s="235"/>
      <c r="IN128" s="235"/>
      <c r="IO128" s="235"/>
      <c r="IP128" s="235"/>
      <c r="IQ128" s="235"/>
      <c r="IR128" s="235"/>
      <c r="IS128" s="235"/>
      <c r="IT128" s="235"/>
      <c r="IU128" s="235"/>
      <c r="IV128" s="235"/>
    </row>
    <row r="129" ht="28.5" customHeight="1" spans="1:256">
      <c r="A129" s="263"/>
      <c r="B129" s="263"/>
      <c r="C129" s="264"/>
      <c r="D129" s="396"/>
      <c r="E129" s="348"/>
      <c r="F129" s="283"/>
      <c r="G129" s="282"/>
      <c r="H129" s="282"/>
      <c r="I129" s="282"/>
      <c r="J129" s="282"/>
      <c r="K129" s="282"/>
      <c r="L129" s="235"/>
      <c r="M129" s="235"/>
      <c r="N129" s="235"/>
      <c r="O129" s="235"/>
      <c r="P129" s="235"/>
      <c r="Q129" s="235"/>
      <c r="R129" s="235"/>
      <c r="S129" s="235"/>
      <c r="T129" s="235"/>
      <c r="U129" s="235"/>
      <c r="V129" s="235"/>
      <c r="W129" s="235"/>
      <c r="X129" s="235"/>
      <c r="Y129" s="235"/>
      <c r="Z129" s="235"/>
      <c r="AA129" s="235"/>
      <c r="AB129" s="235"/>
      <c r="AC129" s="235"/>
      <c r="AD129" s="235"/>
      <c r="AE129" s="235"/>
      <c r="AF129" s="235"/>
      <c r="AG129" s="235"/>
      <c r="AH129" s="235"/>
      <c r="AI129" s="235"/>
      <c r="AJ129" s="235"/>
      <c r="AK129" s="235"/>
      <c r="AL129" s="235"/>
      <c r="AM129" s="235"/>
      <c r="AN129" s="235"/>
      <c r="AO129" s="235"/>
      <c r="AP129" s="235"/>
      <c r="AQ129" s="235"/>
      <c r="AR129" s="235"/>
      <c r="AS129" s="235"/>
      <c r="AT129" s="235"/>
      <c r="AU129" s="235"/>
      <c r="AV129" s="235"/>
      <c r="AW129" s="235"/>
      <c r="AX129" s="235"/>
      <c r="AY129" s="235"/>
      <c r="AZ129" s="235"/>
      <c r="BA129" s="235"/>
      <c r="BB129" s="235"/>
      <c r="BC129" s="235"/>
      <c r="BD129" s="235"/>
      <c r="BE129" s="235"/>
      <c r="BF129" s="235"/>
      <c r="BG129" s="235"/>
      <c r="BH129" s="235"/>
      <c r="BI129" s="235"/>
      <c r="BJ129" s="235"/>
      <c r="BK129" s="235"/>
      <c r="BL129" s="235"/>
      <c r="BM129" s="235"/>
      <c r="BN129" s="235"/>
      <c r="BO129" s="235"/>
      <c r="BP129" s="235"/>
      <c r="BQ129" s="235"/>
      <c r="BR129" s="235"/>
      <c r="BS129" s="235"/>
      <c r="BT129" s="235"/>
      <c r="BU129" s="235"/>
      <c r="BV129" s="235"/>
      <c r="BW129" s="235"/>
      <c r="BX129" s="235"/>
      <c r="BY129" s="235"/>
      <c r="BZ129" s="235"/>
      <c r="CA129" s="235"/>
      <c r="CB129" s="235"/>
      <c r="CC129" s="235"/>
      <c r="CD129" s="235"/>
      <c r="CE129" s="235"/>
      <c r="CF129" s="235"/>
      <c r="CG129" s="235"/>
      <c r="CH129" s="235"/>
      <c r="CI129" s="235"/>
      <c r="CJ129" s="235"/>
      <c r="CK129" s="235"/>
      <c r="CL129" s="235"/>
      <c r="CM129" s="235"/>
      <c r="CN129" s="235"/>
      <c r="CO129" s="235"/>
      <c r="CP129" s="235"/>
      <c r="CQ129" s="235"/>
      <c r="CR129" s="235"/>
      <c r="CS129" s="235"/>
      <c r="CT129" s="235"/>
      <c r="CU129" s="235"/>
      <c r="CV129" s="235"/>
      <c r="CW129" s="235"/>
      <c r="CX129" s="235"/>
      <c r="CY129" s="235"/>
      <c r="CZ129" s="235"/>
      <c r="DA129" s="235"/>
      <c r="DB129" s="235"/>
      <c r="DC129" s="235"/>
      <c r="DD129" s="235"/>
      <c r="DE129" s="235"/>
      <c r="DF129" s="235"/>
      <c r="DG129" s="235"/>
      <c r="DH129" s="235"/>
      <c r="DI129" s="235"/>
      <c r="DJ129" s="235"/>
      <c r="DK129" s="235"/>
      <c r="DL129" s="235"/>
      <c r="DM129" s="235"/>
      <c r="DN129" s="235"/>
      <c r="DO129" s="235"/>
      <c r="DP129" s="235"/>
      <c r="DQ129" s="235"/>
      <c r="DR129" s="235"/>
      <c r="DS129" s="235"/>
      <c r="DT129" s="235"/>
      <c r="DU129" s="235"/>
      <c r="DV129" s="235"/>
      <c r="DW129" s="235"/>
      <c r="DX129" s="235"/>
      <c r="DY129" s="235"/>
      <c r="DZ129" s="235"/>
      <c r="EA129" s="235"/>
      <c r="EB129" s="235"/>
      <c r="EC129" s="235"/>
      <c r="ED129" s="235"/>
      <c r="EE129" s="235"/>
      <c r="EF129" s="235"/>
      <c r="EG129" s="235"/>
      <c r="EH129" s="235"/>
      <c r="EI129" s="235"/>
      <c r="EJ129" s="235"/>
      <c r="EK129" s="235"/>
      <c r="EL129" s="235"/>
      <c r="EM129" s="235"/>
      <c r="EN129" s="235"/>
      <c r="EO129" s="235"/>
      <c r="EP129" s="235"/>
      <c r="EQ129" s="235"/>
      <c r="ER129" s="235"/>
      <c r="ES129" s="235"/>
      <c r="ET129" s="235"/>
      <c r="EU129" s="235"/>
      <c r="EV129" s="235"/>
      <c r="EW129" s="235"/>
      <c r="EX129" s="235"/>
      <c r="EY129" s="235"/>
      <c r="EZ129" s="235"/>
      <c r="FA129" s="235"/>
      <c r="FB129" s="235"/>
      <c r="FC129" s="235"/>
      <c r="FD129" s="235"/>
      <c r="FE129" s="235"/>
      <c r="FF129" s="235"/>
      <c r="FG129" s="235"/>
      <c r="FH129" s="235"/>
      <c r="FI129" s="235"/>
      <c r="FJ129" s="235"/>
      <c r="FK129" s="235"/>
      <c r="FL129" s="235"/>
      <c r="FM129" s="235"/>
      <c r="FN129" s="235"/>
      <c r="FO129" s="235"/>
      <c r="FP129" s="235"/>
      <c r="FQ129" s="235"/>
      <c r="FR129" s="235"/>
      <c r="FS129" s="235"/>
      <c r="FT129" s="235"/>
      <c r="FU129" s="235"/>
      <c r="FV129" s="235"/>
      <c r="FW129" s="235"/>
      <c r="FX129" s="235"/>
      <c r="FY129" s="235"/>
      <c r="FZ129" s="235"/>
      <c r="GA129" s="235"/>
      <c r="GB129" s="235"/>
      <c r="GC129" s="235"/>
      <c r="GD129" s="235"/>
      <c r="GE129" s="235"/>
      <c r="GF129" s="235"/>
      <c r="GG129" s="235"/>
      <c r="GH129" s="235"/>
      <c r="GI129" s="235"/>
      <c r="GJ129" s="235"/>
      <c r="GK129" s="235"/>
      <c r="GL129" s="235"/>
      <c r="GM129" s="235"/>
      <c r="GN129" s="235"/>
      <c r="GO129" s="235"/>
      <c r="GP129" s="235"/>
      <c r="GQ129" s="235"/>
      <c r="GR129" s="235"/>
      <c r="GS129" s="235"/>
      <c r="GT129" s="235"/>
      <c r="GU129" s="235"/>
      <c r="GV129" s="235"/>
      <c r="GW129" s="235"/>
      <c r="GX129" s="235"/>
      <c r="GY129" s="235"/>
      <c r="GZ129" s="235"/>
      <c r="HA129" s="235"/>
      <c r="HB129" s="235"/>
      <c r="HC129" s="235"/>
      <c r="HD129" s="235"/>
      <c r="HE129" s="235"/>
      <c r="HF129" s="235"/>
      <c r="HG129" s="235"/>
      <c r="HH129" s="235"/>
      <c r="HI129" s="235"/>
      <c r="HJ129" s="235"/>
      <c r="HK129" s="235"/>
      <c r="HL129" s="235"/>
      <c r="HM129" s="235"/>
      <c r="HN129" s="235"/>
      <c r="HO129" s="235"/>
      <c r="HP129" s="235"/>
      <c r="HQ129" s="235"/>
      <c r="HR129" s="235"/>
      <c r="HS129" s="235"/>
      <c r="HT129" s="235"/>
      <c r="HU129" s="235"/>
      <c r="HV129" s="235"/>
      <c r="HW129" s="235"/>
      <c r="HX129" s="235"/>
      <c r="HY129" s="235"/>
      <c r="HZ129" s="235"/>
      <c r="IA129" s="235"/>
      <c r="IB129" s="235"/>
      <c r="IC129" s="235"/>
      <c r="ID129" s="235"/>
      <c r="IE129" s="235"/>
      <c r="IF129" s="235"/>
      <c r="IG129" s="235"/>
      <c r="IH129" s="235"/>
      <c r="II129" s="235"/>
      <c r="IJ129" s="235"/>
      <c r="IK129" s="235"/>
      <c r="IL129" s="235"/>
      <c r="IM129" s="235"/>
      <c r="IN129" s="235"/>
      <c r="IO129" s="235"/>
      <c r="IP129" s="235"/>
      <c r="IQ129" s="235"/>
      <c r="IR129" s="235"/>
      <c r="IS129" s="235"/>
      <c r="IT129" s="235"/>
      <c r="IU129" s="235"/>
      <c r="IV129" s="235"/>
    </row>
    <row r="130" ht="28.5" customHeight="1" spans="1:256">
      <c r="A130" s="263"/>
      <c r="B130" s="263"/>
      <c r="C130" s="264"/>
      <c r="D130" s="396"/>
      <c r="E130" s="348"/>
      <c r="F130" s="283"/>
      <c r="G130" s="282"/>
      <c r="H130" s="282"/>
      <c r="I130" s="282"/>
      <c r="J130" s="282"/>
      <c r="K130" s="282"/>
      <c r="L130" s="235"/>
      <c r="M130" s="235"/>
      <c r="N130" s="235"/>
      <c r="O130" s="235"/>
      <c r="P130" s="235"/>
      <c r="Q130" s="235"/>
      <c r="R130" s="235"/>
      <c r="S130" s="235"/>
      <c r="T130" s="235"/>
      <c r="U130" s="235"/>
      <c r="V130" s="235"/>
      <c r="W130" s="235"/>
      <c r="X130" s="235"/>
      <c r="Y130" s="235"/>
      <c r="Z130" s="235"/>
      <c r="AA130" s="235"/>
      <c r="AB130" s="235"/>
      <c r="AC130" s="235"/>
      <c r="AD130" s="235"/>
      <c r="AE130" s="235"/>
      <c r="AF130" s="235"/>
      <c r="AG130" s="235"/>
      <c r="AH130" s="235"/>
      <c r="AI130" s="235"/>
      <c r="AJ130" s="235"/>
      <c r="AK130" s="235"/>
      <c r="AL130" s="235"/>
      <c r="AM130" s="235"/>
      <c r="AN130" s="235"/>
      <c r="AO130" s="235"/>
      <c r="AP130" s="235"/>
      <c r="AQ130" s="235"/>
      <c r="AR130" s="235"/>
      <c r="AS130" s="235"/>
      <c r="AT130" s="235"/>
      <c r="AU130" s="235"/>
      <c r="AV130" s="235"/>
      <c r="AW130" s="235"/>
      <c r="AX130" s="235"/>
      <c r="AY130" s="235"/>
      <c r="AZ130" s="235"/>
      <c r="BA130" s="235"/>
      <c r="BB130" s="235"/>
      <c r="BC130" s="235"/>
      <c r="BD130" s="235"/>
      <c r="BE130" s="235"/>
      <c r="BF130" s="235"/>
      <c r="BG130" s="235"/>
      <c r="BH130" s="235"/>
      <c r="BI130" s="235"/>
      <c r="BJ130" s="235"/>
      <c r="BK130" s="235"/>
      <c r="BL130" s="235"/>
      <c r="BM130" s="235"/>
      <c r="BN130" s="235"/>
      <c r="BO130" s="235"/>
      <c r="BP130" s="235"/>
      <c r="BQ130" s="235"/>
      <c r="BR130" s="235"/>
      <c r="BS130" s="235"/>
      <c r="BT130" s="235"/>
      <c r="BU130" s="235"/>
      <c r="BV130" s="235"/>
      <c r="BW130" s="235"/>
      <c r="BX130" s="235"/>
      <c r="BY130" s="235"/>
      <c r="BZ130" s="235"/>
      <c r="CA130" s="235"/>
      <c r="CB130" s="235"/>
      <c r="CC130" s="235"/>
      <c r="CD130" s="235"/>
      <c r="CE130" s="235"/>
      <c r="CF130" s="235"/>
      <c r="CG130" s="235"/>
      <c r="CH130" s="235"/>
      <c r="CI130" s="235"/>
      <c r="CJ130" s="235"/>
      <c r="CK130" s="235"/>
      <c r="CL130" s="235"/>
      <c r="CM130" s="235"/>
      <c r="CN130" s="235"/>
      <c r="CO130" s="235"/>
      <c r="CP130" s="235"/>
      <c r="CQ130" s="235"/>
      <c r="CR130" s="235"/>
      <c r="CS130" s="235"/>
      <c r="CT130" s="235"/>
      <c r="CU130" s="235"/>
      <c r="CV130" s="235"/>
      <c r="CW130" s="235"/>
      <c r="CX130" s="235"/>
      <c r="CY130" s="235"/>
      <c r="CZ130" s="235"/>
      <c r="DA130" s="235"/>
      <c r="DB130" s="235"/>
      <c r="DC130" s="235"/>
      <c r="DD130" s="235"/>
      <c r="DE130" s="235"/>
      <c r="DF130" s="235"/>
      <c r="DG130" s="235"/>
      <c r="DH130" s="235"/>
      <c r="DI130" s="235"/>
      <c r="DJ130" s="235"/>
      <c r="DK130" s="235"/>
      <c r="DL130" s="235"/>
      <c r="DM130" s="235"/>
      <c r="DN130" s="235"/>
      <c r="DO130" s="235"/>
      <c r="DP130" s="235"/>
      <c r="DQ130" s="235"/>
      <c r="DR130" s="235"/>
      <c r="DS130" s="235"/>
      <c r="DT130" s="235"/>
      <c r="DU130" s="235"/>
      <c r="DV130" s="235"/>
      <c r="DW130" s="235"/>
      <c r="DX130" s="235"/>
      <c r="DY130" s="235"/>
      <c r="DZ130" s="235"/>
      <c r="EA130" s="235"/>
      <c r="EB130" s="235"/>
      <c r="EC130" s="235"/>
      <c r="ED130" s="235"/>
      <c r="EE130" s="235"/>
      <c r="EF130" s="235"/>
      <c r="EG130" s="235"/>
      <c r="EH130" s="235"/>
      <c r="EI130" s="235"/>
      <c r="EJ130" s="235"/>
      <c r="EK130" s="235"/>
      <c r="EL130" s="235"/>
      <c r="EM130" s="235"/>
      <c r="EN130" s="235"/>
      <c r="EO130" s="235"/>
      <c r="EP130" s="235"/>
      <c r="EQ130" s="235"/>
      <c r="ER130" s="235"/>
      <c r="ES130" s="235"/>
      <c r="ET130" s="235"/>
      <c r="EU130" s="235"/>
      <c r="EV130" s="235"/>
      <c r="EW130" s="235"/>
      <c r="EX130" s="235"/>
      <c r="EY130" s="235"/>
      <c r="EZ130" s="235"/>
      <c r="FA130" s="235"/>
      <c r="FB130" s="235"/>
      <c r="FC130" s="235"/>
      <c r="FD130" s="235"/>
      <c r="FE130" s="235"/>
      <c r="FF130" s="235"/>
      <c r="FG130" s="235"/>
      <c r="FH130" s="235"/>
      <c r="FI130" s="235"/>
      <c r="FJ130" s="235"/>
      <c r="FK130" s="235"/>
      <c r="FL130" s="235"/>
      <c r="FM130" s="235"/>
      <c r="FN130" s="235"/>
      <c r="FO130" s="235"/>
      <c r="FP130" s="235"/>
      <c r="FQ130" s="235"/>
      <c r="FR130" s="235"/>
      <c r="FS130" s="235"/>
      <c r="FT130" s="235"/>
      <c r="FU130" s="235"/>
      <c r="FV130" s="235"/>
      <c r="FW130" s="235"/>
      <c r="FX130" s="235"/>
      <c r="FY130" s="235"/>
      <c r="FZ130" s="235"/>
      <c r="GA130" s="235"/>
      <c r="GB130" s="235"/>
      <c r="GC130" s="235"/>
      <c r="GD130" s="235"/>
      <c r="GE130" s="235"/>
      <c r="GF130" s="235"/>
      <c r="GG130" s="235"/>
      <c r="GH130" s="235"/>
      <c r="GI130" s="235"/>
      <c r="GJ130" s="235"/>
      <c r="GK130" s="235"/>
      <c r="GL130" s="235"/>
      <c r="GM130" s="235"/>
      <c r="GN130" s="235"/>
      <c r="GO130" s="235"/>
      <c r="GP130" s="235"/>
      <c r="GQ130" s="235"/>
      <c r="GR130" s="235"/>
      <c r="GS130" s="235"/>
      <c r="GT130" s="235"/>
      <c r="GU130" s="235"/>
      <c r="GV130" s="235"/>
      <c r="GW130" s="235"/>
      <c r="GX130" s="235"/>
      <c r="GY130" s="235"/>
      <c r="GZ130" s="235"/>
      <c r="HA130" s="235"/>
      <c r="HB130" s="235"/>
      <c r="HC130" s="235"/>
      <c r="HD130" s="235"/>
      <c r="HE130" s="235"/>
      <c r="HF130" s="235"/>
      <c r="HG130" s="235"/>
      <c r="HH130" s="235"/>
      <c r="HI130" s="235"/>
      <c r="HJ130" s="235"/>
      <c r="HK130" s="235"/>
      <c r="HL130" s="235"/>
      <c r="HM130" s="235"/>
      <c r="HN130" s="235"/>
      <c r="HO130" s="235"/>
      <c r="HP130" s="235"/>
      <c r="HQ130" s="235"/>
      <c r="HR130" s="235"/>
      <c r="HS130" s="235"/>
      <c r="HT130" s="235"/>
      <c r="HU130" s="235"/>
      <c r="HV130" s="235"/>
      <c r="HW130" s="235"/>
      <c r="HX130" s="235"/>
      <c r="HY130" s="235"/>
      <c r="HZ130" s="235"/>
      <c r="IA130" s="235"/>
      <c r="IB130" s="235"/>
      <c r="IC130" s="235"/>
      <c r="ID130" s="235"/>
      <c r="IE130" s="235"/>
      <c r="IF130" s="235"/>
      <c r="IG130" s="235"/>
      <c r="IH130" s="235"/>
      <c r="II130" s="235"/>
      <c r="IJ130" s="235"/>
      <c r="IK130" s="235"/>
      <c r="IL130" s="235"/>
      <c r="IM130" s="235"/>
      <c r="IN130" s="235"/>
      <c r="IO130" s="235"/>
      <c r="IP130" s="235"/>
      <c r="IQ130" s="235"/>
      <c r="IR130" s="235"/>
      <c r="IS130" s="235"/>
      <c r="IT130" s="235"/>
      <c r="IU130" s="235"/>
      <c r="IV130" s="235"/>
    </row>
    <row r="131" ht="30" customHeight="1" spans="1:256">
      <c r="A131" s="244" t="s">
        <v>1316</v>
      </c>
      <c r="B131" s="351" t="s">
        <v>1317</v>
      </c>
      <c r="C131" s="279"/>
      <c r="D131" s="342"/>
      <c r="E131" s="348"/>
      <c r="F131" s="351" t="s">
        <v>1318</v>
      </c>
      <c r="G131" s="351"/>
      <c r="H131" s="351"/>
      <c r="I131" s="351"/>
      <c r="J131" s="351"/>
      <c r="K131" s="351"/>
      <c r="L131" s="235"/>
      <c r="M131" s="235"/>
      <c r="N131" s="235"/>
      <c r="O131" s="235"/>
      <c r="P131" s="235"/>
      <c r="Q131" s="235"/>
      <c r="R131" s="235"/>
      <c r="S131" s="235"/>
      <c r="T131" s="235"/>
      <c r="U131" s="235"/>
      <c r="V131" s="235"/>
      <c r="W131" s="235"/>
      <c r="X131" s="235"/>
      <c r="Y131" s="235"/>
      <c r="Z131" s="235"/>
      <c r="AA131" s="235"/>
      <c r="AB131" s="235"/>
      <c r="AC131" s="235"/>
      <c r="AD131" s="235"/>
      <c r="AE131" s="235"/>
      <c r="AF131" s="235"/>
      <c r="AG131" s="235"/>
      <c r="AH131" s="235"/>
      <c r="AI131" s="235"/>
      <c r="AJ131" s="235"/>
      <c r="AK131" s="235"/>
      <c r="AL131" s="235"/>
      <c r="AM131" s="235"/>
      <c r="AN131" s="235"/>
      <c r="AO131" s="235"/>
      <c r="AP131" s="235"/>
      <c r="AQ131" s="235"/>
      <c r="AR131" s="235"/>
      <c r="AS131" s="235"/>
      <c r="AT131" s="235"/>
      <c r="AU131" s="235"/>
      <c r="AV131" s="235"/>
      <c r="AW131" s="235"/>
      <c r="AX131" s="235"/>
      <c r="AY131" s="235"/>
      <c r="AZ131" s="235"/>
      <c r="BA131" s="235"/>
      <c r="BB131" s="235"/>
      <c r="BC131" s="235"/>
      <c r="BD131" s="235"/>
      <c r="BE131" s="235"/>
      <c r="BF131" s="235"/>
      <c r="BG131" s="235"/>
      <c r="BH131" s="235"/>
      <c r="BI131" s="235"/>
      <c r="BJ131" s="235"/>
      <c r="BK131" s="235"/>
      <c r="BL131" s="235"/>
      <c r="BM131" s="235"/>
      <c r="BN131" s="235"/>
      <c r="BO131" s="235"/>
      <c r="BP131" s="235"/>
      <c r="BQ131" s="235"/>
      <c r="BR131" s="235"/>
      <c r="BS131" s="235"/>
      <c r="BT131" s="235"/>
      <c r="BU131" s="235"/>
      <c r="BV131" s="235"/>
      <c r="BW131" s="235"/>
      <c r="BX131" s="235"/>
      <c r="BY131" s="235"/>
      <c r="BZ131" s="235"/>
      <c r="CA131" s="235"/>
      <c r="CB131" s="235"/>
      <c r="CC131" s="235"/>
      <c r="CD131" s="235"/>
      <c r="CE131" s="235"/>
      <c r="CF131" s="235"/>
      <c r="CG131" s="235"/>
      <c r="CH131" s="235"/>
      <c r="CI131" s="235"/>
      <c r="CJ131" s="235"/>
      <c r="CK131" s="235"/>
      <c r="CL131" s="235"/>
      <c r="CM131" s="235"/>
      <c r="CN131" s="235"/>
      <c r="CO131" s="235"/>
      <c r="CP131" s="235"/>
      <c r="CQ131" s="235"/>
      <c r="CR131" s="235"/>
      <c r="CS131" s="235"/>
      <c r="CT131" s="235"/>
      <c r="CU131" s="235"/>
      <c r="CV131" s="235"/>
      <c r="CW131" s="235"/>
      <c r="CX131" s="235"/>
      <c r="CY131" s="235"/>
      <c r="CZ131" s="235"/>
      <c r="DA131" s="235"/>
      <c r="DB131" s="235"/>
      <c r="DC131" s="235"/>
      <c r="DD131" s="235"/>
      <c r="DE131" s="235"/>
      <c r="DF131" s="235"/>
      <c r="DG131" s="235"/>
      <c r="DH131" s="235"/>
      <c r="DI131" s="235"/>
      <c r="DJ131" s="235"/>
      <c r="DK131" s="235"/>
      <c r="DL131" s="235"/>
      <c r="DM131" s="235"/>
      <c r="DN131" s="235"/>
      <c r="DO131" s="235"/>
      <c r="DP131" s="235"/>
      <c r="DQ131" s="235"/>
      <c r="DR131" s="235"/>
      <c r="DS131" s="235"/>
      <c r="DT131" s="235"/>
      <c r="DU131" s="235"/>
      <c r="DV131" s="235"/>
      <c r="DW131" s="235"/>
      <c r="DX131" s="235"/>
      <c r="DY131" s="235"/>
      <c r="DZ131" s="235"/>
      <c r="EA131" s="235"/>
      <c r="EB131" s="235"/>
      <c r="EC131" s="235"/>
      <c r="ED131" s="235"/>
      <c r="EE131" s="235"/>
      <c r="EF131" s="235"/>
      <c r="EG131" s="235"/>
      <c r="EH131" s="235"/>
      <c r="EI131" s="235"/>
      <c r="EJ131" s="235"/>
      <c r="EK131" s="235"/>
      <c r="EL131" s="235"/>
      <c r="EM131" s="235"/>
      <c r="EN131" s="235"/>
      <c r="EO131" s="235"/>
      <c r="EP131" s="235"/>
      <c r="EQ131" s="235"/>
      <c r="ER131" s="235"/>
      <c r="ES131" s="235"/>
      <c r="ET131" s="235"/>
      <c r="EU131" s="235"/>
      <c r="EV131" s="235"/>
      <c r="EW131" s="235"/>
      <c r="EX131" s="235"/>
      <c r="EY131" s="235"/>
      <c r="EZ131" s="235"/>
      <c r="FA131" s="235"/>
      <c r="FB131" s="235"/>
      <c r="FC131" s="235"/>
      <c r="FD131" s="235"/>
      <c r="FE131" s="235"/>
      <c r="FF131" s="235"/>
      <c r="FG131" s="235"/>
      <c r="FH131" s="235"/>
      <c r="FI131" s="235"/>
      <c r="FJ131" s="235"/>
      <c r="FK131" s="235"/>
      <c r="FL131" s="235"/>
      <c r="FM131" s="235"/>
      <c r="FN131" s="235"/>
      <c r="FO131" s="235"/>
      <c r="FP131" s="235"/>
      <c r="FQ131" s="235"/>
      <c r="FR131" s="235"/>
      <c r="FS131" s="235"/>
      <c r="FT131" s="235"/>
      <c r="FU131" s="235"/>
      <c r="FV131" s="235"/>
      <c r="FW131" s="235"/>
      <c r="FX131" s="235"/>
      <c r="FY131" s="235"/>
      <c r="FZ131" s="235"/>
      <c r="GA131" s="235"/>
      <c r="GB131" s="235"/>
      <c r="GC131" s="235"/>
      <c r="GD131" s="235"/>
      <c r="GE131" s="235"/>
      <c r="GF131" s="235"/>
      <c r="GG131" s="235"/>
      <c r="GH131" s="235"/>
      <c r="GI131" s="235"/>
      <c r="GJ131" s="235"/>
      <c r="GK131" s="235"/>
      <c r="GL131" s="235"/>
      <c r="GM131" s="235"/>
      <c r="GN131" s="235"/>
      <c r="GO131" s="235"/>
      <c r="GP131" s="235"/>
      <c r="GQ131" s="235"/>
      <c r="GR131" s="235"/>
      <c r="GS131" s="235"/>
      <c r="GT131" s="235"/>
      <c r="GU131" s="235"/>
      <c r="GV131" s="235"/>
      <c r="GW131" s="235"/>
      <c r="GX131" s="235"/>
      <c r="GY131" s="235"/>
      <c r="GZ131" s="235"/>
      <c r="HA131" s="235"/>
      <c r="HB131" s="235"/>
      <c r="HC131" s="235"/>
      <c r="HD131" s="235"/>
      <c r="HE131" s="235"/>
      <c r="HF131" s="235"/>
      <c r="HG131" s="235"/>
      <c r="HH131" s="235"/>
      <c r="HI131" s="235"/>
      <c r="HJ131" s="235"/>
      <c r="HK131" s="235"/>
      <c r="HL131" s="235"/>
      <c r="HM131" s="235"/>
      <c r="HN131" s="235"/>
      <c r="HO131" s="235"/>
      <c r="HP131" s="235"/>
      <c r="HQ131" s="235"/>
      <c r="HR131" s="235"/>
      <c r="HS131" s="235"/>
      <c r="HT131" s="235"/>
      <c r="HU131" s="235"/>
      <c r="HV131" s="235"/>
      <c r="HW131" s="235"/>
      <c r="HX131" s="235"/>
      <c r="HY131" s="235"/>
      <c r="HZ131" s="235"/>
      <c r="IA131" s="235"/>
      <c r="IB131" s="235"/>
      <c r="IC131" s="235"/>
      <c r="ID131" s="235"/>
      <c r="IE131" s="235"/>
      <c r="IF131" s="235"/>
      <c r="IG131" s="235"/>
      <c r="IH131" s="235"/>
      <c r="II131" s="235"/>
      <c r="IJ131" s="235"/>
      <c r="IK131" s="235"/>
      <c r="IL131" s="235"/>
      <c r="IM131" s="235"/>
      <c r="IN131" s="235"/>
      <c r="IO131" s="235"/>
      <c r="IP131" s="235"/>
      <c r="IQ131" s="235"/>
      <c r="IR131" s="235"/>
      <c r="IS131" s="235"/>
      <c r="IT131" s="235"/>
      <c r="IU131" s="235"/>
      <c r="IV131" s="235"/>
    </row>
    <row r="132" ht="17.25" customHeight="1" spans="1:256">
      <c r="A132" s="287" t="s">
        <v>76</v>
      </c>
      <c r="B132" s="287" t="s">
        <v>1196</v>
      </c>
      <c r="C132" s="288" t="s">
        <v>1297</v>
      </c>
      <c r="D132" s="290" t="s">
        <v>1264</v>
      </c>
      <c r="E132" s="282"/>
      <c r="F132" s="398" t="s">
        <v>1319</v>
      </c>
      <c r="G132" s="398" t="s">
        <v>1320</v>
      </c>
      <c r="H132" s="399" t="s">
        <v>1321</v>
      </c>
      <c r="I132" s="455" t="s">
        <v>1322</v>
      </c>
      <c r="J132" s="455" t="s">
        <v>1323</v>
      </c>
      <c r="K132" s="399" t="s">
        <v>1324</v>
      </c>
      <c r="L132" s="235"/>
      <c r="M132" s="235"/>
      <c r="N132" s="235"/>
      <c r="O132" s="235"/>
      <c r="P132" s="235"/>
      <c r="Q132" s="235"/>
      <c r="R132" s="235"/>
      <c r="S132" s="235"/>
      <c r="T132" s="235"/>
      <c r="U132" s="235"/>
      <c r="V132" s="235"/>
      <c r="W132" s="235"/>
      <c r="X132" s="235"/>
      <c r="Y132" s="235"/>
      <c r="Z132" s="235"/>
      <c r="AA132" s="235"/>
      <c r="AB132" s="235"/>
      <c r="AC132" s="235"/>
      <c r="AD132" s="235"/>
      <c r="AE132" s="235"/>
      <c r="AF132" s="235"/>
      <c r="AG132" s="235"/>
      <c r="AH132" s="235"/>
      <c r="AI132" s="235"/>
      <c r="AJ132" s="235"/>
      <c r="AK132" s="235"/>
      <c r="AL132" s="235"/>
      <c r="AM132" s="235"/>
      <c r="AN132" s="235"/>
      <c r="AO132" s="235"/>
      <c r="AP132" s="235"/>
      <c r="AQ132" s="235"/>
      <c r="AR132" s="235"/>
      <c r="AS132" s="235"/>
      <c r="AT132" s="235"/>
      <c r="AU132" s="235"/>
      <c r="AV132" s="235"/>
      <c r="AW132" s="235"/>
      <c r="AX132" s="235"/>
      <c r="AY132" s="235"/>
      <c r="AZ132" s="235"/>
      <c r="BA132" s="235"/>
      <c r="BB132" s="235"/>
      <c r="BC132" s="235"/>
      <c r="BD132" s="235"/>
      <c r="BE132" s="235"/>
      <c r="BF132" s="235"/>
      <c r="BG132" s="235"/>
      <c r="BH132" s="235"/>
      <c r="BI132" s="235"/>
      <c r="BJ132" s="235"/>
      <c r="BK132" s="235"/>
      <c r="BL132" s="235"/>
      <c r="BM132" s="235"/>
      <c r="BN132" s="235"/>
      <c r="BO132" s="235"/>
      <c r="BP132" s="235"/>
      <c r="BQ132" s="235"/>
      <c r="BR132" s="235"/>
      <c r="BS132" s="235"/>
      <c r="BT132" s="235"/>
      <c r="BU132" s="235"/>
      <c r="BV132" s="235"/>
      <c r="BW132" s="235"/>
      <c r="BX132" s="235"/>
      <c r="BY132" s="235"/>
      <c r="BZ132" s="235"/>
      <c r="CA132" s="235"/>
      <c r="CB132" s="235"/>
      <c r="CC132" s="235"/>
      <c r="CD132" s="235"/>
      <c r="CE132" s="235"/>
      <c r="CF132" s="235"/>
      <c r="CG132" s="235"/>
      <c r="CH132" s="235"/>
      <c r="CI132" s="235"/>
      <c r="CJ132" s="235"/>
      <c r="CK132" s="235"/>
      <c r="CL132" s="235"/>
      <c r="CM132" s="235"/>
      <c r="CN132" s="235"/>
      <c r="CO132" s="235"/>
      <c r="CP132" s="235"/>
      <c r="CQ132" s="235"/>
      <c r="CR132" s="235"/>
      <c r="CS132" s="235"/>
      <c r="CT132" s="235"/>
      <c r="CU132" s="235"/>
      <c r="CV132" s="235"/>
      <c r="CW132" s="235"/>
      <c r="CX132" s="235"/>
      <c r="CY132" s="235"/>
      <c r="CZ132" s="235"/>
      <c r="DA132" s="235"/>
      <c r="DB132" s="235"/>
      <c r="DC132" s="235"/>
      <c r="DD132" s="235"/>
      <c r="DE132" s="235"/>
      <c r="DF132" s="235"/>
      <c r="DG132" s="235"/>
      <c r="DH132" s="235"/>
      <c r="DI132" s="235"/>
      <c r="DJ132" s="235"/>
      <c r="DK132" s="235"/>
      <c r="DL132" s="235"/>
      <c r="DM132" s="235"/>
      <c r="DN132" s="235"/>
      <c r="DO132" s="235"/>
      <c r="DP132" s="235"/>
      <c r="DQ132" s="235"/>
      <c r="DR132" s="235"/>
      <c r="DS132" s="235"/>
      <c r="DT132" s="235"/>
      <c r="DU132" s="235"/>
      <c r="DV132" s="235"/>
      <c r="DW132" s="235"/>
      <c r="DX132" s="235"/>
      <c r="DY132" s="235"/>
      <c r="DZ132" s="235"/>
      <c r="EA132" s="235"/>
      <c r="EB132" s="235"/>
      <c r="EC132" s="235"/>
      <c r="ED132" s="235"/>
      <c r="EE132" s="235"/>
      <c r="EF132" s="235"/>
      <c r="EG132" s="235"/>
      <c r="EH132" s="235"/>
      <c r="EI132" s="235"/>
      <c r="EJ132" s="235"/>
      <c r="EK132" s="235"/>
      <c r="EL132" s="235"/>
      <c r="EM132" s="235"/>
      <c r="EN132" s="235"/>
      <c r="EO132" s="235"/>
      <c r="EP132" s="235"/>
      <c r="EQ132" s="235"/>
      <c r="ER132" s="235"/>
      <c r="ES132" s="235"/>
      <c r="ET132" s="235"/>
      <c r="EU132" s="235"/>
      <c r="EV132" s="235"/>
      <c r="EW132" s="235"/>
      <c r="EX132" s="235"/>
      <c r="EY132" s="235"/>
      <c r="EZ132" s="235"/>
      <c r="FA132" s="235"/>
      <c r="FB132" s="235"/>
      <c r="FC132" s="235"/>
      <c r="FD132" s="235"/>
      <c r="FE132" s="235"/>
      <c r="FF132" s="235"/>
      <c r="FG132" s="235"/>
      <c r="FH132" s="235"/>
      <c r="FI132" s="235"/>
      <c r="FJ132" s="235"/>
      <c r="FK132" s="235"/>
      <c r="FL132" s="235"/>
      <c r="FM132" s="235"/>
      <c r="FN132" s="235"/>
      <c r="FO132" s="235"/>
      <c r="FP132" s="235"/>
      <c r="FQ132" s="235"/>
      <c r="FR132" s="235"/>
      <c r="FS132" s="235"/>
      <c r="FT132" s="235"/>
      <c r="FU132" s="235"/>
      <c r="FV132" s="235"/>
      <c r="FW132" s="235"/>
      <c r="FX132" s="235"/>
      <c r="FY132" s="235"/>
      <c r="FZ132" s="235"/>
      <c r="GA132" s="235"/>
      <c r="GB132" s="235"/>
      <c r="GC132" s="235"/>
      <c r="GD132" s="235"/>
      <c r="GE132" s="235"/>
      <c r="GF132" s="235"/>
      <c r="GG132" s="235"/>
      <c r="GH132" s="235"/>
      <c r="GI132" s="235"/>
      <c r="GJ132" s="235"/>
      <c r="GK132" s="235"/>
      <c r="GL132" s="235"/>
      <c r="GM132" s="235"/>
      <c r="GN132" s="235"/>
      <c r="GO132" s="235"/>
      <c r="GP132" s="235"/>
      <c r="GQ132" s="235"/>
      <c r="GR132" s="235"/>
      <c r="GS132" s="235"/>
      <c r="GT132" s="235"/>
      <c r="GU132" s="235"/>
      <c r="GV132" s="235"/>
      <c r="GW132" s="235"/>
      <c r="GX132" s="235"/>
      <c r="GY132" s="235"/>
      <c r="GZ132" s="235"/>
      <c r="HA132" s="235"/>
      <c r="HB132" s="235"/>
      <c r="HC132" s="235"/>
      <c r="HD132" s="235"/>
      <c r="HE132" s="235"/>
      <c r="HF132" s="235"/>
      <c r="HG132" s="235"/>
      <c r="HH132" s="235"/>
      <c r="HI132" s="235"/>
      <c r="HJ132" s="235"/>
      <c r="HK132" s="235"/>
      <c r="HL132" s="235"/>
      <c r="HM132" s="235"/>
      <c r="HN132" s="235"/>
      <c r="HO132" s="235"/>
      <c r="HP132" s="235"/>
      <c r="HQ132" s="235"/>
      <c r="HR132" s="235"/>
      <c r="HS132" s="235"/>
      <c r="HT132" s="235"/>
      <c r="HU132" s="235"/>
      <c r="HV132" s="235"/>
      <c r="HW132" s="235"/>
      <c r="HX132" s="235"/>
      <c r="HY132" s="235"/>
      <c r="HZ132" s="235"/>
      <c r="IA132" s="235"/>
      <c r="IB132" s="235"/>
      <c r="IC132" s="235"/>
      <c r="ID132" s="235"/>
      <c r="IE132" s="235"/>
      <c r="IF132" s="235"/>
      <c r="IG132" s="235"/>
      <c r="IH132" s="235"/>
      <c r="II132" s="235"/>
      <c r="IJ132" s="235"/>
      <c r="IK132" s="235"/>
      <c r="IL132" s="235"/>
      <c r="IM132" s="235"/>
      <c r="IN132" s="235"/>
      <c r="IO132" s="235"/>
      <c r="IP132" s="235"/>
      <c r="IQ132" s="235"/>
      <c r="IR132" s="235"/>
      <c r="IS132" s="235"/>
      <c r="IT132" s="235"/>
      <c r="IU132" s="235"/>
      <c r="IV132" s="235"/>
    </row>
    <row r="133" ht="20.25" customHeight="1" spans="1:256">
      <c r="A133" s="251"/>
      <c r="B133" s="251"/>
      <c r="C133" s="278"/>
      <c r="D133" s="251"/>
      <c r="E133" s="282"/>
      <c r="F133" s="251"/>
      <c r="G133" s="251"/>
      <c r="H133" s="251"/>
      <c r="I133" s="251"/>
      <c r="J133" s="251"/>
      <c r="K133" s="251"/>
      <c r="L133" s="235"/>
      <c r="M133" s="235"/>
      <c r="N133" s="235"/>
      <c r="O133" s="235"/>
      <c r="P133" s="235"/>
      <c r="Q133" s="235"/>
      <c r="R133" s="235"/>
      <c r="S133" s="235"/>
      <c r="T133" s="235"/>
      <c r="U133" s="235"/>
      <c r="V133" s="235"/>
      <c r="W133" s="235"/>
      <c r="X133" s="235"/>
      <c r="Y133" s="235"/>
      <c r="Z133" s="235"/>
      <c r="AA133" s="235"/>
      <c r="AB133" s="235"/>
      <c r="AC133" s="235"/>
      <c r="AD133" s="235"/>
      <c r="AE133" s="235"/>
      <c r="AF133" s="235"/>
      <c r="AG133" s="235"/>
      <c r="AH133" s="235"/>
      <c r="AI133" s="235"/>
      <c r="AJ133" s="235"/>
      <c r="AK133" s="235"/>
      <c r="AL133" s="235"/>
      <c r="AM133" s="235"/>
      <c r="AN133" s="235"/>
      <c r="AO133" s="235"/>
      <c r="AP133" s="235"/>
      <c r="AQ133" s="235"/>
      <c r="AR133" s="235"/>
      <c r="AS133" s="235"/>
      <c r="AT133" s="235"/>
      <c r="AU133" s="235"/>
      <c r="AV133" s="235"/>
      <c r="AW133" s="235"/>
      <c r="AX133" s="235"/>
      <c r="AY133" s="235"/>
      <c r="AZ133" s="235"/>
      <c r="BA133" s="235"/>
      <c r="BB133" s="235"/>
      <c r="BC133" s="235"/>
      <c r="BD133" s="235"/>
      <c r="BE133" s="235"/>
      <c r="BF133" s="235"/>
      <c r="BG133" s="235"/>
      <c r="BH133" s="235"/>
      <c r="BI133" s="235"/>
      <c r="BJ133" s="235"/>
      <c r="BK133" s="235"/>
      <c r="BL133" s="235"/>
      <c r="BM133" s="235"/>
      <c r="BN133" s="235"/>
      <c r="BO133" s="235"/>
      <c r="BP133" s="235"/>
      <c r="BQ133" s="235"/>
      <c r="BR133" s="235"/>
      <c r="BS133" s="235"/>
      <c r="BT133" s="235"/>
      <c r="BU133" s="235"/>
      <c r="BV133" s="235"/>
      <c r="BW133" s="235"/>
      <c r="BX133" s="235"/>
      <c r="BY133" s="235"/>
      <c r="BZ133" s="235"/>
      <c r="CA133" s="235"/>
      <c r="CB133" s="235"/>
      <c r="CC133" s="235"/>
      <c r="CD133" s="235"/>
      <c r="CE133" s="235"/>
      <c r="CF133" s="235"/>
      <c r="CG133" s="235"/>
      <c r="CH133" s="235"/>
      <c r="CI133" s="235"/>
      <c r="CJ133" s="235"/>
      <c r="CK133" s="235"/>
      <c r="CL133" s="235"/>
      <c r="CM133" s="235"/>
      <c r="CN133" s="235"/>
      <c r="CO133" s="235"/>
      <c r="CP133" s="235"/>
      <c r="CQ133" s="235"/>
      <c r="CR133" s="235"/>
      <c r="CS133" s="235"/>
      <c r="CT133" s="235"/>
      <c r="CU133" s="235"/>
      <c r="CV133" s="235"/>
      <c r="CW133" s="235"/>
      <c r="CX133" s="235"/>
      <c r="CY133" s="235"/>
      <c r="CZ133" s="235"/>
      <c r="DA133" s="235"/>
      <c r="DB133" s="235"/>
      <c r="DC133" s="235"/>
      <c r="DD133" s="235"/>
      <c r="DE133" s="235"/>
      <c r="DF133" s="235"/>
      <c r="DG133" s="235"/>
      <c r="DH133" s="235"/>
      <c r="DI133" s="235"/>
      <c r="DJ133" s="235"/>
      <c r="DK133" s="235"/>
      <c r="DL133" s="235"/>
      <c r="DM133" s="235"/>
      <c r="DN133" s="235"/>
      <c r="DO133" s="235"/>
      <c r="DP133" s="235"/>
      <c r="DQ133" s="235"/>
      <c r="DR133" s="235"/>
      <c r="DS133" s="235"/>
      <c r="DT133" s="235"/>
      <c r="DU133" s="235"/>
      <c r="DV133" s="235"/>
      <c r="DW133" s="235"/>
      <c r="DX133" s="235"/>
      <c r="DY133" s="235"/>
      <c r="DZ133" s="235"/>
      <c r="EA133" s="235"/>
      <c r="EB133" s="235"/>
      <c r="EC133" s="235"/>
      <c r="ED133" s="235"/>
      <c r="EE133" s="235"/>
      <c r="EF133" s="235"/>
      <c r="EG133" s="235"/>
      <c r="EH133" s="235"/>
      <c r="EI133" s="235"/>
      <c r="EJ133" s="235"/>
      <c r="EK133" s="235"/>
      <c r="EL133" s="235"/>
      <c r="EM133" s="235"/>
      <c r="EN133" s="235"/>
      <c r="EO133" s="235"/>
      <c r="EP133" s="235"/>
      <c r="EQ133" s="235"/>
      <c r="ER133" s="235"/>
      <c r="ES133" s="235"/>
      <c r="ET133" s="235"/>
      <c r="EU133" s="235"/>
      <c r="EV133" s="235"/>
      <c r="EW133" s="235"/>
      <c r="EX133" s="235"/>
      <c r="EY133" s="235"/>
      <c r="EZ133" s="235"/>
      <c r="FA133" s="235"/>
      <c r="FB133" s="235"/>
      <c r="FC133" s="235"/>
      <c r="FD133" s="235"/>
      <c r="FE133" s="235"/>
      <c r="FF133" s="235"/>
      <c r="FG133" s="235"/>
      <c r="FH133" s="235"/>
      <c r="FI133" s="235"/>
      <c r="FJ133" s="235"/>
      <c r="FK133" s="235"/>
      <c r="FL133" s="235"/>
      <c r="FM133" s="235"/>
      <c r="FN133" s="235"/>
      <c r="FO133" s="235"/>
      <c r="FP133" s="235"/>
      <c r="FQ133" s="235"/>
      <c r="FR133" s="235"/>
      <c r="FS133" s="235"/>
      <c r="FT133" s="235"/>
      <c r="FU133" s="235"/>
      <c r="FV133" s="235"/>
      <c r="FW133" s="235"/>
      <c r="FX133" s="235"/>
      <c r="FY133" s="235"/>
      <c r="FZ133" s="235"/>
      <c r="GA133" s="235"/>
      <c r="GB133" s="235"/>
      <c r="GC133" s="235"/>
      <c r="GD133" s="235"/>
      <c r="GE133" s="235"/>
      <c r="GF133" s="235"/>
      <c r="GG133" s="235"/>
      <c r="GH133" s="235"/>
      <c r="GI133" s="235"/>
      <c r="GJ133" s="235"/>
      <c r="GK133" s="235"/>
      <c r="GL133" s="235"/>
      <c r="GM133" s="235"/>
      <c r="GN133" s="235"/>
      <c r="GO133" s="235"/>
      <c r="GP133" s="235"/>
      <c r="GQ133" s="235"/>
      <c r="GR133" s="235"/>
      <c r="GS133" s="235"/>
      <c r="GT133" s="235"/>
      <c r="GU133" s="235"/>
      <c r="GV133" s="235"/>
      <c r="GW133" s="235"/>
      <c r="GX133" s="235"/>
      <c r="GY133" s="235"/>
      <c r="GZ133" s="235"/>
      <c r="HA133" s="235"/>
      <c r="HB133" s="235"/>
      <c r="HC133" s="235"/>
      <c r="HD133" s="235"/>
      <c r="HE133" s="235"/>
      <c r="HF133" s="235"/>
      <c r="HG133" s="235"/>
      <c r="HH133" s="235"/>
      <c r="HI133" s="235"/>
      <c r="HJ133" s="235"/>
      <c r="HK133" s="235"/>
      <c r="HL133" s="235"/>
      <c r="HM133" s="235"/>
      <c r="HN133" s="235"/>
      <c r="HO133" s="235"/>
      <c r="HP133" s="235"/>
      <c r="HQ133" s="235"/>
      <c r="HR133" s="235"/>
      <c r="HS133" s="235"/>
      <c r="HT133" s="235"/>
      <c r="HU133" s="235"/>
      <c r="HV133" s="235"/>
      <c r="HW133" s="235"/>
      <c r="HX133" s="235"/>
      <c r="HY133" s="235"/>
      <c r="HZ133" s="235"/>
      <c r="IA133" s="235"/>
      <c r="IB133" s="235"/>
      <c r="IC133" s="235"/>
      <c r="ID133" s="235"/>
      <c r="IE133" s="235"/>
      <c r="IF133" s="235"/>
      <c r="IG133" s="235"/>
      <c r="IH133" s="235"/>
      <c r="II133" s="235"/>
      <c r="IJ133" s="235"/>
      <c r="IK133" s="235"/>
      <c r="IL133" s="235"/>
      <c r="IM133" s="235"/>
      <c r="IN133" s="235"/>
      <c r="IO133" s="235"/>
      <c r="IP133" s="235"/>
      <c r="IQ133" s="235"/>
      <c r="IR133" s="235"/>
      <c r="IS133" s="235"/>
      <c r="IT133" s="235"/>
      <c r="IU133" s="235"/>
      <c r="IV133" s="235"/>
    </row>
    <row r="134" ht="31.5" customHeight="1" spans="1:256">
      <c r="A134" s="252" t="s">
        <v>1205</v>
      </c>
      <c r="B134" s="253" t="s">
        <v>1008</v>
      </c>
      <c r="C134" s="400" t="s">
        <v>1325</v>
      </c>
      <c r="D134" s="268">
        <v>2389</v>
      </c>
      <c r="E134" s="282"/>
      <c r="F134" s="401" t="s">
        <v>1008</v>
      </c>
      <c r="G134" s="402">
        <v>3</v>
      </c>
      <c r="H134" s="402">
        <v>0</v>
      </c>
      <c r="I134" s="456">
        <f>G134+H134</f>
        <v>3</v>
      </c>
      <c r="J134" s="360">
        <f>IF(D134=0,0,(G134+H134)/D134)</f>
        <v>0.00125575554625366</v>
      </c>
      <c r="K134" s="360">
        <f>IF(D134=0,0,H134/D134)</f>
        <v>0</v>
      </c>
      <c r="L134" s="235"/>
      <c r="M134" s="235"/>
      <c r="N134" s="235"/>
      <c r="O134" s="235"/>
      <c r="P134" s="235"/>
      <c r="Q134" s="235"/>
      <c r="R134" s="235"/>
      <c r="S134" s="235"/>
      <c r="T134" s="235"/>
      <c r="U134" s="235"/>
      <c r="V134" s="235"/>
      <c r="W134" s="235"/>
      <c r="X134" s="235"/>
      <c r="Y134" s="235"/>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35"/>
      <c r="AV134" s="235"/>
      <c r="AW134" s="235"/>
      <c r="AX134" s="235"/>
      <c r="AY134" s="235"/>
      <c r="AZ134" s="235"/>
      <c r="BA134" s="235"/>
      <c r="BB134" s="235"/>
      <c r="BC134" s="235"/>
      <c r="BD134" s="235"/>
      <c r="BE134" s="235"/>
      <c r="BF134" s="235"/>
      <c r="BG134" s="235"/>
      <c r="BH134" s="235"/>
      <c r="BI134" s="235"/>
      <c r="BJ134" s="235"/>
      <c r="BK134" s="235"/>
      <c r="BL134" s="235"/>
      <c r="BM134" s="235"/>
      <c r="BN134" s="235"/>
      <c r="BO134" s="235"/>
      <c r="BP134" s="235"/>
      <c r="BQ134" s="235"/>
      <c r="BR134" s="235"/>
      <c r="BS134" s="235"/>
      <c r="BT134" s="235"/>
      <c r="BU134" s="235"/>
      <c r="BV134" s="235"/>
      <c r="BW134" s="235"/>
      <c r="BX134" s="235"/>
      <c r="BY134" s="235"/>
      <c r="BZ134" s="235"/>
      <c r="CA134" s="235"/>
      <c r="CB134" s="235"/>
      <c r="CC134" s="235"/>
      <c r="CD134" s="235"/>
      <c r="CE134" s="235"/>
      <c r="CF134" s="235"/>
      <c r="CG134" s="235"/>
      <c r="CH134" s="235"/>
      <c r="CI134" s="235"/>
      <c r="CJ134" s="235"/>
      <c r="CK134" s="235"/>
      <c r="CL134" s="235"/>
      <c r="CM134" s="235"/>
      <c r="CN134" s="235"/>
      <c r="CO134" s="235"/>
      <c r="CP134" s="235"/>
      <c r="CQ134" s="235"/>
      <c r="CR134" s="235"/>
      <c r="CS134" s="235"/>
      <c r="CT134" s="235"/>
      <c r="CU134" s="235"/>
      <c r="CV134" s="235"/>
      <c r="CW134" s="235"/>
      <c r="CX134" s="235"/>
      <c r="CY134" s="235"/>
      <c r="CZ134" s="235"/>
      <c r="DA134" s="235"/>
      <c r="DB134" s="235"/>
      <c r="DC134" s="235"/>
      <c r="DD134" s="235"/>
      <c r="DE134" s="235"/>
      <c r="DF134" s="235"/>
      <c r="DG134" s="235"/>
      <c r="DH134" s="235"/>
      <c r="DI134" s="235"/>
      <c r="DJ134" s="235"/>
      <c r="DK134" s="235"/>
      <c r="DL134" s="235"/>
      <c r="DM134" s="235"/>
      <c r="DN134" s="235"/>
      <c r="DO134" s="235"/>
      <c r="DP134" s="235"/>
      <c r="DQ134" s="235"/>
      <c r="DR134" s="235"/>
      <c r="DS134" s="235"/>
      <c r="DT134" s="235"/>
      <c r="DU134" s="235"/>
      <c r="DV134" s="235"/>
      <c r="DW134" s="235"/>
      <c r="DX134" s="235"/>
      <c r="DY134" s="235"/>
      <c r="DZ134" s="235"/>
      <c r="EA134" s="235"/>
      <c r="EB134" s="235"/>
      <c r="EC134" s="235"/>
      <c r="ED134" s="235"/>
      <c r="EE134" s="235"/>
      <c r="EF134" s="235"/>
      <c r="EG134" s="235"/>
      <c r="EH134" s="235"/>
      <c r="EI134" s="235"/>
      <c r="EJ134" s="235"/>
      <c r="EK134" s="235"/>
      <c r="EL134" s="235"/>
      <c r="EM134" s="235"/>
      <c r="EN134" s="235"/>
      <c r="EO134" s="235"/>
      <c r="EP134" s="235"/>
      <c r="EQ134" s="235"/>
      <c r="ER134" s="235"/>
      <c r="ES134" s="235"/>
      <c r="ET134" s="235"/>
      <c r="EU134" s="235"/>
      <c r="EV134" s="235"/>
      <c r="EW134" s="235"/>
      <c r="EX134" s="235"/>
      <c r="EY134" s="235"/>
      <c r="EZ134" s="235"/>
      <c r="FA134" s="235"/>
      <c r="FB134" s="235"/>
      <c r="FC134" s="235"/>
      <c r="FD134" s="235"/>
      <c r="FE134" s="235"/>
      <c r="FF134" s="235"/>
      <c r="FG134" s="235"/>
      <c r="FH134" s="235"/>
      <c r="FI134" s="235"/>
      <c r="FJ134" s="235"/>
      <c r="FK134" s="235"/>
      <c r="FL134" s="235"/>
      <c r="FM134" s="235"/>
      <c r="FN134" s="235"/>
      <c r="FO134" s="235"/>
      <c r="FP134" s="235"/>
      <c r="FQ134" s="235"/>
      <c r="FR134" s="235"/>
      <c r="FS134" s="235"/>
      <c r="FT134" s="235"/>
      <c r="FU134" s="235"/>
      <c r="FV134" s="235"/>
      <c r="FW134" s="235"/>
      <c r="FX134" s="235"/>
      <c r="FY134" s="235"/>
      <c r="FZ134" s="235"/>
      <c r="GA134" s="235"/>
      <c r="GB134" s="235"/>
      <c r="GC134" s="235"/>
      <c r="GD134" s="235"/>
      <c r="GE134" s="235"/>
      <c r="GF134" s="235"/>
      <c r="GG134" s="235"/>
      <c r="GH134" s="235"/>
      <c r="GI134" s="235"/>
      <c r="GJ134" s="235"/>
      <c r="GK134" s="235"/>
      <c r="GL134" s="235"/>
      <c r="GM134" s="235"/>
      <c r="GN134" s="235"/>
      <c r="GO134" s="235"/>
      <c r="GP134" s="235"/>
      <c r="GQ134" s="235"/>
      <c r="GR134" s="235"/>
      <c r="GS134" s="235"/>
      <c r="GT134" s="235"/>
      <c r="GU134" s="235"/>
      <c r="GV134" s="235"/>
      <c r="GW134" s="235"/>
      <c r="GX134" s="235"/>
      <c r="GY134" s="235"/>
      <c r="GZ134" s="235"/>
      <c r="HA134" s="235"/>
      <c r="HB134" s="235"/>
      <c r="HC134" s="235"/>
      <c r="HD134" s="235"/>
      <c r="HE134" s="235"/>
      <c r="HF134" s="235"/>
      <c r="HG134" s="235"/>
      <c r="HH134" s="235"/>
      <c r="HI134" s="235"/>
      <c r="HJ134" s="235"/>
      <c r="HK134" s="235"/>
      <c r="HL134" s="235"/>
      <c r="HM134" s="235"/>
      <c r="HN134" s="235"/>
      <c r="HO134" s="235"/>
      <c r="HP134" s="235"/>
      <c r="HQ134" s="235"/>
      <c r="HR134" s="235"/>
      <c r="HS134" s="235"/>
      <c r="HT134" s="235"/>
      <c r="HU134" s="235"/>
      <c r="HV134" s="235"/>
      <c r="HW134" s="235"/>
      <c r="HX134" s="235"/>
      <c r="HY134" s="235"/>
      <c r="HZ134" s="235"/>
      <c r="IA134" s="235"/>
      <c r="IB134" s="235"/>
      <c r="IC134" s="235"/>
      <c r="ID134" s="235"/>
      <c r="IE134" s="235"/>
      <c r="IF134" s="235"/>
      <c r="IG134" s="235"/>
      <c r="IH134" s="235"/>
      <c r="II134" s="235"/>
      <c r="IJ134" s="235"/>
      <c r="IK134" s="235"/>
      <c r="IL134" s="235"/>
      <c r="IM134" s="235"/>
      <c r="IN134" s="235"/>
      <c r="IO134" s="235"/>
      <c r="IP134" s="235"/>
      <c r="IQ134" s="235"/>
      <c r="IR134" s="235"/>
      <c r="IS134" s="235"/>
      <c r="IT134" s="235"/>
      <c r="IU134" s="235"/>
      <c r="IV134" s="235"/>
    </row>
    <row r="135" ht="31.5" customHeight="1" spans="1:256">
      <c r="A135" s="252" t="s">
        <v>1207</v>
      </c>
      <c r="B135" s="251"/>
      <c r="C135" s="400" t="s">
        <v>1326</v>
      </c>
      <c r="D135" s="268">
        <v>674</v>
      </c>
      <c r="E135" s="282"/>
      <c r="F135" s="235"/>
      <c r="G135" s="403"/>
      <c r="H135" s="403"/>
      <c r="I135" s="457"/>
      <c r="J135" s="374"/>
      <c r="K135" s="374"/>
      <c r="L135" s="235"/>
      <c r="M135" s="235"/>
      <c r="N135" s="235"/>
      <c r="O135" s="235"/>
      <c r="P135" s="235"/>
      <c r="Q135" s="235"/>
      <c r="R135" s="235"/>
      <c r="S135" s="235"/>
      <c r="T135" s="235"/>
      <c r="U135" s="235"/>
      <c r="V135" s="235"/>
      <c r="W135" s="235"/>
      <c r="X135" s="235"/>
      <c r="Y135" s="235"/>
      <c r="Z135" s="235"/>
      <c r="AA135" s="235"/>
      <c r="AB135" s="235"/>
      <c r="AC135" s="235"/>
      <c r="AD135" s="235"/>
      <c r="AE135" s="235"/>
      <c r="AF135" s="235"/>
      <c r="AG135" s="235"/>
      <c r="AH135" s="235"/>
      <c r="AI135" s="235"/>
      <c r="AJ135" s="235"/>
      <c r="AK135" s="235"/>
      <c r="AL135" s="235"/>
      <c r="AM135" s="235"/>
      <c r="AN135" s="235"/>
      <c r="AO135" s="235"/>
      <c r="AP135" s="235"/>
      <c r="AQ135" s="235"/>
      <c r="AR135" s="235"/>
      <c r="AS135" s="235"/>
      <c r="AT135" s="235"/>
      <c r="AU135" s="235"/>
      <c r="AV135" s="235"/>
      <c r="AW135" s="235"/>
      <c r="AX135" s="235"/>
      <c r="AY135" s="235"/>
      <c r="AZ135" s="235"/>
      <c r="BA135" s="235"/>
      <c r="BB135" s="235"/>
      <c r="BC135" s="235"/>
      <c r="BD135" s="235"/>
      <c r="BE135" s="235"/>
      <c r="BF135" s="235"/>
      <c r="BG135" s="235"/>
      <c r="BH135" s="235"/>
      <c r="BI135" s="235"/>
      <c r="BJ135" s="235"/>
      <c r="BK135" s="235"/>
      <c r="BL135" s="235"/>
      <c r="BM135" s="235"/>
      <c r="BN135" s="235"/>
      <c r="BO135" s="235"/>
      <c r="BP135" s="235"/>
      <c r="BQ135" s="235"/>
      <c r="BR135" s="235"/>
      <c r="BS135" s="235"/>
      <c r="BT135" s="235"/>
      <c r="BU135" s="235"/>
      <c r="BV135" s="235"/>
      <c r="BW135" s="235"/>
      <c r="BX135" s="235"/>
      <c r="BY135" s="235"/>
      <c r="BZ135" s="235"/>
      <c r="CA135" s="235"/>
      <c r="CB135" s="235"/>
      <c r="CC135" s="235"/>
      <c r="CD135" s="235"/>
      <c r="CE135" s="235"/>
      <c r="CF135" s="235"/>
      <c r="CG135" s="235"/>
      <c r="CH135" s="235"/>
      <c r="CI135" s="235"/>
      <c r="CJ135" s="235"/>
      <c r="CK135" s="235"/>
      <c r="CL135" s="235"/>
      <c r="CM135" s="235"/>
      <c r="CN135" s="235"/>
      <c r="CO135" s="235"/>
      <c r="CP135" s="235"/>
      <c r="CQ135" s="235"/>
      <c r="CR135" s="235"/>
      <c r="CS135" s="235"/>
      <c r="CT135" s="235"/>
      <c r="CU135" s="235"/>
      <c r="CV135" s="235"/>
      <c r="CW135" s="235"/>
      <c r="CX135" s="235"/>
      <c r="CY135" s="235"/>
      <c r="CZ135" s="235"/>
      <c r="DA135" s="235"/>
      <c r="DB135" s="235"/>
      <c r="DC135" s="235"/>
      <c r="DD135" s="235"/>
      <c r="DE135" s="235"/>
      <c r="DF135" s="235"/>
      <c r="DG135" s="235"/>
      <c r="DH135" s="235"/>
      <c r="DI135" s="235"/>
      <c r="DJ135" s="235"/>
      <c r="DK135" s="235"/>
      <c r="DL135" s="235"/>
      <c r="DM135" s="235"/>
      <c r="DN135" s="235"/>
      <c r="DO135" s="235"/>
      <c r="DP135" s="235"/>
      <c r="DQ135" s="235"/>
      <c r="DR135" s="235"/>
      <c r="DS135" s="235"/>
      <c r="DT135" s="235"/>
      <c r="DU135" s="235"/>
      <c r="DV135" s="235"/>
      <c r="DW135" s="235"/>
      <c r="DX135" s="235"/>
      <c r="DY135" s="235"/>
      <c r="DZ135" s="235"/>
      <c r="EA135" s="235"/>
      <c r="EB135" s="235"/>
      <c r="EC135" s="235"/>
      <c r="ED135" s="235"/>
      <c r="EE135" s="235"/>
      <c r="EF135" s="235"/>
      <c r="EG135" s="235"/>
      <c r="EH135" s="235"/>
      <c r="EI135" s="235"/>
      <c r="EJ135" s="235"/>
      <c r="EK135" s="235"/>
      <c r="EL135" s="235"/>
      <c r="EM135" s="235"/>
      <c r="EN135" s="235"/>
      <c r="EO135" s="235"/>
      <c r="EP135" s="235"/>
      <c r="EQ135" s="235"/>
      <c r="ER135" s="235"/>
      <c r="ES135" s="235"/>
      <c r="ET135" s="235"/>
      <c r="EU135" s="235"/>
      <c r="EV135" s="235"/>
      <c r="EW135" s="235"/>
      <c r="EX135" s="235"/>
      <c r="EY135" s="235"/>
      <c r="EZ135" s="235"/>
      <c r="FA135" s="235"/>
      <c r="FB135" s="235"/>
      <c r="FC135" s="235"/>
      <c r="FD135" s="235"/>
      <c r="FE135" s="235"/>
      <c r="FF135" s="235"/>
      <c r="FG135" s="235"/>
      <c r="FH135" s="235"/>
      <c r="FI135" s="235"/>
      <c r="FJ135" s="235"/>
      <c r="FK135" s="235"/>
      <c r="FL135" s="235"/>
      <c r="FM135" s="235"/>
      <c r="FN135" s="235"/>
      <c r="FO135" s="235"/>
      <c r="FP135" s="235"/>
      <c r="FQ135" s="235"/>
      <c r="FR135" s="235"/>
      <c r="FS135" s="235"/>
      <c r="FT135" s="235"/>
      <c r="FU135" s="235"/>
      <c r="FV135" s="235"/>
      <c r="FW135" s="235"/>
      <c r="FX135" s="235"/>
      <c r="FY135" s="235"/>
      <c r="FZ135" s="235"/>
      <c r="GA135" s="235"/>
      <c r="GB135" s="235"/>
      <c r="GC135" s="235"/>
      <c r="GD135" s="235"/>
      <c r="GE135" s="235"/>
      <c r="GF135" s="235"/>
      <c r="GG135" s="235"/>
      <c r="GH135" s="235"/>
      <c r="GI135" s="235"/>
      <c r="GJ135" s="235"/>
      <c r="GK135" s="235"/>
      <c r="GL135" s="235"/>
      <c r="GM135" s="235"/>
      <c r="GN135" s="235"/>
      <c r="GO135" s="235"/>
      <c r="GP135" s="235"/>
      <c r="GQ135" s="235"/>
      <c r="GR135" s="235"/>
      <c r="GS135" s="235"/>
      <c r="GT135" s="235"/>
      <c r="GU135" s="235"/>
      <c r="GV135" s="235"/>
      <c r="GW135" s="235"/>
      <c r="GX135" s="235"/>
      <c r="GY135" s="235"/>
      <c r="GZ135" s="235"/>
      <c r="HA135" s="235"/>
      <c r="HB135" s="235"/>
      <c r="HC135" s="235"/>
      <c r="HD135" s="235"/>
      <c r="HE135" s="235"/>
      <c r="HF135" s="235"/>
      <c r="HG135" s="235"/>
      <c r="HH135" s="235"/>
      <c r="HI135" s="235"/>
      <c r="HJ135" s="235"/>
      <c r="HK135" s="235"/>
      <c r="HL135" s="235"/>
      <c r="HM135" s="235"/>
      <c r="HN135" s="235"/>
      <c r="HO135" s="235"/>
      <c r="HP135" s="235"/>
      <c r="HQ135" s="235"/>
      <c r="HR135" s="235"/>
      <c r="HS135" s="235"/>
      <c r="HT135" s="235"/>
      <c r="HU135" s="235"/>
      <c r="HV135" s="235"/>
      <c r="HW135" s="235"/>
      <c r="HX135" s="235"/>
      <c r="HY135" s="235"/>
      <c r="HZ135" s="235"/>
      <c r="IA135" s="235"/>
      <c r="IB135" s="235"/>
      <c r="IC135" s="235"/>
      <c r="ID135" s="235"/>
      <c r="IE135" s="235"/>
      <c r="IF135" s="235"/>
      <c r="IG135" s="235"/>
      <c r="IH135" s="235"/>
      <c r="II135" s="235"/>
      <c r="IJ135" s="235"/>
      <c r="IK135" s="235"/>
      <c r="IL135" s="235"/>
      <c r="IM135" s="235"/>
      <c r="IN135" s="235"/>
      <c r="IO135" s="235"/>
      <c r="IP135" s="235"/>
      <c r="IQ135" s="235"/>
      <c r="IR135" s="235"/>
      <c r="IS135" s="235"/>
      <c r="IT135" s="235"/>
      <c r="IU135" s="235"/>
      <c r="IV135" s="235"/>
    </row>
    <row r="136" ht="37.5" customHeight="1" spans="1:256">
      <c r="A136" s="358" t="s">
        <v>1317</v>
      </c>
      <c r="B136" s="260"/>
      <c r="C136" s="216"/>
      <c r="D136" s="404">
        <f>IF(D134=0,0,D135/D134)</f>
        <v>0.28212641272499</v>
      </c>
      <c r="E136" s="282"/>
      <c r="F136" s="405"/>
      <c r="G136" s="403"/>
      <c r="H136" s="403"/>
      <c r="I136" s="457"/>
      <c r="J136" s="374"/>
      <c r="K136" s="374"/>
      <c r="L136" s="235"/>
      <c r="M136" s="235"/>
      <c r="N136" s="235"/>
      <c r="O136" s="235"/>
      <c r="P136" s="235"/>
      <c r="Q136" s="235"/>
      <c r="R136" s="235"/>
      <c r="S136" s="235"/>
      <c r="T136" s="235"/>
      <c r="U136" s="235"/>
      <c r="V136" s="235"/>
      <c r="W136" s="235"/>
      <c r="X136" s="235"/>
      <c r="Y136" s="235"/>
      <c r="Z136" s="235"/>
      <c r="AA136" s="235"/>
      <c r="AB136" s="235"/>
      <c r="AC136" s="235"/>
      <c r="AD136" s="235"/>
      <c r="AE136" s="235"/>
      <c r="AF136" s="235"/>
      <c r="AG136" s="235"/>
      <c r="AH136" s="235"/>
      <c r="AI136" s="235"/>
      <c r="AJ136" s="235"/>
      <c r="AK136" s="235"/>
      <c r="AL136" s="235"/>
      <c r="AM136" s="235"/>
      <c r="AN136" s="235"/>
      <c r="AO136" s="235"/>
      <c r="AP136" s="235"/>
      <c r="AQ136" s="235"/>
      <c r="AR136" s="235"/>
      <c r="AS136" s="235"/>
      <c r="AT136" s="235"/>
      <c r="AU136" s="235"/>
      <c r="AV136" s="235"/>
      <c r="AW136" s="235"/>
      <c r="AX136" s="235"/>
      <c r="AY136" s="235"/>
      <c r="AZ136" s="235"/>
      <c r="BA136" s="235"/>
      <c r="BB136" s="235"/>
      <c r="BC136" s="235"/>
      <c r="BD136" s="235"/>
      <c r="BE136" s="235"/>
      <c r="BF136" s="235"/>
      <c r="BG136" s="235"/>
      <c r="BH136" s="235"/>
      <c r="BI136" s="235"/>
      <c r="BJ136" s="235"/>
      <c r="BK136" s="235"/>
      <c r="BL136" s="235"/>
      <c r="BM136" s="235"/>
      <c r="BN136" s="235"/>
      <c r="BO136" s="235"/>
      <c r="BP136" s="235"/>
      <c r="BQ136" s="235"/>
      <c r="BR136" s="235"/>
      <c r="BS136" s="235"/>
      <c r="BT136" s="235"/>
      <c r="BU136" s="235"/>
      <c r="BV136" s="235"/>
      <c r="BW136" s="235"/>
      <c r="BX136" s="235"/>
      <c r="BY136" s="235"/>
      <c r="BZ136" s="235"/>
      <c r="CA136" s="235"/>
      <c r="CB136" s="235"/>
      <c r="CC136" s="235"/>
      <c r="CD136" s="235"/>
      <c r="CE136" s="235"/>
      <c r="CF136" s="235"/>
      <c r="CG136" s="235"/>
      <c r="CH136" s="235"/>
      <c r="CI136" s="235"/>
      <c r="CJ136" s="235"/>
      <c r="CK136" s="235"/>
      <c r="CL136" s="235"/>
      <c r="CM136" s="235"/>
      <c r="CN136" s="235"/>
      <c r="CO136" s="235"/>
      <c r="CP136" s="235"/>
      <c r="CQ136" s="235"/>
      <c r="CR136" s="235"/>
      <c r="CS136" s="235"/>
      <c r="CT136" s="235"/>
      <c r="CU136" s="235"/>
      <c r="CV136" s="235"/>
      <c r="CW136" s="235"/>
      <c r="CX136" s="235"/>
      <c r="CY136" s="235"/>
      <c r="CZ136" s="235"/>
      <c r="DA136" s="235"/>
      <c r="DB136" s="235"/>
      <c r="DC136" s="235"/>
      <c r="DD136" s="235"/>
      <c r="DE136" s="235"/>
      <c r="DF136" s="235"/>
      <c r="DG136" s="235"/>
      <c r="DH136" s="235"/>
      <c r="DI136" s="235"/>
      <c r="DJ136" s="235"/>
      <c r="DK136" s="235"/>
      <c r="DL136" s="235"/>
      <c r="DM136" s="235"/>
      <c r="DN136" s="235"/>
      <c r="DO136" s="235"/>
      <c r="DP136" s="235"/>
      <c r="DQ136" s="235"/>
      <c r="DR136" s="235"/>
      <c r="DS136" s="235"/>
      <c r="DT136" s="235"/>
      <c r="DU136" s="235"/>
      <c r="DV136" s="235"/>
      <c r="DW136" s="235"/>
      <c r="DX136" s="235"/>
      <c r="DY136" s="235"/>
      <c r="DZ136" s="235"/>
      <c r="EA136" s="235"/>
      <c r="EB136" s="235"/>
      <c r="EC136" s="235"/>
      <c r="ED136" s="235"/>
      <c r="EE136" s="235"/>
      <c r="EF136" s="235"/>
      <c r="EG136" s="235"/>
      <c r="EH136" s="235"/>
      <c r="EI136" s="235"/>
      <c r="EJ136" s="235"/>
      <c r="EK136" s="235"/>
      <c r="EL136" s="235"/>
      <c r="EM136" s="235"/>
      <c r="EN136" s="235"/>
      <c r="EO136" s="235"/>
      <c r="EP136" s="235"/>
      <c r="EQ136" s="235"/>
      <c r="ER136" s="235"/>
      <c r="ES136" s="235"/>
      <c r="ET136" s="235"/>
      <c r="EU136" s="235"/>
      <c r="EV136" s="235"/>
      <c r="EW136" s="235"/>
      <c r="EX136" s="235"/>
      <c r="EY136" s="235"/>
      <c r="EZ136" s="235"/>
      <c r="FA136" s="235"/>
      <c r="FB136" s="235"/>
      <c r="FC136" s="235"/>
      <c r="FD136" s="235"/>
      <c r="FE136" s="235"/>
      <c r="FF136" s="235"/>
      <c r="FG136" s="235"/>
      <c r="FH136" s="235"/>
      <c r="FI136" s="235"/>
      <c r="FJ136" s="235"/>
      <c r="FK136" s="235"/>
      <c r="FL136" s="235"/>
      <c r="FM136" s="235"/>
      <c r="FN136" s="235"/>
      <c r="FO136" s="235"/>
      <c r="FP136" s="235"/>
      <c r="FQ136" s="235"/>
      <c r="FR136" s="235"/>
      <c r="FS136" s="235"/>
      <c r="FT136" s="235"/>
      <c r="FU136" s="235"/>
      <c r="FV136" s="235"/>
      <c r="FW136" s="235"/>
      <c r="FX136" s="235"/>
      <c r="FY136" s="235"/>
      <c r="FZ136" s="235"/>
      <c r="GA136" s="235"/>
      <c r="GB136" s="235"/>
      <c r="GC136" s="235"/>
      <c r="GD136" s="235"/>
      <c r="GE136" s="235"/>
      <c r="GF136" s="235"/>
      <c r="GG136" s="235"/>
      <c r="GH136" s="235"/>
      <c r="GI136" s="235"/>
      <c r="GJ136" s="235"/>
      <c r="GK136" s="235"/>
      <c r="GL136" s="235"/>
      <c r="GM136" s="235"/>
      <c r="GN136" s="235"/>
      <c r="GO136" s="235"/>
      <c r="GP136" s="235"/>
      <c r="GQ136" s="235"/>
      <c r="GR136" s="235"/>
      <c r="GS136" s="235"/>
      <c r="GT136" s="235"/>
      <c r="GU136" s="235"/>
      <c r="GV136" s="235"/>
      <c r="GW136" s="235"/>
      <c r="GX136" s="235"/>
      <c r="GY136" s="235"/>
      <c r="GZ136" s="235"/>
      <c r="HA136" s="235"/>
      <c r="HB136" s="235"/>
      <c r="HC136" s="235"/>
      <c r="HD136" s="235"/>
      <c r="HE136" s="235"/>
      <c r="HF136" s="235"/>
      <c r="HG136" s="235"/>
      <c r="HH136" s="235"/>
      <c r="HI136" s="235"/>
      <c r="HJ136" s="235"/>
      <c r="HK136" s="235"/>
      <c r="HL136" s="235"/>
      <c r="HM136" s="235"/>
      <c r="HN136" s="235"/>
      <c r="HO136" s="235"/>
      <c r="HP136" s="235"/>
      <c r="HQ136" s="235"/>
      <c r="HR136" s="235"/>
      <c r="HS136" s="235"/>
      <c r="HT136" s="235"/>
      <c r="HU136" s="235"/>
      <c r="HV136" s="235"/>
      <c r="HW136" s="235"/>
      <c r="HX136" s="235"/>
      <c r="HY136" s="235"/>
      <c r="HZ136" s="235"/>
      <c r="IA136" s="235"/>
      <c r="IB136" s="235"/>
      <c r="IC136" s="235"/>
      <c r="ID136" s="235"/>
      <c r="IE136" s="235"/>
      <c r="IF136" s="235"/>
      <c r="IG136" s="235"/>
      <c r="IH136" s="235"/>
      <c r="II136" s="235"/>
      <c r="IJ136" s="235"/>
      <c r="IK136" s="235"/>
      <c r="IL136" s="235"/>
      <c r="IM136" s="235"/>
      <c r="IN136" s="235"/>
      <c r="IO136" s="235"/>
      <c r="IP136" s="235"/>
      <c r="IQ136" s="235"/>
      <c r="IR136" s="235"/>
      <c r="IS136" s="235"/>
      <c r="IT136" s="235"/>
      <c r="IU136" s="235"/>
      <c r="IV136" s="235"/>
    </row>
    <row r="137" ht="34.5" customHeight="1" spans="1:256">
      <c r="A137" s="243"/>
      <c r="B137" s="193"/>
      <c r="C137" s="312"/>
      <c r="D137" s="235"/>
      <c r="E137" s="282"/>
      <c r="F137" s="283"/>
      <c r="G137" s="282"/>
      <c r="H137" s="282"/>
      <c r="I137" s="282"/>
      <c r="J137" s="282"/>
      <c r="K137" s="282"/>
      <c r="L137" s="235"/>
      <c r="M137" s="235"/>
      <c r="N137" s="235"/>
      <c r="O137" s="235"/>
      <c r="P137" s="235"/>
      <c r="Q137" s="235"/>
      <c r="R137" s="235"/>
      <c r="S137" s="235"/>
      <c r="T137" s="235"/>
      <c r="U137" s="235"/>
      <c r="V137" s="235"/>
      <c r="W137" s="235"/>
      <c r="X137" s="235"/>
      <c r="Y137" s="235"/>
      <c r="Z137" s="235"/>
      <c r="AA137" s="235"/>
      <c r="AB137" s="235"/>
      <c r="AC137" s="235"/>
      <c r="AD137" s="235"/>
      <c r="AE137" s="235"/>
      <c r="AF137" s="235"/>
      <c r="AG137" s="235"/>
      <c r="AH137" s="235"/>
      <c r="AI137" s="235"/>
      <c r="AJ137" s="235"/>
      <c r="AK137" s="235"/>
      <c r="AL137" s="235"/>
      <c r="AM137" s="235"/>
      <c r="AN137" s="235"/>
      <c r="AO137" s="235"/>
      <c r="AP137" s="235"/>
      <c r="AQ137" s="235"/>
      <c r="AR137" s="235"/>
      <c r="AS137" s="235"/>
      <c r="AT137" s="235"/>
      <c r="AU137" s="235"/>
      <c r="AV137" s="235"/>
      <c r="AW137" s="235"/>
      <c r="AX137" s="235"/>
      <c r="AY137" s="235"/>
      <c r="AZ137" s="235"/>
      <c r="BA137" s="235"/>
      <c r="BB137" s="235"/>
      <c r="BC137" s="235"/>
      <c r="BD137" s="235"/>
      <c r="BE137" s="235"/>
      <c r="BF137" s="235"/>
      <c r="BG137" s="235"/>
      <c r="BH137" s="235"/>
      <c r="BI137" s="235"/>
      <c r="BJ137" s="235"/>
      <c r="BK137" s="235"/>
      <c r="BL137" s="235"/>
      <c r="BM137" s="235"/>
      <c r="BN137" s="235"/>
      <c r="BO137" s="235"/>
      <c r="BP137" s="235"/>
      <c r="BQ137" s="235"/>
      <c r="BR137" s="235"/>
      <c r="BS137" s="235"/>
      <c r="BT137" s="235"/>
      <c r="BU137" s="235"/>
      <c r="BV137" s="235"/>
      <c r="BW137" s="235"/>
      <c r="BX137" s="235"/>
      <c r="BY137" s="235"/>
      <c r="BZ137" s="235"/>
      <c r="CA137" s="235"/>
      <c r="CB137" s="235"/>
      <c r="CC137" s="235"/>
      <c r="CD137" s="235"/>
      <c r="CE137" s="235"/>
      <c r="CF137" s="235"/>
      <c r="CG137" s="235"/>
      <c r="CH137" s="235"/>
      <c r="CI137" s="235"/>
      <c r="CJ137" s="235"/>
      <c r="CK137" s="235"/>
      <c r="CL137" s="235"/>
      <c r="CM137" s="235"/>
      <c r="CN137" s="235"/>
      <c r="CO137" s="235"/>
      <c r="CP137" s="235"/>
      <c r="CQ137" s="235"/>
      <c r="CR137" s="235"/>
      <c r="CS137" s="235"/>
      <c r="CT137" s="235"/>
      <c r="CU137" s="235"/>
      <c r="CV137" s="235"/>
      <c r="CW137" s="235"/>
      <c r="CX137" s="235"/>
      <c r="CY137" s="235"/>
      <c r="CZ137" s="235"/>
      <c r="DA137" s="235"/>
      <c r="DB137" s="235"/>
      <c r="DC137" s="235"/>
      <c r="DD137" s="235"/>
      <c r="DE137" s="235"/>
      <c r="DF137" s="235"/>
      <c r="DG137" s="235"/>
      <c r="DH137" s="235"/>
      <c r="DI137" s="235"/>
      <c r="DJ137" s="235"/>
      <c r="DK137" s="235"/>
      <c r="DL137" s="235"/>
      <c r="DM137" s="235"/>
      <c r="DN137" s="235"/>
      <c r="DO137" s="235"/>
      <c r="DP137" s="235"/>
      <c r="DQ137" s="235"/>
      <c r="DR137" s="235"/>
      <c r="DS137" s="235"/>
      <c r="DT137" s="235"/>
      <c r="DU137" s="235"/>
      <c r="DV137" s="235"/>
      <c r="DW137" s="235"/>
      <c r="DX137" s="235"/>
      <c r="DY137" s="235"/>
      <c r="DZ137" s="235"/>
      <c r="EA137" s="235"/>
      <c r="EB137" s="235"/>
      <c r="EC137" s="235"/>
      <c r="ED137" s="235"/>
      <c r="EE137" s="235"/>
      <c r="EF137" s="235"/>
      <c r="EG137" s="235"/>
      <c r="EH137" s="235"/>
      <c r="EI137" s="235"/>
      <c r="EJ137" s="235"/>
      <c r="EK137" s="235"/>
      <c r="EL137" s="235"/>
      <c r="EM137" s="235"/>
      <c r="EN137" s="235"/>
      <c r="EO137" s="235"/>
      <c r="EP137" s="235"/>
      <c r="EQ137" s="235"/>
      <c r="ER137" s="235"/>
      <c r="ES137" s="235"/>
      <c r="ET137" s="235"/>
      <c r="EU137" s="235"/>
      <c r="EV137" s="235"/>
      <c r="EW137" s="235"/>
      <c r="EX137" s="235"/>
      <c r="EY137" s="235"/>
      <c r="EZ137" s="235"/>
      <c r="FA137" s="235"/>
      <c r="FB137" s="235"/>
      <c r="FC137" s="235"/>
      <c r="FD137" s="235"/>
      <c r="FE137" s="235"/>
      <c r="FF137" s="235"/>
      <c r="FG137" s="235"/>
      <c r="FH137" s="235"/>
      <c r="FI137" s="235"/>
      <c r="FJ137" s="235"/>
      <c r="FK137" s="235"/>
      <c r="FL137" s="235"/>
      <c r="FM137" s="235"/>
      <c r="FN137" s="235"/>
      <c r="FO137" s="235"/>
      <c r="FP137" s="235"/>
      <c r="FQ137" s="235"/>
      <c r="FR137" s="235"/>
      <c r="FS137" s="235"/>
      <c r="FT137" s="235"/>
      <c r="FU137" s="235"/>
      <c r="FV137" s="235"/>
      <c r="FW137" s="235"/>
      <c r="FX137" s="235"/>
      <c r="FY137" s="235"/>
      <c r="FZ137" s="235"/>
      <c r="GA137" s="235"/>
      <c r="GB137" s="235"/>
      <c r="GC137" s="235"/>
      <c r="GD137" s="235"/>
      <c r="GE137" s="235"/>
      <c r="GF137" s="235"/>
      <c r="GG137" s="235"/>
      <c r="GH137" s="235"/>
      <c r="GI137" s="235"/>
      <c r="GJ137" s="235"/>
      <c r="GK137" s="235"/>
      <c r="GL137" s="235"/>
      <c r="GM137" s="235"/>
      <c r="GN137" s="235"/>
      <c r="GO137" s="235"/>
      <c r="GP137" s="235"/>
      <c r="GQ137" s="235"/>
      <c r="GR137" s="235"/>
      <c r="GS137" s="235"/>
      <c r="GT137" s="235"/>
      <c r="GU137" s="235"/>
      <c r="GV137" s="235"/>
      <c r="GW137" s="235"/>
      <c r="GX137" s="235"/>
      <c r="GY137" s="235"/>
      <c r="GZ137" s="235"/>
      <c r="HA137" s="235"/>
      <c r="HB137" s="235"/>
      <c r="HC137" s="235"/>
      <c r="HD137" s="235"/>
      <c r="HE137" s="235"/>
      <c r="HF137" s="235"/>
      <c r="HG137" s="235"/>
      <c r="HH137" s="235"/>
      <c r="HI137" s="235"/>
      <c r="HJ137" s="235"/>
      <c r="HK137" s="235"/>
      <c r="HL137" s="235"/>
      <c r="HM137" s="235"/>
      <c r="HN137" s="235"/>
      <c r="HO137" s="235"/>
      <c r="HP137" s="235"/>
      <c r="HQ137" s="235"/>
      <c r="HR137" s="235"/>
      <c r="HS137" s="235"/>
      <c r="HT137" s="235"/>
      <c r="HU137" s="235"/>
      <c r="HV137" s="235"/>
      <c r="HW137" s="235"/>
      <c r="HX137" s="235"/>
      <c r="HY137" s="235"/>
      <c r="HZ137" s="235"/>
      <c r="IA137" s="235"/>
      <c r="IB137" s="235"/>
      <c r="IC137" s="235"/>
      <c r="ID137" s="235"/>
      <c r="IE137" s="235"/>
      <c r="IF137" s="235"/>
      <c r="IG137" s="235"/>
      <c r="IH137" s="235"/>
      <c r="II137" s="235"/>
      <c r="IJ137" s="235"/>
      <c r="IK137" s="235"/>
      <c r="IL137" s="235"/>
      <c r="IM137" s="235"/>
      <c r="IN137" s="235"/>
      <c r="IO137" s="235"/>
      <c r="IP137" s="235"/>
      <c r="IQ137" s="235"/>
      <c r="IR137" s="235"/>
      <c r="IS137" s="235"/>
      <c r="IT137" s="235"/>
      <c r="IU137" s="235"/>
      <c r="IV137" s="235"/>
    </row>
    <row r="138" ht="28.5" customHeight="1" spans="1:256">
      <c r="A138" s="244" t="s">
        <v>1327</v>
      </c>
      <c r="B138" s="351" t="s">
        <v>1328</v>
      </c>
      <c r="C138" s="279"/>
      <c r="D138" s="342"/>
      <c r="E138" s="282"/>
      <c r="F138" s="283"/>
      <c r="G138" s="282"/>
      <c r="H138" s="282"/>
      <c r="I138" s="282"/>
      <c r="J138" s="282"/>
      <c r="K138" s="282"/>
      <c r="L138" s="235"/>
      <c r="M138" s="235"/>
      <c r="N138" s="235"/>
      <c r="O138" s="235"/>
      <c r="P138" s="235"/>
      <c r="Q138" s="235"/>
      <c r="R138" s="235"/>
      <c r="S138" s="235"/>
      <c r="T138" s="235"/>
      <c r="U138" s="235"/>
      <c r="V138" s="235"/>
      <c r="W138" s="235"/>
      <c r="X138" s="235"/>
      <c r="Y138" s="235"/>
      <c r="Z138" s="235"/>
      <c r="AA138" s="235"/>
      <c r="AB138" s="235"/>
      <c r="AC138" s="235"/>
      <c r="AD138" s="235"/>
      <c r="AE138" s="235"/>
      <c r="AF138" s="235"/>
      <c r="AG138" s="235"/>
      <c r="AH138" s="235"/>
      <c r="AI138" s="235"/>
      <c r="AJ138" s="235"/>
      <c r="AK138" s="235"/>
      <c r="AL138" s="235"/>
      <c r="AM138" s="235"/>
      <c r="AN138" s="235"/>
      <c r="AO138" s="235"/>
      <c r="AP138" s="235"/>
      <c r="AQ138" s="235"/>
      <c r="AR138" s="235"/>
      <c r="AS138" s="235"/>
      <c r="AT138" s="235"/>
      <c r="AU138" s="235"/>
      <c r="AV138" s="235"/>
      <c r="AW138" s="235"/>
      <c r="AX138" s="235"/>
      <c r="AY138" s="235"/>
      <c r="AZ138" s="235"/>
      <c r="BA138" s="235"/>
      <c r="BB138" s="235"/>
      <c r="BC138" s="235"/>
      <c r="BD138" s="235"/>
      <c r="BE138" s="235"/>
      <c r="BF138" s="235"/>
      <c r="BG138" s="235"/>
      <c r="BH138" s="235"/>
      <c r="BI138" s="235"/>
      <c r="BJ138" s="235"/>
      <c r="BK138" s="235"/>
      <c r="BL138" s="235"/>
      <c r="BM138" s="235"/>
      <c r="BN138" s="235"/>
      <c r="BO138" s="235"/>
      <c r="BP138" s="235"/>
      <c r="BQ138" s="235"/>
      <c r="BR138" s="235"/>
      <c r="BS138" s="235"/>
      <c r="BT138" s="235"/>
      <c r="BU138" s="235"/>
      <c r="BV138" s="235"/>
      <c r="BW138" s="235"/>
      <c r="BX138" s="235"/>
      <c r="BY138" s="235"/>
      <c r="BZ138" s="235"/>
      <c r="CA138" s="235"/>
      <c r="CB138" s="235"/>
      <c r="CC138" s="235"/>
      <c r="CD138" s="235"/>
      <c r="CE138" s="235"/>
      <c r="CF138" s="235"/>
      <c r="CG138" s="235"/>
      <c r="CH138" s="235"/>
      <c r="CI138" s="235"/>
      <c r="CJ138" s="235"/>
      <c r="CK138" s="235"/>
      <c r="CL138" s="235"/>
      <c r="CM138" s="235"/>
      <c r="CN138" s="235"/>
      <c r="CO138" s="235"/>
      <c r="CP138" s="235"/>
      <c r="CQ138" s="235"/>
      <c r="CR138" s="235"/>
      <c r="CS138" s="235"/>
      <c r="CT138" s="235"/>
      <c r="CU138" s="235"/>
      <c r="CV138" s="235"/>
      <c r="CW138" s="235"/>
      <c r="CX138" s="235"/>
      <c r="CY138" s="235"/>
      <c r="CZ138" s="235"/>
      <c r="DA138" s="235"/>
      <c r="DB138" s="235"/>
      <c r="DC138" s="235"/>
      <c r="DD138" s="235"/>
      <c r="DE138" s="235"/>
      <c r="DF138" s="235"/>
      <c r="DG138" s="235"/>
      <c r="DH138" s="235"/>
      <c r="DI138" s="235"/>
      <c r="DJ138" s="235"/>
      <c r="DK138" s="235"/>
      <c r="DL138" s="235"/>
      <c r="DM138" s="235"/>
      <c r="DN138" s="235"/>
      <c r="DO138" s="235"/>
      <c r="DP138" s="235"/>
      <c r="DQ138" s="235"/>
      <c r="DR138" s="235"/>
      <c r="DS138" s="235"/>
      <c r="DT138" s="235"/>
      <c r="DU138" s="235"/>
      <c r="DV138" s="235"/>
      <c r="DW138" s="235"/>
      <c r="DX138" s="235"/>
      <c r="DY138" s="235"/>
      <c r="DZ138" s="235"/>
      <c r="EA138" s="235"/>
      <c r="EB138" s="235"/>
      <c r="EC138" s="235"/>
      <c r="ED138" s="235"/>
      <c r="EE138" s="235"/>
      <c r="EF138" s="235"/>
      <c r="EG138" s="235"/>
      <c r="EH138" s="235"/>
      <c r="EI138" s="235"/>
      <c r="EJ138" s="235"/>
      <c r="EK138" s="235"/>
      <c r="EL138" s="235"/>
      <c r="EM138" s="235"/>
      <c r="EN138" s="235"/>
      <c r="EO138" s="235"/>
      <c r="EP138" s="235"/>
      <c r="EQ138" s="235"/>
      <c r="ER138" s="235"/>
      <c r="ES138" s="235"/>
      <c r="ET138" s="235"/>
      <c r="EU138" s="235"/>
      <c r="EV138" s="235"/>
      <c r="EW138" s="235"/>
      <c r="EX138" s="235"/>
      <c r="EY138" s="235"/>
      <c r="EZ138" s="235"/>
      <c r="FA138" s="235"/>
      <c r="FB138" s="235"/>
      <c r="FC138" s="235"/>
      <c r="FD138" s="235"/>
      <c r="FE138" s="235"/>
      <c r="FF138" s="235"/>
      <c r="FG138" s="235"/>
      <c r="FH138" s="235"/>
      <c r="FI138" s="235"/>
      <c r="FJ138" s="235"/>
      <c r="FK138" s="235"/>
      <c r="FL138" s="235"/>
      <c r="FM138" s="235"/>
      <c r="FN138" s="235"/>
      <c r="FO138" s="235"/>
      <c r="FP138" s="235"/>
      <c r="FQ138" s="235"/>
      <c r="FR138" s="235"/>
      <c r="FS138" s="235"/>
      <c r="FT138" s="235"/>
      <c r="FU138" s="235"/>
      <c r="FV138" s="235"/>
      <c r="FW138" s="235"/>
      <c r="FX138" s="235"/>
      <c r="FY138" s="235"/>
      <c r="FZ138" s="235"/>
      <c r="GA138" s="235"/>
      <c r="GB138" s="235"/>
      <c r="GC138" s="235"/>
      <c r="GD138" s="235"/>
      <c r="GE138" s="235"/>
      <c r="GF138" s="235"/>
      <c r="GG138" s="235"/>
      <c r="GH138" s="235"/>
      <c r="GI138" s="235"/>
      <c r="GJ138" s="235"/>
      <c r="GK138" s="235"/>
      <c r="GL138" s="235"/>
      <c r="GM138" s="235"/>
      <c r="GN138" s="235"/>
      <c r="GO138" s="235"/>
      <c r="GP138" s="235"/>
      <c r="GQ138" s="235"/>
      <c r="GR138" s="235"/>
      <c r="GS138" s="235"/>
      <c r="GT138" s="235"/>
      <c r="GU138" s="235"/>
      <c r="GV138" s="235"/>
      <c r="GW138" s="235"/>
      <c r="GX138" s="235"/>
      <c r="GY138" s="235"/>
      <c r="GZ138" s="235"/>
      <c r="HA138" s="235"/>
      <c r="HB138" s="235"/>
      <c r="HC138" s="235"/>
      <c r="HD138" s="235"/>
      <c r="HE138" s="235"/>
      <c r="HF138" s="235"/>
      <c r="HG138" s="235"/>
      <c r="HH138" s="235"/>
      <c r="HI138" s="235"/>
      <c r="HJ138" s="235"/>
      <c r="HK138" s="235"/>
      <c r="HL138" s="235"/>
      <c r="HM138" s="235"/>
      <c r="HN138" s="235"/>
      <c r="HO138" s="235"/>
      <c r="HP138" s="235"/>
      <c r="HQ138" s="235"/>
      <c r="HR138" s="235"/>
      <c r="HS138" s="235"/>
      <c r="HT138" s="235"/>
      <c r="HU138" s="235"/>
      <c r="HV138" s="235"/>
      <c r="HW138" s="235"/>
      <c r="HX138" s="235"/>
      <c r="HY138" s="235"/>
      <c r="HZ138" s="235"/>
      <c r="IA138" s="235"/>
      <c r="IB138" s="235"/>
      <c r="IC138" s="235"/>
      <c r="ID138" s="235"/>
      <c r="IE138" s="235"/>
      <c r="IF138" s="235"/>
      <c r="IG138" s="235"/>
      <c r="IH138" s="235"/>
      <c r="II138" s="235"/>
      <c r="IJ138" s="235"/>
      <c r="IK138" s="235"/>
      <c r="IL138" s="235"/>
      <c r="IM138" s="235"/>
      <c r="IN138" s="235"/>
      <c r="IO138" s="235"/>
      <c r="IP138" s="235"/>
      <c r="IQ138" s="235"/>
      <c r="IR138" s="235"/>
      <c r="IS138" s="235"/>
      <c r="IT138" s="235"/>
      <c r="IU138" s="235"/>
      <c r="IV138" s="235"/>
    </row>
    <row r="139" ht="16.5" customHeight="1" spans="1:256">
      <c r="A139" s="287" t="s">
        <v>76</v>
      </c>
      <c r="B139" s="287" t="s">
        <v>1196</v>
      </c>
      <c r="C139" s="287" t="s">
        <v>1329</v>
      </c>
      <c r="D139" s="290" t="s">
        <v>1330</v>
      </c>
      <c r="E139" s="330" t="s">
        <v>1331</v>
      </c>
      <c r="F139" s="290" t="s">
        <v>1332</v>
      </c>
      <c r="G139" s="282"/>
      <c r="H139" s="406" t="s">
        <v>1333</v>
      </c>
      <c r="I139" s="275"/>
      <c r="J139" s="275"/>
      <c r="K139" s="285"/>
      <c r="L139" s="235"/>
      <c r="M139" s="235"/>
      <c r="N139" s="235"/>
      <c r="O139" s="235"/>
      <c r="P139" s="235"/>
      <c r="Q139" s="235"/>
      <c r="R139" s="235"/>
      <c r="S139" s="235"/>
      <c r="T139" s="235"/>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5"/>
      <c r="AR139" s="235"/>
      <c r="AS139" s="235"/>
      <c r="AT139" s="235"/>
      <c r="AU139" s="235"/>
      <c r="AV139" s="235"/>
      <c r="AW139" s="235"/>
      <c r="AX139" s="235"/>
      <c r="AY139" s="235"/>
      <c r="AZ139" s="235"/>
      <c r="BA139" s="235"/>
      <c r="BB139" s="235"/>
      <c r="BC139" s="235"/>
      <c r="BD139" s="235"/>
      <c r="BE139" s="235"/>
      <c r="BF139" s="235"/>
      <c r="BG139" s="235"/>
      <c r="BH139" s="235"/>
      <c r="BI139" s="235"/>
      <c r="BJ139" s="235"/>
      <c r="BK139" s="235"/>
      <c r="BL139" s="235"/>
      <c r="BM139" s="235"/>
      <c r="BN139" s="235"/>
      <c r="BO139" s="235"/>
      <c r="BP139" s="235"/>
      <c r="BQ139" s="235"/>
      <c r="BR139" s="235"/>
      <c r="BS139" s="235"/>
      <c r="BT139" s="235"/>
      <c r="BU139" s="235"/>
      <c r="BV139" s="235"/>
      <c r="BW139" s="235"/>
      <c r="BX139" s="235"/>
      <c r="BY139" s="235"/>
      <c r="BZ139" s="235"/>
      <c r="CA139" s="235"/>
      <c r="CB139" s="235"/>
      <c r="CC139" s="235"/>
      <c r="CD139" s="235"/>
      <c r="CE139" s="235"/>
      <c r="CF139" s="235"/>
      <c r="CG139" s="235"/>
      <c r="CH139" s="235"/>
      <c r="CI139" s="235"/>
      <c r="CJ139" s="235"/>
      <c r="CK139" s="235"/>
      <c r="CL139" s="235"/>
      <c r="CM139" s="235"/>
      <c r="CN139" s="235"/>
      <c r="CO139" s="235"/>
      <c r="CP139" s="235"/>
      <c r="CQ139" s="235"/>
      <c r="CR139" s="235"/>
      <c r="CS139" s="235"/>
      <c r="CT139" s="235"/>
      <c r="CU139" s="235"/>
      <c r="CV139" s="235"/>
      <c r="CW139" s="235"/>
      <c r="CX139" s="235"/>
      <c r="CY139" s="235"/>
      <c r="CZ139" s="235"/>
      <c r="DA139" s="235"/>
      <c r="DB139" s="235"/>
      <c r="DC139" s="235"/>
      <c r="DD139" s="235"/>
      <c r="DE139" s="235"/>
      <c r="DF139" s="235"/>
      <c r="DG139" s="235"/>
      <c r="DH139" s="235"/>
      <c r="DI139" s="235"/>
      <c r="DJ139" s="235"/>
      <c r="DK139" s="235"/>
      <c r="DL139" s="235"/>
      <c r="DM139" s="235"/>
      <c r="DN139" s="235"/>
      <c r="DO139" s="235"/>
      <c r="DP139" s="235"/>
      <c r="DQ139" s="235"/>
      <c r="DR139" s="235"/>
      <c r="DS139" s="235"/>
      <c r="DT139" s="235"/>
      <c r="DU139" s="235"/>
      <c r="DV139" s="235"/>
      <c r="DW139" s="235"/>
      <c r="DX139" s="235"/>
      <c r="DY139" s="235"/>
      <c r="DZ139" s="235"/>
      <c r="EA139" s="235"/>
      <c r="EB139" s="235"/>
      <c r="EC139" s="235"/>
      <c r="ED139" s="235"/>
      <c r="EE139" s="235"/>
      <c r="EF139" s="235"/>
      <c r="EG139" s="235"/>
      <c r="EH139" s="235"/>
      <c r="EI139" s="235"/>
      <c r="EJ139" s="235"/>
      <c r="EK139" s="235"/>
      <c r="EL139" s="235"/>
      <c r="EM139" s="235"/>
      <c r="EN139" s="235"/>
      <c r="EO139" s="235"/>
      <c r="EP139" s="235"/>
      <c r="EQ139" s="235"/>
      <c r="ER139" s="235"/>
      <c r="ES139" s="235"/>
      <c r="ET139" s="235"/>
      <c r="EU139" s="235"/>
      <c r="EV139" s="235"/>
      <c r="EW139" s="235"/>
      <c r="EX139" s="235"/>
      <c r="EY139" s="235"/>
      <c r="EZ139" s="235"/>
      <c r="FA139" s="235"/>
      <c r="FB139" s="235"/>
      <c r="FC139" s="235"/>
      <c r="FD139" s="235"/>
      <c r="FE139" s="235"/>
      <c r="FF139" s="235"/>
      <c r="FG139" s="235"/>
      <c r="FH139" s="235"/>
      <c r="FI139" s="235"/>
      <c r="FJ139" s="235"/>
      <c r="FK139" s="235"/>
      <c r="FL139" s="235"/>
      <c r="FM139" s="235"/>
      <c r="FN139" s="235"/>
      <c r="FO139" s="235"/>
      <c r="FP139" s="235"/>
      <c r="FQ139" s="235"/>
      <c r="FR139" s="235"/>
      <c r="FS139" s="235"/>
      <c r="FT139" s="235"/>
      <c r="FU139" s="235"/>
      <c r="FV139" s="235"/>
      <c r="FW139" s="235"/>
      <c r="FX139" s="235"/>
      <c r="FY139" s="235"/>
      <c r="FZ139" s="235"/>
      <c r="GA139" s="235"/>
      <c r="GB139" s="235"/>
      <c r="GC139" s="235"/>
      <c r="GD139" s="235"/>
      <c r="GE139" s="235"/>
      <c r="GF139" s="235"/>
      <c r="GG139" s="235"/>
      <c r="GH139" s="235"/>
      <c r="GI139" s="235"/>
      <c r="GJ139" s="235"/>
      <c r="GK139" s="235"/>
      <c r="GL139" s="235"/>
      <c r="GM139" s="235"/>
      <c r="GN139" s="235"/>
      <c r="GO139" s="235"/>
      <c r="GP139" s="235"/>
      <c r="GQ139" s="235"/>
      <c r="GR139" s="235"/>
      <c r="GS139" s="235"/>
      <c r="GT139" s="235"/>
      <c r="GU139" s="235"/>
      <c r="GV139" s="235"/>
      <c r="GW139" s="235"/>
      <c r="GX139" s="235"/>
      <c r="GY139" s="235"/>
      <c r="GZ139" s="235"/>
      <c r="HA139" s="235"/>
      <c r="HB139" s="235"/>
      <c r="HC139" s="235"/>
      <c r="HD139" s="235"/>
      <c r="HE139" s="235"/>
      <c r="HF139" s="235"/>
      <c r="HG139" s="235"/>
      <c r="HH139" s="235"/>
      <c r="HI139" s="235"/>
      <c r="HJ139" s="235"/>
      <c r="HK139" s="235"/>
      <c r="HL139" s="235"/>
      <c r="HM139" s="235"/>
      <c r="HN139" s="235"/>
      <c r="HO139" s="235"/>
      <c r="HP139" s="235"/>
      <c r="HQ139" s="235"/>
      <c r="HR139" s="235"/>
      <c r="HS139" s="235"/>
      <c r="HT139" s="235"/>
      <c r="HU139" s="235"/>
      <c r="HV139" s="235"/>
      <c r="HW139" s="235"/>
      <c r="HX139" s="235"/>
      <c r="HY139" s="235"/>
      <c r="HZ139" s="235"/>
      <c r="IA139" s="235"/>
      <c r="IB139" s="235"/>
      <c r="IC139" s="235"/>
      <c r="ID139" s="235"/>
      <c r="IE139" s="235"/>
      <c r="IF139" s="235"/>
      <c r="IG139" s="235"/>
      <c r="IH139" s="235"/>
      <c r="II139" s="235"/>
      <c r="IJ139" s="235"/>
      <c r="IK139" s="235"/>
      <c r="IL139" s="235"/>
      <c r="IM139" s="235"/>
      <c r="IN139" s="235"/>
      <c r="IO139" s="235"/>
      <c r="IP139" s="235"/>
      <c r="IQ139" s="235"/>
      <c r="IR139" s="235"/>
      <c r="IS139" s="235"/>
      <c r="IT139" s="235"/>
      <c r="IU139" s="235"/>
      <c r="IV139" s="235"/>
    </row>
    <row r="140" ht="16.5" customHeight="1" spans="1:256">
      <c r="A140" s="251"/>
      <c r="B140" s="251"/>
      <c r="C140" s="251"/>
      <c r="D140" s="251"/>
      <c r="E140" s="278"/>
      <c r="F140" s="251"/>
      <c r="G140" s="282"/>
      <c r="H140" s="278"/>
      <c r="I140" s="279"/>
      <c r="J140" s="279"/>
      <c r="K140" s="286"/>
      <c r="L140" s="235"/>
      <c r="M140" s="235"/>
      <c r="N140" s="235"/>
      <c r="O140" s="235"/>
      <c r="P140" s="235"/>
      <c r="Q140" s="235"/>
      <c r="R140" s="235"/>
      <c r="S140" s="235"/>
      <c r="T140" s="235"/>
      <c r="U140" s="235"/>
      <c r="V140" s="235"/>
      <c r="W140" s="235"/>
      <c r="X140" s="235"/>
      <c r="Y140" s="235"/>
      <c r="Z140" s="235"/>
      <c r="AA140" s="235"/>
      <c r="AB140" s="235"/>
      <c r="AC140" s="235"/>
      <c r="AD140" s="235"/>
      <c r="AE140" s="235"/>
      <c r="AF140" s="235"/>
      <c r="AG140" s="235"/>
      <c r="AH140" s="235"/>
      <c r="AI140" s="235"/>
      <c r="AJ140" s="235"/>
      <c r="AK140" s="235"/>
      <c r="AL140" s="235"/>
      <c r="AM140" s="235"/>
      <c r="AN140" s="235"/>
      <c r="AO140" s="235"/>
      <c r="AP140" s="235"/>
      <c r="AQ140" s="235"/>
      <c r="AR140" s="235"/>
      <c r="AS140" s="235"/>
      <c r="AT140" s="235"/>
      <c r="AU140" s="235"/>
      <c r="AV140" s="235"/>
      <c r="AW140" s="235"/>
      <c r="AX140" s="235"/>
      <c r="AY140" s="235"/>
      <c r="AZ140" s="235"/>
      <c r="BA140" s="235"/>
      <c r="BB140" s="235"/>
      <c r="BC140" s="235"/>
      <c r="BD140" s="235"/>
      <c r="BE140" s="235"/>
      <c r="BF140" s="235"/>
      <c r="BG140" s="235"/>
      <c r="BH140" s="235"/>
      <c r="BI140" s="235"/>
      <c r="BJ140" s="235"/>
      <c r="BK140" s="235"/>
      <c r="BL140" s="235"/>
      <c r="BM140" s="235"/>
      <c r="BN140" s="235"/>
      <c r="BO140" s="235"/>
      <c r="BP140" s="235"/>
      <c r="BQ140" s="235"/>
      <c r="BR140" s="235"/>
      <c r="BS140" s="235"/>
      <c r="BT140" s="235"/>
      <c r="BU140" s="235"/>
      <c r="BV140" s="235"/>
      <c r="BW140" s="235"/>
      <c r="BX140" s="235"/>
      <c r="BY140" s="235"/>
      <c r="BZ140" s="235"/>
      <c r="CA140" s="235"/>
      <c r="CB140" s="235"/>
      <c r="CC140" s="235"/>
      <c r="CD140" s="235"/>
      <c r="CE140" s="235"/>
      <c r="CF140" s="235"/>
      <c r="CG140" s="235"/>
      <c r="CH140" s="235"/>
      <c r="CI140" s="235"/>
      <c r="CJ140" s="235"/>
      <c r="CK140" s="235"/>
      <c r="CL140" s="235"/>
      <c r="CM140" s="235"/>
      <c r="CN140" s="235"/>
      <c r="CO140" s="235"/>
      <c r="CP140" s="235"/>
      <c r="CQ140" s="235"/>
      <c r="CR140" s="235"/>
      <c r="CS140" s="235"/>
      <c r="CT140" s="235"/>
      <c r="CU140" s="235"/>
      <c r="CV140" s="235"/>
      <c r="CW140" s="235"/>
      <c r="CX140" s="235"/>
      <c r="CY140" s="235"/>
      <c r="CZ140" s="235"/>
      <c r="DA140" s="235"/>
      <c r="DB140" s="235"/>
      <c r="DC140" s="235"/>
      <c r="DD140" s="235"/>
      <c r="DE140" s="235"/>
      <c r="DF140" s="235"/>
      <c r="DG140" s="235"/>
      <c r="DH140" s="235"/>
      <c r="DI140" s="235"/>
      <c r="DJ140" s="235"/>
      <c r="DK140" s="235"/>
      <c r="DL140" s="235"/>
      <c r="DM140" s="235"/>
      <c r="DN140" s="235"/>
      <c r="DO140" s="235"/>
      <c r="DP140" s="235"/>
      <c r="DQ140" s="235"/>
      <c r="DR140" s="235"/>
      <c r="DS140" s="235"/>
      <c r="DT140" s="235"/>
      <c r="DU140" s="235"/>
      <c r="DV140" s="235"/>
      <c r="DW140" s="235"/>
      <c r="DX140" s="235"/>
      <c r="DY140" s="235"/>
      <c r="DZ140" s="235"/>
      <c r="EA140" s="235"/>
      <c r="EB140" s="235"/>
      <c r="EC140" s="235"/>
      <c r="ED140" s="235"/>
      <c r="EE140" s="235"/>
      <c r="EF140" s="235"/>
      <c r="EG140" s="235"/>
      <c r="EH140" s="235"/>
      <c r="EI140" s="235"/>
      <c r="EJ140" s="235"/>
      <c r="EK140" s="235"/>
      <c r="EL140" s="235"/>
      <c r="EM140" s="235"/>
      <c r="EN140" s="235"/>
      <c r="EO140" s="235"/>
      <c r="EP140" s="235"/>
      <c r="EQ140" s="235"/>
      <c r="ER140" s="235"/>
      <c r="ES140" s="235"/>
      <c r="ET140" s="235"/>
      <c r="EU140" s="235"/>
      <c r="EV140" s="235"/>
      <c r="EW140" s="235"/>
      <c r="EX140" s="235"/>
      <c r="EY140" s="235"/>
      <c r="EZ140" s="235"/>
      <c r="FA140" s="235"/>
      <c r="FB140" s="235"/>
      <c r="FC140" s="235"/>
      <c r="FD140" s="235"/>
      <c r="FE140" s="235"/>
      <c r="FF140" s="235"/>
      <c r="FG140" s="235"/>
      <c r="FH140" s="235"/>
      <c r="FI140" s="235"/>
      <c r="FJ140" s="235"/>
      <c r="FK140" s="235"/>
      <c r="FL140" s="235"/>
      <c r="FM140" s="235"/>
      <c r="FN140" s="235"/>
      <c r="FO140" s="235"/>
      <c r="FP140" s="235"/>
      <c r="FQ140" s="235"/>
      <c r="FR140" s="235"/>
      <c r="FS140" s="235"/>
      <c r="FT140" s="235"/>
      <c r="FU140" s="235"/>
      <c r="FV140" s="235"/>
      <c r="FW140" s="235"/>
      <c r="FX140" s="235"/>
      <c r="FY140" s="235"/>
      <c r="FZ140" s="235"/>
      <c r="GA140" s="235"/>
      <c r="GB140" s="235"/>
      <c r="GC140" s="235"/>
      <c r="GD140" s="235"/>
      <c r="GE140" s="235"/>
      <c r="GF140" s="235"/>
      <c r="GG140" s="235"/>
      <c r="GH140" s="235"/>
      <c r="GI140" s="235"/>
      <c r="GJ140" s="235"/>
      <c r="GK140" s="235"/>
      <c r="GL140" s="235"/>
      <c r="GM140" s="235"/>
      <c r="GN140" s="235"/>
      <c r="GO140" s="235"/>
      <c r="GP140" s="235"/>
      <c r="GQ140" s="235"/>
      <c r="GR140" s="235"/>
      <c r="GS140" s="235"/>
      <c r="GT140" s="235"/>
      <c r="GU140" s="235"/>
      <c r="GV140" s="235"/>
      <c r="GW140" s="235"/>
      <c r="GX140" s="235"/>
      <c r="GY140" s="235"/>
      <c r="GZ140" s="235"/>
      <c r="HA140" s="235"/>
      <c r="HB140" s="235"/>
      <c r="HC140" s="235"/>
      <c r="HD140" s="235"/>
      <c r="HE140" s="235"/>
      <c r="HF140" s="235"/>
      <c r="HG140" s="235"/>
      <c r="HH140" s="235"/>
      <c r="HI140" s="235"/>
      <c r="HJ140" s="235"/>
      <c r="HK140" s="235"/>
      <c r="HL140" s="235"/>
      <c r="HM140" s="235"/>
      <c r="HN140" s="235"/>
      <c r="HO140" s="235"/>
      <c r="HP140" s="235"/>
      <c r="HQ140" s="235"/>
      <c r="HR140" s="235"/>
      <c r="HS140" s="235"/>
      <c r="HT140" s="235"/>
      <c r="HU140" s="235"/>
      <c r="HV140" s="235"/>
      <c r="HW140" s="235"/>
      <c r="HX140" s="235"/>
      <c r="HY140" s="235"/>
      <c r="HZ140" s="235"/>
      <c r="IA140" s="235"/>
      <c r="IB140" s="235"/>
      <c r="IC140" s="235"/>
      <c r="ID140" s="235"/>
      <c r="IE140" s="235"/>
      <c r="IF140" s="235"/>
      <c r="IG140" s="235"/>
      <c r="IH140" s="235"/>
      <c r="II140" s="235"/>
      <c r="IJ140" s="235"/>
      <c r="IK140" s="235"/>
      <c r="IL140" s="235"/>
      <c r="IM140" s="235"/>
      <c r="IN140" s="235"/>
      <c r="IO140" s="235"/>
      <c r="IP140" s="235"/>
      <c r="IQ140" s="235"/>
      <c r="IR140" s="235"/>
      <c r="IS140" s="235"/>
      <c r="IT140" s="235"/>
      <c r="IU140" s="235"/>
      <c r="IV140" s="235"/>
    </row>
    <row r="141" ht="0.75" customHeight="1" spans="1:256">
      <c r="A141" s="407" t="s">
        <v>1334</v>
      </c>
      <c r="B141" s="408"/>
      <c r="C141" s="409"/>
      <c r="D141" s="410"/>
      <c r="E141" s="411"/>
      <c r="F141" s="410"/>
      <c r="G141" s="412"/>
      <c r="H141" s="413" t="s">
        <v>792</v>
      </c>
      <c r="I141" s="216"/>
      <c r="J141" s="413" t="s">
        <v>1335</v>
      </c>
      <c r="K141" s="216"/>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c r="AI141" s="193"/>
      <c r="AJ141" s="193"/>
      <c r="AK141" s="193"/>
      <c r="AL141" s="193"/>
      <c r="AM141" s="193"/>
      <c r="AN141" s="193"/>
      <c r="AO141" s="193"/>
      <c r="AP141" s="193"/>
      <c r="AQ141" s="193"/>
      <c r="AR141" s="193"/>
      <c r="AS141" s="193"/>
      <c r="AT141" s="193"/>
      <c r="AU141" s="193"/>
      <c r="AV141" s="193"/>
      <c r="AW141" s="193"/>
      <c r="AX141" s="193"/>
      <c r="AY141" s="193"/>
      <c r="AZ141" s="193"/>
      <c r="BA141" s="193"/>
      <c r="BB141" s="193"/>
      <c r="BC141" s="193"/>
      <c r="BD141" s="193"/>
      <c r="BE141" s="193"/>
      <c r="BF141" s="193"/>
      <c r="BG141" s="193"/>
      <c r="BH141" s="193"/>
      <c r="BI141" s="193"/>
      <c r="BJ141" s="193"/>
      <c r="BK141" s="193"/>
      <c r="BL141" s="193"/>
      <c r="BM141" s="193"/>
      <c r="BN141" s="193"/>
      <c r="BO141" s="193"/>
      <c r="BP141" s="193"/>
      <c r="BQ141" s="193"/>
      <c r="BR141" s="193"/>
      <c r="BS141" s="193"/>
      <c r="BT141" s="193"/>
      <c r="BU141" s="193"/>
      <c r="BV141" s="193"/>
      <c r="BW141" s="193"/>
      <c r="BX141" s="193"/>
      <c r="BY141" s="193"/>
      <c r="BZ141" s="193"/>
      <c r="CA141" s="193"/>
      <c r="CB141" s="193"/>
      <c r="CC141" s="193"/>
      <c r="CD141" s="193"/>
      <c r="CE141" s="193"/>
      <c r="CF141" s="193"/>
      <c r="CG141" s="193"/>
      <c r="CH141" s="193"/>
      <c r="CI141" s="193"/>
      <c r="CJ141" s="193"/>
      <c r="CK141" s="193"/>
      <c r="CL141" s="193"/>
      <c r="CM141" s="193"/>
      <c r="CN141" s="193"/>
      <c r="CO141" s="193"/>
      <c r="CP141" s="193"/>
      <c r="CQ141" s="193"/>
      <c r="CR141" s="193"/>
      <c r="CS141" s="193"/>
      <c r="CT141" s="193"/>
      <c r="CU141" s="193"/>
      <c r="CV141" s="193"/>
      <c r="CW141" s="193"/>
      <c r="CX141" s="193"/>
      <c r="CY141" s="193"/>
      <c r="CZ141" s="193"/>
      <c r="DA141" s="193"/>
      <c r="DB141" s="193"/>
      <c r="DC141" s="193"/>
      <c r="DD141" s="193"/>
      <c r="DE141" s="193"/>
      <c r="DF141" s="193"/>
      <c r="DG141" s="193"/>
      <c r="DH141" s="193"/>
      <c r="DI141" s="193"/>
      <c r="DJ141" s="193"/>
      <c r="DK141" s="193"/>
      <c r="DL141" s="193"/>
      <c r="DM141" s="193"/>
      <c r="DN141" s="193"/>
      <c r="DO141" s="193"/>
      <c r="DP141" s="193"/>
      <c r="DQ141" s="193"/>
      <c r="DR141" s="193"/>
      <c r="DS141" s="193"/>
      <c r="DT141" s="193"/>
      <c r="DU141" s="193"/>
      <c r="DV141" s="193"/>
      <c r="DW141" s="193"/>
      <c r="DX141" s="193"/>
      <c r="DY141" s="193"/>
      <c r="DZ141" s="193"/>
      <c r="EA141" s="193"/>
      <c r="EB141" s="193"/>
      <c r="EC141" s="193"/>
      <c r="ED141" s="193"/>
      <c r="EE141" s="193"/>
      <c r="EF141" s="193"/>
      <c r="EG141" s="193"/>
      <c r="EH141" s="193"/>
      <c r="EI141" s="193"/>
      <c r="EJ141" s="193"/>
      <c r="EK141" s="193"/>
      <c r="EL141" s="193"/>
      <c r="EM141" s="193"/>
      <c r="EN141" s="193"/>
      <c r="EO141" s="193"/>
      <c r="EP141" s="193"/>
      <c r="EQ141" s="193"/>
      <c r="ER141" s="193"/>
      <c r="ES141" s="193"/>
      <c r="ET141" s="193"/>
      <c r="EU141" s="193"/>
      <c r="EV141" s="193"/>
      <c r="EW141" s="193"/>
      <c r="EX141" s="193"/>
      <c r="EY141" s="193"/>
      <c r="EZ141" s="193"/>
      <c r="FA141" s="193"/>
      <c r="FB141" s="193"/>
      <c r="FC141" s="193"/>
      <c r="FD141" s="193"/>
      <c r="FE141" s="193"/>
      <c r="FF141" s="193"/>
      <c r="FG141" s="193"/>
      <c r="FH141" s="193"/>
      <c r="FI141" s="193"/>
      <c r="FJ141" s="193"/>
      <c r="FK141" s="193"/>
      <c r="FL141" s="193"/>
      <c r="FM141" s="193"/>
      <c r="FN141" s="193"/>
      <c r="FO141" s="193"/>
      <c r="FP141" s="193"/>
      <c r="FQ141" s="193"/>
      <c r="FR141" s="193"/>
      <c r="FS141" s="193"/>
      <c r="FT141" s="193"/>
      <c r="FU141" s="193"/>
      <c r="FV141" s="193"/>
      <c r="FW141" s="193"/>
      <c r="FX141" s="193"/>
      <c r="FY141" s="193"/>
      <c r="FZ141" s="193"/>
      <c r="GA141" s="193"/>
      <c r="GB141" s="193"/>
      <c r="GC141" s="193"/>
      <c r="GD141" s="193"/>
      <c r="GE141" s="193"/>
      <c r="GF141" s="193"/>
      <c r="GG141" s="193"/>
      <c r="GH141" s="193"/>
      <c r="GI141" s="193"/>
      <c r="GJ141" s="193"/>
      <c r="GK141" s="193"/>
      <c r="GL141" s="193"/>
      <c r="GM141" s="193"/>
      <c r="GN141" s="193"/>
      <c r="GO141" s="193"/>
      <c r="GP141" s="193"/>
      <c r="GQ141" s="193"/>
      <c r="GR141" s="193"/>
      <c r="GS141" s="193"/>
      <c r="GT141" s="193"/>
      <c r="GU141" s="193"/>
      <c r="GV141" s="193"/>
      <c r="GW141" s="193"/>
      <c r="GX141" s="193"/>
      <c r="GY141" s="193"/>
      <c r="GZ141" s="193"/>
      <c r="HA141" s="193"/>
      <c r="HB141" s="193"/>
      <c r="HC141" s="193"/>
      <c r="HD141" s="193"/>
      <c r="HE141" s="193"/>
      <c r="HF141" s="193"/>
      <c r="HG141" s="193"/>
      <c r="HH141" s="193"/>
      <c r="HI141" s="193"/>
      <c r="HJ141" s="193"/>
      <c r="HK141" s="193"/>
      <c r="HL141" s="193"/>
      <c r="HM141" s="193"/>
      <c r="HN141" s="193"/>
      <c r="HO141" s="193"/>
      <c r="HP141" s="193"/>
      <c r="HQ141" s="193"/>
      <c r="HR141" s="193"/>
      <c r="HS141" s="193"/>
      <c r="HT141" s="193"/>
      <c r="HU141" s="193"/>
      <c r="HV141" s="193"/>
      <c r="HW141" s="193"/>
      <c r="HX141" s="193"/>
      <c r="HY141" s="193"/>
      <c r="HZ141" s="193"/>
      <c r="IA141" s="193"/>
      <c r="IB141" s="193"/>
      <c r="IC141" s="193"/>
      <c r="ID141" s="193"/>
      <c r="IE141" s="193"/>
      <c r="IF141" s="193"/>
      <c r="IG141" s="193"/>
      <c r="IH141" s="193"/>
      <c r="II141" s="193"/>
      <c r="IJ141" s="193"/>
      <c r="IK141" s="193"/>
      <c r="IL141" s="193"/>
      <c r="IM141" s="193"/>
      <c r="IN141" s="193"/>
      <c r="IO141" s="193"/>
      <c r="IP141" s="193"/>
      <c r="IQ141" s="193"/>
      <c r="IR141" s="193"/>
      <c r="IS141" s="193"/>
      <c r="IT141" s="193"/>
      <c r="IU141" s="193"/>
      <c r="IV141" s="193"/>
    </row>
    <row r="142" ht="27" customHeight="1" spans="1:256">
      <c r="A142" s="252" t="s">
        <v>1205</v>
      </c>
      <c r="B142" s="414" t="s">
        <v>1008</v>
      </c>
      <c r="C142" s="415" t="s">
        <v>1336</v>
      </c>
      <c r="D142" s="299">
        <v>4918</v>
      </c>
      <c r="E142" s="332">
        <v>567</v>
      </c>
      <c r="F142" s="299">
        <v>5881</v>
      </c>
      <c r="H142" s="416"/>
      <c r="I142" s="416"/>
      <c r="J142" s="458"/>
      <c r="K142" s="458"/>
      <c r="L142" s="329"/>
      <c r="M142" s="459"/>
      <c r="N142" s="459"/>
      <c r="O142" s="193"/>
      <c r="P142" s="193"/>
      <c r="Q142" s="193"/>
      <c r="R142" s="193"/>
      <c r="S142" s="193"/>
      <c r="T142" s="193"/>
      <c r="U142" s="193"/>
      <c r="V142" s="193"/>
      <c r="W142" s="193"/>
      <c r="X142" s="193"/>
      <c r="Y142" s="193"/>
      <c r="Z142" s="193"/>
      <c r="AA142" s="193"/>
      <c r="AB142" s="193"/>
      <c r="AC142" s="193"/>
      <c r="AD142" s="193"/>
      <c r="AE142" s="193"/>
      <c r="AF142" s="193"/>
      <c r="AG142" s="193"/>
      <c r="AH142" s="193"/>
      <c r="AI142" s="193"/>
      <c r="AJ142" s="193"/>
      <c r="AK142" s="193"/>
      <c r="AL142" s="193"/>
      <c r="AM142" s="193"/>
      <c r="AN142" s="193"/>
      <c r="AO142" s="193"/>
      <c r="AP142" s="193"/>
      <c r="AQ142" s="193"/>
      <c r="AR142" s="193"/>
      <c r="AS142" s="193"/>
      <c r="AT142" s="193"/>
      <c r="AU142" s="193"/>
      <c r="AV142" s="193"/>
      <c r="AW142" s="193"/>
      <c r="AX142" s="193"/>
      <c r="AY142" s="193"/>
      <c r="AZ142" s="193"/>
      <c r="BA142" s="193"/>
      <c r="BB142" s="193"/>
      <c r="BC142" s="193"/>
      <c r="BD142" s="193"/>
      <c r="BE142" s="193"/>
      <c r="BF142" s="193"/>
      <c r="BG142" s="193"/>
      <c r="BH142" s="193"/>
      <c r="BI142" s="193"/>
      <c r="BJ142" s="193"/>
      <c r="BK142" s="193"/>
      <c r="BL142" s="193"/>
      <c r="BM142" s="193"/>
      <c r="BN142" s="193"/>
      <c r="BO142" s="193"/>
      <c r="BP142" s="193"/>
      <c r="BQ142" s="193"/>
      <c r="BR142" s="193"/>
      <c r="BS142" s="193"/>
      <c r="BT142" s="193"/>
      <c r="BU142" s="193"/>
      <c r="BV142" s="193"/>
      <c r="BW142" s="193"/>
      <c r="BX142" s="193"/>
      <c r="BY142" s="193"/>
      <c r="BZ142" s="193"/>
      <c r="CA142" s="193"/>
      <c r="CB142" s="193"/>
      <c r="CC142" s="193"/>
      <c r="CD142" s="193"/>
      <c r="CE142" s="193"/>
      <c r="CF142" s="193"/>
      <c r="CG142" s="193"/>
      <c r="CH142" s="193"/>
      <c r="CI142" s="193"/>
      <c r="CJ142" s="193"/>
      <c r="CK142" s="193"/>
      <c r="CL142" s="193"/>
      <c r="CM142" s="193"/>
      <c r="CN142" s="193"/>
      <c r="CO142" s="193"/>
      <c r="CP142" s="193"/>
      <c r="CQ142" s="193"/>
      <c r="CR142" s="193"/>
      <c r="CS142" s="193"/>
      <c r="CT142" s="193"/>
      <c r="CU142" s="193"/>
      <c r="CV142" s="193"/>
      <c r="CW142" s="193"/>
      <c r="CX142" s="193"/>
      <c r="CY142" s="193"/>
      <c r="CZ142" s="193"/>
      <c r="DA142" s="193"/>
      <c r="DB142" s="193"/>
      <c r="DC142" s="193"/>
      <c r="DD142" s="193"/>
      <c r="DE142" s="193"/>
      <c r="DF142" s="193"/>
      <c r="DG142" s="193"/>
      <c r="DH142" s="193"/>
      <c r="DI142" s="193"/>
      <c r="DJ142" s="193"/>
      <c r="DK142" s="193"/>
      <c r="DL142" s="193"/>
      <c r="DM142" s="193"/>
      <c r="DN142" s="193"/>
      <c r="DO142" s="193"/>
      <c r="DP142" s="193"/>
      <c r="DQ142" s="193"/>
      <c r="DR142" s="193"/>
      <c r="DS142" s="193"/>
      <c r="DT142" s="193"/>
      <c r="DU142" s="193"/>
      <c r="DV142" s="193"/>
      <c r="DW142" s="193"/>
      <c r="DX142" s="193"/>
      <c r="DY142" s="193"/>
      <c r="DZ142" s="193"/>
      <c r="EA142" s="193"/>
      <c r="EB142" s="193"/>
      <c r="EC142" s="193"/>
      <c r="ED142" s="193"/>
      <c r="EE142" s="193"/>
      <c r="EF142" s="193"/>
      <c r="EG142" s="193"/>
      <c r="EH142" s="193"/>
      <c r="EI142" s="193"/>
      <c r="EJ142" s="193"/>
      <c r="EK142" s="193"/>
      <c r="EL142" s="193"/>
      <c r="EM142" s="193"/>
      <c r="EN142" s="193"/>
      <c r="EO142" s="193"/>
      <c r="EP142" s="193"/>
      <c r="EQ142" s="193"/>
      <c r="ER142" s="193"/>
      <c r="ES142" s="193"/>
      <c r="ET142" s="193"/>
      <c r="EU142" s="193"/>
      <c r="EV142" s="193"/>
      <c r="EW142" s="193"/>
      <c r="EX142" s="193"/>
      <c r="EY142" s="193"/>
      <c r="EZ142" s="193"/>
      <c r="FA142" s="193"/>
      <c r="FB142" s="193"/>
      <c r="FC142" s="193"/>
      <c r="FD142" s="193"/>
      <c r="FE142" s="193"/>
      <c r="FF142" s="193"/>
      <c r="FG142" s="193"/>
      <c r="FH142" s="193"/>
      <c r="FI142" s="193"/>
      <c r="FJ142" s="193"/>
      <c r="FK142" s="193"/>
      <c r="FL142" s="193"/>
      <c r="FM142" s="193"/>
      <c r="FN142" s="193"/>
      <c r="FO142" s="193"/>
      <c r="FP142" s="193"/>
      <c r="FQ142" s="193"/>
      <c r="FR142" s="193"/>
      <c r="FS142" s="193"/>
      <c r="FT142" s="193"/>
      <c r="FU142" s="193"/>
      <c r="FV142" s="193"/>
      <c r="FW142" s="193"/>
      <c r="FX142" s="193"/>
      <c r="FY142" s="193"/>
      <c r="FZ142" s="193"/>
      <c r="GA142" s="193"/>
      <c r="GB142" s="193"/>
      <c r="GC142" s="193"/>
      <c r="GD142" s="193"/>
      <c r="GE142" s="193"/>
      <c r="GF142" s="193"/>
      <c r="GG142" s="193"/>
      <c r="GH142" s="193"/>
      <c r="GI142" s="193"/>
      <c r="GJ142" s="193"/>
      <c r="GK142" s="193"/>
      <c r="GL142" s="193"/>
      <c r="GM142" s="193"/>
      <c r="GN142" s="193"/>
      <c r="GO142" s="193"/>
      <c r="GP142" s="193"/>
      <c r="GQ142" s="193"/>
      <c r="GR142" s="193"/>
      <c r="GS142" s="193"/>
      <c r="GT142" s="193"/>
      <c r="GU142" s="193"/>
      <c r="GV142" s="193"/>
      <c r="GW142" s="193"/>
      <c r="GX142" s="193"/>
      <c r="GY142" s="193"/>
      <c r="GZ142" s="193"/>
      <c r="HA142" s="193"/>
      <c r="HB142" s="193"/>
      <c r="HC142" s="193"/>
      <c r="HD142" s="193"/>
      <c r="HE142" s="193"/>
      <c r="HF142" s="193"/>
      <c r="HG142" s="193"/>
      <c r="HH142" s="193"/>
      <c r="HI142" s="193"/>
      <c r="HJ142" s="193"/>
      <c r="HK142" s="193"/>
      <c r="HL142" s="193"/>
      <c r="HM142" s="193"/>
      <c r="HN142" s="193"/>
      <c r="HO142" s="193"/>
      <c r="HP142" s="193"/>
      <c r="HQ142" s="193"/>
      <c r="HR142" s="193"/>
      <c r="HS142" s="193"/>
      <c r="HT142" s="193"/>
      <c r="HU142" s="193"/>
      <c r="HV142" s="193"/>
      <c r="HW142" s="193"/>
      <c r="HX142" s="193"/>
      <c r="HY142" s="193"/>
      <c r="HZ142" s="193"/>
      <c r="IA142" s="193"/>
      <c r="IB142" s="193"/>
      <c r="IC142" s="193"/>
      <c r="ID142" s="193"/>
      <c r="IE142" s="193"/>
      <c r="IF142" s="193"/>
      <c r="IG142" s="193"/>
      <c r="IH142" s="193"/>
      <c r="II142" s="193"/>
      <c r="IJ142" s="193"/>
      <c r="IK142" s="193"/>
      <c r="IL142" s="193"/>
      <c r="IM142" s="193"/>
      <c r="IN142" s="193"/>
      <c r="IO142" s="193"/>
      <c r="IP142" s="193"/>
      <c r="IQ142" s="193"/>
      <c r="IR142" s="193"/>
      <c r="IS142" s="193"/>
      <c r="IT142" s="193"/>
      <c r="IU142" s="193"/>
      <c r="IV142" s="193"/>
    </row>
    <row r="143" ht="27" customHeight="1" spans="1:256">
      <c r="A143" s="252" t="s">
        <v>1207</v>
      </c>
      <c r="B143" s="256"/>
      <c r="C143" s="415" t="s">
        <v>1337</v>
      </c>
      <c r="D143" s="299">
        <v>383</v>
      </c>
      <c r="E143" s="332">
        <v>293</v>
      </c>
      <c r="F143" s="299">
        <v>894</v>
      </c>
      <c r="H143" s="416"/>
      <c r="I143" s="416"/>
      <c r="J143" s="458"/>
      <c r="K143" s="458"/>
      <c r="L143" s="193"/>
      <c r="M143" s="193"/>
      <c r="N143" s="193"/>
      <c r="O143" s="193"/>
      <c r="P143" s="193"/>
      <c r="Q143" s="193"/>
      <c r="R143" s="193"/>
      <c r="S143" s="193"/>
      <c r="T143" s="193"/>
      <c r="U143" s="193"/>
      <c r="V143" s="193"/>
      <c r="W143" s="193"/>
      <c r="X143" s="193"/>
      <c r="Y143" s="193"/>
      <c r="Z143" s="193"/>
      <c r="AA143" s="193"/>
      <c r="AB143" s="193"/>
      <c r="AC143" s="193"/>
      <c r="AD143" s="193"/>
      <c r="AE143" s="193"/>
      <c r="AF143" s="193"/>
      <c r="AG143" s="193"/>
      <c r="AH143" s="193"/>
      <c r="AI143" s="193"/>
      <c r="AJ143" s="193"/>
      <c r="AK143" s="193"/>
      <c r="AL143" s="193"/>
      <c r="AM143" s="193"/>
      <c r="AN143" s="193"/>
      <c r="AO143" s="193"/>
      <c r="AP143" s="193"/>
      <c r="AQ143" s="193"/>
      <c r="AR143" s="193"/>
      <c r="AS143" s="193"/>
      <c r="AT143" s="193"/>
      <c r="AU143" s="193"/>
      <c r="AV143" s="193"/>
      <c r="AW143" s="193"/>
      <c r="AX143" s="193"/>
      <c r="AY143" s="193"/>
      <c r="AZ143" s="193"/>
      <c r="BA143" s="193"/>
      <c r="BB143" s="193"/>
      <c r="BC143" s="193"/>
      <c r="BD143" s="193"/>
      <c r="BE143" s="193"/>
      <c r="BF143" s="193"/>
      <c r="BG143" s="193"/>
      <c r="BH143" s="193"/>
      <c r="BI143" s="193"/>
      <c r="BJ143" s="193"/>
      <c r="BK143" s="193"/>
      <c r="BL143" s="193"/>
      <c r="BM143" s="193"/>
      <c r="BN143" s="193"/>
      <c r="BO143" s="193"/>
      <c r="BP143" s="193"/>
      <c r="BQ143" s="193"/>
      <c r="BR143" s="193"/>
      <c r="BS143" s="193"/>
      <c r="BT143" s="193"/>
      <c r="BU143" s="193"/>
      <c r="BV143" s="193"/>
      <c r="BW143" s="193"/>
      <c r="BX143" s="193"/>
      <c r="BY143" s="193"/>
      <c r="BZ143" s="193"/>
      <c r="CA143" s="193"/>
      <c r="CB143" s="193"/>
      <c r="CC143" s="193"/>
      <c r="CD143" s="193"/>
      <c r="CE143" s="193"/>
      <c r="CF143" s="193"/>
      <c r="CG143" s="193"/>
      <c r="CH143" s="193"/>
      <c r="CI143" s="193"/>
      <c r="CJ143" s="193"/>
      <c r="CK143" s="193"/>
      <c r="CL143" s="193"/>
      <c r="CM143" s="193"/>
      <c r="CN143" s="193"/>
      <c r="CO143" s="193"/>
      <c r="CP143" s="193"/>
      <c r="CQ143" s="193"/>
      <c r="CR143" s="193"/>
      <c r="CS143" s="193"/>
      <c r="CT143" s="193"/>
      <c r="CU143" s="193"/>
      <c r="CV143" s="193"/>
      <c r="CW143" s="193"/>
      <c r="CX143" s="193"/>
      <c r="CY143" s="193"/>
      <c r="CZ143" s="193"/>
      <c r="DA143" s="193"/>
      <c r="DB143" s="193"/>
      <c r="DC143" s="193"/>
      <c r="DD143" s="193"/>
      <c r="DE143" s="193"/>
      <c r="DF143" s="193"/>
      <c r="DG143" s="193"/>
      <c r="DH143" s="193"/>
      <c r="DI143" s="193"/>
      <c r="DJ143" s="193"/>
      <c r="DK143" s="193"/>
      <c r="DL143" s="193"/>
      <c r="DM143" s="193"/>
      <c r="DN143" s="193"/>
      <c r="DO143" s="193"/>
      <c r="DP143" s="193"/>
      <c r="DQ143" s="193"/>
      <c r="DR143" s="193"/>
      <c r="DS143" s="193"/>
      <c r="DT143" s="193"/>
      <c r="DU143" s="193"/>
      <c r="DV143" s="193"/>
      <c r="DW143" s="193"/>
      <c r="DX143" s="193"/>
      <c r="DY143" s="193"/>
      <c r="DZ143" s="193"/>
      <c r="EA143" s="193"/>
      <c r="EB143" s="193"/>
      <c r="EC143" s="193"/>
      <c r="ED143" s="193"/>
      <c r="EE143" s="193"/>
      <c r="EF143" s="193"/>
      <c r="EG143" s="193"/>
      <c r="EH143" s="193"/>
      <c r="EI143" s="193"/>
      <c r="EJ143" s="193"/>
      <c r="EK143" s="193"/>
      <c r="EL143" s="193"/>
      <c r="EM143" s="193"/>
      <c r="EN143" s="193"/>
      <c r="EO143" s="193"/>
      <c r="EP143" s="193"/>
      <c r="EQ143" s="193"/>
      <c r="ER143" s="193"/>
      <c r="ES143" s="193"/>
      <c r="ET143" s="193"/>
      <c r="EU143" s="193"/>
      <c r="EV143" s="193"/>
      <c r="EW143" s="193"/>
      <c r="EX143" s="193"/>
      <c r="EY143" s="193"/>
      <c r="EZ143" s="193"/>
      <c r="FA143" s="193"/>
      <c r="FB143" s="193"/>
      <c r="FC143" s="193"/>
      <c r="FD143" s="193"/>
      <c r="FE143" s="193"/>
      <c r="FF143" s="193"/>
      <c r="FG143" s="193"/>
      <c r="FH143" s="193"/>
      <c r="FI143" s="193"/>
      <c r="FJ143" s="193"/>
      <c r="FK143" s="193"/>
      <c r="FL143" s="193"/>
      <c r="FM143" s="193"/>
      <c r="FN143" s="193"/>
      <c r="FO143" s="193"/>
      <c r="FP143" s="193"/>
      <c r="FQ143" s="193"/>
      <c r="FR143" s="193"/>
      <c r="FS143" s="193"/>
      <c r="FT143" s="193"/>
      <c r="FU143" s="193"/>
      <c r="FV143" s="193"/>
      <c r="FW143" s="193"/>
      <c r="FX143" s="193"/>
      <c r="FY143" s="193"/>
      <c r="FZ143" s="193"/>
      <c r="GA143" s="193"/>
      <c r="GB143" s="193"/>
      <c r="GC143" s="193"/>
      <c r="GD143" s="193"/>
      <c r="GE143" s="193"/>
      <c r="GF143" s="193"/>
      <c r="GG143" s="193"/>
      <c r="GH143" s="193"/>
      <c r="GI143" s="193"/>
      <c r="GJ143" s="193"/>
      <c r="GK143" s="193"/>
      <c r="GL143" s="193"/>
      <c r="GM143" s="193"/>
      <c r="GN143" s="193"/>
      <c r="GO143" s="193"/>
      <c r="GP143" s="193"/>
      <c r="GQ143" s="193"/>
      <c r="GR143" s="193"/>
      <c r="GS143" s="193"/>
      <c r="GT143" s="193"/>
      <c r="GU143" s="193"/>
      <c r="GV143" s="193"/>
      <c r="GW143" s="193"/>
      <c r="GX143" s="193"/>
      <c r="GY143" s="193"/>
      <c r="GZ143" s="193"/>
      <c r="HA143" s="193"/>
      <c r="HB143" s="193"/>
      <c r="HC143" s="193"/>
      <c r="HD143" s="193"/>
      <c r="HE143" s="193"/>
      <c r="HF143" s="193"/>
      <c r="HG143" s="193"/>
      <c r="HH143" s="193"/>
      <c r="HI143" s="193"/>
      <c r="HJ143" s="193"/>
      <c r="HK143" s="193"/>
      <c r="HL143" s="193"/>
      <c r="HM143" s="193"/>
      <c r="HN143" s="193"/>
      <c r="HO143" s="193"/>
      <c r="HP143" s="193"/>
      <c r="HQ143" s="193"/>
      <c r="HR143" s="193"/>
      <c r="HS143" s="193"/>
      <c r="HT143" s="193"/>
      <c r="HU143" s="193"/>
      <c r="HV143" s="193"/>
      <c r="HW143" s="193"/>
      <c r="HX143" s="193"/>
      <c r="HY143" s="193"/>
      <c r="HZ143" s="193"/>
      <c r="IA143" s="193"/>
      <c r="IB143" s="193"/>
      <c r="IC143" s="193"/>
      <c r="ID143" s="193"/>
      <c r="IE143" s="193"/>
      <c r="IF143" s="193"/>
      <c r="IG143" s="193"/>
      <c r="IH143" s="193"/>
      <c r="II143" s="193"/>
      <c r="IJ143" s="193"/>
      <c r="IK143" s="193"/>
      <c r="IL143" s="193"/>
      <c r="IM143" s="193"/>
      <c r="IN143" s="193"/>
      <c r="IO143" s="193"/>
      <c r="IP143" s="193"/>
      <c r="IQ143" s="193"/>
      <c r="IR143" s="193"/>
      <c r="IS143" s="193"/>
      <c r="IT143" s="193"/>
      <c r="IU143" s="193"/>
      <c r="IV143" s="193"/>
    </row>
    <row r="144" ht="27" customHeight="1" spans="1:256">
      <c r="A144" s="252" t="s">
        <v>1209</v>
      </c>
      <c r="B144" s="256"/>
      <c r="C144" s="415" t="s">
        <v>1338</v>
      </c>
      <c r="D144" s="299">
        <v>1</v>
      </c>
      <c r="E144" s="332">
        <v>387</v>
      </c>
      <c r="F144" s="299">
        <v>46</v>
      </c>
      <c r="H144" s="416"/>
      <c r="I144" s="416"/>
      <c r="J144" s="458"/>
      <c r="K144" s="458"/>
      <c r="L144" s="193"/>
      <c r="M144" s="193"/>
      <c r="N144" s="193"/>
      <c r="O144" s="193"/>
      <c r="P144" s="193"/>
      <c r="Q144" s="193"/>
      <c r="R144" s="193"/>
      <c r="S144" s="193"/>
      <c r="T144" s="193"/>
      <c r="U144" s="193"/>
      <c r="V144" s="193"/>
      <c r="W144" s="193"/>
      <c r="X144" s="193"/>
      <c r="Y144" s="193"/>
      <c r="Z144" s="193"/>
      <c r="AA144" s="193"/>
      <c r="AB144" s="193"/>
      <c r="AC144" s="193"/>
      <c r="AD144" s="193"/>
      <c r="AE144" s="193"/>
      <c r="AF144" s="193"/>
      <c r="AG144" s="193"/>
      <c r="AH144" s="193"/>
      <c r="AI144" s="193"/>
      <c r="AJ144" s="193"/>
      <c r="AK144" s="193"/>
      <c r="AL144" s="193"/>
      <c r="AM144" s="193"/>
      <c r="AN144" s="193"/>
      <c r="AO144" s="193"/>
      <c r="AP144" s="193"/>
      <c r="AQ144" s="193"/>
      <c r="AR144" s="193"/>
      <c r="AS144" s="193"/>
      <c r="AT144" s="193"/>
      <c r="AU144" s="193"/>
      <c r="AV144" s="193"/>
      <c r="AW144" s="193"/>
      <c r="AX144" s="193"/>
      <c r="AY144" s="193"/>
      <c r="AZ144" s="193"/>
      <c r="BA144" s="193"/>
      <c r="BB144" s="193"/>
      <c r="BC144" s="193"/>
      <c r="BD144" s="193"/>
      <c r="BE144" s="193"/>
      <c r="BF144" s="193"/>
      <c r="BG144" s="193"/>
      <c r="BH144" s="193"/>
      <c r="BI144" s="193"/>
      <c r="BJ144" s="193"/>
      <c r="BK144" s="193"/>
      <c r="BL144" s="193"/>
      <c r="BM144" s="193"/>
      <c r="BN144" s="193"/>
      <c r="BO144" s="193"/>
      <c r="BP144" s="193"/>
      <c r="BQ144" s="193"/>
      <c r="BR144" s="193"/>
      <c r="BS144" s="193"/>
      <c r="BT144" s="193"/>
      <c r="BU144" s="193"/>
      <c r="BV144" s="193"/>
      <c r="BW144" s="193"/>
      <c r="BX144" s="193"/>
      <c r="BY144" s="193"/>
      <c r="BZ144" s="193"/>
      <c r="CA144" s="193"/>
      <c r="CB144" s="193"/>
      <c r="CC144" s="193"/>
      <c r="CD144" s="193"/>
      <c r="CE144" s="193"/>
      <c r="CF144" s="193"/>
      <c r="CG144" s="193"/>
      <c r="CH144" s="193"/>
      <c r="CI144" s="193"/>
      <c r="CJ144" s="193"/>
      <c r="CK144" s="193"/>
      <c r="CL144" s="193"/>
      <c r="CM144" s="193"/>
      <c r="CN144" s="193"/>
      <c r="CO144" s="193"/>
      <c r="CP144" s="193"/>
      <c r="CQ144" s="193"/>
      <c r="CR144" s="193"/>
      <c r="CS144" s="193"/>
      <c r="CT144" s="193"/>
      <c r="CU144" s="193"/>
      <c r="CV144" s="193"/>
      <c r="CW144" s="193"/>
      <c r="CX144" s="193"/>
      <c r="CY144" s="193"/>
      <c r="CZ144" s="193"/>
      <c r="DA144" s="193"/>
      <c r="DB144" s="193"/>
      <c r="DC144" s="193"/>
      <c r="DD144" s="193"/>
      <c r="DE144" s="193"/>
      <c r="DF144" s="193"/>
      <c r="DG144" s="193"/>
      <c r="DH144" s="193"/>
      <c r="DI144" s="193"/>
      <c r="DJ144" s="193"/>
      <c r="DK144" s="193"/>
      <c r="DL144" s="193"/>
      <c r="DM144" s="193"/>
      <c r="DN144" s="193"/>
      <c r="DO144" s="193"/>
      <c r="DP144" s="193"/>
      <c r="DQ144" s="193"/>
      <c r="DR144" s="193"/>
      <c r="DS144" s="193"/>
      <c r="DT144" s="193"/>
      <c r="DU144" s="193"/>
      <c r="DV144" s="193"/>
      <c r="DW144" s="193"/>
      <c r="DX144" s="193"/>
      <c r="DY144" s="193"/>
      <c r="DZ144" s="193"/>
      <c r="EA144" s="193"/>
      <c r="EB144" s="193"/>
      <c r="EC144" s="193"/>
      <c r="ED144" s="193"/>
      <c r="EE144" s="193"/>
      <c r="EF144" s="193"/>
      <c r="EG144" s="193"/>
      <c r="EH144" s="193"/>
      <c r="EI144" s="193"/>
      <c r="EJ144" s="193"/>
      <c r="EK144" s="193"/>
      <c r="EL144" s="193"/>
      <c r="EM144" s="193"/>
      <c r="EN144" s="193"/>
      <c r="EO144" s="193"/>
      <c r="EP144" s="193"/>
      <c r="EQ144" s="193"/>
      <c r="ER144" s="193"/>
      <c r="ES144" s="193"/>
      <c r="ET144" s="193"/>
      <c r="EU144" s="193"/>
      <c r="EV144" s="193"/>
      <c r="EW144" s="193"/>
      <c r="EX144" s="193"/>
      <c r="EY144" s="193"/>
      <c r="EZ144" s="193"/>
      <c r="FA144" s="193"/>
      <c r="FB144" s="193"/>
      <c r="FC144" s="193"/>
      <c r="FD144" s="193"/>
      <c r="FE144" s="193"/>
      <c r="FF144" s="193"/>
      <c r="FG144" s="193"/>
      <c r="FH144" s="193"/>
      <c r="FI144" s="193"/>
      <c r="FJ144" s="193"/>
      <c r="FK144" s="193"/>
      <c r="FL144" s="193"/>
      <c r="FM144" s="193"/>
      <c r="FN144" s="193"/>
      <c r="FO144" s="193"/>
      <c r="FP144" s="193"/>
      <c r="FQ144" s="193"/>
      <c r="FR144" s="193"/>
      <c r="FS144" s="193"/>
      <c r="FT144" s="193"/>
      <c r="FU144" s="193"/>
      <c r="FV144" s="193"/>
      <c r="FW144" s="193"/>
      <c r="FX144" s="193"/>
      <c r="FY144" s="193"/>
      <c r="FZ144" s="193"/>
      <c r="GA144" s="193"/>
      <c r="GB144" s="193"/>
      <c r="GC144" s="193"/>
      <c r="GD144" s="193"/>
      <c r="GE144" s="193"/>
      <c r="GF144" s="193"/>
      <c r="GG144" s="193"/>
      <c r="GH144" s="193"/>
      <c r="GI144" s="193"/>
      <c r="GJ144" s="193"/>
      <c r="GK144" s="193"/>
      <c r="GL144" s="193"/>
      <c r="GM144" s="193"/>
      <c r="GN144" s="193"/>
      <c r="GO144" s="193"/>
      <c r="GP144" s="193"/>
      <c r="GQ144" s="193"/>
      <c r="GR144" s="193"/>
      <c r="GS144" s="193"/>
      <c r="GT144" s="193"/>
      <c r="GU144" s="193"/>
      <c r="GV144" s="193"/>
      <c r="GW144" s="193"/>
      <c r="GX144" s="193"/>
      <c r="GY144" s="193"/>
      <c r="GZ144" s="193"/>
      <c r="HA144" s="193"/>
      <c r="HB144" s="193"/>
      <c r="HC144" s="193"/>
      <c r="HD144" s="193"/>
      <c r="HE144" s="193"/>
      <c r="HF144" s="193"/>
      <c r="HG144" s="193"/>
      <c r="HH144" s="193"/>
      <c r="HI144" s="193"/>
      <c r="HJ144" s="193"/>
      <c r="HK144" s="193"/>
      <c r="HL144" s="193"/>
      <c r="HM144" s="193"/>
      <c r="HN144" s="193"/>
      <c r="HO144" s="193"/>
      <c r="HP144" s="193"/>
      <c r="HQ144" s="193"/>
      <c r="HR144" s="193"/>
      <c r="HS144" s="193"/>
      <c r="HT144" s="193"/>
      <c r="HU144" s="193"/>
      <c r="HV144" s="193"/>
      <c r="HW144" s="193"/>
      <c r="HX144" s="193"/>
      <c r="HY144" s="193"/>
      <c r="HZ144" s="193"/>
      <c r="IA144" s="193"/>
      <c r="IB144" s="193"/>
      <c r="IC144" s="193"/>
      <c r="ID144" s="193"/>
      <c r="IE144" s="193"/>
      <c r="IF144" s="193"/>
      <c r="IG144" s="193"/>
      <c r="IH144" s="193"/>
      <c r="II144" s="193"/>
      <c r="IJ144" s="193"/>
      <c r="IK144" s="193"/>
      <c r="IL144" s="193"/>
      <c r="IM144" s="193"/>
      <c r="IN144" s="193"/>
      <c r="IO144" s="193"/>
      <c r="IP144" s="193"/>
      <c r="IQ144" s="193"/>
      <c r="IR144" s="193"/>
      <c r="IS144" s="193"/>
      <c r="IT144" s="193"/>
      <c r="IU144" s="193"/>
      <c r="IV144" s="193"/>
    </row>
    <row r="145" ht="27" customHeight="1" spans="1:256">
      <c r="A145" s="252" t="s">
        <v>1211</v>
      </c>
      <c r="B145" s="256"/>
      <c r="C145" s="415" t="s">
        <v>1339</v>
      </c>
      <c r="D145" s="299">
        <v>133</v>
      </c>
      <c r="E145" s="332">
        <v>52</v>
      </c>
      <c r="F145" s="299">
        <v>297</v>
      </c>
      <c r="H145" s="416"/>
      <c r="I145" s="416"/>
      <c r="J145" s="458"/>
      <c r="K145" s="458"/>
      <c r="L145" s="193"/>
      <c r="M145" s="193"/>
      <c r="N145" s="193"/>
      <c r="O145" s="193"/>
      <c r="P145" s="193"/>
      <c r="Q145" s="193"/>
      <c r="R145" s="193"/>
      <c r="S145" s="193"/>
      <c r="T145" s="193"/>
      <c r="U145" s="193"/>
      <c r="V145" s="193"/>
      <c r="W145" s="193"/>
      <c r="X145" s="193"/>
      <c r="Y145" s="193"/>
      <c r="Z145" s="193"/>
      <c r="AA145" s="193"/>
      <c r="AB145" s="193"/>
      <c r="AC145" s="193"/>
      <c r="AD145" s="193"/>
      <c r="AE145" s="193"/>
      <c r="AF145" s="193"/>
      <c r="AG145" s="193"/>
      <c r="AH145" s="193"/>
      <c r="AI145" s="193"/>
      <c r="AJ145" s="193"/>
      <c r="AK145" s="193"/>
      <c r="AL145" s="193"/>
      <c r="AM145" s="193"/>
      <c r="AN145" s="193"/>
      <c r="AO145" s="193"/>
      <c r="AP145" s="193"/>
      <c r="AQ145" s="193"/>
      <c r="AR145" s="193"/>
      <c r="AS145" s="193"/>
      <c r="AT145" s="193"/>
      <c r="AU145" s="193"/>
      <c r="AV145" s="193"/>
      <c r="AW145" s="193"/>
      <c r="AX145" s="193"/>
      <c r="AY145" s="193"/>
      <c r="AZ145" s="193"/>
      <c r="BA145" s="193"/>
      <c r="BB145" s="193"/>
      <c r="BC145" s="193"/>
      <c r="BD145" s="193"/>
      <c r="BE145" s="193"/>
      <c r="BF145" s="193"/>
      <c r="BG145" s="193"/>
      <c r="BH145" s="193"/>
      <c r="BI145" s="193"/>
      <c r="BJ145" s="193"/>
      <c r="BK145" s="193"/>
      <c r="BL145" s="193"/>
      <c r="BM145" s="193"/>
      <c r="BN145" s="193"/>
      <c r="BO145" s="193"/>
      <c r="BP145" s="193"/>
      <c r="BQ145" s="193"/>
      <c r="BR145" s="193"/>
      <c r="BS145" s="193"/>
      <c r="BT145" s="193"/>
      <c r="BU145" s="193"/>
      <c r="BV145" s="193"/>
      <c r="BW145" s="193"/>
      <c r="BX145" s="193"/>
      <c r="BY145" s="193"/>
      <c r="BZ145" s="193"/>
      <c r="CA145" s="193"/>
      <c r="CB145" s="193"/>
      <c r="CC145" s="193"/>
      <c r="CD145" s="193"/>
      <c r="CE145" s="193"/>
      <c r="CF145" s="193"/>
      <c r="CG145" s="193"/>
      <c r="CH145" s="193"/>
      <c r="CI145" s="193"/>
      <c r="CJ145" s="193"/>
      <c r="CK145" s="193"/>
      <c r="CL145" s="193"/>
      <c r="CM145" s="193"/>
      <c r="CN145" s="193"/>
      <c r="CO145" s="193"/>
      <c r="CP145" s="193"/>
      <c r="CQ145" s="193"/>
      <c r="CR145" s="193"/>
      <c r="CS145" s="193"/>
      <c r="CT145" s="193"/>
      <c r="CU145" s="193"/>
      <c r="CV145" s="193"/>
      <c r="CW145" s="193"/>
      <c r="CX145" s="193"/>
      <c r="CY145" s="193"/>
      <c r="CZ145" s="193"/>
      <c r="DA145" s="193"/>
      <c r="DB145" s="193"/>
      <c r="DC145" s="193"/>
      <c r="DD145" s="193"/>
      <c r="DE145" s="193"/>
      <c r="DF145" s="193"/>
      <c r="DG145" s="193"/>
      <c r="DH145" s="193"/>
      <c r="DI145" s="193"/>
      <c r="DJ145" s="193"/>
      <c r="DK145" s="193"/>
      <c r="DL145" s="193"/>
      <c r="DM145" s="193"/>
      <c r="DN145" s="193"/>
      <c r="DO145" s="193"/>
      <c r="DP145" s="193"/>
      <c r="DQ145" s="193"/>
      <c r="DR145" s="193"/>
      <c r="DS145" s="193"/>
      <c r="DT145" s="193"/>
      <c r="DU145" s="193"/>
      <c r="DV145" s="193"/>
      <c r="DW145" s="193"/>
      <c r="DX145" s="193"/>
      <c r="DY145" s="193"/>
      <c r="DZ145" s="193"/>
      <c r="EA145" s="193"/>
      <c r="EB145" s="193"/>
      <c r="EC145" s="193"/>
      <c r="ED145" s="193"/>
      <c r="EE145" s="193"/>
      <c r="EF145" s="193"/>
      <c r="EG145" s="193"/>
      <c r="EH145" s="193"/>
      <c r="EI145" s="193"/>
      <c r="EJ145" s="193"/>
      <c r="EK145" s="193"/>
      <c r="EL145" s="193"/>
      <c r="EM145" s="193"/>
      <c r="EN145" s="193"/>
      <c r="EO145" s="193"/>
      <c r="EP145" s="193"/>
      <c r="EQ145" s="193"/>
      <c r="ER145" s="193"/>
      <c r="ES145" s="193"/>
      <c r="ET145" s="193"/>
      <c r="EU145" s="193"/>
      <c r="EV145" s="193"/>
      <c r="EW145" s="193"/>
      <c r="EX145" s="193"/>
      <c r="EY145" s="193"/>
      <c r="EZ145" s="193"/>
      <c r="FA145" s="193"/>
      <c r="FB145" s="193"/>
      <c r="FC145" s="193"/>
      <c r="FD145" s="193"/>
      <c r="FE145" s="193"/>
      <c r="FF145" s="193"/>
      <c r="FG145" s="193"/>
      <c r="FH145" s="193"/>
      <c r="FI145" s="193"/>
      <c r="FJ145" s="193"/>
      <c r="FK145" s="193"/>
      <c r="FL145" s="193"/>
      <c r="FM145" s="193"/>
      <c r="FN145" s="193"/>
      <c r="FO145" s="193"/>
      <c r="FP145" s="193"/>
      <c r="FQ145" s="193"/>
      <c r="FR145" s="193"/>
      <c r="FS145" s="193"/>
      <c r="FT145" s="193"/>
      <c r="FU145" s="193"/>
      <c r="FV145" s="193"/>
      <c r="FW145" s="193"/>
      <c r="FX145" s="193"/>
      <c r="FY145" s="193"/>
      <c r="FZ145" s="193"/>
      <c r="GA145" s="193"/>
      <c r="GB145" s="193"/>
      <c r="GC145" s="193"/>
      <c r="GD145" s="193"/>
      <c r="GE145" s="193"/>
      <c r="GF145" s="193"/>
      <c r="GG145" s="193"/>
      <c r="GH145" s="193"/>
      <c r="GI145" s="193"/>
      <c r="GJ145" s="193"/>
      <c r="GK145" s="193"/>
      <c r="GL145" s="193"/>
      <c r="GM145" s="193"/>
      <c r="GN145" s="193"/>
      <c r="GO145" s="193"/>
      <c r="GP145" s="193"/>
      <c r="GQ145" s="193"/>
      <c r="GR145" s="193"/>
      <c r="GS145" s="193"/>
      <c r="GT145" s="193"/>
      <c r="GU145" s="193"/>
      <c r="GV145" s="193"/>
      <c r="GW145" s="193"/>
      <c r="GX145" s="193"/>
      <c r="GY145" s="193"/>
      <c r="GZ145" s="193"/>
      <c r="HA145" s="193"/>
      <c r="HB145" s="193"/>
      <c r="HC145" s="193"/>
      <c r="HD145" s="193"/>
      <c r="HE145" s="193"/>
      <c r="HF145" s="193"/>
      <c r="HG145" s="193"/>
      <c r="HH145" s="193"/>
      <c r="HI145" s="193"/>
      <c r="HJ145" s="193"/>
      <c r="HK145" s="193"/>
      <c r="HL145" s="193"/>
      <c r="HM145" s="193"/>
      <c r="HN145" s="193"/>
      <c r="HO145" s="193"/>
      <c r="HP145" s="193"/>
      <c r="HQ145" s="193"/>
      <c r="HR145" s="193"/>
      <c r="HS145" s="193"/>
      <c r="HT145" s="193"/>
      <c r="HU145" s="193"/>
      <c r="HV145" s="193"/>
      <c r="HW145" s="193"/>
      <c r="HX145" s="193"/>
      <c r="HY145" s="193"/>
      <c r="HZ145" s="193"/>
      <c r="IA145" s="193"/>
      <c r="IB145" s="193"/>
      <c r="IC145" s="193"/>
      <c r="ID145" s="193"/>
      <c r="IE145" s="193"/>
      <c r="IF145" s="193"/>
      <c r="IG145" s="193"/>
      <c r="IH145" s="193"/>
      <c r="II145" s="193"/>
      <c r="IJ145" s="193"/>
      <c r="IK145" s="193"/>
      <c r="IL145" s="193"/>
      <c r="IM145" s="193"/>
      <c r="IN145" s="193"/>
      <c r="IO145" s="193"/>
      <c r="IP145" s="193"/>
      <c r="IQ145" s="193"/>
      <c r="IR145" s="193"/>
      <c r="IS145" s="193"/>
      <c r="IT145" s="193"/>
      <c r="IU145" s="193"/>
      <c r="IV145" s="193"/>
    </row>
    <row r="146" ht="27" customHeight="1" spans="1:256">
      <c r="A146" s="252" t="s">
        <v>1213</v>
      </c>
      <c r="B146" s="256"/>
      <c r="C146" s="415" t="s">
        <v>1340</v>
      </c>
      <c r="D146" s="299">
        <v>2</v>
      </c>
      <c r="E146" s="332">
        <v>64</v>
      </c>
      <c r="F146" s="299">
        <v>2</v>
      </c>
      <c r="H146" s="416"/>
      <c r="I146" s="416"/>
      <c r="J146" s="458"/>
      <c r="K146" s="458"/>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193"/>
      <c r="AL146" s="193"/>
      <c r="AM146" s="193"/>
      <c r="AN146" s="193"/>
      <c r="AO146" s="193"/>
      <c r="AP146" s="193"/>
      <c r="AQ146" s="193"/>
      <c r="AR146" s="193"/>
      <c r="AS146" s="193"/>
      <c r="AT146" s="193"/>
      <c r="AU146" s="193"/>
      <c r="AV146" s="193"/>
      <c r="AW146" s="193"/>
      <c r="AX146" s="193"/>
      <c r="AY146" s="193"/>
      <c r="AZ146" s="193"/>
      <c r="BA146" s="193"/>
      <c r="BB146" s="193"/>
      <c r="BC146" s="193"/>
      <c r="BD146" s="193"/>
      <c r="BE146" s="193"/>
      <c r="BF146" s="193"/>
      <c r="BG146" s="193"/>
      <c r="BH146" s="193"/>
      <c r="BI146" s="193"/>
      <c r="BJ146" s="193"/>
      <c r="BK146" s="193"/>
      <c r="BL146" s="193"/>
      <c r="BM146" s="193"/>
      <c r="BN146" s="193"/>
      <c r="BO146" s="193"/>
      <c r="BP146" s="193"/>
      <c r="BQ146" s="193"/>
      <c r="BR146" s="193"/>
      <c r="BS146" s="193"/>
      <c r="BT146" s="193"/>
      <c r="BU146" s="193"/>
      <c r="BV146" s="193"/>
      <c r="BW146" s="193"/>
      <c r="BX146" s="193"/>
      <c r="BY146" s="193"/>
      <c r="BZ146" s="193"/>
      <c r="CA146" s="193"/>
      <c r="CB146" s="193"/>
      <c r="CC146" s="193"/>
      <c r="CD146" s="193"/>
      <c r="CE146" s="193"/>
      <c r="CF146" s="193"/>
      <c r="CG146" s="193"/>
      <c r="CH146" s="193"/>
      <c r="CI146" s="193"/>
      <c r="CJ146" s="193"/>
      <c r="CK146" s="193"/>
      <c r="CL146" s="193"/>
      <c r="CM146" s="193"/>
      <c r="CN146" s="193"/>
      <c r="CO146" s="193"/>
      <c r="CP146" s="193"/>
      <c r="CQ146" s="193"/>
      <c r="CR146" s="193"/>
      <c r="CS146" s="193"/>
      <c r="CT146" s="193"/>
      <c r="CU146" s="193"/>
      <c r="CV146" s="193"/>
      <c r="CW146" s="193"/>
      <c r="CX146" s="193"/>
      <c r="CY146" s="193"/>
      <c r="CZ146" s="193"/>
      <c r="DA146" s="193"/>
      <c r="DB146" s="193"/>
      <c r="DC146" s="193"/>
      <c r="DD146" s="193"/>
      <c r="DE146" s="193"/>
      <c r="DF146" s="193"/>
      <c r="DG146" s="193"/>
      <c r="DH146" s="193"/>
      <c r="DI146" s="193"/>
      <c r="DJ146" s="193"/>
      <c r="DK146" s="193"/>
      <c r="DL146" s="193"/>
      <c r="DM146" s="193"/>
      <c r="DN146" s="193"/>
      <c r="DO146" s="193"/>
      <c r="DP146" s="193"/>
      <c r="DQ146" s="193"/>
      <c r="DR146" s="193"/>
      <c r="DS146" s="193"/>
      <c r="DT146" s="193"/>
      <c r="DU146" s="193"/>
      <c r="DV146" s="193"/>
      <c r="DW146" s="193"/>
      <c r="DX146" s="193"/>
      <c r="DY146" s="193"/>
      <c r="DZ146" s="193"/>
      <c r="EA146" s="193"/>
      <c r="EB146" s="193"/>
      <c r="EC146" s="193"/>
      <c r="ED146" s="193"/>
      <c r="EE146" s="193"/>
      <c r="EF146" s="193"/>
      <c r="EG146" s="193"/>
      <c r="EH146" s="193"/>
      <c r="EI146" s="193"/>
      <c r="EJ146" s="193"/>
      <c r="EK146" s="193"/>
      <c r="EL146" s="193"/>
      <c r="EM146" s="193"/>
      <c r="EN146" s="193"/>
      <c r="EO146" s="193"/>
      <c r="EP146" s="193"/>
      <c r="EQ146" s="193"/>
      <c r="ER146" s="193"/>
      <c r="ES146" s="193"/>
      <c r="ET146" s="193"/>
      <c r="EU146" s="193"/>
      <c r="EV146" s="193"/>
      <c r="EW146" s="193"/>
      <c r="EX146" s="193"/>
      <c r="EY146" s="193"/>
      <c r="EZ146" s="193"/>
      <c r="FA146" s="193"/>
      <c r="FB146" s="193"/>
      <c r="FC146" s="193"/>
      <c r="FD146" s="193"/>
      <c r="FE146" s="193"/>
      <c r="FF146" s="193"/>
      <c r="FG146" s="193"/>
      <c r="FH146" s="193"/>
      <c r="FI146" s="193"/>
      <c r="FJ146" s="193"/>
      <c r="FK146" s="193"/>
      <c r="FL146" s="193"/>
      <c r="FM146" s="193"/>
      <c r="FN146" s="193"/>
      <c r="FO146" s="193"/>
      <c r="FP146" s="193"/>
      <c r="FQ146" s="193"/>
      <c r="FR146" s="193"/>
      <c r="FS146" s="193"/>
      <c r="FT146" s="193"/>
      <c r="FU146" s="193"/>
      <c r="FV146" s="193"/>
      <c r="FW146" s="193"/>
      <c r="FX146" s="193"/>
      <c r="FY146" s="193"/>
      <c r="FZ146" s="193"/>
      <c r="GA146" s="193"/>
      <c r="GB146" s="193"/>
      <c r="GC146" s="193"/>
      <c r="GD146" s="193"/>
      <c r="GE146" s="193"/>
      <c r="GF146" s="193"/>
      <c r="GG146" s="193"/>
      <c r="GH146" s="193"/>
      <c r="GI146" s="193"/>
      <c r="GJ146" s="193"/>
      <c r="GK146" s="193"/>
      <c r="GL146" s="193"/>
      <c r="GM146" s="193"/>
      <c r="GN146" s="193"/>
      <c r="GO146" s="193"/>
      <c r="GP146" s="193"/>
      <c r="GQ146" s="193"/>
      <c r="GR146" s="193"/>
      <c r="GS146" s="193"/>
      <c r="GT146" s="193"/>
      <c r="GU146" s="193"/>
      <c r="GV146" s="193"/>
      <c r="GW146" s="193"/>
      <c r="GX146" s="193"/>
      <c r="GY146" s="193"/>
      <c r="GZ146" s="193"/>
      <c r="HA146" s="193"/>
      <c r="HB146" s="193"/>
      <c r="HC146" s="193"/>
      <c r="HD146" s="193"/>
      <c r="HE146" s="193"/>
      <c r="HF146" s="193"/>
      <c r="HG146" s="193"/>
      <c r="HH146" s="193"/>
      <c r="HI146" s="193"/>
      <c r="HJ146" s="193"/>
      <c r="HK146" s="193"/>
      <c r="HL146" s="193"/>
      <c r="HM146" s="193"/>
      <c r="HN146" s="193"/>
      <c r="HO146" s="193"/>
      <c r="HP146" s="193"/>
      <c r="HQ146" s="193"/>
      <c r="HR146" s="193"/>
      <c r="HS146" s="193"/>
      <c r="HT146" s="193"/>
      <c r="HU146" s="193"/>
      <c r="HV146" s="193"/>
      <c r="HW146" s="193"/>
      <c r="HX146" s="193"/>
      <c r="HY146" s="193"/>
      <c r="HZ146" s="193"/>
      <c r="IA146" s="193"/>
      <c r="IB146" s="193"/>
      <c r="IC146" s="193"/>
      <c r="ID146" s="193"/>
      <c r="IE146" s="193"/>
      <c r="IF146" s="193"/>
      <c r="IG146" s="193"/>
      <c r="IH146" s="193"/>
      <c r="II146" s="193"/>
      <c r="IJ146" s="193"/>
      <c r="IK146" s="193"/>
      <c r="IL146" s="193"/>
      <c r="IM146" s="193"/>
      <c r="IN146" s="193"/>
      <c r="IO146" s="193"/>
      <c r="IP146" s="193"/>
      <c r="IQ146" s="193"/>
      <c r="IR146" s="193"/>
      <c r="IS146" s="193"/>
      <c r="IT146" s="193"/>
      <c r="IU146" s="193"/>
      <c r="IV146" s="193"/>
    </row>
    <row r="147" ht="31.5" customHeight="1" spans="1:256">
      <c r="A147" s="252" t="s">
        <v>1215</v>
      </c>
      <c r="B147" s="256"/>
      <c r="C147" s="415" t="s">
        <v>1341</v>
      </c>
      <c r="D147" s="299">
        <v>2</v>
      </c>
      <c r="E147" s="332">
        <v>30</v>
      </c>
      <c r="F147" s="299">
        <v>167</v>
      </c>
      <c r="H147" s="416"/>
      <c r="I147" s="416"/>
      <c r="J147" s="458"/>
      <c r="K147" s="458"/>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3"/>
      <c r="AT147" s="193"/>
      <c r="AU147" s="193"/>
      <c r="AV147" s="193"/>
      <c r="AW147" s="193"/>
      <c r="AX147" s="193"/>
      <c r="AY147" s="193"/>
      <c r="AZ147" s="193"/>
      <c r="BA147" s="193"/>
      <c r="BB147" s="193"/>
      <c r="BC147" s="193"/>
      <c r="BD147" s="193"/>
      <c r="BE147" s="193"/>
      <c r="BF147" s="193"/>
      <c r="BG147" s="193"/>
      <c r="BH147" s="193"/>
      <c r="BI147" s="193"/>
      <c r="BJ147" s="193"/>
      <c r="BK147" s="193"/>
      <c r="BL147" s="193"/>
      <c r="BM147" s="193"/>
      <c r="BN147" s="193"/>
      <c r="BO147" s="193"/>
      <c r="BP147" s="193"/>
      <c r="BQ147" s="193"/>
      <c r="BR147" s="193"/>
      <c r="BS147" s="193"/>
      <c r="BT147" s="193"/>
      <c r="BU147" s="193"/>
      <c r="BV147" s="193"/>
      <c r="BW147" s="193"/>
      <c r="BX147" s="193"/>
      <c r="BY147" s="193"/>
      <c r="BZ147" s="193"/>
      <c r="CA147" s="193"/>
      <c r="CB147" s="193"/>
      <c r="CC147" s="193"/>
      <c r="CD147" s="193"/>
      <c r="CE147" s="193"/>
      <c r="CF147" s="193"/>
      <c r="CG147" s="193"/>
      <c r="CH147" s="193"/>
      <c r="CI147" s="193"/>
      <c r="CJ147" s="193"/>
      <c r="CK147" s="193"/>
      <c r="CL147" s="193"/>
      <c r="CM147" s="193"/>
      <c r="CN147" s="193"/>
      <c r="CO147" s="193"/>
      <c r="CP147" s="193"/>
      <c r="CQ147" s="193"/>
      <c r="CR147" s="193"/>
      <c r="CS147" s="193"/>
      <c r="CT147" s="193"/>
      <c r="CU147" s="193"/>
      <c r="CV147" s="193"/>
      <c r="CW147" s="193"/>
      <c r="CX147" s="193"/>
      <c r="CY147" s="193"/>
      <c r="CZ147" s="193"/>
      <c r="DA147" s="193"/>
      <c r="DB147" s="193"/>
      <c r="DC147" s="193"/>
      <c r="DD147" s="193"/>
      <c r="DE147" s="193"/>
      <c r="DF147" s="193"/>
      <c r="DG147" s="193"/>
      <c r="DH147" s="193"/>
      <c r="DI147" s="193"/>
      <c r="DJ147" s="193"/>
      <c r="DK147" s="193"/>
      <c r="DL147" s="193"/>
      <c r="DM147" s="193"/>
      <c r="DN147" s="193"/>
      <c r="DO147" s="193"/>
      <c r="DP147" s="193"/>
      <c r="DQ147" s="193"/>
      <c r="DR147" s="193"/>
      <c r="DS147" s="193"/>
      <c r="DT147" s="193"/>
      <c r="DU147" s="193"/>
      <c r="DV147" s="193"/>
      <c r="DW147" s="193"/>
      <c r="DX147" s="193"/>
      <c r="DY147" s="193"/>
      <c r="DZ147" s="193"/>
      <c r="EA147" s="193"/>
      <c r="EB147" s="193"/>
      <c r="EC147" s="193"/>
      <c r="ED147" s="193"/>
      <c r="EE147" s="193"/>
      <c r="EF147" s="193"/>
      <c r="EG147" s="193"/>
      <c r="EH147" s="193"/>
      <c r="EI147" s="193"/>
      <c r="EJ147" s="193"/>
      <c r="EK147" s="193"/>
      <c r="EL147" s="193"/>
      <c r="EM147" s="193"/>
      <c r="EN147" s="193"/>
      <c r="EO147" s="193"/>
      <c r="EP147" s="193"/>
      <c r="EQ147" s="193"/>
      <c r="ER147" s="193"/>
      <c r="ES147" s="193"/>
      <c r="ET147" s="193"/>
      <c r="EU147" s="193"/>
      <c r="EV147" s="193"/>
      <c r="EW147" s="193"/>
      <c r="EX147" s="193"/>
      <c r="EY147" s="193"/>
      <c r="EZ147" s="193"/>
      <c r="FA147" s="193"/>
      <c r="FB147" s="193"/>
      <c r="FC147" s="193"/>
      <c r="FD147" s="193"/>
      <c r="FE147" s="193"/>
      <c r="FF147" s="193"/>
      <c r="FG147" s="193"/>
      <c r="FH147" s="193"/>
      <c r="FI147" s="193"/>
      <c r="FJ147" s="193"/>
      <c r="FK147" s="193"/>
      <c r="FL147" s="193"/>
      <c r="FM147" s="193"/>
      <c r="FN147" s="193"/>
      <c r="FO147" s="193"/>
      <c r="FP147" s="193"/>
      <c r="FQ147" s="193"/>
      <c r="FR147" s="193"/>
      <c r="FS147" s="193"/>
      <c r="FT147" s="193"/>
      <c r="FU147" s="193"/>
      <c r="FV147" s="193"/>
      <c r="FW147" s="193"/>
      <c r="FX147" s="193"/>
      <c r="FY147" s="193"/>
      <c r="FZ147" s="193"/>
      <c r="GA147" s="193"/>
      <c r="GB147" s="193"/>
      <c r="GC147" s="193"/>
      <c r="GD147" s="193"/>
      <c r="GE147" s="193"/>
      <c r="GF147" s="193"/>
      <c r="GG147" s="193"/>
      <c r="GH147" s="193"/>
      <c r="GI147" s="193"/>
      <c r="GJ147" s="193"/>
      <c r="GK147" s="193"/>
      <c r="GL147" s="193"/>
      <c r="GM147" s="193"/>
      <c r="GN147" s="193"/>
      <c r="GO147" s="193"/>
      <c r="GP147" s="193"/>
      <c r="GQ147" s="193"/>
      <c r="GR147" s="193"/>
      <c r="GS147" s="193"/>
      <c r="GT147" s="193"/>
      <c r="GU147" s="193"/>
      <c r="GV147" s="193"/>
      <c r="GW147" s="193"/>
      <c r="GX147" s="193"/>
      <c r="GY147" s="193"/>
      <c r="GZ147" s="193"/>
      <c r="HA147" s="193"/>
      <c r="HB147" s="193"/>
      <c r="HC147" s="193"/>
      <c r="HD147" s="193"/>
      <c r="HE147" s="193"/>
      <c r="HF147" s="193"/>
      <c r="HG147" s="193"/>
      <c r="HH147" s="193"/>
      <c r="HI147" s="193"/>
      <c r="HJ147" s="193"/>
      <c r="HK147" s="193"/>
      <c r="HL147" s="193"/>
      <c r="HM147" s="193"/>
      <c r="HN147" s="193"/>
      <c r="HO147" s="193"/>
      <c r="HP147" s="193"/>
      <c r="HQ147" s="193"/>
      <c r="HR147" s="193"/>
      <c r="HS147" s="193"/>
      <c r="HT147" s="193"/>
      <c r="HU147" s="193"/>
      <c r="HV147" s="193"/>
      <c r="HW147" s="193"/>
      <c r="HX147" s="193"/>
      <c r="HY147" s="193"/>
      <c r="HZ147" s="193"/>
      <c r="IA147" s="193"/>
      <c r="IB147" s="193"/>
      <c r="IC147" s="193"/>
      <c r="ID147" s="193"/>
      <c r="IE147" s="193"/>
      <c r="IF147" s="193"/>
      <c r="IG147" s="193"/>
      <c r="IH147" s="193"/>
      <c r="II147" s="193"/>
      <c r="IJ147" s="193"/>
      <c r="IK147" s="193"/>
      <c r="IL147" s="193"/>
      <c r="IM147" s="193"/>
      <c r="IN147" s="193"/>
      <c r="IO147" s="193"/>
      <c r="IP147" s="193"/>
      <c r="IQ147" s="193"/>
      <c r="IR147" s="193"/>
      <c r="IS147" s="193"/>
      <c r="IT147" s="193"/>
      <c r="IU147" s="193"/>
      <c r="IV147" s="193"/>
    </row>
    <row r="148" ht="27" customHeight="1" spans="1:256">
      <c r="A148" s="349" t="s">
        <v>1304</v>
      </c>
      <c r="B148" s="260"/>
      <c r="C148" s="216"/>
      <c r="D148" s="350">
        <f t="shared" ref="D148:F148" si="10">SUM(D142:D147)</f>
        <v>5439</v>
      </c>
      <c r="E148" s="350">
        <f t="shared" si="10"/>
        <v>1393</v>
      </c>
      <c r="F148" s="350">
        <f t="shared" si="10"/>
        <v>7287</v>
      </c>
      <c r="H148" s="416"/>
      <c r="I148" s="458"/>
      <c r="J148" s="458"/>
      <c r="K148" s="458"/>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3"/>
      <c r="AL148" s="193"/>
      <c r="AM148" s="193"/>
      <c r="AN148" s="193"/>
      <c r="AO148" s="193"/>
      <c r="AP148" s="193"/>
      <c r="AQ148" s="193"/>
      <c r="AR148" s="193"/>
      <c r="AS148" s="193"/>
      <c r="AT148" s="193"/>
      <c r="AU148" s="193"/>
      <c r="AV148" s="193"/>
      <c r="AW148" s="193"/>
      <c r="AX148" s="193"/>
      <c r="AY148" s="193"/>
      <c r="AZ148" s="193"/>
      <c r="BA148" s="193"/>
      <c r="BB148" s="193"/>
      <c r="BC148" s="193"/>
      <c r="BD148" s="193"/>
      <c r="BE148" s="193"/>
      <c r="BF148" s="193"/>
      <c r="BG148" s="193"/>
      <c r="BH148" s="193"/>
      <c r="BI148" s="193"/>
      <c r="BJ148" s="193"/>
      <c r="BK148" s="193"/>
      <c r="BL148" s="193"/>
      <c r="BM148" s="193"/>
      <c r="BN148" s="193"/>
      <c r="BO148" s="193"/>
      <c r="BP148" s="193"/>
      <c r="BQ148" s="193"/>
      <c r="BR148" s="193"/>
      <c r="BS148" s="193"/>
      <c r="BT148" s="193"/>
      <c r="BU148" s="193"/>
      <c r="BV148" s="193"/>
      <c r="BW148" s="193"/>
      <c r="BX148" s="193"/>
      <c r="BY148" s="193"/>
      <c r="BZ148" s="193"/>
      <c r="CA148" s="193"/>
      <c r="CB148" s="193"/>
      <c r="CC148" s="193"/>
      <c r="CD148" s="193"/>
      <c r="CE148" s="193"/>
      <c r="CF148" s="193"/>
      <c r="CG148" s="193"/>
      <c r="CH148" s="193"/>
      <c r="CI148" s="193"/>
      <c r="CJ148" s="193"/>
      <c r="CK148" s="193"/>
      <c r="CL148" s="193"/>
      <c r="CM148" s="193"/>
      <c r="CN148" s="193"/>
      <c r="CO148" s="193"/>
      <c r="CP148" s="193"/>
      <c r="CQ148" s="193"/>
      <c r="CR148" s="193"/>
      <c r="CS148" s="193"/>
      <c r="CT148" s="193"/>
      <c r="CU148" s="193"/>
      <c r="CV148" s="193"/>
      <c r="CW148" s="193"/>
      <c r="CX148" s="193"/>
      <c r="CY148" s="193"/>
      <c r="CZ148" s="193"/>
      <c r="DA148" s="193"/>
      <c r="DB148" s="193"/>
      <c r="DC148" s="193"/>
      <c r="DD148" s="193"/>
      <c r="DE148" s="193"/>
      <c r="DF148" s="193"/>
      <c r="DG148" s="193"/>
      <c r="DH148" s="193"/>
      <c r="DI148" s="193"/>
      <c r="DJ148" s="193"/>
      <c r="DK148" s="193"/>
      <c r="DL148" s="193"/>
      <c r="DM148" s="193"/>
      <c r="DN148" s="193"/>
      <c r="DO148" s="193"/>
      <c r="DP148" s="193"/>
      <c r="DQ148" s="193"/>
      <c r="DR148" s="193"/>
      <c r="DS148" s="193"/>
      <c r="DT148" s="193"/>
      <c r="DU148" s="193"/>
      <c r="DV148" s="193"/>
      <c r="DW148" s="193"/>
      <c r="DX148" s="193"/>
      <c r="DY148" s="193"/>
      <c r="DZ148" s="193"/>
      <c r="EA148" s="193"/>
      <c r="EB148" s="193"/>
      <c r="EC148" s="193"/>
      <c r="ED148" s="193"/>
      <c r="EE148" s="193"/>
      <c r="EF148" s="193"/>
      <c r="EG148" s="193"/>
      <c r="EH148" s="193"/>
      <c r="EI148" s="193"/>
      <c r="EJ148" s="193"/>
      <c r="EK148" s="193"/>
      <c r="EL148" s="193"/>
      <c r="EM148" s="193"/>
      <c r="EN148" s="193"/>
      <c r="EO148" s="193"/>
      <c r="EP148" s="193"/>
      <c r="EQ148" s="193"/>
      <c r="ER148" s="193"/>
      <c r="ES148" s="193"/>
      <c r="ET148" s="193"/>
      <c r="EU148" s="193"/>
      <c r="EV148" s="193"/>
      <c r="EW148" s="193"/>
      <c r="EX148" s="193"/>
      <c r="EY148" s="193"/>
      <c r="EZ148" s="193"/>
      <c r="FA148" s="193"/>
      <c r="FB148" s="193"/>
      <c r="FC148" s="193"/>
      <c r="FD148" s="193"/>
      <c r="FE148" s="193"/>
      <c r="FF148" s="193"/>
      <c r="FG148" s="193"/>
      <c r="FH148" s="193"/>
      <c r="FI148" s="193"/>
      <c r="FJ148" s="193"/>
      <c r="FK148" s="193"/>
      <c r="FL148" s="193"/>
      <c r="FM148" s="193"/>
      <c r="FN148" s="193"/>
      <c r="FO148" s="193"/>
      <c r="FP148" s="193"/>
      <c r="FQ148" s="193"/>
      <c r="FR148" s="193"/>
      <c r="FS148" s="193"/>
      <c r="FT148" s="193"/>
      <c r="FU148" s="193"/>
      <c r="FV148" s="193"/>
      <c r="FW148" s="193"/>
      <c r="FX148" s="193"/>
      <c r="FY148" s="193"/>
      <c r="FZ148" s="193"/>
      <c r="GA148" s="193"/>
      <c r="GB148" s="193"/>
      <c r="GC148" s="193"/>
      <c r="GD148" s="193"/>
      <c r="GE148" s="193"/>
      <c r="GF148" s="193"/>
      <c r="GG148" s="193"/>
      <c r="GH148" s="193"/>
      <c r="GI148" s="193"/>
      <c r="GJ148" s="193"/>
      <c r="GK148" s="193"/>
      <c r="GL148" s="193"/>
      <c r="GM148" s="193"/>
      <c r="GN148" s="193"/>
      <c r="GO148" s="193"/>
      <c r="GP148" s="193"/>
      <c r="GQ148" s="193"/>
      <c r="GR148" s="193"/>
      <c r="GS148" s="193"/>
      <c r="GT148" s="193"/>
      <c r="GU148" s="193"/>
      <c r="GV148" s="193"/>
      <c r="GW148" s="193"/>
      <c r="GX148" s="193"/>
      <c r="GY148" s="193"/>
      <c r="GZ148" s="193"/>
      <c r="HA148" s="193"/>
      <c r="HB148" s="193"/>
      <c r="HC148" s="193"/>
      <c r="HD148" s="193"/>
      <c r="HE148" s="193"/>
      <c r="HF148" s="193"/>
      <c r="HG148" s="193"/>
      <c r="HH148" s="193"/>
      <c r="HI148" s="193"/>
      <c r="HJ148" s="193"/>
      <c r="HK148" s="193"/>
      <c r="HL148" s="193"/>
      <c r="HM148" s="193"/>
      <c r="HN148" s="193"/>
      <c r="HO148" s="193"/>
      <c r="HP148" s="193"/>
      <c r="HQ148" s="193"/>
      <c r="HR148" s="193"/>
      <c r="HS148" s="193"/>
      <c r="HT148" s="193"/>
      <c r="HU148" s="193"/>
      <c r="HV148" s="193"/>
      <c r="HW148" s="193"/>
      <c r="HX148" s="193"/>
      <c r="HY148" s="193"/>
      <c r="HZ148" s="193"/>
      <c r="IA148" s="193"/>
      <c r="IB148" s="193"/>
      <c r="IC148" s="193"/>
      <c r="ID148" s="193"/>
      <c r="IE148" s="193"/>
      <c r="IF148" s="193"/>
      <c r="IG148" s="193"/>
      <c r="IH148" s="193"/>
      <c r="II148" s="193"/>
      <c r="IJ148" s="193"/>
      <c r="IK148" s="193"/>
      <c r="IL148" s="193"/>
      <c r="IM148" s="193"/>
      <c r="IN148" s="193"/>
      <c r="IO148" s="193"/>
      <c r="IP148" s="193"/>
      <c r="IQ148" s="193"/>
      <c r="IR148" s="193"/>
      <c r="IS148" s="193"/>
      <c r="IT148" s="193"/>
      <c r="IU148" s="193"/>
      <c r="IV148" s="459">
        <f>SUM(D148:IU148)</f>
        <v>14119</v>
      </c>
    </row>
    <row r="149" ht="22.5" customHeight="1" spans="1:256">
      <c r="A149" s="243"/>
      <c r="B149" s="193"/>
      <c r="C149" s="186"/>
      <c r="D149" s="282"/>
      <c r="E149" s="282"/>
      <c r="F149" s="282"/>
      <c r="H149" s="193"/>
      <c r="I149" s="193"/>
      <c r="J149" s="193"/>
      <c r="K149" s="193"/>
      <c r="L149" s="193"/>
      <c r="M149" s="193"/>
      <c r="N149" s="193"/>
      <c r="O149" s="193"/>
      <c r="P149" s="193"/>
      <c r="Q149" s="193"/>
      <c r="R149" s="193"/>
      <c r="S149" s="193"/>
      <c r="T149" s="193"/>
      <c r="U149" s="193"/>
      <c r="V149" s="193"/>
      <c r="W149" s="193"/>
      <c r="X149" s="193"/>
      <c r="Y149" s="193"/>
      <c r="Z149" s="193"/>
      <c r="AA149" s="193"/>
      <c r="AB149" s="193"/>
      <c r="AC149" s="193"/>
      <c r="AD149" s="193"/>
      <c r="AE149" s="193"/>
      <c r="AF149" s="193"/>
      <c r="AG149" s="193"/>
      <c r="AH149" s="193"/>
      <c r="AI149" s="193"/>
      <c r="AJ149" s="193"/>
      <c r="AK149" s="193"/>
      <c r="AL149" s="193"/>
      <c r="AM149" s="193"/>
      <c r="AN149" s="193"/>
      <c r="AO149" s="193"/>
      <c r="AP149" s="193"/>
      <c r="AQ149" s="193"/>
      <c r="AR149" s="193"/>
      <c r="AS149" s="193"/>
      <c r="AT149" s="193"/>
      <c r="AU149" s="193"/>
      <c r="AV149" s="193"/>
      <c r="AW149" s="193"/>
      <c r="AX149" s="193"/>
      <c r="AY149" s="193"/>
      <c r="AZ149" s="193"/>
      <c r="BA149" s="193"/>
      <c r="BB149" s="193"/>
      <c r="BC149" s="193"/>
      <c r="BD149" s="193"/>
      <c r="BE149" s="193"/>
      <c r="BF149" s="193"/>
      <c r="BG149" s="193"/>
      <c r="BH149" s="193"/>
      <c r="BI149" s="193"/>
      <c r="BJ149" s="193"/>
      <c r="BK149" s="193"/>
      <c r="BL149" s="193"/>
      <c r="BM149" s="193"/>
      <c r="BN149" s="193"/>
      <c r="BO149" s="193"/>
      <c r="BP149" s="193"/>
      <c r="BQ149" s="193"/>
      <c r="BR149" s="193"/>
      <c r="BS149" s="193"/>
      <c r="BT149" s="193"/>
      <c r="BU149" s="193"/>
      <c r="BV149" s="193"/>
      <c r="BW149" s="193"/>
      <c r="BX149" s="193"/>
      <c r="BY149" s="193"/>
      <c r="BZ149" s="193"/>
      <c r="CA149" s="193"/>
      <c r="CB149" s="193"/>
      <c r="CC149" s="193"/>
      <c r="CD149" s="193"/>
      <c r="CE149" s="193"/>
      <c r="CF149" s="193"/>
      <c r="CG149" s="193"/>
      <c r="CH149" s="193"/>
      <c r="CI149" s="193"/>
      <c r="CJ149" s="193"/>
      <c r="CK149" s="193"/>
      <c r="CL149" s="193"/>
      <c r="CM149" s="193"/>
      <c r="CN149" s="193"/>
      <c r="CO149" s="193"/>
      <c r="CP149" s="193"/>
      <c r="CQ149" s="193"/>
      <c r="CR149" s="193"/>
      <c r="CS149" s="193"/>
      <c r="CT149" s="193"/>
      <c r="CU149" s="193"/>
      <c r="CV149" s="193"/>
      <c r="CW149" s="193"/>
      <c r="CX149" s="193"/>
      <c r="CY149" s="193"/>
      <c r="CZ149" s="193"/>
      <c r="DA149" s="193"/>
      <c r="DB149" s="193"/>
      <c r="DC149" s="193"/>
      <c r="DD149" s="193"/>
      <c r="DE149" s="193"/>
      <c r="DF149" s="193"/>
      <c r="DG149" s="193"/>
      <c r="DH149" s="193"/>
      <c r="DI149" s="193"/>
      <c r="DJ149" s="193"/>
      <c r="DK149" s="193"/>
      <c r="DL149" s="193"/>
      <c r="DM149" s="193"/>
      <c r="DN149" s="193"/>
      <c r="DO149" s="193"/>
      <c r="DP149" s="193"/>
      <c r="DQ149" s="193"/>
      <c r="DR149" s="193"/>
      <c r="DS149" s="193"/>
      <c r="DT149" s="193"/>
      <c r="DU149" s="193"/>
      <c r="DV149" s="193"/>
      <c r="DW149" s="193"/>
      <c r="DX149" s="193"/>
      <c r="DY149" s="193"/>
      <c r="DZ149" s="193"/>
      <c r="EA149" s="193"/>
      <c r="EB149" s="193"/>
      <c r="EC149" s="193"/>
      <c r="ED149" s="193"/>
      <c r="EE149" s="193"/>
      <c r="EF149" s="193"/>
      <c r="EG149" s="193"/>
      <c r="EH149" s="193"/>
      <c r="EI149" s="193"/>
      <c r="EJ149" s="193"/>
      <c r="EK149" s="193"/>
      <c r="EL149" s="193"/>
      <c r="EM149" s="193"/>
      <c r="EN149" s="193"/>
      <c r="EO149" s="193"/>
      <c r="EP149" s="193"/>
      <c r="EQ149" s="193"/>
      <c r="ER149" s="193"/>
      <c r="ES149" s="193"/>
      <c r="ET149" s="193"/>
      <c r="EU149" s="193"/>
      <c r="EV149" s="193"/>
      <c r="EW149" s="193"/>
      <c r="EX149" s="193"/>
      <c r="EY149" s="193"/>
      <c r="EZ149" s="193"/>
      <c r="FA149" s="193"/>
      <c r="FB149" s="193"/>
      <c r="FC149" s="193"/>
      <c r="FD149" s="193"/>
      <c r="FE149" s="193"/>
      <c r="FF149" s="193"/>
      <c r="FG149" s="193"/>
      <c r="FH149" s="193"/>
      <c r="FI149" s="193"/>
      <c r="FJ149" s="193"/>
      <c r="FK149" s="193"/>
      <c r="FL149" s="193"/>
      <c r="FM149" s="193"/>
      <c r="FN149" s="193"/>
      <c r="FO149" s="193"/>
      <c r="FP149" s="193"/>
      <c r="FQ149" s="193"/>
      <c r="FR149" s="193"/>
      <c r="FS149" s="193"/>
      <c r="FT149" s="193"/>
      <c r="FU149" s="193"/>
      <c r="FV149" s="193"/>
      <c r="FW149" s="193"/>
      <c r="FX149" s="193"/>
      <c r="FY149" s="193"/>
      <c r="FZ149" s="193"/>
      <c r="GA149" s="193"/>
      <c r="GB149" s="193"/>
      <c r="GC149" s="193"/>
      <c r="GD149" s="193"/>
      <c r="GE149" s="193"/>
      <c r="GF149" s="193"/>
      <c r="GG149" s="193"/>
      <c r="GH149" s="193"/>
      <c r="GI149" s="193"/>
      <c r="GJ149" s="193"/>
      <c r="GK149" s="193"/>
      <c r="GL149" s="193"/>
      <c r="GM149" s="193"/>
      <c r="GN149" s="193"/>
      <c r="GO149" s="193"/>
      <c r="GP149" s="193"/>
      <c r="GQ149" s="193"/>
      <c r="GR149" s="193"/>
      <c r="GS149" s="193"/>
      <c r="GT149" s="193"/>
      <c r="GU149" s="193"/>
      <c r="GV149" s="193"/>
      <c r="GW149" s="193"/>
      <c r="GX149" s="193"/>
      <c r="GY149" s="193"/>
      <c r="GZ149" s="193"/>
      <c r="HA149" s="193"/>
      <c r="HB149" s="193"/>
      <c r="HC149" s="193"/>
      <c r="HD149" s="193"/>
      <c r="HE149" s="193"/>
      <c r="HF149" s="193"/>
      <c r="HG149" s="193"/>
      <c r="HH149" s="193"/>
      <c r="HI149" s="193"/>
      <c r="HJ149" s="193"/>
      <c r="HK149" s="193"/>
      <c r="HL149" s="193"/>
      <c r="HM149" s="193"/>
      <c r="HN149" s="193"/>
      <c r="HO149" s="193"/>
      <c r="HP149" s="193"/>
      <c r="HQ149" s="193"/>
      <c r="HR149" s="193"/>
      <c r="HS149" s="193"/>
      <c r="HT149" s="193"/>
      <c r="HU149" s="193"/>
      <c r="HV149" s="193"/>
      <c r="HW149" s="193"/>
      <c r="HX149" s="193"/>
      <c r="HY149" s="193"/>
      <c r="HZ149" s="193"/>
      <c r="IA149" s="193"/>
      <c r="IB149" s="193"/>
      <c r="IC149" s="193"/>
      <c r="ID149" s="193"/>
      <c r="IE149" s="193"/>
      <c r="IF149" s="193"/>
      <c r="IG149" s="193"/>
      <c r="IH149" s="193"/>
      <c r="II149" s="193"/>
      <c r="IJ149" s="193"/>
      <c r="IK149" s="193"/>
      <c r="IL149" s="193"/>
      <c r="IM149" s="193"/>
      <c r="IN149" s="193"/>
      <c r="IO149" s="193"/>
      <c r="IP149" s="193"/>
      <c r="IQ149" s="193"/>
      <c r="IR149" s="193"/>
      <c r="IS149" s="193"/>
      <c r="IT149" s="193"/>
      <c r="IU149" s="193"/>
      <c r="IV149" s="193"/>
    </row>
    <row r="150" ht="22.5" customHeight="1" spans="1:256">
      <c r="A150" s="243"/>
      <c r="B150" s="193"/>
      <c r="C150" s="186"/>
      <c r="D150" s="282"/>
      <c r="E150" s="282"/>
      <c r="F150" s="282"/>
      <c r="H150" s="193"/>
      <c r="I150" s="193"/>
      <c r="J150" s="193"/>
      <c r="K150" s="193"/>
      <c r="L150" s="193"/>
      <c r="M150" s="193"/>
      <c r="N150" s="193"/>
      <c r="O150" s="193"/>
      <c r="P150" s="193"/>
      <c r="Q150" s="193"/>
      <c r="R150" s="193"/>
      <c r="S150" s="193"/>
      <c r="T150" s="193"/>
      <c r="U150" s="193"/>
      <c r="V150" s="193"/>
      <c r="W150" s="193"/>
      <c r="X150" s="193"/>
      <c r="Y150" s="193"/>
      <c r="Z150" s="193"/>
      <c r="AA150" s="193"/>
      <c r="AB150" s="193"/>
      <c r="AC150" s="193"/>
      <c r="AD150" s="193"/>
      <c r="AE150" s="193"/>
      <c r="AF150" s="193"/>
      <c r="AG150" s="193"/>
      <c r="AH150" s="193"/>
      <c r="AI150" s="193"/>
      <c r="AJ150" s="193"/>
      <c r="AK150" s="193"/>
      <c r="AL150" s="193"/>
      <c r="AM150" s="193"/>
      <c r="AN150" s="193"/>
      <c r="AO150" s="193"/>
      <c r="AP150" s="193"/>
      <c r="AQ150" s="193"/>
      <c r="AR150" s="193"/>
      <c r="AS150" s="193"/>
      <c r="AT150" s="193"/>
      <c r="AU150" s="193"/>
      <c r="AV150" s="193"/>
      <c r="AW150" s="193"/>
      <c r="AX150" s="193"/>
      <c r="AY150" s="193"/>
      <c r="AZ150" s="193"/>
      <c r="BA150" s="193"/>
      <c r="BB150" s="193"/>
      <c r="BC150" s="193"/>
      <c r="BD150" s="193"/>
      <c r="BE150" s="193"/>
      <c r="BF150" s="193"/>
      <c r="BG150" s="193"/>
      <c r="BH150" s="193"/>
      <c r="BI150" s="193"/>
      <c r="BJ150" s="193"/>
      <c r="BK150" s="193"/>
      <c r="BL150" s="193"/>
      <c r="BM150" s="193"/>
      <c r="BN150" s="193"/>
      <c r="BO150" s="193"/>
      <c r="BP150" s="193"/>
      <c r="BQ150" s="193"/>
      <c r="BR150" s="193"/>
      <c r="BS150" s="193"/>
      <c r="BT150" s="193"/>
      <c r="BU150" s="193"/>
      <c r="BV150" s="193"/>
      <c r="BW150" s="193"/>
      <c r="BX150" s="193"/>
      <c r="BY150" s="193"/>
      <c r="BZ150" s="193"/>
      <c r="CA150" s="193"/>
      <c r="CB150" s="193"/>
      <c r="CC150" s="193"/>
      <c r="CD150" s="193"/>
      <c r="CE150" s="193"/>
      <c r="CF150" s="193"/>
      <c r="CG150" s="193"/>
      <c r="CH150" s="193"/>
      <c r="CI150" s="193"/>
      <c r="CJ150" s="193"/>
      <c r="CK150" s="193"/>
      <c r="CL150" s="193"/>
      <c r="CM150" s="193"/>
      <c r="CN150" s="193"/>
      <c r="CO150" s="193"/>
      <c r="CP150" s="193"/>
      <c r="CQ150" s="193"/>
      <c r="CR150" s="193"/>
      <c r="CS150" s="193"/>
      <c r="CT150" s="193"/>
      <c r="CU150" s="193"/>
      <c r="CV150" s="193"/>
      <c r="CW150" s="193"/>
      <c r="CX150" s="193"/>
      <c r="CY150" s="193"/>
      <c r="CZ150" s="193"/>
      <c r="DA150" s="193"/>
      <c r="DB150" s="193"/>
      <c r="DC150" s="193"/>
      <c r="DD150" s="193"/>
      <c r="DE150" s="193"/>
      <c r="DF150" s="193"/>
      <c r="DG150" s="193"/>
      <c r="DH150" s="193"/>
      <c r="DI150" s="193"/>
      <c r="DJ150" s="193"/>
      <c r="DK150" s="193"/>
      <c r="DL150" s="193"/>
      <c r="DM150" s="193"/>
      <c r="DN150" s="193"/>
      <c r="DO150" s="193"/>
      <c r="DP150" s="193"/>
      <c r="DQ150" s="193"/>
      <c r="DR150" s="193"/>
      <c r="DS150" s="193"/>
      <c r="DT150" s="193"/>
      <c r="DU150" s="193"/>
      <c r="DV150" s="193"/>
      <c r="DW150" s="193"/>
      <c r="DX150" s="193"/>
      <c r="DY150" s="193"/>
      <c r="DZ150" s="193"/>
      <c r="EA150" s="193"/>
      <c r="EB150" s="193"/>
      <c r="EC150" s="193"/>
      <c r="ED150" s="193"/>
      <c r="EE150" s="193"/>
      <c r="EF150" s="193"/>
      <c r="EG150" s="193"/>
      <c r="EH150" s="193"/>
      <c r="EI150" s="193"/>
      <c r="EJ150" s="193"/>
      <c r="EK150" s="193"/>
      <c r="EL150" s="193"/>
      <c r="EM150" s="193"/>
      <c r="EN150" s="193"/>
      <c r="EO150" s="193"/>
      <c r="EP150" s="193"/>
      <c r="EQ150" s="193"/>
      <c r="ER150" s="193"/>
      <c r="ES150" s="193"/>
      <c r="ET150" s="193"/>
      <c r="EU150" s="193"/>
      <c r="EV150" s="193"/>
      <c r="EW150" s="193"/>
      <c r="EX150" s="193"/>
      <c r="EY150" s="193"/>
      <c r="EZ150" s="193"/>
      <c r="FA150" s="193"/>
      <c r="FB150" s="193"/>
      <c r="FC150" s="193"/>
      <c r="FD150" s="193"/>
      <c r="FE150" s="193"/>
      <c r="FF150" s="193"/>
      <c r="FG150" s="193"/>
      <c r="FH150" s="193"/>
      <c r="FI150" s="193"/>
      <c r="FJ150" s="193"/>
      <c r="FK150" s="193"/>
      <c r="FL150" s="193"/>
      <c r="FM150" s="193"/>
      <c r="FN150" s="193"/>
      <c r="FO150" s="193"/>
      <c r="FP150" s="193"/>
      <c r="FQ150" s="193"/>
      <c r="FR150" s="193"/>
      <c r="FS150" s="193"/>
      <c r="FT150" s="193"/>
      <c r="FU150" s="193"/>
      <c r="FV150" s="193"/>
      <c r="FW150" s="193"/>
      <c r="FX150" s="193"/>
      <c r="FY150" s="193"/>
      <c r="FZ150" s="193"/>
      <c r="GA150" s="193"/>
      <c r="GB150" s="193"/>
      <c r="GC150" s="193"/>
      <c r="GD150" s="193"/>
      <c r="GE150" s="193"/>
      <c r="GF150" s="193"/>
      <c r="GG150" s="193"/>
      <c r="GH150" s="193"/>
      <c r="GI150" s="193"/>
      <c r="GJ150" s="193"/>
      <c r="GK150" s="193"/>
      <c r="GL150" s="193"/>
      <c r="GM150" s="193"/>
      <c r="GN150" s="193"/>
      <c r="GO150" s="193"/>
      <c r="GP150" s="193"/>
      <c r="GQ150" s="193"/>
      <c r="GR150" s="193"/>
      <c r="GS150" s="193"/>
      <c r="GT150" s="193"/>
      <c r="GU150" s="193"/>
      <c r="GV150" s="193"/>
      <c r="GW150" s="193"/>
      <c r="GX150" s="193"/>
      <c r="GY150" s="193"/>
      <c r="GZ150" s="193"/>
      <c r="HA150" s="193"/>
      <c r="HB150" s="193"/>
      <c r="HC150" s="193"/>
      <c r="HD150" s="193"/>
      <c r="HE150" s="193"/>
      <c r="HF150" s="193"/>
      <c r="HG150" s="193"/>
      <c r="HH150" s="193"/>
      <c r="HI150" s="193"/>
      <c r="HJ150" s="193"/>
      <c r="HK150" s="193"/>
      <c r="HL150" s="193"/>
      <c r="HM150" s="193"/>
      <c r="HN150" s="193"/>
      <c r="HO150" s="193"/>
      <c r="HP150" s="193"/>
      <c r="HQ150" s="193"/>
      <c r="HR150" s="193"/>
      <c r="HS150" s="193"/>
      <c r="HT150" s="193"/>
      <c r="HU150" s="193"/>
      <c r="HV150" s="193"/>
      <c r="HW150" s="193"/>
      <c r="HX150" s="193"/>
      <c r="HY150" s="193"/>
      <c r="HZ150" s="193"/>
      <c r="IA150" s="193"/>
      <c r="IB150" s="193"/>
      <c r="IC150" s="193"/>
      <c r="ID150" s="193"/>
      <c r="IE150" s="193"/>
      <c r="IF150" s="193"/>
      <c r="IG150" s="193"/>
      <c r="IH150" s="193"/>
      <c r="II150" s="193"/>
      <c r="IJ150" s="193"/>
      <c r="IK150" s="193"/>
      <c r="IL150" s="193"/>
      <c r="IM150" s="193"/>
      <c r="IN150" s="193"/>
      <c r="IO150" s="193"/>
      <c r="IP150" s="193"/>
      <c r="IQ150" s="193"/>
      <c r="IR150" s="193"/>
      <c r="IS150" s="193"/>
      <c r="IT150" s="193"/>
      <c r="IU150" s="193"/>
      <c r="IV150" s="193"/>
    </row>
    <row r="151" ht="22.5" customHeight="1" spans="1:256">
      <c r="A151" s="243"/>
      <c r="B151" s="193"/>
      <c r="C151" s="186"/>
      <c r="D151" s="282"/>
      <c r="E151" s="282"/>
      <c r="F151" s="282"/>
      <c r="H151" s="193"/>
      <c r="I151" s="193"/>
      <c r="J151" s="193"/>
      <c r="K151" s="193"/>
      <c r="L151" s="193"/>
      <c r="M151" s="193"/>
      <c r="N151" s="193"/>
      <c r="O151" s="193"/>
      <c r="P151" s="193"/>
      <c r="Q151" s="193"/>
      <c r="R151" s="193"/>
      <c r="S151" s="193"/>
      <c r="T151" s="193"/>
      <c r="U151" s="193"/>
      <c r="V151" s="193"/>
      <c r="W151" s="193"/>
      <c r="X151" s="193"/>
      <c r="Y151" s="193"/>
      <c r="Z151" s="193"/>
      <c r="AA151" s="193"/>
      <c r="AB151" s="193"/>
      <c r="AC151" s="193"/>
      <c r="AD151" s="193"/>
      <c r="AE151" s="193"/>
      <c r="AF151" s="193"/>
      <c r="AG151" s="193"/>
      <c r="AH151" s="193"/>
      <c r="AI151" s="193"/>
      <c r="AJ151" s="193"/>
      <c r="AK151" s="193"/>
      <c r="AL151" s="193"/>
      <c r="AM151" s="193"/>
      <c r="AN151" s="193"/>
      <c r="AO151" s="193"/>
      <c r="AP151" s="193"/>
      <c r="AQ151" s="193"/>
      <c r="AR151" s="193"/>
      <c r="AS151" s="193"/>
      <c r="AT151" s="193"/>
      <c r="AU151" s="193"/>
      <c r="AV151" s="193"/>
      <c r="AW151" s="193"/>
      <c r="AX151" s="193"/>
      <c r="AY151" s="193"/>
      <c r="AZ151" s="193"/>
      <c r="BA151" s="193"/>
      <c r="BB151" s="193"/>
      <c r="BC151" s="193"/>
      <c r="BD151" s="193"/>
      <c r="BE151" s="193"/>
      <c r="BF151" s="193"/>
      <c r="BG151" s="193"/>
      <c r="BH151" s="193"/>
      <c r="BI151" s="193"/>
      <c r="BJ151" s="193"/>
      <c r="BK151" s="193"/>
      <c r="BL151" s="193"/>
      <c r="BM151" s="193"/>
      <c r="BN151" s="193"/>
      <c r="BO151" s="193"/>
      <c r="BP151" s="193"/>
      <c r="BQ151" s="193"/>
      <c r="BR151" s="193"/>
      <c r="BS151" s="193"/>
      <c r="BT151" s="193"/>
      <c r="BU151" s="193"/>
      <c r="BV151" s="193"/>
      <c r="BW151" s="193"/>
      <c r="BX151" s="193"/>
      <c r="BY151" s="193"/>
      <c r="BZ151" s="193"/>
      <c r="CA151" s="193"/>
      <c r="CB151" s="193"/>
      <c r="CC151" s="193"/>
      <c r="CD151" s="193"/>
      <c r="CE151" s="193"/>
      <c r="CF151" s="193"/>
      <c r="CG151" s="193"/>
      <c r="CH151" s="193"/>
      <c r="CI151" s="193"/>
      <c r="CJ151" s="193"/>
      <c r="CK151" s="193"/>
      <c r="CL151" s="193"/>
      <c r="CM151" s="193"/>
      <c r="CN151" s="193"/>
      <c r="CO151" s="193"/>
      <c r="CP151" s="193"/>
      <c r="CQ151" s="193"/>
      <c r="CR151" s="193"/>
      <c r="CS151" s="193"/>
      <c r="CT151" s="193"/>
      <c r="CU151" s="193"/>
      <c r="CV151" s="193"/>
      <c r="CW151" s="193"/>
      <c r="CX151" s="193"/>
      <c r="CY151" s="193"/>
      <c r="CZ151" s="193"/>
      <c r="DA151" s="193"/>
      <c r="DB151" s="193"/>
      <c r="DC151" s="193"/>
      <c r="DD151" s="193"/>
      <c r="DE151" s="193"/>
      <c r="DF151" s="193"/>
      <c r="DG151" s="193"/>
      <c r="DH151" s="193"/>
      <c r="DI151" s="193"/>
      <c r="DJ151" s="193"/>
      <c r="DK151" s="193"/>
      <c r="DL151" s="193"/>
      <c r="DM151" s="193"/>
      <c r="DN151" s="193"/>
      <c r="DO151" s="193"/>
      <c r="DP151" s="193"/>
      <c r="DQ151" s="193"/>
      <c r="DR151" s="193"/>
      <c r="DS151" s="193"/>
      <c r="DT151" s="193"/>
      <c r="DU151" s="193"/>
      <c r="DV151" s="193"/>
      <c r="DW151" s="193"/>
      <c r="DX151" s="193"/>
      <c r="DY151" s="193"/>
      <c r="DZ151" s="193"/>
      <c r="EA151" s="193"/>
      <c r="EB151" s="193"/>
      <c r="EC151" s="193"/>
      <c r="ED151" s="193"/>
      <c r="EE151" s="193"/>
      <c r="EF151" s="193"/>
      <c r="EG151" s="193"/>
      <c r="EH151" s="193"/>
      <c r="EI151" s="193"/>
      <c r="EJ151" s="193"/>
      <c r="EK151" s="193"/>
      <c r="EL151" s="193"/>
      <c r="EM151" s="193"/>
      <c r="EN151" s="193"/>
      <c r="EO151" s="193"/>
      <c r="EP151" s="193"/>
      <c r="EQ151" s="193"/>
      <c r="ER151" s="193"/>
      <c r="ES151" s="193"/>
      <c r="ET151" s="193"/>
      <c r="EU151" s="193"/>
      <c r="EV151" s="193"/>
      <c r="EW151" s="193"/>
      <c r="EX151" s="193"/>
      <c r="EY151" s="193"/>
      <c r="EZ151" s="193"/>
      <c r="FA151" s="193"/>
      <c r="FB151" s="193"/>
      <c r="FC151" s="193"/>
      <c r="FD151" s="193"/>
      <c r="FE151" s="193"/>
      <c r="FF151" s="193"/>
      <c r="FG151" s="193"/>
      <c r="FH151" s="193"/>
      <c r="FI151" s="193"/>
      <c r="FJ151" s="193"/>
      <c r="FK151" s="193"/>
      <c r="FL151" s="193"/>
      <c r="FM151" s="193"/>
      <c r="FN151" s="193"/>
      <c r="FO151" s="193"/>
      <c r="FP151" s="193"/>
      <c r="FQ151" s="193"/>
      <c r="FR151" s="193"/>
      <c r="FS151" s="193"/>
      <c r="FT151" s="193"/>
      <c r="FU151" s="193"/>
      <c r="FV151" s="193"/>
      <c r="FW151" s="193"/>
      <c r="FX151" s="193"/>
      <c r="FY151" s="193"/>
      <c r="FZ151" s="193"/>
      <c r="GA151" s="193"/>
      <c r="GB151" s="193"/>
      <c r="GC151" s="193"/>
      <c r="GD151" s="193"/>
      <c r="GE151" s="193"/>
      <c r="GF151" s="193"/>
      <c r="GG151" s="193"/>
      <c r="GH151" s="193"/>
      <c r="GI151" s="193"/>
      <c r="GJ151" s="193"/>
      <c r="GK151" s="193"/>
      <c r="GL151" s="193"/>
      <c r="GM151" s="193"/>
      <c r="GN151" s="193"/>
      <c r="GO151" s="193"/>
      <c r="GP151" s="193"/>
      <c r="GQ151" s="193"/>
      <c r="GR151" s="193"/>
      <c r="GS151" s="193"/>
      <c r="GT151" s="193"/>
      <c r="GU151" s="193"/>
      <c r="GV151" s="193"/>
      <c r="GW151" s="193"/>
      <c r="GX151" s="193"/>
      <c r="GY151" s="193"/>
      <c r="GZ151" s="193"/>
      <c r="HA151" s="193"/>
      <c r="HB151" s="193"/>
      <c r="HC151" s="193"/>
      <c r="HD151" s="193"/>
      <c r="HE151" s="193"/>
      <c r="HF151" s="193"/>
      <c r="HG151" s="193"/>
      <c r="HH151" s="193"/>
      <c r="HI151" s="193"/>
      <c r="HJ151" s="193"/>
      <c r="HK151" s="193"/>
      <c r="HL151" s="193"/>
      <c r="HM151" s="193"/>
      <c r="HN151" s="193"/>
      <c r="HO151" s="193"/>
      <c r="HP151" s="193"/>
      <c r="HQ151" s="193"/>
      <c r="HR151" s="193"/>
      <c r="HS151" s="193"/>
      <c r="HT151" s="193"/>
      <c r="HU151" s="193"/>
      <c r="HV151" s="193"/>
      <c r="HW151" s="193"/>
      <c r="HX151" s="193"/>
      <c r="HY151" s="193"/>
      <c r="HZ151" s="193"/>
      <c r="IA151" s="193"/>
      <c r="IB151" s="193"/>
      <c r="IC151" s="193"/>
      <c r="ID151" s="193"/>
      <c r="IE151" s="193"/>
      <c r="IF151" s="193"/>
      <c r="IG151" s="193"/>
      <c r="IH151" s="193"/>
      <c r="II151" s="193"/>
      <c r="IJ151" s="193"/>
      <c r="IK151" s="193"/>
      <c r="IL151" s="193"/>
      <c r="IM151" s="193"/>
      <c r="IN151" s="193"/>
      <c r="IO151" s="193"/>
      <c r="IP151" s="193"/>
      <c r="IQ151" s="193"/>
      <c r="IR151" s="193"/>
      <c r="IS151" s="193"/>
      <c r="IT151" s="193"/>
      <c r="IU151" s="193"/>
      <c r="IV151" s="193"/>
    </row>
    <row r="152" ht="22.5" customHeight="1" spans="1:256">
      <c r="A152" s="244" t="s">
        <v>1342</v>
      </c>
      <c r="B152" s="417" t="s">
        <v>1343</v>
      </c>
      <c r="C152" s="417"/>
      <c r="D152" s="246"/>
      <c r="E152" s="246"/>
      <c r="F152" s="418"/>
      <c r="G152" s="418"/>
      <c r="H152" s="418"/>
      <c r="I152" s="460"/>
      <c r="J152" s="460"/>
      <c r="K152" s="460"/>
      <c r="L152" s="193"/>
      <c r="M152" s="193"/>
      <c r="N152" s="193"/>
      <c r="O152" s="193"/>
      <c r="P152" s="193"/>
      <c r="Q152" s="193"/>
      <c r="R152" s="193"/>
      <c r="S152" s="193"/>
      <c r="T152" s="193"/>
      <c r="U152" s="193"/>
      <c r="V152" s="193"/>
      <c r="W152" s="193"/>
      <c r="X152" s="193"/>
      <c r="Y152" s="193"/>
      <c r="Z152" s="193"/>
      <c r="AA152" s="193"/>
      <c r="AB152" s="193"/>
      <c r="AC152" s="193"/>
      <c r="AD152" s="193"/>
      <c r="AE152" s="193"/>
      <c r="AF152" s="193"/>
      <c r="AG152" s="193"/>
      <c r="AH152" s="193"/>
      <c r="AI152" s="193"/>
      <c r="AJ152" s="193"/>
      <c r="AK152" s="193"/>
      <c r="AL152" s="193"/>
      <c r="AM152" s="193"/>
      <c r="AN152" s="193"/>
      <c r="AO152" s="193"/>
      <c r="AP152" s="193"/>
      <c r="AQ152" s="193"/>
      <c r="AR152" s="193"/>
      <c r="AS152" s="193"/>
      <c r="AT152" s="193"/>
      <c r="AU152" s="193"/>
      <c r="AV152" s="193"/>
      <c r="AW152" s="193"/>
      <c r="AX152" s="193"/>
      <c r="AY152" s="193"/>
      <c r="AZ152" s="193"/>
      <c r="BA152" s="193"/>
      <c r="BB152" s="193"/>
      <c r="BC152" s="193"/>
      <c r="BD152" s="193"/>
      <c r="BE152" s="193"/>
      <c r="BF152" s="193"/>
      <c r="BG152" s="193"/>
      <c r="BH152" s="193"/>
      <c r="BI152" s="193"/>
      <c r="BJ152" s="193"/>
      <c r="BK152" s="193"/>
      <c r="BL152" s="193"/>
      <c r="BM152" s="193"/>
      <c r="BN152" s="193"/>
      <c r="BO152" s="193"/>
      <c r="BP152" s="193"/>
      <c r="BQ152" s="193"/>
      <c r="BR152" s="193"/>
      <c r="BS152" s="193"/>
      <c r="BT152" s="193"/>
      <c r="BU152" s="193"/>
      <c r="BV152" s="193"/>
      <c r="BW152" s="193"/>
      <c r="BX152" s="193"/>
      <c r="BY152" s="193"/>
      <c r="BZ152" s="193"/>
      <c r="CA152" s="193"/>
      <c r="CB152" s="193"/>
      <c r="CC152" s="193"/>
      <c r="CD152" s="193"/>
      <c r="CE152" s="193"/>
      <c r="CF152" s="193"/>
      <c r="CG152" s="193"/>
      <c r="CH152" s="193"/>
      <c r="CI152" s="193"/>
      <c r="CJ152" s="193"/>
      <c r="CK152" s="193"/>
      <c r="CL152" s="193"/>
      <c r="CM152" s="193"/>
      <c r="CN152" s="193"/>
      <c r="CO152" s="193"/>
      <c r="CP152" s="193"/>
      <c r="CQ152" s="193"/>
      <c r="CR152" s="193"/>
      <c r="CS152" s="193"/>
      <c r="CT152" s="193"/>
      <c r="CU152" s="193"/>
      <c r="CV152" s="193"/>
      <c r="CW152" s="193"/>
      <c r="CX152" s="193"/>
      <c r="CY152" s="193"/>
      <c r="CZ152" s="193"/>
      <c r="DA152" s="193"/>
      <c r="DB152" s="193"/>
      <c r="DC152" s="193"/>
      <c r="DD152" s="193"/>
      <c r="DE152" s="193"/>
      <c r="DF152" s="193"/>
      <c r="DG152" s="193"/>
      <c r="DH152" s="193"/>
      <c r="DI152" s="193"/>
      <c r="DJ152" s="193"/>
      <c r="DK152" s="193"/>
      <c r="DL152" s="193"/>
      <c r="DM152" s="193"/>
      <c r="DN152" s="193"/>
      <c r="DO152" s="193"/>
      <c r="DP152" s="193"/>
      <c r="DQ152" s="193"/>
      <c r="DR152" s="193"/>
      <c r="DS152" s="193"/>
      <c r="DT152" s="193"/>
      <c r="DU152" s="193"/>
      <c r="DV152" s="193"/>
      <c r="DW152" s="193"/>
      <c r="DX152" s="193"/>
      <c r="DY152" s="193"/>
      <c r="DZ152" s="193"/>
      <c r="EA152" s="193"/>
      <c r="EB152" s="193"/>
      <c r="EC152" s="193"/>
      <c r="ED152" s="193"/>
      <c r="EE152" s="193"/>
      <c r="EF152" s="193"/>
      <c r="EG152" s="193"/>
      <c r="EH152" s="193"/>
      <c r="EI152" s="193"/>
      <c r="EJ152" s="193"/>
      <c r="EK152" s="193"/>
      <c r="EL152" s="193"/>
      <c r="EM152" s="193"/>
      <c r="EN152" s="193"/>
      <c r="EO152" s="193"/>
      <c r="EP152" s="193"/>
      <c r="EQ152" s="193"/>
      <c r="ER152" s="193"/>
      <c r="ES152" s="193"/>
      <c r="ET152" s="193"/>
      <c r="EU152" s="193"/>
      <c r="EV152" s="193"/>
      <c r="EW152" s="193"/>
      <c r="EX152" s="193"/>
      <c r="EY152" s="193"/>
      <c r="EZ152" s="193"/>
      <c r="FA152" s="193"/>
      <c r="FB152" s="193"/>
      <c r="FC152" s="193"/>
      <c r="FD152" s="193"/>
      <c r="FE152" s="193"/>
      <c r="FF152" s="193"/>
      <c r="FG152" s="193"/>
      <c r="FH152" s="193"/>
      <c r="FI152" s="193"/>
      <c r="FJ152" s="193"/>
      <c r="FK152" s="193"/>
      <c r="FL152" s="193"/>
      <c r="FM152" s="193"/>
      <c r="FN152" s="193"/>
      <c r="FO152" s="193"/>
      <c r="FP152" s="193"/>
      <c r="FQ152" s="193"/>
      <c r="FR152" s="193"/>
      <c r="FS152" s="193"/>
      <c r="FT152" s="193"/>
      <c r="FU152" s="193"/>
      <c r="FV152" s="193"/>
      <c r="FW152" s="193"/>
      <c r="FX152" s="193"/>
      <c r="FY152" s="193"/>
      <c r="FZ152" s="193"/>
      <c r="GA152" s="193"/>
      <c r="GB152" s="193"/>
      <c r="GC152" s="193"/>
      <c r="GD152" s="193"/>
      <c r="GE152" s="193"/>
      <c r="GF152" s="193"/>
      <c r="GG152" s="193"/>
      <c r="GH152" s="193"/>
      <c r="GI152" s="193"/>
      <c r="GJ152" s="193"/>
      <c r="GK152" s="193"/>
      <c r="GL152" s="193"/>
      <c r="GM152" s="193"/>
      <c r="GN152" s="193"/>
      <c r="GO152" s="193"/>
      <c r="GP152" s="193"/>
      <c r="GQ152" s="193"/>
      <c r="GR152" s="193"/>
      <c r="GS152" s="193"/>
      <c r="GT152" s="193"/>
      <c r="GU152" s="193"/>
      <c r="GV152" s="193"/>
      <c r="GW152" s="193"/>
      <c r="GX152" s="193"/>
      <c r="GY152" s="193"/>
      <c r="GZ152" s="193"/>
      <c r="HA152" s="193"/>
      <c r="HB152" s="193"/>
      <c r="HC152" s="193"/>
      <c r="HD152" s="193"/>
      <c r="HE152" s="193"/>
      <c r="HF152" s="193"/>
      <c r="HG152" s="193"/>
      <c r="HH152" s="193"/>
      <c r="HI152" s="193"/>
      <c r="HJ152" s="193"/>
      <c r="HK152" s="193"/>
      <c r="HL152" s="193"/>
      <c r="HM152" s="193"/>
      <c r="HN152" s="193"/>
      <c r="HO152" s="193"/>
      <c r="HP152" s="193"/>
      <c r="HQ152" s="193"/>
      <c r="HR152" s="193"/>
      <c r="HS152" s="193"/>
      <c r="HT152" s="193"/>
      <c r="HU152" s="193"/>
      <c r="HV152" s="193"/>
      <c r="HW152" s="193"/>
      <c r="HX152" s="193"/>
      <c r="HY152" s="193"/>
      <c r="HZ152" s="193"/>
      <c r="IA152" s="193"/>
      <c r="IB152" s="193"/>
      <c r="IC152" s="193"/>
      <c r="ID152" s="193"/>
      <c r="IE152" s="193"/>
      <c r="IF152" s="193"/>
      <c r="IG152" s="193"/>
      <c r="IH152" s="193"/>
      <c r="II152" s="193"/>
      <c r="IJ152" s="193"/>
      <c r="IK152" s="193"/>
      <c r="IL152" s="193"/>
      <c r="IM152" s="193"/>
      <c r="IN152" s="193"/>
      <c r="IO152" s="193"/>
      <c r="IP152" s="193"/>
      <c r="IQ152" s="193"/>
      <c r="IR152" s="193"/>
      <c r="IS152" s="193"/>
      <c r="IT152" s="193"/>
      <c r="IU152" s="193"/>
      <c r="IV152" s="193"/>
    </row>
    <row r="153" ht="35.25" customHeight="1" spans="1:256">
      <c r="A153" s="419" t="s">
        <v>1344</v>
      </c>
      <c r="B153" s="420"/>
      <c r="C153" s="421" t="s">
        <v>1345</v>
      </c>
      <c r="D153" s="421" t="s">
        <v>1346</v>
      </c>
      <c r="E153" s="421" t="s">
        <v>1347</v>
      </c>
      <c r="F153" s="422" t="s">
        <v>1348</v>
      </c>
      <c r="G153" s="423"/>
      <c r="H153" s="383" t="s">
        <v>1349</v>
      </c>
      <c r="I153" s="282"/>
      <c r="J153" s="413" t="s">
        <v>1350</v>
      </c>
      <c r="K153" s="216"/>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c r="AI153" s="193"/>
      <c r="AJ153" s="193"/>
      <c r="AK153" s="193"/>
      <c r="AL153" s="193"/>
      <c r="AM153" s="193"/>
      <c r="AN153" s="193"/>
      <c r="AO153" s="193"/>
      <c r="AP153" s="193"/>
      <c r="AQ153" s="193"/>
      <c r="AR153" s="193"/>
      <c r="AS153" s="193"/>
      <c r="AT153" s="193"/>
      <c r="AU153" s="193"/>
      <c r="AV153" s="193"/>
      <c r="AW153" s="193"/>
      <c r="AX153" s="193"/>
      <c r="AY153" s="193"/>
      <c r="AZ153" s="193"/>
      <c r="BA153" s="193"/>
      <c r="BB153" s="193"/>
      <c r="BC153" s="193"/>
      <c r="BD153" s="193"/>
      <c r="BE153" s="193"/>
      <c r="BF153" s="193"/>
      <c r="BG153" s="193"/>
      <c r="BH153" s="193"/>
      <c r="BI153" s="193"/>
      <c r="BJ153" s="193"/>
      <c r="BK153" s="193"/>
      <c r="BL153" s="193"/>
      <c r="BM153" s="193"/>
      <c r="BN153" s="193"/>
      <c r="BO153" s="193"/>
      <c r="BP153" s="193"/>
      <c r="BQ153" s="193"/>
      <c r="BR153" s="193"/>
      <c r="BS153" s="193"/>
      <c r="BT153" s="193"/>
      <c r="BU153" s="193"/>
      <c r="BV153" s="193"/>
      <c r="BW153" s="193"/>
      <c r="BX153" s="193"/>
      <c r="BY153" s="193"/>
      <c r="BZ153" s="193"/>
      <c r="CA153" s="193"/>
      <c r="CB153" s="193"/>
      <c r="CC153" s="193"/>
      <c r="CD153" s="193"/>
      <c r="CE153" s="193"/>
      <c r="CF153" s="193"/>
      <c r="CG153" s="193"/>
      <c r="CH153" s="193"/>
      <c r="CI153" s="193"/>
      <c r="CJ153" s="193"/>
      <c r="CK153" s="193"/>
      <c r="CL153" s="193"/>
      <c r="CM153" s="193"/>
      <c r="CN153" s="193"/>
      <c r="CO153" s="193"/>
      <c r="CP153" s="193"/>
      <c r="CQ153" s="193"/>
      <c r="CR153" s="193"/>
      <c r="CS153" s="193"/>
      <c r="CT153" s="193"/>
      <c r="CU153" s="193"/>
      <c r="CV153" s="193"/>
      <c r="CW153" s="193"/>
      <c r="CX153" s="193"/>
      <c r="CY153" s="193"/>
      <c r="CZ153" s="193"/>
      <c r="DA153" s="193"/>
      <c r="DB153" s="193"/>
      <c r="DC153" s="193"/>
      <c r="DD153" s="193"/>
      <c r="DE153" s="193"/>
      <c r="DF153" s="193"/>
      <c r="DG153" s="193"/>
      <c r="DH153" s="193"/>
      <c r="DI153" s="193"/>
      <c r="DJ153" s="193"/>
      <c r="DK153" s="193"/>
      <c r="DL153" s="193"/>
      <c r="DM153" s="193"/>
      <c r="DN153" s="193"/>
      <c r="DO153" s="193"/>
      <c r="DP153" s="193"/>
      <c r="DQ153" s="193"/>
      <c r="DR153" s="193"/>
      <c r="DS153" s="193"/>
      <c r="DT153" s="193"/>
      <c r="DU153" s="193"/>
      <c r="DV153" s="193"/>
      <c r="DW153" s="193"/>
      <c r="DX153" s="193"/>
      <c r="DY153" s="193"/>
      <c r="DZ153" s="193"/>
      <c r="EA153" s="193"/>
      <c r="EB153" s="193"/>
      <c r="EC153" s="193"/>
      <c r="ED153" s="193"/>
      <c r="EE153" s="193"/>
      <c r="EF153" s="193"/>
      <c r="EG153" s="193"/>
      <c r="EH153" s="193"/>
      <c r="EI153" s="193"/>
      <c r="EJ153" s="193"/>
      <c r="EK153" s="193"/>
      <c r="EL153" s="193"/>
      <c r="EM153" s="193"/>
      <c r="EN153" s="193"/>
      <c r="EO153" s="193"/>
      <c r="EP153" s="193"/>
      <c r="EQ153" s="193"/>
      <c r="ER153" s="193"/>
      <c r="ES153" s="193"/>
      <c r="ET153" s="193"/>
      <c r="EU153" s="193"/>
      <c r="EV153" s="193"/>
      <c r="EW153" s="193"/>
      <c r="EX153" s="193"/>
      <c r="EY153" s="193"/>
      <c r="EZ153" s="193"/>
      <c r="FA153" s="193"/>
      <c r="FB153" s="193"/>
      <c r="FC153" s="193"/>
      <c r="FD153" s="193"/>
      <c r="FE153" s="193"/>
      <c r="FF153" s="193"/>
      <c r="FG153" s="193"/>
      <c r="FH153" s="193"/>
      <c r="FI153" s="193"/>
      <c r="FJ153" s="193"/>
      <c r="FK153" s="193"/>
      <c r="FL153" s="193"/>
      <c r="FM153" s="193"/>
      <c r="FN153" s="193"/>
      <c r="FO153" s="193"/>
      <c r="FP153" s="193"/>
      <c r="FQ153" s="193"/>
      <c r="FR153" s="193"/>
      <c r="FS153" s="193"/>
      <c r="FT153" s="193"/>
      <c r="FU153" s="193"/>
      <c r="FV153" s="193"/>
      <c r="FW153" s="193"/>
      <c r="FX153" s="193"/>
      <c r="FY153" s="193"/>
      <c r="FZ153" s="193"/>
      <c r="GA153" s="193"/>
      <c r="GB153" s="193"/>
      <c r="GC153" s="193"/>
      <c r="GD153" s="193"/>
      <c r="GE153" s="193"/>
      <c r="GF153" s="193"/>
      <c r="GG153" s="193"/>
      <c r="GH153" s="193"/>
      <c r="GI153" s="193"/>
      <c r="GJ153" s="193"/>
      <c r="GK153" s="193"/>
      <c r="GL153" s="193"/>
      <c r="GM153" s="193"/>
      <c r="GN153" s="193"/>
      <c r="GO153" s="193"/>
      <c r="GP153" s="193"/>
      <c r="GQ153" s="193"/>
      <c r="GR153" s="193"/>
      <c r="GS153" s="193"/>
      <c r="GT153" s="193"/>
      <c r="GU153" s="193"/>
      <c r="GV153" s="193"/>
      <c r="GW153" s="193"/>
      <c r="GX153" s="193"/>
      <c r="GY153" s="193"/>
      <c r="GZ153" s="193"/>
      <c r="HA153" s="193"/>
      <c r="HB153" s="193"/>
      <c r="HC153" s="193"/>
      <c r="HD153" s="193"/>
      <c r="HE153" s="193"/>
      <c r="HF153" s="193"/>
      <c r="HG153" s="193"/>
      <c r="HH153" s="193"/>
      <c r="HI153" s="193"/>
      <c r="HJ153" s="193"/>
      <c r="HK153" s="193"/>
      <c r="HL153" s="193"/>
      <c r="HM153" s="193"/>
      <c r="HN153" s="193"/>
      <c r="HO153" s="193"/>
      <c r="HP153" s="193"/>
      <c r="HQ153" s="193"/>
      <c r="HR153" s="193"/>
      <c r="HS153" s="193"/>
      <c r="HT153" s="193"/>
      <c r="HU153" s="193"/>
      <c r="HV153" s="193"/>
      <c r="HW153" s="193"/>
      <c r="HX153" s="193"/>
      <c r="HY153" s="193"/>
      <c r="HZ153" s="193"/>
      <c r="IA153" s="193"/>
      <c r="IB153" s="193"/>
      <c r="IC153" s="193"/>
      <c r="ID153" s="193"/>
      <c r="IE153" s="193"/>
      <c r="IF153" s="193"/>
      <c r="IG153" s="193"/>
      <c r="IH153" s="193"/>
      <c r="II153" s="193"/>
      <c r="IJ153" s="193"/>
      <c r="IK153" s="193"/>
      <c r="IL153" s="193"/>
      <c r="IM153" s="193"/>
      <c r="IN153" s="193"/>
      <c r="IO153" s="193"/>
      <c r="IP153" s="193"/>
      <c r="IQ153" s="193"/>
      <c r="IR153" s="193"/>
      <c r="IS153" s="193"/>
      <c r="IT153" s="193"/>
      <c r="IU153" s="193"/>
      <c r="IV153" s="193"/>
    </row>
    <row r="154" ht="26.25" customHeight="1" spans="1:256">
      <c r="A154" s="424"/>
      <c r="B154" s="425"/>
      <c r="C154" s="366"/>
      <c r="D154" s="366"/>
      <c r="E154" s="366"/>
      <c r="F154" s="426" t="s">
        <v>1351</v>
      </c>
      <c r="G154" s="426" t="s">
        <v>1352</v>
      </c>
      <c r="H154" s="366"/>
      <c r="I154" s="282"/>
      <c r="J154" s="461" t="s">
        <v>1353</v>
      </c>
      <c r="K154" s="286"/>
      <c r="L154" s="193"/>
      <c r="M154" s="193"/>
      <c r="N154" s="193"/>
      <c r="O154" s="193"/>
      <c r="P154" s="193"/>
      <c r="Q154" s="193"/>
      <c r="R154" s="193"/>
      <c r="S154" s="193"/>
      <c r="T154" s="193"/>
      <c r="U154" s="193"/>
      <c r="V154" s="193"/>
      <c r="W154" s="193"/>
      <c r="X154" s="193"/>
      <c r="Y154" s="193"/>
      <c r="Z154" s="193"/>
      <c r="AA154" s="193"/>
      <c r="AB154" s="193"/>
      <c r="AC154" s="193"/>
      <c r="AD154" s="193"/>
      <c r="AE154" s="193"/>
      <c r="AF154" s="193"/>
      <c r="AG154" s="193"/>
      <c r="AH154" s="193"/>
      <c r="AI154" s="193"/>
      <c r="AJ154" s="193"/>
      <c r="AK154" s="193"/>
      <c r="AL154" s="193"/>
      <c r="AM154" s="193"/>
      <c r="AN154" s="193"/>
      <c r="AO154" s="193"/>
      <c r="AP154" s="193"/>
      <c r="AQ154" s="193"/>
      <c r="AR154" s="193"/>
      <c r="AS154" s="193"/>
      <c r="AT154" s="193"/>
      <c r="AU154" s="193"/>
      <c r="AV154" s="193"/>
      <c r="AW154" s="193"/>
      <c r="AX154" s="193"/>
      <c r="AY154" s="193"/>
      <c r="AZ154" s="193"/>
      <c r="BA154" s="193"/>
      <c r="BB154" s="193"/>
      <c r="BC154" s="193"/>
      <c r="BD154" s="193"/>
      <c r="BE154" s="193"/>
      <c r="BF154" s="193"/>
      <c r="BG154" s="193"/>
      <c r="BH154" s="193"/>
      <c r="BI154" s="193"/>
      <c r="BJ154" s="193"/>
      <c r="BK154" s="193"/>
      <c r="BL154" s="193"/>
      <c r="BM154" s="193"/>
      <c r="BN154" s="193"/>
      <c r="BO154" s="193"/>
      <c r="BP154" s="193"/>
      <c r="BQ154" s="193"/>
      <c r="BR154" s="193"/>
      <c r="BS154" s="193"/>
      <c r="BT154" s="193"/>
      <c r="BU154" s="193"/>
      <c r="BV154" s="193"/>
      <c r="BW154" s="193"/>
      <c r="BX154" s="193"/>
      <c r="BY154" s="193"/>
      <c r="BZ154" s="193"/>
      <c r="CA154" s="193"/>
      <c r="CB154" s="193"/>
      <c r="CC154" s="193"/>
      <c r="CD154" s="193"/>
      <c r="CE154" s="193"/>
      <c r="CF154" s="193"/>
      <c r="CG154" s="193"/>
      <c r="CH154" s="193"/>
      <c r="CI154" s="193"/>
      <c r="CJ154" s="193"/>
      <c r="CK154" s="193"/>
      <c r="CL154" s="193"/>
      <c r="CM154" s="193"/>
      <c r="CN154" s="193"/>
      <c r="CO154" s="193"/>
      <c r="CP154" s="193"/>
      <c r="CQ154" s="193"/>
      <c r="CR154" s="193"/>
      <c r="CS154" s="193"/>
      <c r="CT154" s="193"/>
      <c r="CU154" s="193"/>
      <c r="CV154" s="193"/>
      <c r="CW154" s="193"/>
      <c r="CX154" s="193"/>
      <c r="CY154" s="193"/>
      <c r="CZ154" s="193"/>
      <c r="DA154" s="193"/>
      <c r="DB154" s="193"/>
      <c r="DC154" s="193"/>
      <c r="DD154" s="193"/>
      <c r="DE154" s="193"/>
      <c r="DF154" s="193"/>
      <c r="DG154" s="193"/>
      <c r="DH154" s="193"/>
      <c r="DI154" s="193"/>
      <c r="DJ154" s="193"/>
      <c r="DK154" s="193"/>
      <c r="DL154" s="193"/>
      <c r="DM154" s="193"/>
      <c r="DN154" s="193"/>
      <c r="DO154" s="193"/>
      <c r="DP154" s="193"/>
      <c r="DQ154" s="193"/>
      <c r="DR154" s="193"/>
      <c r="DS154" s="193"/>
      <c r="DT154" s="193"/>
      <c r="DU154" s="193"/>
      <c r="DV154" s="193"/>
      <c r="DW154" s="193"/>
      <c r="DX154" s="193"/>
      <c r="DY154" s="193"/>
      <c r="DZ154" s="193"/>
      <c r="EA154" s="193"/>
      <c r="EB154" s="193"/>
      <c r="EC154" s="193"/>
      <c r="ED154" s="193"/>
      <c r="EE154" s="193"/>
      <c r="EF154" s="193"/>
      <c r="EG154" s="193"/>
      <c r="EH154" s="193"/>
      <c r="EI154" s="193"/>
      <c r="EJ154" s="193"/>
      <c r="EK154" s="193"/>
      <c r="EL154" s="193"/>
      <c r="EM154" s="193"/>
      <c r="EN154" s="193"/>
      <c r="EO154" s="193"/>
      <c r="EP154" s="193"/>
      <c r="EQ154" s="193"/>
      <c r="ER154" s="193"/>
      <c r="ES154" s="193"/>
      <c r="ET154" s="193"/>
      <c r="EU154" s="193"/>
      <c r="EV154" s="193"/>
      <c r="EW154" s="193"/>
      <c r="EX154" s="193"/>
      <c r="EY154" s="193"/>
      <c r="EZ154" s="193"/>
      <c r="FA154" s="193"/>
      <c r="FB154" s="193"/>
      <c r="FC154" s="193"/>
      <c r="FD154" s="193"/>
      <c r="FE154" s="193"/>
      <c r="FF154" s="193"/>
      <c r="FG154" s="193"/>
      <c r="FH154" s="193"/>
      <c r="FI154" s="193"/>
      <c r="FJ154" s="193"/>
      <c r="FK154" s="193"/>
      <c r="FL154" s="193"/>
      <c r="FM154" s="193"/>
      <c r="FN154" s="193"/>
      <c r="FO154" s="193"/>
      <c r="FP154" s="193"/>
      <c r="FQ154" s="193"/>
      <c r="FR154" s="193"/>
      <c r="FS154" s="193"/>
      <c r="FT154" s="193"/>
      <c r="FU154" s="193"/>
      <c r="FV154" s="193"/>
      <c r="FW154" s="193"/>
      <c r="FX154" s="193"/>
      <c r="FY154" s="193"/>
      <c r="FZ154" s="193"/>
      <c r="GA154" s="193"/>
      <c r="GB154" s="193"/>
      <c r="GC154" s="193"/>
      <c r="GD154" s="193"/>
      <c r="GE154" s="193"/>
      <c r="GF154" s="193"/>
      <c r="GG154" s="193"/>
      <c r="GH154" s="193"/>
      <c r="GI154" s="193"/>
      <c r="GJ154" s="193"/>
      <c r="GK154" s="193"/>
      <c r="GL154" s="193"/>
      <c r="GM154" s="193"/>
      <c r="GN154" s="193"/>
      <c r="GO154" s="193"/>
      <c r="GP154" s="193"/>
      <c r="GQ154" s="193"/>
      <c r="GR154" s="193"/>
      <c r="GS154" s="193"/>
      <c r="GT154" s="193"/>
      <c r="GU154" s="193"/>
      <c r="GV154" s="193"/>
      <c r="GW154" s="193"/>
      <c r="GX154" s="193"/>
      <c r="GY154" s="193"/>
      <c r="GZ154" s="193"/>
      <c r="HA154" s="193"/>
      <c r="HB154" s="193"/>
      <c r="HC154" s="193"/>
      <c r="HD154" s="193"/>
      <c r="HE154" s="193"/>
      <c r="HF154" s="193"/>
      <c r="HG154" s="193"/>
      <c r="HH154" s="193"/>
      <c r="HI154" s="193"/>
      <c r="HJ154" s="193"/>
      <c r="HK154" s="193"/>
      <c r="HL154" s="193"/>
      <c r="HM154" s="193"/>
      <c r="HN154" s="193"/>
      <c r="HO154" s="193"/>
      <c r="HP154" s="193"/>
      <c r="HQ154" s="193"/>
      <c r="HR154" s="193"/>
      <c r="HS154" s="193"/>
      <c r="HT154" s="193"/>
      <c r="HU154" s="193"/>
      <c r="HV154" s="193"/>
      <c r="HW154" s="193"/>
      <c r="HX154" s="193"/>
      <c r="HY154" s="193"/>
      <c r="HZ154" s="193"/>
      <c r="IA154" s="193"/>
      <c r="IB154" s="193"/>
      <c r="IC154" s="193"/>
      <c r="ID154" s="193"/>
      <c r="IE154" s="193"/>
      <c r="IF154" s="193"/>
      <c r="IG154" s="193"/>
      <c r="IH154" s="193"/>
      <c r="II154" s="193"/>
      <c r="IJ154" s="193"/>
      <c r="IK154" s="193"/>
      <c r="IL154" s="193"/>
      <c r="IM154" s="193"/>
      <c r="IN154" s="193"/>
      <c r="IO154" s="193"/>
      <c r="IP154" s="193"/>
      <c r="IQ154" s="193"/>
      <c r="IR154" s="193"/>
      <c r="IS154" s="193"/>
      <c r="IT154" s="193"/>
      <c r="IU154" s="193"/>
      <c r="IV154" s="193"/>
    </row>
    <row r="155" ht="27.75" customHeight="1" spans="1:256">
      <c r="A155" s="427" t="s">
        <v>1354</v>
      </c>
      <c r="B155" s="423"/>
      <c r="C155" s="428">
        <f t="shared" ref="C155:C164" si="11">IF(F41=0,0,E41/F41)</f>
        <v>1.33137254901961</v>
      </c>
      <c r="D155" s="429">
        <f>IF(E41=0,0,E41/J13)</f>
        <v>5.22307692307692</v>
      </c>
      <c r="E155" s="429">
        <f>IF(D41=0,0,(J13+F13)/D41)</f>
        <v>7.91176470588235</v>
      </c>
      <c r="F155" s="428">
        <f>IF(H13+I13=0,0,(H13+I13)/(D13+E13+G13+H13+I13))</f>
        <v>0.0153846153846154</v>
      </c>
      <c r="G155" s="428">
        <f>IF(I13=0,0,I13/(D13+E13+G13+H13+I13))</f>
        <v>0.0153846153846154</v>
      </c>
      <c r="H155" s="430">
        <f>IF(G41=0,0,G41/(D13+E13+F13+G13+H13+I13))</f>
        <v>0</v>
      </c>
      <c r="I155" s="283"/>
      <c r="J155" s="462"/>
      <c r="K155" s="458"/>
      <c r="L155" s="198"/>
      <c r="M155" s="198"/>
      <c r="N155" s="198"/>
      <c r="O155" s="198"/>
      <c r="P155" s="198"/>
      <c r="Q155" s="198"/>
      <c r="R155" s="198"/>
      <c r="S155" s="198"/>
      <c r="T155" s="198"/>
      <c r="U155" s="198"/>
      <c r="V155" s="198"/>
      <c r="W155" s="198"/>
      <c r="X155" s="198"/>
      <c r="Y155" s="198"/>
      <c r="Z155" s="198"/>
      <c r="AA155" s="198"/>
      <c r="AB155" s="198"/>
      <c r="AC155" s="198"/>
      <c r="AD155" s="198"/>
      <c r="AE155" s="198"/>
      <c r="AF155" s="198"/>
      <c r="AG155" s="198"/>
      <c r="AH155" s="198"/>
      <c r="AI155" s="198"/>
      <c r="AJ155" s="198"/>
      <c r="AK155" s="198"/>
      <c r="AL155" s="198"/>
      <c r="AM155" s="198"/>
      <c r="AN155" s="198"/>
      <c r="AO155" s="198"/>
      <c r="AP155" s="198"/>
      <c r="AQ155" s="198"/>
      <c r="AR155" s="198"/>
      <c r="AS155" s="198"/>
      <c r="AT155" s="198"/>
      <c r="AU155" s="198"/>
      <c r="AV155" s="198"/>
      <c r="AW155" s="198"/>
      <c r="AX155" s="198"/>
      <c r="AY155" s="198"/>
      <c r="AZ155" s="198"/>
      <c r="BA155" s="198"/>
      <c r="BB155" s="198"/>
      <c r="BC155" s="198"/>
      <c r="BD155" s="198"/>
      <c r="BE155" s="198"/>
      <c r="BF155" s="198"/>
      <c r="BG155" s="198"/>
      <c r="BH155" s="198"/>
      <c r="BI155" s="198"/>
      <c r="BJ155" s="198"/>
      <c r="BK155" s="198"/>
      <c r="BL155" s="198"/>
      <c r="BM155" s="198"/>
      <c r="BN155" s="198"/>
      <c r="BO155" s="198"/>
      <c r="BP155" s="198"/>
      <c r="BQ155" s="198"/>
      <c r="BR155" s="198"/>
      <c r="BS155" s="198"/>
      <c r="BT155" s="198"/>
      <c r="BU155" s="198"/>
      <c r="BV155" s="198"/>
      <c r="BW155" s="198"/>
      <c r="BX155" s="198"/>
      <c r="BY155" s="198"/>
      <c r="BZ155" s="198"/>
      <c r="CA155" s="198"/>
      <c r="CB155" s="198"/>
      <c r="CC155" s="198"/>
      <c r="CD155" s="198"/>
      <c r="CE155" s="198"/>
      <c r="CF155" s="198"/>
      <c r="CG155" s="198"/>
      <c r="CH155" s="198"/>
      <c r="CI155" s="198"/>
      <c r="CJ155" s="198"/>
      <c r="CK155" s="198"/>
      <c r="CL155" s="198"/>
      <c r="CM155" s="198"/>
      <c r="CN155" s="198"/>
      <c r="CO155" s="198"/>
      <c r="CP155" s="198"/>
      <c r="CQ155" s="198"/>
      <c r="CR155" s="198"/>
      <c r="CS155" s="198"/>
      <c r="CT155" s="198"/>
      <c r="CU155" s="198"/>
      <c r="CV155" s="198"/>
      <c r="CW155" s="198"/>
      <c r="CX155" s="198"/>
      <c r="CY155" s="198"/>
      <c r="CZ155" s="198"/>
      <c r="DA155" s="198"/>
      <c r="DB155" s="198"/>
      <c r="DC155" s="198"/>
      <c r="DD155" s="198"/>
      <c r="DE155" s="198"/>
      <c r="DF155" s="198"/>
      <c r="DG155" s="198"/>
      <c r="DH155" s="198"/>
      <c r="DI155" s="198"/>
      <c r="DJ155" s="198"/>
      <c r="DK155" s="198"/>
      <c r="DL155" s="198"/>
      <c r="DM155" s="198"/>
      <c r="DN155" s="198"/>
      <c r="DO155" s="198"/>
      <c r="DP155" s="198"/>
      <c r="DQ155" s="198"/>
      <c r="DR155" s="198"/>
      <c r="DS155" s="198"/>
      <c r="DT155" s="198"/>
      <c r="DU155" s="198"/>
      <c r="DV155" s="198"/>
      <c r="DW155" s="198"/>
      <c r="DX155" s="198"/>
      <c r="DY155" s="198"/>
      <c r="DZ155" s="198"/>
      <c r="EA155" s="198"/>
      <c r="EB155" s="198"/>
      <c r="EC155" s="198"/>
      <c r="ED155" s="198"/>
      <c r="EE155" s="198"/>
      <c r="EF155" s="198"/>
      <c r="EG155" s="198"/>
      <c r="EH155" s="198"/>
      <c r="EI155" s="198"/>
      <c r="EJ155" s="198"/>
      <c r="EK155" s="198"/>
      <c r="EL155" s="198"/>
      <c r="EM155" s="198"/>
      <c r="EN155" s="198"/>
      <c r="EO155" s="198"/>
      <c r="EP155" s="198"/>
      <c r="EQ155" s="198"/>
      <c r="ER155" s="198"/>
      <c r="ES155" s="198"/>
      <c r="ET155" s="198"/>
      <c r="EU155" s="198"/>
      <c r="EV155" s="198"/>
      <c r="EW155" s="198"/>
      <c r="EX155" s="198"/>
      <c r="EY155" s="198"/>
      <c r="EZ155" s="198"/>
      <c r="FA155" s="198"/>
      <c r="FB155" s="198"/>
      <c r="FC155" s="198"/>
      <c r="FD155" s="198"/>
      <c r="FE155" s="198"/>
      <c r="FF155" s="198"/>
      <c r="FG155" s="198"/>
      <c r="FH155" s="198"/>
      <c r="FI155" s="198"/>
      <c r="FJ155" s="198"/>
      <c r="FK155" s="198"/>
      <c r="FL155" s="198"/>
      <c r="FM155" s="198"/>
      <c r="FN155" s="198"/>
      <c r="FO155" s="198"/>
      <c r="FP155" s="198"/>
      <c r="FQ155" s="198"/>
      <c r="FR155" s="198"/>
      <c r="FS155" s="198"/>
      <c r="FT155" s="198"/>
      <c r="FU155" s="198"/>
      <c r="FV155" s="198"/>
      <c r="FW155" s="198"/>
      <c r="FX155" s="198"/>
      <c r="FY155" s="198"/>
      <c r="FZ155" s="198"/>
      <c r="GA155" s="198"/>
      <c r="GB155" s="198"/>
      <c r="GC155" s="198"/>
      <c r="GD155" s="198"/>
      <c r="GE155" s="198"/>
      <c r="GF155" s="198"/>
      <c r="GG155" s="198"/>
      <c r="GH155" s="198"/>
      <c r="GI155" s="198"/>
      <c r="GJ155" s="198"/>
      <c r="GK155" s="198"/>
      <c r="GL155" s="198"/>
      <c r="GM155" s="198"/>
      <c r="GN155" s="198"/>
      <c r="GO155" s="198"/>
      <c r="GP155" s="198"/>
      <c r="GQ155" s="198"/>
      <c r="GR155" s="198"/>
      <c r="GS155" s="198"/>
      <c r="GT155" s="198"/>
      <c r="GU155" s="198"/>
      <c r="GV155" s="198"/>
      <c r="GW155" s="198"/>
      <c r="GX155" s="198"/>
      <c r="GY155" s="198"/>
      <c r="GZ155" s="198"/>
      <c r="HA155" s="198"/>
      <c r="HB155" s="198"/>
      <c r="HC155" s="198"/>
      <c r="HD155" s="198"/>
      <c r="HE155" s="198"/>
      <c r="HF155" s="198"/>
      <c r="HG155" s="198"/>
      <c r="HH155" s="198"/>
      <c r="HI155" s="198"/>
      <c r="HJ155" s="198"/>
      <c r="HK155" s="198"/>
      <c r="HL155" s="198"/>
      <c r="HM155" s="198"/>
      <c r="HN155" s="198"/>
      <c r="HO155" s="198"/>
      <c r="HP155" s="198"/>
      <c r="HQ155" s="198"/>
      <c r="HR155" s="198"/>
      <c r="HS155" s="198"/>
      <c r="HT155" s="198"/>
      <c r="HU155" s="198"/>
      <c r="HV155" s="198"/>
      <c r="HW155" s="198"/>
      <c r="HX155" s="198"/>
      <c r="HY155" s="198"/>
      <c r="HZ155" s="198"/>
      <c r="IA155" s="198"/>
      <c r="IB155" s="198"/>
      <c r="IC155" s="198"/>
      <c r="ID155" s="198"/>
      <c r="IE155" s="198"/>
      <c r="IF155" s="198"/>
      <c r="IG155" s="198"/>
      <c r="IH155" s="198"/>
      <c r="II155" s="198"/>
      <c r="IJ155" s="198"/>
      <c r="IK155" s="198"/>
      <c r="IL155" s="198"/>
      <c r="IM155" s="198"/>
      <c r="IN155" s="198"/>
      <c r="IO155" s="198"/>
      <c r="IP155" s="198"/>
      <c r="IQ155" s="198"/>
      <c r="IR155" s="198"/>
      <c r="IS155" s="198"/>
      <c r="IT155" s="198"/>
      <c r="IU155" s="198"/>
      <c r="IV155" s="198"/>
    </row>
    <row r="156" ht="27.75" customHeight="1" spans="1:256">
      <c r="A156" s="427" t="s">
        <v>1241</v>
      </c>
      <c r="B156" s="423"/>
      <c r="C156" s="428">
        <f t="shared" si="11"/>
        <v>0.59</v>
      </c>
      <c r="D156" s="429">
        <f t="shared" ref="D156:D163" si="12">IF(E42=0,0,E42/J15)</f>
        <v>1.97214484679666</v>
      </c>
      <c r="E156" s="429">
        <f t="shared" ref="E156:E163" si="13">IF(D42=0,0,(J15+F15)/D42)</f>
        <v>9.075</v>
      </c>
      <c r="F156" s="428">
        <f t="shared" ref="F156:F163" si="14">IF(H15+I15=0,0,(H15+I15)/(D15+E15+G15+H15+I15))</f>
        <v>0</v>
      </c>
      <c r="G156" s="428">
        <f t="shared" ref="G156:G163" si="15">IF(I15=0,0,I15/(D15+E15+G15+H15+I15))</f>
        <v>0</v>
      </c>
      <c r="H156" s="430">
        <f t="shared" ref="H156:H163" si="16">IF(G42=0,0,G42/(D15+E15+F15+G15+H15+I15))</f>
        <v>0.00275482093663912</v>
      </c>
      <c r="I156" s="283"/>
      <c r="J156" s="462"/>
      <c r="K156" s="458"/>
      <c r="L156" s="198"/>
      <c r="M156" s="198"/>
      <c r="N156" s="198"/>
      <c r="O156" s="198"/>
      <c r="P156" s="198"/>
      <c r="Q156" s="198"/>
      <c r="R156" s="198"/>
      <c r="S156" s="198"/>
      <c r="T156" s="198"/>
      <c r="U156" s="198"/>
      <c r="V156" s="198"/>
      <c r="W156" s="198"/>
      <c r="X156" s="198"/>
      <c r="Y156" s="198"/>
      <c r="Z156" s="198"/>
      <c r="AA156" s="198"/>
      <c r="AB156" s="198"/>
      <c r="AC156" s="198"/>
      <c r="AD156" s="198"/>
      <c r="AE156" s="198"/>
      <c r="AF156" s="198"/>
      <c r="AG156" s="198"/>
      <c r="AH156" s="198"/>
      <c r="AI156" s="198"/>
      <c r="AJ156" s="198"/>
      <c r="AK156" s="198"/>
      <c r="AL156" s="198"/>
      <c r="AM156" s="198"/>
      <c r="AN156" s="198"/>
      <c r="AO156" s="198"/>
      <c r="AP156" s="198"/>
      <c r="AQ156" s="198"/>
      <c r="AR156" s="198"/>
      <c r="AS156" s="198"/>
      <c r="AT156" s="198"/>
      <c r="AU156" s="198"/>
      <c r="AV156" s="198"/>
      <c r="AW156" s="198"/>
      <c r="AX156" s="198"/>
      <c r="AY156" s="198"/>
      <c r="AZ156" s="198"/>
      <c r="BA156" s="198"/>
      <c r="BB156" s="198"/>
      <c r="BC156" s="198"/>
      <c r="BD156" s="198"/>
      <c r="BE156" s="198"/>
      <c r="BF156" s="198"/>
      <c r="BG156" s="198"/>
      <c r="BH156" s="198"/>
      <c r="BI156" s="198"/>
      <c r="BJ156" s="198"/>
      <c r="BK156" s="198"/>
      <c r="BL156" s="198"/>
      <c r="BM156" s="198"/>
      <c r="BN156" s="198"/>
      <c r="BO156" s="198"/>
      <c r="BP156" s="198"/>
      <c r="BQ156" s="198"/>
      <c r="BR156" s="198"/>
      <c r="BS156" s="198"/>
      <c r="BT156" s="198"/>
      <c r="BU156" s="198"/>
      <c r="BV156" s="198"/>
      <c r="BW156" s="198"/>
      <c r="BX156" s="198"/>
      <c r="BY156" s="198"/>
      <c r="BZ156" s="198"/>
      <c r="CA156" s="198"/>
      <c r="CB156" s="198"/>
      <c r="CC156" s="198"/>
      <c r="CD156" s="198"/>
      <c r="CE156" s="198"/>
      <c r="CF156" s="198"/>
      <c r="CG156" s="198"/>
      <c r="CH156" s="198"/>
      <c r="CI156" s="198"/>
      <c r="CJ156" s="198"/>
      <c r="CK156" s="198"/>
      <c r="CL156" s="198"/>
      <c r="CM156" s="198"/>
      <c r="CN156" s="198"/>
      <c r="CO156" s="198"/>
      <c r="CP156" s="198"/>
      <c r="CQ156" s="198"/>
      <c r="CR156" s="198"/>
      <c r="CS156" s="198"/>
      <c r="CT156" s="198"/>
      <c r="CU156" s="198"/>
      <c r="CV156" s="198"/>
      <c r="CW156" s="198"/>
      <c r="CX156" s="198"/>
      <c r="CY156" s="198"/>
      <c r="CZ156" s="198"/>
      <c r="DA156" s="198"/>
      <c r="DB156" s="198"/>
      <c r="DC156" s="198"/>
      <c r="DD156" s="198"/>
      <c r="DE156" s="198"/>
      <c r="DF156" s="198"/>
      <c r="DG156" s="198"/>
      <c r="DH156" s="198"/>
      <c r="DI156" s="198"/>
      <c r="DJ156" s="198"/>
      <c r="DK156" s="198"/>
      <c r="DL156" s="198"/>
      <c r="DM156" s="198"/>
      <c r="DN156" s="198"/>
      <c r="DO156" s="198"/>
      <c r="DP156" s="198"/>
      <c r="DQ156" s="198"/>
      <c r="DR156" s="198"/>
      <c r="DS156" s="198"/>
      <c r="DT156" s="198"/>
      <c r="DU156" s="198"/>
      <c r="DV156" s="198"/>
      <c r="DW156" s="198"/>
      <c r="DX156" s="198"/>
      <c r="DY156" s="198"/>
      <c r="DZ156" s="198"/>
      <c r="EA156" s="198"/>
      <c r="EB156" s="198"/>
      <c r="EC156" s="198"/>
      <c r="ED156" s="198"/>
      <c r="EE156" s="198"/>
      <c r="EF156" s="198"/>
      <c r="EG156" s="198"/>
      <c r="EH156" s="198"/>
      <c r="EI156" s="198"/>
      <c r="EJ156" s="198"/>
      <c r="EK156" s="198"/>
      <c r="EL156" s="198"/>
      <c r="EM156" s="198"/>
      <c r="EN156" s="198"/>
      <c r="EO156" s="198"/>
      <c r="EP156" s="198"/>
      <c r="EQ156" s="198"/>
      <c r="ER156" s="198"/>
      <c r="ES156" s="198"/>
      <c r="ET156" s="198"/>
      <c r="EU156" s="198"/>
      <c r="EV156" s="198"/>
      <c r="EW156" s="198"/>
      <c r="EX156" s="198"/>
      <c r="EY156" s="198"/>
      <c r="EZ156" s="198"/>
      <c r="FA156" s="198"/>
      <c r="FB156" s="198"/>
      <c r="FC156" s="198"/>
      <c r="FD156" s="198"/>
      <c r="FE156" s="198"/>
      <c r="FF156" s="198"/>
      <c r="FG156" s="198"/>
      <c r="FH156" s="198"/>
      <c r="FI156" s="198"/>
      <c r="FJ156" s="198"/>
      <c r="FK156" s="198"/>
      <c r="FL156" s="198"/>
      <c r="FM156" s="198"/>
      <c r="FN156" s="198"/>
      <c r="FO156" s="198"/>
      <c r="FP156" s="198"/>
      <c r="FQ156" s="198"/>
      <c r="FR156" s="198"/>
      <c r="FS156" s="198"/>
      <c r="FT156" s="198"/>
      <c r="FU156" s="198"/>
      <c r="FV156" s="198"/>
      <c r="FW156" s="198"/>
      <c r="FX156" s="198"/>
      <c r="FY156" s="198"/>
      <c r="FZ156" s="198"/>
      <c r="GA156" s="198"/>
      <c r="GB156" s="198"/>
      <c r="GC156" s="198"/>
      <c r="GD156" s="198"/>
      <c r="GE156" s="198"/>
      <c r="GF156" s="198"/>
      <c r="GG156" s="198"/>
      <c r="GH156" s="198"/>
      <c r="GI156" s="198"/>
      <c r="GJ156" s="198"/>
      <c r="GK156" s="198"/>
      <c r="GL156" s="198"/>
      <c r="GM156" s="198"/>
      <c r="GN156" s="198"/>
      <c r="GO156" s="198"/>
      <c r="GP156" s="198"/>
      <c r="GQ156" s="198"/>
      <c r="GR156" s="198"/>
      <c r="GS156" s="198"/>
      <c r="GT156" s="198"/>
      <c r="GU156" s="198"/>
      <c r="GV156" s="198"/>
      <c r="GW156" s="198"/>
      <c r="GX156" s="198"/>
      <c r="GY156" s="198"/>
      <c r="GZ156" s="198"/>
      <c r="HA156" s="198"/>
      <c r="HB156" s="198"/>
      <c r="HC156" s="198"/>
      <c r="HD156" s="198"/>
      <c r="HE156" s="198"/>
      <c r="HF156" s="198"/>
      <c r="HG156" s="198"/>
      <c r="HH156" s="198"/>
      <c r="HI156" s="198"/>
      <c r="HJ156" s="198"/>
      <c r="HK156" s="198"/>
      <c r="HL156" s="198"/>
      <c r="HM156" s="198"/>
      <c r="HN156" s="198"/>
      <c r="HO156" s="198"/>
      <c r="HP156" s="198"/>
      <c r="HQ156" s="198"/>
      <c r="HR156" s="198"/>
      <c r="HS156" s="198"/>
      <c r="HT156" s="198"/>
      <c r="HU156" s="198"/>
      <c r="HV156" s="198"/>
      <c r="HW156" s="198"/>
      <c r="HX156" s="198"/>
      <c r="HY156" s="198"/>
      <c r="HZ156" s="198"/>
      <c r="IA156" s="198"/>
      <c r="IB156" s="198"/>
      <c r="IC156" s="198"/>
      <c r="ID156" s="198"/>
      <c r="IE156" s="198"/>
      <c r="IF156" s="198"/>
      <c r="IG156" s="198"/>
      <c r="IH156" s="198"/>
      <c r="II156" s="198"/>
      <c r="IJ156" s="198"/>
      <c r="IK156" s="198"/>
      <c r="IL156" s="198"/>
      <c r="IM156" s="198"/>
      <c r="IN156" s="198"/>
      <c r="IO156" s="198"/>
      <c r="IP156" s="198"/>
      <c r="IQ156" s="198"/>
      <c r="IR156" s="198"/>
      <c r="IS156" s="198"/>
      <c r="IT156" s="198"/>
      <c r="IU156" s="198"/>
      <c r="IV156" s="198"/>
    </row>
    <row r="157" ht="27.75" customHeight="1" spans="1:256">
      <c r="A157" s="427" t="s">
        <v>1212</v>
      </c>
      <c r="B157" s="423"/>
      <c r="C157" s="428">
        <f t="shared" si="11"/>
        <v>0.347222222222222</v>
      </c>
      <c r="D157" s="429">
        <f t="shared" si="12"/>
        <v>1.78571428571429</v>
      </c>
      <c r="E157" s="429">
        <f t="shared" si="13"/>
        <v>5.83333333333333</v>
      </c>
      <c r="F157" s="428">
        <f t="shared" si="14"/>
        <v>0</v>
      </c>
      <c r="G157" s="428">
        <f t="shared" si="15"/>
        <v>0</v>
      </c>
      <c r="H157" s="430">
        <f t="shared" si="16"/>
        <v>0</v>
      </c>
      <c r="I157" s="283"/>
      <c r="J157" s="462"/>
      <c r="K157" s="458"/>
      <c r="L157" s="198"/>
      <c r="M157" s="198"/>
      <c r="N157" s="198"/>
      <c r="O157" s="198"/>
      <c r="P157" s="198"/>
      <c r="Q157" s="198"/>
      <c r="R157" s="198"/>
      <c r="S157" s="198"/>
      <c r="T157" s="198"/>
      <c r="U157" s="198"/>
      <c r="V157" s="198"/>
      <c r="W157" s="198"/>
      <c r="X157" s="198"/>
      <c r="Y157" s="198"/>
      <c r="Z157" s="198"/>
      <c r="AA157" s="198"/>
      <c r="AB157" s="198"/>
      <c r="AC157" s="198"/>
      <c r="AD157" s="198"/>
      <c r="AE157" s="198"/>
      <c r="AF157" s="198"/>
      <c r="AG157" s="198"/>
      <c r="AH157" s="198"/>
      <c r="AI157" s="198"/>
      <c r="AJ157" s="198"/>
      <c r="AK157" s="198"/>
      <c r="AL157" s="198"/>
      <c r="AM157" s="198"/>
      <c r="AN157" s="198"/>
      <c r="AO157" s="198"/>
      <c r="AP157" s="198"/>
      <c r="AQ157" s="198"/>
      <c r="AR157" s="198"/>
      <c r="AS157" s="198"/>
      <c r="AT157" s="198"/>
      <c r="AU157" s="198"/>
      <c r="AV157" s="198"/>
      <c r="AW157" s="198"/>
      <c r="AX157" s="198"/>
      <c r="AY157" s="198"/>
      <c r="AZ157" s="198"/>
      <c r="BA157" s="198"/>
      <c r="BB157" s="198"/>
      <c r="BC157" s="198"/>
      <c r="BD157" s="198"/>
      <c r="BE157" s="198"/>
      <c r="BF157" s="198"/>
      <c r="BG157" s="198"/>
      <c r="BH157" s="198"/>
      <c r="BI157" s="198"/>
      <c r="BJ157" s="198"/>
      <c r="BK157" s="198"/>
      <c r="BL157" s="198"/>
      <c r="BM157" s="198"/>
      <c r="BN157" s="198"/>
      <c r="BO157" s="198"/>
      <c r="BP157" s="198"/>
      <c r="BQ157" s="198"/>
      <c r="BR157" s="198"/>
      <c r="BS157" s="198"/>
      <c r="BT157" s="198"/>
      <c r="BU157" s="198"/>
      <c r="BV157" s="198"/>
      <c r="BW157" s="198"/>
      <c r="BX157" s="198"/>
      <c r="BY157" s="198"/>
      <c r="BZ157" s="198"/>
      <c r="CA157" s="198"/>
      <c r="CB157" s="198"/>
      <c r="CC157" s="198"/>
      <c r="CD157" s="198"/>
      <c r="CE157" s="198"/>
      <c r="CF157" s="198"/>
      <c r="CG157" s="198"/>
      <c r="CH157" s="198"/>
      <c r="CI157" s="198"/>
      <c r="CJ157" s="198"/>
      <c r="CK157" s="198"/>
      <c r="CL157" s="198"/>
      <c r="CM157" s="198"/>
      <c r="CN157" s="198"/>
      <c r="CO157" s="198"/>
      <c r="CP157" s="198"/>
      <c r="CQ157" s="198"/>
      <c r="CR157" s="198"/>
      <c r="CS157" s="198"/>
      <c r="CT157" s="198"/>
      <c r="CU157" s="198"/>
      <c r="CV157" s="198"/>
      <c r="CW157" s="198"/>
      <c r="CX157" s="198"/>
      <c r="CY157" s="198"/>
      <c r="CZ157" s="198"/>
      <c r="DA157" s="198"/>
      <c r="DB157" s="198"/>
      <c r="DC157" s="198"/>
      <c r="DD157" s="198"/>
      <c r="DE157" s="198"/>
      <c r="DF157" s="198"/>
      <c r="DG157" s="198"/>
      <c r="DH157" s="198"/>
      <c r="DI157" s="198"/>
      <c r="DJ157" s="198"/>
      <c r="DK157" s="198"/>
      <c r="DL157" s="198"/>
      <c r="DM157" s="198"/>
      <c r="DN157" s="198"/>
      <c r="DO157" s="198"/>
      <c r="DP157" s="198"/>
      <c r="DQ157" s="198"/>
      <c r="DR157" s="198"/>
      <c r="DS157" s="198"/>
      <c r="DT157" s="198"/>
      <c r="DU157" s="198"/>
      <c r="DV157" s="198"/>
      <c r="DW157" s="198"/>
      <c r="DX157" s="198"/>
      <c r="DY157" s="198"/>
      <c r="DZ157" s="198"/>
      <c r="EA157" s="198"/>
      <c r="EB157" s="198"/>
      <c r="EC157" s="198"/>
      <c r="ED157" s="198"/>
      <c r="EE157" s="198"/>
      <c r="EF157" s="198"/>
      <c r="EG157" s="198"/>
      <c r="EH157" s="198"/>
      <c r="EI157" s="198"/>
      <c r="EJ157" s="198"/>
      <c r="EK157" s="198"/>
      <c r="EL157" s="198"/>
      <c r="EM157" s="198"/>
      <c r="EN157" s="198"/>
      <c r="EO157" s="198"/>
      <c r="EP157" s="198"/>
      <c r="EQ157" s="198"/>
      <c r="ER157" s="198"/>
      <c r="ES157" s="198"/>
      <c r="ET157" s="198"/>
      <c r="EU157" s="198"/>
      <c r="EV157" s="198"/>
      <c r="EW157" s="198"/>
      <c r="EX157" s="198"/>
      <c r="EY157" s="198"/>
      <c r="EZ157" s="198"/>
      <c r="FA157" s="198"/>
      <c r="FB157" s="198"/>
      <c r="FC157" s="198"/>
      <c r="FD157" s="198"/>
      <c r="FE157" s="198"/>
      <c r="FF157" s="198"/>
      <c r="FG157" s="198"/>
      <c r="FH157" s="198"/>
      <c r="FI157" s="198"/>
      <c r="FJ157" s="198"/>
      <c r="FK157" s="198"/>
      <c r="FL157" s="198"/>
      <c r="FM157" s="198"/>
      <c r="FN157" s="198"/>
      <c r="FO157" s="198"/>
      <c r="FP157" s="198"/>
      <c r="FQ157" s="198"/>
      <c r="FR157" s="198"/>
      <c r="FS157" s="198"/>
      <c r="FT157" s="198"/>
      <c r="FU157" s="198"/>
      <c r="FV157" s="198"/>
      <c r="FW157" s="198"/>
      <c r="FX157" s="198"/>
      <c r="FY157" s="198"/>
      <c r="FZ157" s="198"/>
      <c r="GA157" s="198"/>
      <c r="GB157" s="198"/>
      <c r="GC157" s="198"/>
      <c r="GD157" s="198"/>
      <c r="GE157" s="198"/>
      <c r="GF157" s="198"/>
      <c r="GG157" s="198"/>
      <c r="GH157" s="198"/>
      <c r="GI157" s="198"/>
      <c r="GJ157" s="198"/>
      <c r="GK157" s="198"/>
      <c r="GL157" s="198"/>
      <c r="GM157" s="198"/>
      <c r="GN157" s="198"/>
      <c r="GO157" s="198"/>
      <c r="GP157" s="198"/>
      <c r="GQ157" s="198"/>
      <c r="GR157" s="198"/>
      <c r="GS157" s="198"/>
      <c r="GT157" s="198"/>
      <c r="GU157" s="198"/>
      <c r="GV157" s="198"/>
      <c r="GW157" s="198"/>
      <c r="GX157" s="198"/>
      <c r="GY157" s="198"/>
      <c r="GZ157" s="198"/>
      <c r="HA157" s="198"/>
      <c r="HB157" s="198"/>
      <c r="HC157" s="198"/>
      <c r="HD157" s="198"/>
      <c r="HE157" s="198"/>
      <c r="HF157" s="198"/>
      <c r="HG157" s="198"/>
      <c r="HH157" s="198"/>
      <c r="HI157" s="198"/>
      <c r="HJ157" s="198"/>
      <c r="HK157" s="198"/>
      <c r="HL157" s="198"/>
      <c r="HM157" s="198"/>
      <c r="HN157" s="198"/>
      <c r="HO157" s="198"/>
      <c r="HP157" s="198"/>
      <c r="HQ157" s="198"/>
      <c r="HR157" s="198"/>
      <c r="HS157" s="198"/>
      <c r="HT157" s="198"/>
      <c r="HU157" s="198"/>
      <c r="HV157" s="198"/>
      <c r="HW157" s="198"/>
      <c r="HX157" s="198"/>
      <c r="HY157" s="198"/>
      <c r="HZ157" s="198"/>
      <c r="IA157" s="198"/>
      <c r="IB157" s="198"/>
      <c r="IC157" s="198"/>
      <c r="ID157" s="198"/>
      <c r="IE157" s="198"/>
      <c r="IF157" s="198"/>
      <c r="IG157" s="198"/>
      <c r="IH157" s="198"/>
      <c r="II157" s="198"/>
      <c r="IJ157" s="198"/>
      <c r="IK157" s="198"/>
      <c r="IL157" s="198"/>
      <c r="IM157" s="198"/>
      <c r="IN157" s="198"/>
      <c r="IO157" s="198"/>
      <c r="IP157" s="198"/>
      <c r="IQ157" s="198"/>
      <c r="IR157" s="198"/>
      <c r="IS157" s="198"/>
      <c r="IT157" s="198"/>
      <c r="IU157" s="198"/>
      <c r="IV157" s="198"/>
    </row>
    <row r="158" ht="27.75" customHeight="1" spans="1:256">
      <c r="A158" s="427" t="s">
        <v>1214</v>
      </c>
      <c r="B158" s="423"/>
      <c r="C158" s="428">
        <f t="shared" si="11"/>
        <v>0.75</v>
      </c>
      <c r="D158" s="429">
        <f t="shared" si="12"/>
        <v>22.5</v>
      </c>
      <c r="E158" s="429">
        <f t="shared" si="13"/>
        <v>3.6</v>
      </c>
      <c r="F158" s="428">
        <f t="shared" si="14"/>
        <v>0.8</v>
      </c>
      <c r="G158" s="428">
        <f t="shared" si="15"/>
        <v>0.5</v>
      </c>
      <c r="H158" s="430">
        <f t="shared" si="16"/>
        <v>0.0555555555555556</v>
      </c>
      <c r="I158" s="283"/>
      <c r="J158" s="462"/>
      <c r="K158" s="458"/>
      <c r="L158" s="198"/>
      <c r="M158" s="198"/>
      <c r="N158" s="198"/>
      <c r="O158" s="198"/>
      <c r="P158" s="198"/>
      <c r="Q158" s="198"/>
      <c r="R158" s="198"/>
      <c r="S158" s="198"/>
      <c r="T158" s="198"/>
      <c r="U158" s="198"/>
      <c r="V158" s="198"/>
      <c r="W158" s="198"/>
      <c r="X158" s="198"/>
      <c r="Y158" s="198"/>
      <c r="Z158" s="198"/>
      <c r="AA158" s="198"/>
      <c r="AB158" s="198"/>
      <c r="AC158" s="198"/>
      <c r="AD158" s="198"/>
      <c r="AE158" s="198"/>
      <c r="AF158" s="198"/>
      <c r="AG158" s="198"/>
      <c r="AH158" s="198"/>
      <c r="AI158" s="198"/>
      <c r="AJ158" s="198"/>
      <c r="AK158" s="198"/>
      <c r="AL158" s="198"/>
      <c r="AM158" s="198"/>
      <c r="AN158" s="198"/>
      <c r="AO158" s="198"/>
      <c r="AP158" s="198"/>
      <c r="AQ158" s="198"/>
      <c r="AR158" s="198"/>
      <c r="AS158" s="198"/>
      <c r="AT158" s="198"/>
      <c r="AU158" s="198"/>
      <c r="AV158" s="198"/>
      <c r="AW158" s="198"/>
      <c r="AX158" s="198"/>
      <c r="AY158" s="198"/>
      <c r="AZ158" s="198"/>
      <c r="BA158" s="198"/>
      <c r="BB158" s="198"/>
      <c r="BC158" s="198"/>
      <c r="BD158" s="198"/>
      <c r="BE158" s="198"/>
      <c r="BF158" s="198"/>
      <c r="BG158" s="198"/>
      <c r="BH158" s="198"/>
      <c r="BI158" s="198"/>
      <c r="BJ158" s="198"/>
      <c r="BK158" s="198"/>
      <c r="BL158" s="198"/>
      <c r="BM158" s="198"/>
      <c r="BN158" s="198"/>
      <c r="BO158" s="198"/>
      <c r="BP158" s="198"/>
      <c r="BQ158" s="198"/>
      <c r="BR158" s="198"/>
      <c r="BS158" s="198"/>
      <c r="BT158" s="198"/>
      <c r="BU158" s="198"/>
      <c r="BV158" s="198"/>
      <c r="BW158" s="198"/>
      <c r="BX158" s="198"/>
      <c r="BY158" s="198"/>
      <c r="BZ158" s="198"/>
      <c r="CA158" s="198"/>
      <c r="CB158" s="198"/>
      <c r="CC158" s="198"/>
      <c r="CD158" s="198"/>
      <c r="CE158" s="198"/>
      <c r="CF158" s="198"/>
      <c r="CG158" s="198"/>
      <c r="CH158" s="198"/>
      <c r="CI158" s="198"/>
      <c r="CJ158" s="198"/>
      <c r="CK158" s="198"/>
      <c r="CL158" s="198"/>
      <c r="CM158" s="198"/>
      <c r="CN158" s="198"/>
      <c r="CO158" s="198"/>
      <c r="CP158" s="198"/>
      <c r="CQ158" s="198"/>
      <c r="CR158" s="198"/>
      <c r="CS158" s="198"/>
      <c r="CT158" s="198"/>
      <c r="CU158" s="198"/>
      <c r="CV158" s="198"/>
      <c r="CW158" s="198"/>
      <c r="CX158" s="198"/>
      <c r="CY158" s="198"/>
      <c r="CZ158" s="198"/>
      <c r="DA158" s="198"/>
      <c r="DB158" s="198"/>
      <c r="DC158" s="198"/>
      <c r="DD158" s="198"/>
      <c r="DE158" s="198"/>
      <c r="DF158" s="198"/>
      <c r="DG158" s="198"/>
      <c r="DH158" s="198"/>
      <c r="DI158" s="198"/>
      <c r="DJ158" s="198"/>
      <c r="DK158" s="198"/>
      <c r="DL158" s="198"/>
      <c r="DM158" s="198"/>
      <c r="DN158" s="198"/>
      <c r="DO158" s="198"/>
      <c r="DP158" s="198"/>
      <c r="DQ158" s="198"/>
      <c r="DR158" s="198"/>
      <c r="DS158" s="198"/>
      <c r="DT158" s="198"/>
      <c r="DU158" s="198"/>
      <c r="DV158" s="198"/>
      <c r="DW158" s="198"/>
      <c r="DX158" s="198"/>
      <c r="DY158" s="198"/>
      <c r="DZ158" s="198"/>
      <c r="EA158" s="198"/>
      <c r="EB158" s="198"/>
      <c r="EC158" s="198"/>
      <c r="ED158" s="198"/>
      <c r="EE158" s="198"/>
      <c r="EF158" s="198"/>
      <c r="EG158" s="198"/>
      <c r="EH158" s="198"/>
      <c r="EI158" s="198"/>
      <c r="EJ158" s="198"/>
      <c r="EK158" s="198"/>
      <c r="EL158" s="198"/>
      <c r="EM158" s="198"/>
      <c r="EN158" s="198"/>
      <c r="EO158" s="198"/>
      <c r="EP158" s="198"/>
      <c r="EQ158" s="198"/>
      <c r="ER158" s="198"/>
      <c r="ES158" s="198"/>
      <c r="ET158" s="198"/>
      <c r="EU158" s="198"/>
      <c r="EV158" s="198"/>
      <c r="EW158" s="198"/>
      <c r="EX158" s="198"/>
      <c r="EY158" s="198"/>
      <c r="EZ158" s="198"/>
      <c r="FA158" s="198"/>
      <c r="FB158" s="198"/>
      <c r="FC158" s="198"/>
      <c r="FD158" s="198"/>
      <c r="FE158" s="198"/>
      <c r="FF158" s="198"/>
      <c r="FG158" s="198"/>
      <c r="FH158" s="198"/>
      <c r="FI158" s="198"/>
      <c r="FJ158" s="198"/>
      <c r="FK158" s="198"/>
      <c r="FL158" s="198"/>
      <c r="FM158" s="198"/>
      <c r="FN158" s="198"/>
      <c r="FO158" s="198"/>
      <c r="FP158" s="198"/>
      <c r="FQ158" s="198"/>
      <c r="FR158" s="198"/>
      <c r="FS158" s="198"/>
      <c r="FT158" s="198"/>
      <c r="FU158" s="198"/>
      <c r="FV158" s="198"/>
      <c r="FW158" s="198"/>
      <c r="FX158" s="198"/>
      <c r="FY158" s="198"/>
      <c r="FZ158" s="198"/>
      <c r="GA158" s="198"/>
      <c r="GB158" s="198"/>
      <c r="GC158" s="198"/>
      <c r="GD158" s="198"/>
      <c r="GE158" s="198"/>
      <c r="GF158" s="198"/>
      <c r="GG158" s="198"/>
      <c r="GH158" s="198"/>
      <c r="GI158" s="198"/>
      <c r="GJ158" s="198"/>
      <c r="GK158" s="198"/>
      <c r="GL158" s="198"/>
      <c r="GM158" s="198"/>
      <c r="GN158" s="198"/>
      <c r="GO158" s="198"/>
      <c r="GP158" s="198"/>
      <c r="GQ158" s="198"/>
      <c r="GR158" s="198"/>
      <c r="GS158" s="198"/>
      <c r="GT158" s="198"/>
      <c r="GU158" s="198"/>
      <c r="GV158" s="198"/>
      <c r="GW158" s="198"/>
      <c r="GX158" s="198"/>
      <c r="GY158" s="198"/>
      <c r="GZ158" s="198"/>
      <c r="HA158" s="198"/>
      <c r="HB158" s="198"/>
      <c r="HC158" s="198"/>
      <c r="HD158" s="198"/>
      <c r="HE158" s="198"/>
      <c r="HF158" s="198"/>
      <c r="HG158" s="198"/>
      <c r="HH158" s="198"/>
      <c r="HI158" s="198"/>
      <c r="HJ158" s="198"/>
      <c r="HK158" s="198"/>
      <c r="HL158" s="198"/>
      <c r="HM158" s="198"/>
      <c r="HN158" s="198"/>
      <c r="HO158" s="198"/>
      <c r="HP158" s="198"/>
      <c r="HQ158" s="198"/>
      <c r="HR158" s="198"/>
      <c r="HS158" s="198"/>
      <c r="HT158" s="198"/>
      <c r="HU158" s="198"/>
      <c r="HV158" s="198"/>
      <c r="HW158" s="198"/>
      <c r="HX158" s="198"/>
      <c r="HY158" s="198"/>
      <c r="HZ158" s="198"/>
      <c r="IA158" s="198"/>
      <c r="IB158" s="198"/>
      <c r="IC158" s="198"/>
      <c r="ID158" s="198"/>
      <c r="IE158" s="198"/>
      <c r="IF158" s="198"/>
      <c r="IG158" s="198"/>
      <c r="IH158" s="198"/>
      <c r="II158" s="198"/>
      <c r="IJ158" s="198"/>
      <c r="IK158" s="198"/>
      <c r="IL158" s="198"/>
      <c r="IM158" s="198"/>
      <c r="IN158" s="198"/>
      <c r="IO158" s="198"/>
      <c r="IP158" s="198"/>
      <c r="IQ158" s="198"/>
      <c r="IR158" s="198"/>
      <c r="IS158" s="198"/>
      <c r="IT158" s="198"/>
      <c r="IU158" s="198"/>
      <c r="IV158" s="198"/>
    </row>
    <row r="159" ht="27.75" customHeight="1" spans="1:256">
      <c r="A159" s="427" t="s">
        <v>1216</v>
      </c>
      <c r="B159" s="423"/>
      <c r="C159" s="428">
        <f t="shared" si="11"/>
        <v>0.48</v>
      </c>
      <c r="D159" s="429">
        <f t="shared" si="12"/>
        <v>1.97260273972603</v>
      </c>
      <c r="E159" s="429">
        <f t="shared" si="13"/>
        <v>7.3</v>
      </c>
      <c r="F159" s="428">
        <f t="shared" si="14"/>
        <v>0</v>
      </c>
      <c r="G159" s="428">
        <f t="shared" si="15"/>
        <v>0</v>
      </c>
      <c r="H159" s="430">
        <f t="shared" si="16"/>
        <v>0</v>
      </c>
      <c r="I159" s="283"/>
      <c r="J159" s="462"/>
      <c r="K159" s="458"/>
      <c r="L159" s="198"/>
      <c r="M159" s="198"/>
      <c r="N159" s="198"/>
      <c r="O159" s="198"/>
      <c r="P159" s="198"/>
      <c r="Q159" s="198"/>
      <c r="R159" s="198"/>
      <c r="S159" s="198"/>
      <c r="T159" s="198"/>
      <c r="U159" s="198"/>
      <c r="V159" s="198"/>
      <c r="W159" s="198"/>
      <c r="X159" s="198"/>
      <c r="Y159" s="198"/>
      <c r="Z159" s="198"/>
      <c r="AA159" s="198"/>
      <c r="AB159" s="198"/>
      <c r="AC159" s="198"/>
      <c r="AD159" s="198"/>
      <c r="AE159" s="198"/>
      <c r="AF159" s="198"/>
      <c r="AG159" s="198"/>
      <c r="AH159" s="198"/>
      <c r="AI159" s="198"/>
      <c r="AJ159" s="198"/>
      <c r="AK159" s="198"/>
      <c r="AL159" s="198"/>
      <c r="AM159" s="198"/>
      <c r="AN159" s="198"/>
      <c r="AO159" s="198"/>
      <c r="AP159" s="198"/>
      <c r="AQ159" s="198"/>
      <c r="AR159" s="198"/>
      <c r="AS159" s="198"/>
      <c r="AT159" s="198"/>
      <c r="AU159" s="198"/>
      <c r="AV159" s="198"/>
      <c r="AW159" s="198"/>
      <c r="AX159" s="198"/>
      <c r="AY159" s="198"/>
      <c r="AZ159" s="198"/>
      <c r="BA159" s="198"/>
      <c r="BB159" s="198"/>
      <c r="BC159" s="198"/>
      <c r="BD159" s="198"/>
      <c r="BE159" s="198"/>
      <c r="BF159" s="198"/>
      <c r="BG159" s="198"/>
      <c r="BH159" s="198"/>
      <c r="BI159" s="198"/>
      <c r="BJ159" s="198"/>
      <c r="BK159" s="198"/>
      <c r="BL159" s="198"/>
      <c r="BM159" s="198"/>
      <c r="BN159" s="198"/>
      <c r="BO159" s="198"/>
      <c r="BP159" s="198"/>
      <c r="BQ159" s="198"/>
      <c r="BR159" s="198"/>
      <c r="BS159" s="198"/>
      <c r="BT159" s="198"/>
      <c r="BU159" s="198"/>
      <c r="BV159" s="198"/>
      <c r="BW159" s="198"/>
      <c r="BX159" s="198"/>
      <c r="BY159" s="198"/>
      <c r="BZ159" s="198"/>
      <c r="CA159" s="198"/>
      <c r="CB159" s="198"/>
      <c r="CC159" s="198"/>
      <c r="CD159" s="198"/>
      <c r="CE159" s="198"/>
      <c r="CF159" s="198"/>
      <c r="CG159" s="198"/>
      <c r="CH159" s="198"/>
      <c r="CI159" s="198"/>
      <c r="CJ159" s="198"/>
      <c r="CK159" s="198"/>
      <c r="CL159" s="198"/>
      <c r="CM159" s="198"/>
      <c r="CN159" s="198"/>
      <c r="CO159" s="198"/>
      <c r="CP159" s="198"/>
      <c r="CQ159" s="198"/>
      <c r="CR159" s="198"/>
      <c r="CS159" s="198"/>
      <c r="CT159" s="198"/>
      <c r="CU159" s="198"/>
      <c r="CV159" s="198"/>
      <c r="CW159" s="198"/>
      <c r="CX159" s="198"/>
      <c r="CY159" s="198"/>
      <c r="CZ159" s="198"/>
      <c r="DA159" s="198"/>
      <c r="DB159" s="198"/>
      <c r="DC159" s="198"/>
      <c r="DD159" s="198"/>
      <c r="DE159" s="198"/>
      <c r="DF159" s="198"/>
      <c r="DG159" s="198"/>
      <c r="DH159" s="198"/>
      <c r="DI159" s="198"/>
      <c r="DJ159" s="198"/>
      <c r="DK159" s="198"/>
      <c r="DL159" s="198"/>
      <c r="DM159" s="198"/>
      <c r="DN159" s="198"/>
      <c r="DO159" s="198"/>
      <c r="DP159" s="198"/>
      <c r="DQ159" s="198"/>
      <c r="DR159" s="198"/>
      <c r="DS159" s="198"/>
      <c r="DT159" s="198"/>
      <c r="DU159" s="198"/>
      <c r="DV159" s="198"/>
      <c r="DW159" s="198"/>
      <c r="DX159" s="198"/>
      <c r="DY159" s="198"/>
      <c r="DZ159" s="198"/>
      <c r="EA159" s="198"/>
      <c r="EB159" s="198"/>
      <c r="EC159" s="198"/>
      <c r="ED159" s="198"/>
      <c r="EE159" s="198"/>
      <c r="EF159" s="198"/>
      <c r="EG159" s="198"/>
      <c r="EH159" s="198"/>
      <c r="EI159" s="198"/>
      <c r="EJ159" s="198"/>
      <c r="EK159" s="198"/>
      <c r="EL159" s="198"/>
      <c r="EM159" s="198"/>
      <c r="EN159" s="198"/>
      <c r="EO159" s="198"/>
      <c r="EP159" s="198"/>
      <c r="EQ159" s="198"/>
      <c r="ER159" s="198"/>
      <c r="ES159" s="198"/>
      <c r="ET159" s="198"/>
      <c r="EU159" s="198"/>
      <c r="EV159" s="198"/>
      <c r="EW159" s="198"/>
      <c r="EX159" s="198"/>
      <c r="EY159" s="198"/>
      <c r="EZ159" s="198"/>
      <c r="FA159" s="198"/>
      <c r="FB159" s="198"/>
      <c r="FC159" s="198"/>
      <c r="FD159" s="198"/>
      <c r="FE159" s="198"/>
      <c r="FF159" s="198"/>
      <c r="FG159" s="198"/>
      <c r="FH159" s="198"/>
      <c r="FI159" s="198"/>
      <c r="FJ159" s="198"/>
      <c r="FK159" s="198"/>
      <c r="FL159" s="198"/>
      <c r="FM159" s="198"/>
      <c r="FN159" s="198"/>
      <c r="FO159" s="198"/>
      <c r="FP159" s="198"/>
      <c r="FQ159" s="198"/>
      <c r="FR159" s="198"/>
      <c r="FS159" s="198"/>
      <c r="FT159" s="198"/>
      <c r="FU159" s="198"/>
      <c r="FV159" s="198"/>
      <c r="FW159" s="198"/>
      <c r="FX159" s="198"/>
      <c r="FY159" s="198"/>
      <c r="FZ159" s="198"/>
      <c r="GA159" s="198"/>
      <c r="GB159" s="198"/>
      <c r="GC159" s="198"/>
      <c r="GD159" s="198"/>
      <c r="GE159" s="198"/>
      <c r="GF159" s="198"/>
      <c r="GG159" s="198"/>
      <c r="GH159" s="198"/>
      <c r="GI159" s="198"/>
      <c r="GJ159" s="198"/>
      <c r="GK159" s="198"/>
      <c r="GL159" s="198"/>
      <c r="GM159" s="198"/>
      <c r="GN159" s="198"/>
      <c r="GO159" s="198"/>
      <c r="GP159" s="198"/>
      <c r="GQ159" s="198"/>
      <c r="GR159" s="198"/>
      <c r="GS159" s="198"/>
      <c r="GT159" s="198"/>
      <c r="GU159" s="198"/>
      <c r="GV159" s="198"/>
      <c r="GW159" s="198"/>
      <c r="GX159" s="198"/>
      <c r="GY159" s="198"/>
      <c r="GZ159" s="198"/>
      <c r="HA159" s="198"/>
      <c r="HB159" s="198"/>
      <c r="HC159" s="198"/>
      <c r="HD159" s="198"/>
      <c r="HE159" s="198"/>
      <c r="HF159" s="198"/>
      <c r="HG159" s="198"/>
      <c r="HH159" s="198"/>
      <c r="HI159" s="198"/>
      <c r="HJ159" s="198"/>
      <c r="HK159" s="198"/>
      <c r="HL159" s="198"/>
      <c r="HM159" s="198"/>
      <c r="HN159" s="198"/>
      <c r="HO159" s="198"/>
      <c r="HP159" s="198"/>
      <c r="HQ159" s="198"/>
      <c r="HR159" s="198"/>
      <c r="HS159" s="198"/>
      <c r="HT159" s="198"/>
      <c r="HU159" s="198"/>
      <c r="HV159" s="198"/>
      <c r="HW159" s="198"/>
      <c r="HX159" s="198"/>
      <c r="HY159" s="198"/>
      <c r="HZ159" s="198"/>
      <c r="IA159" s="198"/>
      <c r="IB159" s="198"/>
      <c r="IC159" s="198"/>
      <c r="ID159" s="198"/>
      <c r="IE159" s="198"/>
      <c r="IF159" s="198"/>
      <c r="IG159" s="198"/>
      <c r="IH159" s="198"/>
      <c r="II159" s="198"/>
      <c r="IJ159" s="198"/>
      <c r="IK159" s="198"/>
      <c r="IL159" s="198"/>
      <c r="IM159" s="198"/>
      <c r="IN159" s="198"/>
      <c r="IO159" s="198"/>
      <c r="IP159" s="198"/>
      <c r="IQ159" s="198"/>
      <c r="IR159" s="198"/>
      <c r="IS159" s="198"/>
      <c r="IT159" s="198"/>
      <c r="IU159" s="198"/>
      <c r="IV159" s="198"/>
    </row>
    <row r="160" ht="27.75" customHeight="1" spans="1:256">
      <c r="A160" s="427" t="s">
        <v>1218</v>
      </c>
      <c r="B160" s="423"/>
      <c r="C160" s="428">
        <f t="shared" si="11"/>
        <v>1.70555555555556</v>
      </c>
      <c r="D160" s="429">
        <f t="shared" si="12"/>
        <v>2.74107142857143</v>
      </c>
      <c r="E160" s="429">
        <f t="shared" si="13"/>
        <v>18.6666666666667</v>
      </c>
      <c r="F160" s="428">
        <f t="shared" si="14"/>
        <v>0</v>
      </c>
      <c r="G160" s="428">
        <f t="shared" si="15"/>
        <v>0</v>
      </c>
      <c r="H160" s="430">
        <f t="shared" si="16"/>
        <v>0.0178571428571429</v>
      </c>
      <c r="I160" s="283"/>
      <c r="J160" s="462"/>
      <c r="K160" s="458"/>
      <c r="L160" s="198"/>
      <c r="M160" s="198"/>
      <c r="N160" s="198"/>
      <c r="O160" s="198"/>
      <c r="P160" s="198"/>
      <c r="Q160" s="198"/>
      <c r="R160" s="198"/>
      <c r="S160" s="198"/>
      <c r="T160" s="198"/>
      <c r="U160" s="198"/>
      <c r="V160" s="198"/>
      <c r="W160" s="198"/>
      <c r="X160" s="198"/>
      <c r="Y160" s="198"/>
      <c r="Z160" s="198"/>
      <c r="AA160" s="198"/>
      <c r="AB160" s="198"/>
      <c r="AC160" s="198"/>
      <c r="AD160" s="198"/>
      <c r="AE160" s="198"/>
      <c r="AF160" s="198"/>
      <c r="AG160" s="198"/>
      <c r="AH160" s="198"/>
      <c r="AI160" s="198"/>
      <c r="AJ160" s="198"/>
      <c r="AK160" s="198"/>
      <c r="AL160" s="198"/>
      <c r="AM160" s="198"/>
      <c r="AN160" s="198"/>
      <c r="AO160" s="198"/>
      <c r="AP160" s="198"/>
      <c r="AQ160" s="198"/>
      <c r="AR160" s="198"/>
      <c r="AS160" s="198"/>
      <c r="AT160" s="198"/>
      <c r="AU160" s="198"/>
      <c r="AV160" s="198"/>
      <c r="AW160" s="198"/>
      <c r="AX160" s="198"/>
      <c r="AY160" s="198"/>
      <c r="AZ160" s="198"/>
      <c r="BA160" s="198"/>
      <c r="BB160" s="198"/>
      <c r="BC160" s="198"/>
      <c r="BD160" s="198"/>
      <c r="BE160" s="198"/>
      <c r="BF160" s="198"/>
      <c r="BG160" s="198"/>
      <c r="BH160" s="198"/>
      <c r="BI160" s="198"/>
      <c r="BJ160" s="198"/>
      <c r="BK160" s="198"/>
      <c r="BL160" s="198"/>
      <c r="BM160" s="198"/>
      <c r="BN160" s="198"/>
      <c r="BO160" s="198"/>
      <c r="BP160" s="198"/>
      <c r="BQ160" s="198"/>
      <c r="BR160" s="198"/>
      <c r="BS160" s="198"/>
      <c r="BT160" s="198"/>
      <c r="BU160" s="198"/>
      <c r="BV160" s="198"/>
      <c r="BW160" s="198"/>
      <c r="BX160" s="198"/>
      <c r="BY160" s="198"/>
      <c r="BZ160" s="198"/>
      <c r="CA160" s="198"/>
      <c r="CB160" s="198"/>
      <c r="CC160" s="198"/>
      <c r="CD160" s="198"/>
      <c r="CE160" s="198"/>
      <c r="CF160" s="198"/>
      <c r="CG160" s="198"/>
      <c r="CH160" s="198"/>
      <c r="CI160" s="198"/>
      <c r="CJ160" s="198"/>
      <c r="CK160" s="198"/>
      <c r="CL160" s="198"/>
      <c r="CM160" s="198"/>
      <c r="CN160" s="198"/>
      <c r="CO160" s="198"/>
      <c r="CP160" s="198"/>
      <c r="CQ160" s="198"/>
      <c r="CR160" s="198"/>
      <c r="CS160" s="198"/>
      <c r="CT160" s="198"/>
      <c r="CU160" s="198"/>
      <c r="CV160" s="198"/>
      <c r="CW160" s="198"/>
      <c r="CX160" s="198"/>
      <c r="CY160" s="198"/>
      <c r="CZ160" s="198"/>
      <c r="DA160" s="198"/>
      <c r="DB160" s="198"/>
      <c r="DC160" s="198"/>
      <c r="DD160" s="198"/>
      <c r="DE160" s="198"/>
      <c r="DF160" s="198"/>
      <c r="DG160" s="198"/>
      <c r="DH160" s="198"/>
      <c r="DI160" s="198"/>
      <c r="DJ160" s="198"/>
      <c r="DK160" s="198"/>
      <c r="DL160" s="198"/>
      <c r="DM160" s="198"/>
      <c r="DN160" s="198"/>
      <c r="DO160" s="198"/>
      <c r="DP160" s="198"/>
      <c r="DQ160" s="198"/>
      <c r="DR160" s="198"/>
      <c r="DS160" s="198"/>
      <c r="DT160" s="198"/>
      <c r="DU160" s="198"/>
      <c r="DV160" s="198"/>
      <c r="DW160" s="198"/>
      <c r="DX160" s="198"/>
      <c r="DY160" s="198"/>
      <c r="DZ160" s="198"/>
      <c r="EA160" s="198"/>
      <c r="EB160" s="198"/>
      <c r="EC160" s="198"/>
      <c r="ED160" s="198"/>
      <c r="EE160" s="198"/>
      <c r="EF160" s="198"/>
      <c r="EG160" s="198"/>
      <c r="EH160" s="198"/>
      <c r="EI160" s="198"/>
      <c r="EJ160" s="198"/>
      <c r="EK160" s="198"/>
      <c r="EL160" s="198"/>
      <c r="EM160" s="198"/>
      <c r="EN160" s="198"/>
      <c r="EO160" s="198"/>
      <c r="EP160" s="198"/>
      <c r="EQ160" s="198"/>
      <c r="ER160" s="198"/>
      <c r="ES160" s="198"/>
      <c r="ET160" s="198"/>
      <c r="EU160" s="198"/>
      <c r="EV160" s="198"/>
      <c r="EW160" s="198"/>
      <c r="EX160" s="198"/>
      <c r="EY160" s="198"/>
      <c r="EZ160" s="198"/>
      <c r="FA160" s="198"/>
      <c r="FB160" s="198"/>
      <c r="FC160" s="198"/>
      <c r="FD160" s="198"/>
      <c r="FE160" s="198"/>
      <c r="FF160" s="198"/>
      <c r="FG160" s="198"/>
      <c r="FH160" s="198"/>
      <c r="FI160" s="198"/>
      <c r="FJ160" s="198"/>
      <c r="FK160" s="198"/>
      <c r="FL160" s="198"/>
      <c r="FM160" s="198"/>
      <c r="FN160" s="198"/>
      <c r="FO160" s="198"/>
      <c r="FP160" s="198"/>
      <c r="FQ160" s="198"/>
      <c r="FR160" s="198"/>
      <c r="FS160" s="198"/>
      <c r="FT160" s="198"/>
      <c r="FU160" s="198"/>
      <c r="FV160" s="198"/>
      <c r="FW160" s="198"/>
      <c r="FX160" s="198"/>
      <c r="FY160" s="198"/>
      <c r="FZ160" s="198"/>
      <c r="GA160" s="198"/>
      <c r="GB160" s="198"/>
      <c r="GC160" s="198"/>
      <c r="GD160" s="198"/>
      <c r="GE160" s="198"/>
      <c r="GF160" s="198"/>
      <c r="GG160" s="198"/>
      <c r="GH160" s="198"/>
      <c r="GI160" s="198"/>
      <c r="GJ160" s="198"/>
      <c r="GK160" s="198"/>
      <c r="GL160" s="198"/>
      <c r="GM160" s="198"/>
      <c r="GN160" s="198"/>
      <c r="GO160" s="198"/>
      <c r="GP160" s="198"/>
      <c r="GQ160" s="198"/>
      <c r="GR160" s="198"/>
      <c r="GS160" s="198"/>
      <c r="GT160" s="198"/>
      <c r="GU160" s="198"/>
      <c r="GV160" s="198"/>
      <c r="GW160" s="198"/>
      <c r="GX160" s="198"/>
      <c r="GY160" s="198"/>
      <c r="GZ160" s="198"/>
      <c r="HA160" s="198"/>
      <c r="HB160" s="198"/>
      <c r="HC160" s="198"/>
      <c r="HD160" s="198"/>
      <c r="HE160" s="198"/>
      <c r="HF160" s="198"/>
      <c r="HG160" s="198"/>
      <c r="HH160" s="198"/>
      <c r="HI160" s="198"/>
      <c r="HJ160" s="198"/>
      <c r="HK160" s="198"/>
      <c r="HL160" s="198"/>
      <c r="HM160" s="198"/>
      <c r="HN160" s="198"/>
      <c r="HO160" s="198"/>
      <c r="HP160" s="198"/>
      <c r="HQ160" s="198"/>
      <c r="HR160" s="198"/>
      <c r="HS160" s="198"/>
      <c r="HT160" s="198"/>
      <c r="HU160" s="198"/>
      <c r="HV160" s="198"/>
      <c r="HW160" s="198"/>
      <c r="HX160" s="198"/>
      <c r="HY160" s="198"/>
      <c r="HZ160" s="198"/>
      <c r="IA160" s="198"/>
      <c r="IB160" s="198"/>
      <c r="IC160" s="198"/>
      <c r="ID160" s="198"/>
      <c r="IE160" s="198"/>
      <c r="IF160" s="198"/>
      <c r="IG160" s="198"/>
      <c r="IH160" s="198"/>
      <c r="II160" s="198"/>
      <c r="IJ160" s="198"/>
      <c r="IK160" s="198"/>
      <c r="IL160" s="198"/>
      <c r="IM160" s="198"/>
      <c r="IN160" s="198"/>
      <c r="IO160" s="198"/>
      <c r="IP160" s="198"/>
      <c r="IQ160" s="198"/>
      <c r="IR160" s="198"/>
      <c r="IS160" s="198"/>
      <c r="IT160" s="198"/>
      <c r="IU160" s="198"/>
      <c r="IV160" s="198"/>
    </row>
    <row r="161" ht="27.75" customHeight="1" spans="1:256">
      <c r="A161" s="427" t="s">
        <v>1220</v>
      </c>
      <c r="B161" s="423"/>
      <c r="C161" s="428">
        <f t="shared" si="11"/>
        <v>0.508333333333333</v>
      </c>
      <c r="D161" s="429">
        <f t="shared" si="12"/>
        <v>2.77272727272727</v>
      </c>
      <c r="E161" s="429">
        <f t="shared" si="13"/>
        <v>5.5</v>
      </c>
      <c r="F161" s="428">
        <f t="shared" si="14"/>
        <v>0</v>
      </c>
      <c r="G161" s="428">
        <f t="shared" si="15"/>
        <v>0</v>
      </c>
      <c r="H161" s="430">
        <f t="shared" si="16"/>
        <v>0</v>
      </c>
      <c r="I161" s="283"/>
      <c r="J161" s="462"/>
      <c r="K161" s="458"/>
      <c r="L161" s="198"/>
      <c r="M161" s="198"/>
      <c r="N161" s="198"/>
      <c r="O161" s="198"/>
      <c r="P161" s="198"/>
      <c r="Q161" s="198"/>
      <c r="R161" s="198"/>
      <c r="S161" s="198"/>
      <c r="T161" s="198"/>
      <c r="U161" s="198"/>
      <c r="V161" s="198"/>
      <c r="W161" s="198"/>
      <c r="X161" s="198"/>
      <c r="Y161" s="198"/>
      <c r="Z161" s="198"/>
      <c r="AA161" s="198"/>
      <c r="AB161" s="198"/>
      <c r="AC161" s="198"/>
      <c r="AD161" s="198"/>
      <c r="AE161" s="198"/>
      <c r="AF161" s="198"/>
      <c r="AG161" s="198"/>
      <c r="AH161" s="198"/>
      <c r="AI161" s="198"/>
      <c r="AJ161" s="198"/>
      <c r="AK161" s="198"/>
      <c r="AL161" s="198"/>
      <c r="AM161" s="198"/>
      <c r="AN161" s="198"/>
      <c r="AO161" s="198"/>
      <c r="AP161" s="198"/>
      <c r="AQ161" s="198"/>
      <c r="AR161" s="198"/>
      <c r="AS161" s="198"/>
      <c r="AT161" s="198"/>
      <c r="AU161" s="198"/>
      <c r="AV161" s="198"/>
      <c r="AW161" s="198"/>
      <c r="AX161" s="198"/>
      <c r="AY161" s="198"/>
      <c r="AZ161" s="198"/>
      <c r="BA161" s="198"/>
      <c r="BB161" s="198"/>
      <c r="BC161" s="198"/>
      <c r="BD161" s="198"/>
      <c r="BE161" s="198"/>
      <c r="BF161" s="198"/>
      <c r="BG161" s="198"/>
      <c r="BH161" s="198"/>
      <c r="BI161" s="198"/>
      <c r="BJ161" s="198"/>
      <c r="BK161" s="198"/>
      <c r="BL161" s="198"/>
      <c r="BM161" s="198"/>
      <c r="BN161" s="198"/>
      <c r="BO161" s="198"/>
      <c r="BP161" s="198"/>
      <c r="BQ161" s="198"/>
      <c r="BR161" s="198"/>
      <c r="BS161" s="198"/>
      <c r="BT161" s="198"/>
      <c r="BU161" s="198"/>
      <c r="BV161" s="198"/>
      <c r="BW161" s="198"/>
      <c r="BX161" s="198"/>
      <c r="BY161" s="198"/>
      <c r="BZ161" s="198"/>
      <c r="CA161" s="198"/>
      <c r="CB161" s="198"/>
      <c r="CC161" s="198"/>
      <c r="CD161" s="198"/>
      <c r="CE161" s="198"/>
      <c r="CF161" s="198"/>
      <c r="CG161" s="198"/>
      <c r="CH161" s="198"/>
      <c r="CI161" s="198"/>
      <c r="CJ161" s="198"/>
      <c r="CK161" s="198"/>
      <c r="CL161" s="198"/>
      <c r="CM161" s="198"/>
      <c r="CN161" s="198"/>
      <c r="CO161" s="198"/>
      <c r="CP161" s="198"/>
      <c r="CQ161" s="198"/>
      <c r="CR161" s="198"/>
      <c r="CS161" s="198"/>
      <c r="CT161" s="198"/>
      <c r="CU161" s="198"/>
      <c r="CV161" s="198"/>
      <c r="CW161" s="198"/>
      <c r="CX161" s="198"/>
      <c r="CY161" s="198"/>
      <c r="CZ161" s="198"/>
      <c r="DA161" s="198"/>
      <c r="DB161" s="198"/>
      <c r="DC161" s="198"/>
      <c r="DD161" s="198"/>
      <c r="DE161" s="198"/>
      <c r="DF161" s="198"/>
      <c r="DG161" s="198"/>
      <c r="DH161" s="198"/>
      <c r="DI161" s="198"/>
      <c r="DJ161" s="198"/>
      <c r="DK161" s="198"/>
      <c r="DL161" s="198"/>
      <c r="DM161" s="198"/>
      <c r="DN161" s="198"/>
      <c r="DO161" s="198"/>
      <c r="DP161" s="198"/>
      <c r="DQ161" s="198"/>
      <c r="DR161" s="198"/>
      <c r="DS161" s="198"/>
      <c r="DT161" s="198"/>
      <c r="DU161" s="198"/>
      <c r="DV161" s="198"/>
      <c r="DW161" s="198"/>
      <c r="DX161" s="198"/>
      <c r="DY161" s="198"/>
      <c r="DZ161" s="198"/>
      <c r="EA161" s="198"/>
      <c r="EB161" s="198"/>
      <c r="EC161" s="198"/>
      <c r="ED161" s="198"/>
      <c r="EE161" s="198"/>
      <c r="EF161" s="198"/>
      <c r="EG161" s="198"/>
      <c r="EH161" s="198"/>
      <c r="EI161" s="198"/>
      <c r="EJ161" s="198"/>
      <c r="EK161" s="198"/>
      <c r="EL161" s="198"/>
      <c r="EM161" s="198"/>
      <c r="EN161" s="198"/>
      <c r="EO161" s="198"/>
      <c r="EP161" s="198"/>
      <c r="EQ161" s="198"/>
      <c r="ER161" s="198"/>
      <c r="ES161" s="198"/>
      <c r="ET161" s="198"/>
      <c r="EU161" s="198"/>
      <c r="EV161" s="198"/>
      <c r="EW161" s="198"/>
      <c r="EX161" s="198"/>
      <c r="EY161" s="198"/>
      <c r="EZ161" s="198"/>
      <c r="FA161" s="198"/>
      <c r="FB161" s="198"/>
      <c r="FC161" s="198"/>
      <c r="FD161" s="198"/>
      <c r="FE161" s="198"/>
      <c r="FF161" s="198"/>
      <c r="FG161" s="198"/>
      <c r="FH161" s="198"/>
      <c r="FI161" s="198"/>
      <c r="FJ161" s="198"/>
      <c r="FK161" s="198"/>
      <c r="FL161" s="198"/>
      <c r="FM161" s="198"/>
      <c r="FN161" s="198"/>
      <c r="FO161" s="198"/>
      <c r="FP161" s="198"/>
      <c r="FQ161" s="198"/>
      <c r="FR161" s="198"/>
      <c r="FS161" s="198"/>
      <c r="FT161" s="198"/>
      <c r="FU161" s="198"/>
      <c r="FV161" s="198"/>
      <c r="FW161" s="198"/>
      <c r="FX161" s="198"/>
      <c r="FY161" s="198"/>
      <c r="FZ161" s="198"/>
      <c r="GA161" s="198"/>
      <c r="GB161" s="198"/>
      <c r="GC161" s="198"/>
      <c r="GD161" s="198"/>
      <c r="GE161" s="198"/>
      <c r="GF161" s="198"/>
      <c r="GG161" s="198"/>
      <c r="GH161" s="198"/>
      <c r="GI161" s="198"/>
      <c r="GJ161" s="198"/>
      <c r="GK161" s="198"/>
      <c r="GL161" s="198"/>
      <c r="GM161" s="198"/>
      <c r="GN161" s="198"/>
      <c r="GO161" s="198"/>
      <c r="GP161" s="198"/>
      <c r="GQ161" s="198"/>
      <c r="GR161" s="198"/>
      <c r="GS161" s="198"/>
      <c r="GT161" s="198"/>
      <c r="GU161" s="198"/>
      <c r="GV161" s="198"/>
      <c r="GW161" s="198"/>
      <c r="GX161" s="198"/>
      <c r="GY161" s="198"/>
      <c r="GZ161" s="198"/>
      <c r="HA161" s="198"/>
      <c r="HB161" s="198"/>
      <c r="HC161" s="198"/>
      <c r="HD161" s="198"/>
      <c r="HE161" s="198"/>
      <c r="HF161" s="198"/>
      <c r="HG161" s="198"/>
      <c r="HH161" s="198"/>
      <c r="HI161" s="198"/>
      <c r="HJ161" s="198"/>
      <c r="HK161" s="198"/>
      <c r="HL161" s="198"/>
      <c r="HM161" s="198"/>
      <c r="HN161" s="198"/>
      <c r="HO161" s="198"/>
      <c r="HP161" s="198"/>
      <c r="HQ161" s="198"/>
      <c r="HR161" s="198"/>
      <c r="HS161" s="198"/>
      <c r="HT161" s="198"/>
      <c r="HU161" s="198"/>
      <c r="HV161" s="198"/>
      <c r="HW161" s="198"/>
      <c r="HX161" s="198"/>
      <c r="HY161" s="198"/>
      <c r="HZ161" s="198"/>
      <c r="IA161" s="198"/>
      <c r="IB161" s="198"/>
      <c r="IC161" s="198"/>
      <c r="ID161" s="198"/>
      <c r="IE161" s="198"/>
      <c r="IF161" s="198"/>
      <c r="IG161" s="198"/>
      <c r="IH161" s="198"/>
      <c r="II161" s="198"/>
      <c r="IJ161" s="198"/>
      <c r="IK161" s="198"/>
      <c r="IL161" s="198"/>
      <c r="IM161" s="198"/>
      <c r="IN161" s="198"/>
      <c r="IO161" s="198"/>
      <c r="IP161" s="198"/>
      <c r="IQ161" s="198"/>
      <c r="IR161" s="198"/>
      <c r="IS161" s="198"/>
      <c r="IT161" s="198"/>
      <c r="IU161" s="198"/>
      <c r="IV161" s="198"/>
    </row>
    <row r="162" ht="27.75" customHeight="1" spans="1:256">
      <c r="A162" s="427" t="s">
        <v>1222</v>
      </c>
      <c r="B162" s="423"/>
      <c r="C162" s="428">
        <f t="shared" si="11"/>
        <v>0.636666666666667</v>
      </c>
      <c r="D162" s="429">
        <f t="shared" si="12"/>
        <v>10.6111111111111</v>
      </c>
      <c r="E162" s="429">
        <f t="shared" si="13"/>
        <v>2.9</v>
      </c>
      <c r="F162" s="428">
        <f t="shared" si="14"/>
        <v>0.222222222222222</v>
      </c>
      <c r="G162" s="428">
        <f t="shared" si="15"/>
        <v>0.166666666666667</v>
      </c>
      <c r="H162" s="430">
        <f t="shared" si="16"/>
        <v>0</v>
      </c>
      <c r="I162" s="283"/>
      <c r="J162" s="462"/>
      <c r="K162" s="458"/>
      <c r="L162" s="198"/>
      <c r="M162" s="198"/>
      <c r="N162" s="198"/>
      <c r="O162" s="198"/>
      <c r="P162" s="198"/>
      <c r="Q162" s="198"/>
      <c r="R162" s="198"/>
      <c r="S162" s="198"/>
      <c r="T162" s="198"/>
      <c r="U162" s="198"/>
      <c r="V162" s="198"/>
      <c r="W162" s="198"/>
      <c r="X162" s="198"/>
      <c r="Y162" s="198"/>
      <c r="Z162" s="198"/>
      <c r="AA162" s="198"/>
      <c r="AB162" s="198"/>
      <c r="AC162" s="198"/>
      <c r="AD162" s="198"/>
      <c r="AE162" s="198"/>
      <c r="AF162" s="198"/>
      <c r="AG162" s="198"/>
      <c r="AH162" s="198"/>
      <c r="AI162" s="198"/>
      <c r="AJ162" s="198"/>
      <c r="AK162" s="198"/>
      <c r="AL162" s="198"/>
      <c r="AM162" s="198"/>
      <c r="AN162" s="198"/>
      <c r="AO162" s="198"/>
      <c r="AP162" s="198"/>
      <c r="AQ162" s="198"/>
      <c r="AR162" s="198"/>
      <c r="AS162" s="198"/>
      <c r="AT162" s="198"/>
      <c r="AU162" s="198"/>
      <c r="AV162" s="198"/>
      <c r="AW162" s="198"/>
      <c r="AX162" s="198"/>
      <c r="AY162" s="198"/>
      <c r="AZ162" s="198"/>
      <c r="BA162" s="198"/>
      <c r="BB162" s="198"/>
      <c r="BC162" s="198"/>
      <c r="BD162" s="198"/>
      <c r="BE162" s="198"/>
      <c r="BF162" s="198"/>
      <c r="BG162" s="198"/>
      <c r="BH162" s="198"/>
      <c r="BI162" s="198"/>
      <c r="BJ162" s="198"/>
      <c r="BK162" s="198"/>
      <c r="BL162" s="198"/>
      <c r="BM162" s="198"/>
      <c r="BN162" s="198"/>
      <c r="BO162" s="198"/>
      <c r="BP162" s="198"/>
      <c r="BQ162" s="198"/>
      <c r="BR162" s="198"/>
      <c r="BS162" s="198"/>
      <c r="BT162" s="198"/>
      <c r="BU162" s="198"/>
      <c r="BV162" s="198"/>
      <c r="BW162" s="198"/>
      <c r="BX162" s="198"/>
      <c r="BY162" s="198"/>
      <c r="BZ162" s="198"/>
      <c r="CA162" s="198"/>
      <c r="CB162" s="198"/>
      <c r="CC162" s="198"/>
      <c r="CD162" s="198"/>
      <c r="CE162" s="198"/>
      <c r="CF162" s="198"/>
      <c r="CG162" s="198"/>
      <c r="CH162" s="198"/>
      <c r="CI162" s="198"/>
      <c r="CJ162" s="198"/>
      <c r="CK162" s="198"/>
      <c r="CL162" s="198"/>
      <c r="CM162" s="198"/>
      <c r="CN162" s="198"/>
      <c r="CO162" s="198"/>
      <c r="CP162" s="198"/>
      <c r="CQ162" s="198"/>
      <c r="CR162" s="198"/>
      <c r="CS162" s="198"/>
      <c r="CT162" s="198"/>
      <c r="CU162" s="198"/>
      <c r="CV162" s="198"/>
      <c r="CW162" s="198"/>
      <c r="CX162" s="198"/>
      <c r="CY162" s="198"/>
      <c r="CZ162" s="198"/>
      <c r="DA162" s="198"/>
      <c r="DB162" s="198"/>
      <c r="DC162" s="198"/>
      <c r="DD162" s="198"/>
      <c r="DE162" s="198"/>
      <c r="DF162" s="198"/>
      <c r="DG162" s="198"/>
      <c r="DH162" s="198"/>
      <c r="DI162" s="198"/>
      <c r="DJ162" s="198"/>
      <c r="DK162" s="198"/>
      <c r="DL162" s="198"/>
      <c r="DM162" s="198"/>
      <c r="DN162" s="198"/>
      <c r="DO162" s="198"/>
      <c r="DP162" s="198"/>
      <c r="DQ162" s="198"/>
      <c r="DR162" s="198"/>
      <c r="DS162" s="198"/>
      <c r="DT162" s="198"/>
      <c r="DU162" s="198"/>
      <c r="DV162" s="198"/>
      <c r="DW162" s="198"/>
      <c r="DX162" s="198"/>
      <c r="DY162" s="198"/>
      <c r="DZ162" s="198"/>
      <c r="EA162" s="198"/>
      <c r="EB162" s="198"/>
      <c r="EC162" s="198"/>
      <c r="ED162" s="198"/>
      <c r="EE162" s="198"/>
      <c r="EF162" s="198"/>
      <c r="EG162" s="198"/>
      <c r="EH162" s="198"/>
      <c r="EI162" s="198"/>
      <c r="EJ162" s="198"/>
      <c r="EK162" s="198"/>
      <c r="EL162" s="198"/>
      <c r="EM162" s="198"/>
      <c r="EN162" s="198"/>
      <c r="EO162" s="198"/>
      <c r="EP162" s="198"/>
      <c r="EQ162" s="198"/>
      <c r="ER162" s="198"/>
      <c r="ES162" s="198"/>
      <c r="ET162" s="198"/>
      <c r="EU162" s="198"/>
      <c r="EV162" s="198"/>
      <c r="EW162" s="198"/>
      <c r="EX162" s="198"/>
      <c r="EY162" s="198"/>
      <c r="EZ162" s="198"/>
      <c r="FA162" s="198"/>
      <c r="FB162" s="198"/>
      <c r="FC162" s="198"/>
      <c r="FD162" s="198"/>
      <c r="FE162" s="198"/>
      <c r="FF162" s="198"/>
      <c r="FG162" s="198"/>
      <c r="FH162" s="198"/>
      <c r="FI162" s="198"/>
      <c r="FJ162" s="198"/>
      <c r="FK162" s="198"/>
      <c r="FL162" s="198"/>
      <c r="FM162" s="198"/>
      <c r="FN162" s="198"/>
      <c r="FO162" s="198"/>
      <c r="FP162" s="198"/>
      <c r="FQ162" s="198"/>
      <c r="FR162" s="198"/>
      <c r="FS162" s="198"/>
      <c r="FT162" s="198"/>
      <c r="FU162" s="198"/>
      <c r="FV162" s="198"/>
      <c r="FW162" s="198"/>
      <c r="FX162" s="198"/>
      <c r="FY162" s="198"/>
      <c r="FZ162" s="198"/>
      <c r="GA162" s="198"/>
      <c r="GB162" s="198"/>
      <c r="GC162" s="198"/>
      <c r="GD162" s="198"/>
      <c r="GE162" s="198"/>
      <c r="GF162" s="198"/>
      <c r="GG162" s="198"/>
      <c r="GH162" s="198"/>
      <c r="GI162" s="198"/>
      <c r="GJ162" s="198"/>
      <c r="GK162" s="198"/>
      <c r="GL162" s="198"/>
      <c r="GM162" s="198"/>
      <c r="GN162" s="198"/>
      <c r="GO162" s="198"/>
      <c r="GP162" s="198"/>
      <c r="GQ162" s="198"/>
      <c r="GR162" s="198"/>
      <c r="GS162" s="198"/>
      <c r="GT162" s="198"/>
      <c r="GU162" s="198"/>
      <c r="GV162" s="198"/>
      <c r="GW162" s="198"/>
      <c r="GX162" s="198"/>
      <c r="GY162" s="198"/>
      <c r="GZ162" s="198"/>
      <c r="HA162" s="198"/>
      <c r="HB162" s="198"/>
      <c r="HC162" s="198"/>
      <c r="HD162" s="198"/>
      <c r="HE162" s="198"/>
      <c r="HF162" s="198"/>
      <c r="HG162" s="198"/>
      <c r="HH162" s="198"/>
      <c r="HI162" s="198"/>
      <c r="HJ162" s="198"/>
      <c r="HK162" s="198"/>
      <c r="HL162" s="198"/>
      <c r="HM162" s="198"/>
      <c r="HN162" s="198"/>
      <c r="HO162" s="198"/>
      <c r="HP162" s="198"/>
      <c r="HQ162" s="198"/>
      <c r="HR162" s="198"/>
      <c r="HS162" s="198"/>
      <c r="HT162" s="198"/>
      <c r="HU162" s="198"/>
      <c r="HV162" s="198"/>
      <c r="HW162" s="198"/>
      <c r="HX162" s="198"/>
      <c r="HY162" s="198"/>
      <c r="HZ162" s="198"/>
      <c r="IA162" s="198"/>
      <c r="IB162" s="198"/>
      <c r="IC162" s="198"/>
      <c r="ID162" s="198"/>
      <c r="IE162" s="198"/>
      <c r="IF162" s="198"/>
      <c r="IG162" s="198"/>
      <c r="IH162" s="198"/>
      <c r="II162" s="198"/>
      <c r="IJ162" s="198"/>
      <c r="IK162" s="198"/>
      <c r="IL162" s="198"/>
      <c r="IM162" s="198"/>
      <c r="IN162" s="198"/>
      <c r="IO162" s="198"/>
      <c r="IP162" s="198"/>
      <c r="IQ162" s="198"/>
      <c r="IR162" s="198"/>
      <c r="IS162" s="198"/>
      <c r="IT162" s="198"/>
      <c r="IU162" s="198"/>
      <c r="IV162" s="198"/>
    </row>
    <row r="163" ht="27.75" customHeight="1" spans="1:256">
      <c r="A163" s="427" t="s">
        <v>1224</v>
      </c>
      <c r="B163" s="423"/>
      <c r="C163" s="428">
        <f t="shared" si="11"/>
        <v>1.28666666666667</v>
      </c>
      <c r="D163" s="429">
        <f t="shared" si="12"/>
        <v>10.1578947368421</v>
      </c>
      <c r="E163" s="429">
        <f t="shared" si="13"/>
        <v>4.4</v>
      </c>
      <c r="F163" s="428">
        <f t="shared" si="14"/>
        <v>0</v>
      </c>
      <c r="G163" s="428">
        <f t="shared" si="15"/>
        <v>0</v>
      </c>
      <c r="H163" s="430">
        <f t="shared" si="16"/>
        <v>0</v>
      </c>
      <c r="I163" s="283"/>
      <c r="J163" s="462"/>
      <c r="K163" s="458"/>
      <c r="L163" s="198"/>
      <c r="M163" s="198"/>
      <c r="N163" s="198"/>
      <c r="O163" s="198"/>
      <c r="P163" s="198"/>
      <c r="Q163" s="198"/>
      <c r="R163" s="198"/>
      <c r="S163" s="198"/>
      <c r="T163" s="198"/>
      <c r="U163" s="198"/>
      <c r="V163" s="198"/>
      <c r="W163" s="198"/>
      <c r="X163" s="198"/>
      <c r="Y163" s="198"/>
      <c r="Z163" s="198"/>
      <c r="AA163" s="198"/>
      <c r="AB163" s="198"/>
      <c r="AC163" s="198"/>
      <c r="AD163" s="198"/>
      <c r="AE163" s="198"/>
      <c r="AF163" s="198"/>
      <c r="AG163" s="198"/>
      <c r="AH163" s="198"/>
      <c r="AI163" s="198"/>
      <c r="AJ163" s="198"/>
      <c r="AK163" s="198"/>
      <c r="AL163" s="198"/>
      <c r="AM163" s="198"/>
      <c r="AN163" s="198"/>
      <c r="AO163" s="198"/>
      <c r="AP163" s="198"/>
      <c r="AQ163" s="198"/>
      <c r="AR163" s="198"/>
      <c r="AS163" s="198"/>
      <c r="AT163" s="198"/>
      <c r="AU163" s="198"/>
      <c r="AV163" s="198"/>
      <c r="AW163" s="198"/>
      <c r="AX163" s="198"/>
      <c r="AY163" s="198"/>
      <c r="AZ163" s="198"/>
      <c r="BA163" s="198"/>
      <c r="BB163" s="198"/>
      <c r="BC163" s="198"/>
      <c r="BD163" s="198"/>
      <c r="BE163" s="198"/>
      <c r="BF163" s="198"/>
      <c r="BG163" s="198"/>
      <c r="BH163" s="198"/>
      <c r="BI163" s="198"/>
      <c r="BJ163" s="198"/>
      <c r="BK163" s="198"/>
      <c r="BL163" s="198"/>
      <c r="BM163" s="198"/>
      <c r="BN163" s="198"/>
      <c r="BO163" s="198"/>
      <c r="BP163" s="198"/>
      <c r="BQ163" s="198"/>
      <c r="BR163" s="198"/>
      <c r="BS163" s="198"/>
      <c r="BT163" s="198"/>
      <c r="BU163" s="198"/>
      <c r="BV163" s="198"/>
      <c r="BW163" s="198"/>
      <c r="BX163" s="198"/>
      <c r="BY163" s="198"/>
      <c r="BZ163" s="198"/>
      <c r="CA163" s="198"/>
      <c r="CB163" s="198"/>
      <c r="CC163" s="198"/>
      <c r="CD163" s="198"/>
      <c r="CE163" s="198"/>
      <c r="CF163" s="198"/>
      <c r="CG163" s="198"/>
      <c r="CH163" s="198"/>
      <c r="CI163" s="198"/>
      <c r="CJ163" s="198"/>
      <c r="CK163" s="198"/>
      <c r="CL163" s="198"/>
      <c r="CM163" s="198"/>
      <c r="CN163" s="198"/>
      <c r="CO163" s="198"/>
      <c r="CP163" s="198"/>
      <c r="CQ163" s="198"/>
      <c r="CR163" s="198"/>
      <c r="CS163" s="198"/>
      <c r="CT163" s="198"/>
      <c r="CU163" s="198"/>
      <c r="CV163" s="198"/>
      <c r="CW163" s="198"/>
      <c r="CX163" s="198"/>
      <c r="CY163" s="198"/>
      <c r="CZ163" s="198"/>
      <c r="DA163" s="198"/>
      <c r="DB163" s="198"/>
      <c r="DC163" s="198"/>
      <c r="DD163" s="198"/>
      <c r="DE163" s="198"/>
      <c r="DF163" s="198"/>
      <c r="DG163" s="198"/>
      <c r="DH163" s="198"/>
      <c r="DI163" s="198"/>
      <c r="DJ163" s="198"/>
      <c r="DK163" s="198"/>
      <c r="DL163" s="198"/>
      <c r="DM163" s="198"/>
      <c r="DN163" s="198"/>
      <c r="DO163" s="198"/>
      <c r="DP163" s="198"/>
      <c r="DQ163" s="198"/>
      <c r="DR163" s="198"/>
      <c r="DS163" s="198"/>
      <c r="DT163" s="198"/>
      <c r="DU163" s="198"/>
      <c r="DV163" s="198"/>
      <c r="DW163" s="198"/>
      <c r="DX163" s="198"/>
      <c r="DY163" s="198"/>
      <c r="DZ163" s="198"/>
      <c r="EA163" s="198"/>
      <c r="EB163" s="198"/>
      <c r="EC163" s="198"/>
      <c r="ED163" s="198"/>
      <c r="EE163" s="198"/>
      <c r="EF163" s="198"/>
      <c r="EG163" s="198"/>
      <c r="EH163" s="198"/>
      <c r="EI163" s="198"/>
      <c r="EJ163" s="198"/>
      <c r="EK163" s="198"/>
      <c r="EL163" s="198"/>
      <c r="EM163" s="198"/>
      <c r="EN163" s="198"/>
      <c r="EO163" s="198"/>
      <c r="EP163" s="198"/>
      <c r="EQ163" s="198"/>
      <c r="ER163" s="198"/>
      <c r="ES163" s="198"/>
      <c r="ET163" s="198"/>
      <c r="EU163" s="198"/>
      <c r="EV163" s="198"/>
      <c r="EW163" s="198"/>
      <c r="EX163" s="198"/>
      <c r="EY163" s="198"/>
      <c r="EZ163" s="198"/>
      <c r="FA163" s="198"/>
      <c r="FB163" s="198"/>
      <c r="FC163" s="198"/>
      <c r="FD163" s="198"/>
      <c r="FE163" s="198"/>
      <c r="FF163" s="198"/>
      <c r="FG163" s="198"/>
      <c r="FH163" s="198"/>
      <c r="FI163" s="198"/>
      <c r="FJ163" s="198"/>
      <c r="FK163" s="198"/>
      <c r="FL163" s="198"/>
      <c r="FM163" s="198"/>
      <c r="FN163" s="198"/>
      <c r="FO163" s="198"/>
      <c r="FP163" s="198"/>
      <c r="FQ163" s="198"/>
      <c r="FR163" s="198"/>
      <c r="FS163" s="198"/>
      <c r="FT163" s="198"/>
      <c r="FU163" s="198"/>
      <c r="FV163" s="198"/>
      <c r="FW163" s="198"/>
      <c r="FX163" s="198"/>
      <c r="FY163" s="198"/>
      <c r="FZ163" s="198"/>
      <c r="GA163" s="198"/>
      <c r="GB163" s="198"/>
      <c r="GC163" s="198"/>
      <c r="GD163" s="198"/>
      <c r="GE163" s="198"/>
      <c r="GF163" s="198"/>
      <c r="GG163" s="198"/>
      <c r="GH163" s="198"/>
      <c r="GI163" s="198"/>
      <c r="GJ163" s="198"/>
      <c r="GK163" s="198"/>
      <c r="GL163" s="198"/>
      <c r="GM163" s="198"/>
      <c r="GN163" s="198"/>
      <c r="GO163" s="198"/>
      <c r="GP163" s="198"/>
      <c r="GQ163" s="198"/>
      <c r="GR163" s="198"/>
      <c r="GS163" s="198"/>
      <c r="GT163" s="198"/>
      <c r="GU163" s="198"/>
      <c r="GV163" s="198"/>
      <c r="GW163" s="198"/>
      <c r="GX163" s="198"/>
      <c r="GY163" s="198"/>
      <c r="GZ163" s="198"/>
      <c r="HA163" s="198"/>
      <c r="HB163" s="198"/>
      <c r="HC163" s="198"/>
      <c r="HD163" s="198"/>
      <c r="HE163" s="198"/>
      <c r="HF163" s="198"/>
      <c r="HG163" s="198"/>
      <c r="HH163" s="198"/>
      <c r="HI163" s="198"/>
      <c r="HJ163" s="198"/>
      <c r="HK163" s="198"/>
      <c r="HL163" s="198"/>
      <c r="HM163" s="198"/>
      <c r="HN163" s="198"/>
      <c r="HO163" s="198"/>
      <c r="HP163" s="198"/>
      <c r="HQ163" s="198"/>
      <c r="HR163" s="198"/>
      <c r="HS163" s="198"/>
      <c r="HT163" s="198"/>
      <c r="HU163" s="198"/>
      <c r="HV163" s="198"/>
      <c r="HW163" s="198"/>
      <c r="HX163" s="198"/>
      <c r="HY163" s="198"/>
      <c r="HZ163" s="198"/>
      <c r="IA163" s="198"/>
      <c r="IB163" s="198"/>
      <c r="IC163" s="198"/>
      <c r="ID163" s="198"/>
      <c r="IE163" s="198"/>
      <c r="IF163" s="198"/>
      <c r="IG163" s="198"/>
      <c r="IH163" s="198"/>
      <c r="II163" s="198"/>
      <c r="IJ163" s="198"/>
      <c r="IK163" s="198"/>
      <c r="IL163" s="198"/>
      <c r="IM163" s="198"/>
      <c r="IN163" s="198"/>
      <c r="IO163" s="198"/>
      <c r="IP163" s="198"/>
      <c r="IQ163" s="198"/>
      <c r="IR163" s="198"/>
      <c r="IS163" s="198"/>
      <c r="IT163" s="198"/>
      <c r="IU163" s="198"/>
      <c r="IV163" s="198"/>
    </row>
    <row r="164" ht="27.75" customHeight="1" spans="1:256">
      <c r="A164" s="431" t="s">
        <v>1355</v>
      </c>
      <c r="B164" s="423"/>
      <c r="C164" s="432">
        <f t="shared" si="11"/>
        <v>0.842748091603053</v>
      </c>
      <c r="D164" s="433">
        <f>IF(D36=0,0,E50/D36)</f>
        <v>3.4973600844773</v>
      </c>
      <c r="E164" s="433">
        <f>IF(D50=0,0,D36/D50)</f>
        <v>7.22900763358779</v>
      </c>
      <c r="F164" s="432">
        <f>IF(D36=0,0,(H23+I23+I134)/D36)</f>
        <v>0.0200633579725449</v>
      </c>
      <c r="G164" s="432">
        <f>IF(D36=0,0,(I23+H134)/D36)</f>
        <v>0.0126715945089757</v>
      </c>
      <c r="H164" s="432">
        <f>IF(D30=0,0,G50/D36)</f>
        <v>0.00527983104540655</v>
      </c>
      <c r="I164" s="282"/>
      <c r="J164" s="462"/>
      <c r="K164" s="458"/>
      <c r="L164" s="193"/>
      <c r="M164" s="193"/>
      <c r="N164" s="193"/>
      <c r="O164" s="193"/>
      <c r="P164" s="193"/>
      <c r="Q164" s="193"/>
      <c r="R164" s="193"/>
      <c r="S164" s="193"/>
      <c r="T164" s="193"/>
      <c r="U164" s="193"/>
      <c r="V164" s="193"/>
      <c r="W164" s="193"/>
      <c r="X164" s="193"/>
      <c r="Y164" s="193"/>
      <c r="Z164" s="193"/>
      <c r="AA164" s="193"/>
      <c r="AB164" s="193"/>
      <c r="AC164" s="193"/>
      <c r="AD164" s="193"/>
      <c r="AE164" s="193"/>
      <c r="AF164" s="193"/>
      <c r="AG164" s="193"/>
      <c r="AH164" s="193"/>
      <c r="AI164" s="193"/>
      <c r="AJ164" s="193"/>
      <c r="AK164" s="193"/>
      <c r="AL164" s="193"/>
      <c r="AM164" s="193"/>
      <c r="AN164" s="193"/>
      <c r="AO164" s="193"/>
      <c r="AP164" s="193"/>
      <c r="AQ164" s="193"/>
      <c r="AR164" s="193"/>
      <c r="AS164" s="193"/>
      <c r="AT164" s="193"/>
      <c r="AU164" s="193"/>
      <c r="AV164" s="193"/>
      <c r="AW164" s="193"/>
      <c r="AX164" s="193"/>
      <c r="AY164" s="193"/>
      <c r="AZ164" s="193"/>
      <c r="BA164" s="193"/>
      <c r="BB164" s="193"/>
      <c r="BC164" s="193"/>
      <c r="BD164" s="193"/>
      <c r="BE164" s="193"/>
      <c r="BF164" s="193"/>
      <c r="BG164" s="193"/>
      <c r="BH164" s="193"/>
      <c r="BI164" s="193"/>
      <c r="BJ164" s="193"/>
      <c r="BK164" s="193"/>
      <c r="BL164" s="193"/>
      <c r="BM164" s="193"/>
      <c r="BN164" s="193"/>
      <c r="BO164" s="193"/>
      <c r="BP164" s="193"/>
      <c r="BQ164" s="193"/>
      <c r="BR164" s="193"/>
      <c r="BS164" s="193"/>
      <c r="BT164" s="193"/>
      <c r="BU164" s="193"/>
      <c r="BV164" s="193"/>
      <c r="BW164" s="193"/>
      <c r="BX164" s="193"/>
      <c r="BY164" s="193"/>
      <c r="BZ164" s="193"/>
      <c r="CA164" s="193"/>
      <c r="CB164" s="193"/>
      <c r="CC164" s="193"/>
      <c r="CD164" s="193"/>
      <c r="CE164" s="193"/>
      <c r="CF164" s="193"/>
      <c r="CG164" s="193"/>
      <c r="CH164" s="193"/>
      <c r="CI164" s="193"/>
      <c r="CJ164" s="193"/>
      <c r="CK164" s="193"/>
      <c r="CL164" s="193"/>
      <c r="CM164" s="193"/>
      <c r="CN164" s="193"/>
      <c r="CO164" s="193"/>
      <c r="CP164" s="193"/>
      <c r="CQ164" s="193"/>
      <c r="CR164" s="193"/>
      <c r="CS164" s="193"/>
      <c r="CT164" s="193"/>
      <c r="CU164" s="193"/>
      <c r="CV164" s="193"/>
      <c r="CW164" s="193"/>
      <c r="CX164" s="193"/>
      <c r="CY164" s="193"/>
      <c r="CZ164" s="193"/>
      <c r="DA164" s="193"/>
      <c r="DB164" s="193"/>
      <c r="DC164" s="193"/>
      <c r="DD164" s="193"/>
      <c r="DE164" s="193"/>
      <c r="DF164" s="193"/>
      <c r="DG164" s="193"/>
      <c r="DH164" s="193"/>
      <c r="DI164" s="193"/>
      <c r="DJ164" s="193"/>
      <c r="DK164" s="193"/>
      <c r="DL164" s="193"/>
      <c r="DM164" s="193"/>
      <c r="DN164" s="193"/>
      <c r="DO164" s="193"/>
      <c r="DP164" s="193"/>
      <c r="DQ164" s="193"/>
      <c r="DR164" s="193"/>
      <c r="DS164" s="193"/>
      <c r="DT164" s="193"/>
      <c r="DU164" s="193"/>
      <c r="DV164" s="193"/>
      <c r="DW164" s="193"/>
      <c r="DX164" s="193"/>
      <c r="DY164" s="193"/>
      <c r="DZ164" s="193"/>
      <c r="EA164" s="193"/>
      <c r="EB164" s="193"/>
      <c r="EC164" s="193"/>
      <c r="ED164" s="193"/>
      <c r="EE164" s="193"/>
      <c r="EF164" s="193"/>
      <c r="EG164" s="193"/>
      <c r="EH164" s="193"/>
      <c r="EI164" s="193"/>
      <c r="EJ164" s="193"/>
      <c r="EK164" s="193"/>
      <c r="EL164" s="193"/>
      <c r="EM164" s="193"/>
      <c r="EN164" s="193"/>
      <c r="EO164" s="193"/>
      <c r="EP164" s="193"/>
      <c r="EQ164" s="193"/>
      <c r="ER164" s="193"/>
      <c r="ES164" s="193"/>
      <c r="ET164" s="193"/>
      <c r="EU164" s="193"/>
      <c r="EV164" s="193"/>
      <c r="EW164" s="193"/>
      <c r="EX164" s="193"/>
      <c r="EY164" s="193"/>
      <c r="EZ164" s="193"/>
      <c r="FA164" s="193"/>
      <c r="FB164" s="193"/>
      <c r="FC164" s="193"/>
      <c r="FD164" s="193"/>
      <c r="FE164" s="193"/>
      <c r="FF164" s="193"/>
      <c r="FG164" s="193"/>
      <c r="FH164" s="193"/>
      <c r="FI164" s="193"/>
      <c r="FJ164" s="193"/>
      <c r="FK164" s="193"/>
      <c r="FL164" s="193"/>
      <c r="FM164" s="193"/>
      <c r="FN164" s="193"/>
      <c r="FO164" s="193"/>
      <c r="FP164" s="193"/>
      <c r="FQ164" s="193"/>
      <c r="FR164" s="193"/>
      <c r="FS164" s="193"/>
      <c r="FT164" s="193"/>
      <c r="FU164" s="193"/>
      <c r="FV164" s="193"/>
      <c r="FW164" s="193"/>
      <c r="FX164" s="193"/>
      <c r="FY164" s="193"/>
      <c r="FZ164" s="193"/>
      <c r="GA164" s="193"/>
      <c r="GB164" s="193"/>
      <c r="GC164" s="193"/>
      <c r="GD164" s="193"/>
      <c r="GE164" s="193"/>
      <c r="GF164" s="193"/>
      <c r="GG164" s="193"/>
      <c r="GH164" s="193"/>
      <c r="GI164" s="193"/>
      <c r="GJ164" s="193"/>
      <c r="GK164" s="193"/>
      <c r="GL164" s="193"/>
      <c r="GM164" s="193"/>
      <c r="GN164" s="193"/>
      <c r="GO164" s="193"/>
      <c r="GP164" s="193"/>
      <c r="GQ164" s="193"/>
      <c r="GR164" s="193"/>
      <c r="GS164" s="193"/>
      <c r="GT164" s="193"/>
      <c r="GU164" s="193"/>
      <c r="GV164" s="193"/>
      <c r="GW164" s="193"/>
      <c r="GX164" s="193"/>
      <c r="GY164" s="193"/>
      <c r="GZ164" s="193"/>
      <c r="HA164" s="193"/>
      <c r="HB164" s="193"/>
      <c r="HC164" s="193"/>
      <c r="HD164" s="193"/>
      <c r="HE164" s="193"/>
      <c r="HF164" s="193"/>
      <c r="HG164" s="193"/>
      <c r="HH164" s="193"/>
      <c r="HI164" s="193"/>
      <c r="HJ164" s="193"/>
      <c r="HK164" s="193"/>
      <c r="HL164" s="193"/>
      <c r="HM164" s="193"/>
      <c r="HN164" s="193"/>
      <c r="HO164" s="193"/>
      <c r="HP164" s="193"/>
      <c r="HQ164" s="193"/>
      <c r="HR164" s="193"/>
      <c r="HS164" s="193"/>
      <c r="HT164" s="193"/>
      <c r="HU164" s="193"/>
      <c r="HV164" s="193"/>
      <c r="HW164" s="193"/>
      <c r="HX164" s="193"/>
      <c r="HY164" s="193"/>
      <c r="HZ164" s="193"/>
      <c r="IA164" s="193"/>
      <c r="IB164" s="193"/>
      <c r="IC164" s="193"/>
      <c r="ID164" s="193"/>
      <c r="IE164" s="193"/>
      <c r="IF164" s="193"/>
      <c r="IG164" s="193"/>
      <c r="IH164" s="193"/>
      <c r="II164" s="193"/>
      <c r="IJ164" s="193"/>
      <c r="IK164" s="193"/>
      <c r="IL164" s="193"/>
      <c r="IM164" s="193"/>
      <c r="IN164" s="193"/>
      <c r="IO164" s="193"/>
      <c r="IP164" s="193"/>
      <c r="IQ164" s="193"/>
      <c r="IR164" s="193"/>
      <c r="IS164" s="193"/>
      <c r="IT164" s="193"/>
      <c r="IU164" s="193"/>
      <c r="IV164" s="193"/>
    </row>
    <row r="165" ht="31.5" customHeight="1" spans="1:256">
      <c r="A165" s="434"/>
      <c r="B165" s="434"/>
      <c r="C165" s="435"/>
      <c r="D165" s="435"/>
      <c r="E165" s="435"/>
      <c r="F165" s="436"/>
      <c r="G165" s="437"/>
      <c r="H165" s="437"/>
      <c r="I165" s="282"/>
      <c r="J165" s="193"/>
      <c r="K165" s="193"/>
      <c r="L165" s="193"/>
      <c r="M165" s="193"/>
      <c r="N165" s="193"/>
      <c r="O165" s="193"/>
      <c r="P165" s="193"/>
      <c r="Q165" s="193"/>
      <c r="R165" s="193"/>
      <c r="S165" s="193"/>
      <c r="T165" s="193"/>
      <c r="U165" s="193"/>
      <c r="V165" s="193"/>
      <c r="W165" s="193"/>
      <c r="X165" s="193"/>
      <c r="Y165" s="193"/>
      <c r="Z165" s="193"/>
      <c r="AA165" s="193"/>
      <c r="AB165" s="193"/>
      <c r="AC165" s="193"/>
      <c r="AD165" s="193"/>
      <c r="AE165" s="193"/>
      <c r="AF165" s="193"/>
      <c r="AG165" s="193"/>
      <c r="AH165" s="193"/>
      <c r="AI165" s="193"/>
      <c r="AJ165" s="193"/>
      <c r="AK165" s="193"/>
      <c r="AL165" s="193"/>
      <c r="AM165" s="193"/>
      <c r="AN165" s="193"/>
      <c r="AO165" s="193"/>
      <c r="AP165" s="193"/>
      <c r="AQ165" s="193"/>
      <c r="AR165" s="193"/>
      <c r="AS165" s="193"/>
      <c r="AT165" s="193"/>
      <c r="AU165" s="193"/>
      <c r="AV165" s="193"/>
      <c r="AW165" s="193"/>
      <c r="AX165" s="193"/>
      <c r="AY165" s="193"/>
      <c r="AZ165" s="193"/>
      <c r="BA165" s="193"/>
      <c r="BB165" s="193"/>
      <c r="BC165" s="193"/>
      <c r="BD165" s="193"/>
      <c r="BE165" s="193"/>
      <c r="BF165" s="193"/>
      <c r="BG165" s="193"/>
      <c r="BH165" s="193"/>
      <c r="BI165" s="193"/>
      <c r="BJ165" s="193"/>
      <c r="BK165" s="193"/>
      <c r="BL165" s="193"/>
      <c r="BM165" s="193"/>
      <c r="BN165" s="193"/>
      <c r="BO165" s="193"/>
      <c r="BP165" s="193"/>
      <c r="BQ165" s="193"/>
      <c r="BR165" s="193"/>
      <c r="BS165" s="193"/>
      <c r="BT165" s="193"/>
      <c r="BU165" s="193"/>
      <c r="BV165" s="193"/>
      <c r="BW165" s="193"/>
      <c r="BX165" s="193"/>
      <c r="BY165" s="193"/>
      <c r="BZ165" s="193"/>
      <c r="CA165" s="193"/>
      <c r="CB165" s="193"/>
      <c r="CC165" s="193"/>
      <c r="CD165" s="193"/>
      <c r="CE165" s="193"/>
      <c r="CF165" s="193"/>
      <c r="CG165" s="193"/>
      <c r="CH165" s="193"/>
      <c r="CI165" s="193"/>
      <c r="CJ165" s="193"/>
      <c r="CK165" s="193"/>
      <c r="CL165" s="193"/>
      <c r="CM165" s="193"/>
      <c r="CN165" s="193"/>
      <c r="CO165" s="193"/>
      <c r="CP165" s="193"/>
      <c r="CQ165" s="193"/>
      <c r="CR165" s="193"/>
      <c r="CS165" s="193"/>
      <c r="CT165" s="193"/>
      <c r="CU165" s="193"/>
      <c r="CV165" s="193"/>
      <c r="CW165" s="193"/>
      <c r="CX165" s="193"/>
      <c r="CY165" s="193"/>
      <c r="CZ165" s="193"/>
      <c r="DA165" s="193"/>
      <c r="DB165" s="193"/>
      <c r="DC165" s="193"/>
      <c r="DD165" s="193"/>
      <c r="DE165" s="193"/>
      <c r="DF165" s="193"/>
      <c r="DG165" s="193"/>
      <c r="DH165" s="193"/>
      <c r="DI165" s="193"/>
      <c r="DJ165" s="193"/>
      <c r="DK165" s="193"/>
      <c r="DL165" s="193"/>
      <c r="DM165" s="193"/>
      <c r="DN165" s="193"/>
      <c r="DO165" s="193"/>
      <c r="DP165" s="193"/>
      <c r="DQ165" s="193"/>
      <c r="DR165" s="193"/>
      <c r="DS165" s="193"/>
      <c r="DT165" s="193"/>
      <c r="DU165" s="193"/>
      <c r="DV165" s="193"/>
      <c r="DW165" s="193"/>
      <c r="DX165" s="193"/>
      <c r="DY165" s="193"/>
      <c r="DZ165" s="193"/>
      <c r="EA165" s="193"/>
      <c r="EB165" s="193"/>
      <c r="EC165" s="193"/>
      <c r="ED165" s="193"/>
      <c r="EE165" s="193"/>
      <c r="EF165" s="193"/>
      <c r="EG165" s="193"/>
      <c r="EH165" s="193"/>
      <c r="EI165" s="193"/>
      <c r="EJ165" s="193"/>
      <c r="EK165" s="193"/>
      <c r="EL165" s="193"/>
      <c r="EM165" s="193"/>
      <c r="EN165" s="193"/>
      <c r="EO165" s="193"/>
      <c r="EP165" s="193"/>
      <c r="EQ165" s="193"/>
      <c r="ER165" s="193"/>
      <c r="ES165" s="193"/>
      <c r="ET165" s="193"/>
      <c r="EU165" s="193"/>
      <c r="EV165" s="193"/>
      <c r="EW165" s="193"/>
      <c r="EX165" s="193"/>
      <c r="EY165" s="193"/>
      <c r="EZ165" s="193"/>
      <c r="FA165" s="193"/>
      <c r="FB165" s="193"/>
      <c r="FC165" s="193"/>
      <c r="FD165" s="193"/>
      <c r="FE165" s="193"/>
      <c r="FF165" s="193"/>
      <c r="FG165" s="193"/>
      <c r="FH165" s="193"/>
      <c r="FI165" s="193"/>
      <c r="FJ165" s="193"/>
      <c r="FK165" s="193"/>
      <c r="FL165" s="193"/>
      <c r="FM165" s="193"/>
      <c r="FN165" s="193"/>
      <c r="FO165" s="193"/>
      <c r="FP165" s="193"/>
      <c r="FQ165" s="193"/>
      <c r="FR165" s="193"/>
      <c r="FS165" s="193"/>
      <c r="FT165" s="193"/>
      <c r="FU165" s="193"/>
      <c r="FV165" s="193"/>
      <c r="FW165" s="193"/>
      <c r="FX165" s="193"/>
      <c r="FY165" s="193"/>
      <c r="FZ165" s="193"/>
      <c r="GA165" s="193"/>
      <c r="GB165" s="193"/>
      <c r="GC165" s="193"/>
      <c r="GD165" s="193"/>
      <c r="GE165" s="193"/>
      <c r="GF165" s="193"/>
      <c r="GG165" s="193"/>
      <c r="GH165" s="193"/>
      <c r="GI165" s="193"/>
      <c r="GJ165" s="193"/>
      <c r="GK165" s="193"/>
      <c r="GL165" s="193"/>
      <c r="GM165" s="193"/>
      <c r="GN165" s="193"/>
      <c r="GO165" s="193"/>
      <c r="GP165" s="193"/>
      <c r="GQ165" s="193"/>
      <c r="GR165" s="193"/>
      <c r="GS165" s="193"/>
      <c r="GT165" s="193"/>
      <c r="GU165" s="193"/>
      <c r="GV165" s="193"/>
      <c r="GW165" s="193"/>
      <c r="GX165" s="193"/>
      <c r="GY165" s="193"/>
      <c r="GZ165" s="193"/>
      <c r="HA165" s="193"/>
      <c r="HB165" s="193"/>
      <c r="HC165" s="193"/>
      <c r="HD165" s="193"/>
      <c r="HE165" s="193"/>
      <c r="HF165" s="193"/>
      <c r="HG165" s="193"/>
      <c r="HH165" s="193"/>
      <c r="HI165" s="193"/>
      <c r="HJ165" s="193"/>
      <c r="HK165" s="193"/>
      <c r="HL165" s="193"/>
      <c r="HM165" s="193"/>
      <c r="HN165" s="193"/>
      <c r="HO165" s="193"/>
      <c r="HP165" s="193"/>
      <c r="HQ165" s="193"/>
      <c r="HR165" s="193"/>
      <c r="HS165" s="193"/>
      <c r="HT165" s="193"/>
      <c r="HU165" s="193"/>
      <c r="HV165" s="193"/>
      <c r="HW165" s="193"/>
      <c r="HX165" s="193"/>
      <c r="HY165" s="193"/>
      <c r="HZ165" s="193"/>
      <c r="IA165" s="193"/>
      <c r="IB165" s="193"/>
      <c r="IC165" s="193"/>
      <c r="ID165" s="193"/>
      <c r="IE165" s="193"/>
      <c r="IF165" s="193"/>
      <c r="IG165" s="193"/>
      <c r="IH165" s="193"/>
      <c r="II165" s="193"/>
      <c r="IJ165" s="193"/>
      <c r="IK165" s="193"/>
      <c r="IL165" s="193"/>
      <c r="IM165" s="193"/>
      <c r="IN165" s="193"/>
      <c r="IO165" s="193"/>
      <c r="IP165" s="193"/>
      <c r="IQ165" s="193"/>
      <c r="IR165" s="193"/>
      <c r="IS165" s="193"/>
      <c r="IT165" s="193"/>
      <c r="IU165" s="193"/>
      <c r="IV165" s="193"/>
    </row>
    <row r="166" ht="28.5" customHeight="1" spans="1:256">
      <c r="A166" s="438" t="s">
        <v>1356</v>
      </c>
      <c r="B166" s="216"/>
      <c r="C166" s="439">
        <f>IF(F4=0,0,E52/F52)</f>
        <v>0.838888888888889</v>
      </c>
      <c r="D166" s="440">
        <f>IF(D30=0,0,E52/D30)</f>
        <v>3.43669985775249</v>
      </c>
      <c r="E166" s="440">
        <f>IF(D52=0,0,D30/D52)</f>
        <v>7.32291666666667</v>
      </c>
      <c r="F166" s="439">
        <f>IF(D30=0,0,(H25+I25+I134)/D30)</f>
        <v>0.0213371266002845</v>
      </c>
      <c r="G166" s="439">
        <f>IF(D30=0,0,(I25+H134)/D30)</f>
        <v>0.0128022759601707</v>
      </c>
      <c r="H166" s="439">
        <f>IF(D30=0,0,G52/D30)</f>
        <v>0.0042674253200569</v>
      </c>
      <c r="I166" s="282"/>
      <c r="J166" s="193"/>
      <c r="K166" s="193"/>
      <c r="L166" s="193"/>
      <c r="M166" s="193"/>
      <c r="N166" s="193"/>
      <c r="O166" s="193"/>
      <c r="P166" s="193"/>
      <c r="Q166" s="193"/>
      <c r="R166" s="193"/>
      <c r="S166" s="193"/>
      <c r="T166" s="193"/>
      <c r="U166" s="193"/>
      <c r="V166" s="193"/>
      <c r="W166" s="193"/>
      <c r="X166" s="193"/>
      <c r="Y166" s="193"/>
      <c r="Z166" s="193"/>
      <c r="AA166" s="193"/>
      <c r="AB166" s="193"/>
      <c r="AC166" s="193"/>
      <c r="AD166" s="193"/>
      <c r="AE166" s="193"/>
      <c r="AF166" s="193"/>
      <c r="AG166" s="193"/>
      <c r="AH166" s="193"/>
      <c r="AI166" s="193"/>
      <c r="AJ166" s="193"/>
      <c r="AK166" s="193"/>
      <c r="AL166" s="193"/>
      <c r="AM166" s="193"/>
      <c r="AN166" s="193"/>
      <c r="AO166" s="193"/>
      <c r="AP166" s="193"/>
      <c r="AQ166" s="193"/>
      <c r="AR166" s="193"/>
      <c r="AS166" s="193"/>
      <c r="AT166" s="193"/>
      <c r="AU166" s="193"/>
      <c r="AV166" s="193"/>
      <c r="AW166" s="193"/>
      <c r="AX166" s="193"/>
      <c r="AY166" s="193"/>
      <c r="AZ166" s="193"/>
      <c r="BA166" s="193"/>
      <c r="BB166" s="193"/>
      <c r="BC166" s="193"/>
      <c r="BD166" s="193"/>
      <c r="BE166" s="193"/>
      <c r="BF166" s="193"/>
      <c r="BG166" s="193"/>
      <c r="BH166" s="193"/>
      <c r="BI166" s="193"/>
      <c r="BJ166" s="193"/>
      <c r="BK166" s="193"/>
      <c r="BL166" s="193"/>
      <c r="BM166" s="193"/>
      <c r="BN166" s="193"/>
      <c r="BO166" s="193"/>
      <c r="BP166" s="193"/>
      <c r="BQ166" s="193"/>
      <c r="BR166" s="193"/>
      <c r="BS166" s="193"/>
      <c r="BT166" s="193"/>
      <c r="BU166" s="193"/>
      <c r="BV166" s="193"/>
      <c r="BW166" s="193"/>
      <c r="BX166" s="193"/>
      <c r="BY166" s="193"/>
      <c r="BZ166" s="193"/>
      <c r="CA166" s="193"/>
      <c r="CB166" s="193"/>
      <c r="CC166" s="193"/>
      <c r="CD166" s="193"/>
      <c r="CE166" s="193"/>
      <c r="CF166" s="193"/>
      <c r="CG166" s="193"/>
      <c r="CH166" s="193"/>
      <c r="CI166" s="193"/>
      <c r="CJ166" s="193"/>
      <c r="CK166" s="193"/>
      <c r="CL166" s="193"/>
      <c r="CM166" s="193"/>
      <c r="CN166" s="193"/>
      <c r="CO166" s="193"/>
      <c r="CP166" s="193"/>
      <c r="CQ166" s="193"/>
      <c r="CR166" s="193"/>
      <c r="CS166" s="193"/>
      <c r="CT166" s="193"/>
      <c r="CU166" s="193"/>
      <c r="CV166" s="193"/>
      <c r="CW166" s="193"/>
      <c r="CX166" s="193"/>
      <c r="CY166" s="193"/>
      <c r="CZ166" s="193"/>
      <c r="DA166" s="193"/>
      <c r="DB166" s="193"/>
      <c r="DC166" s="193"/>
      <c r="DD166" s="193"/>
      <c r="DE166" s="193"/>
      <c r="DF166" s="193"/>
      <c r="DG166" s="193"/>
      <c r="DH166" s="193"/>
      <c r="DI166" s="193"/>
      <c r="DJ166" s="193"/>
      <c r="DK166" s="193"/>
      <c r="DL166" s="193"/>
      <c r="DM166" s="193"/>
      <c r="DN166" s="193"/>
      <c r="DO166" s="193"/>
      <c r="DP166" s="193"/>
      <c r="DQ166" s="193"/>
      <c r="DR166" s="193"/>
      <c r="DS166" s="193"/>
      <c r="DT166" s="193"/>
      <c r="DU166" s="193"/>
      <c r="DV166" s="193"/>
      <c r="DW166" s="193"/>
      <c r="DX166" s="193"/>
      <c r="DY166" s="193"/>
      <c r="DZ166" s="193"/>
      <c r="EA166" s="193"/>
      <c r="EB166" s="193"/>
      <c r="EC166" s="193"/>
      <c r="ED166" s="193"/>
      <c r="EE166" s="193"/>
      <c r="EF166" s="193"/>
      <c r="EG166" s="193"/>
      <c r="EH166" s="193"/>
      <c r="EI166" s="193"/>
      <c r="EJ166" s="193"/>
      <c r="EK166" s="193"/>
      <c r="EL166" s="193"/>
      <c r="EM166" s="193"/>
      <c r="EN166" s="193"/>
      <c r="EO166" s="193"/>
      <c r="EP166" s="193"/>
      <c r="EQ166" s="193"/>
      <c r="ER166" s="193"/>
      <c r="ES166" s="193"/>
      <c r="ET166" s="193"/>
      <c r="EU166" s="193"/>
      <c r="EV166" s="193"/>
      <c r="EW166" s="193"/>
      <c r="EX166" s="193"/>
      <c r="EY166" s="193"/>
      <c r="EZ166" s="193"/>
      <c r="FA166" s="193"/>
      <c r="FB166" s="193"/>
      <c r="FC166" s="193"/>
      <c r="FD166" s="193"/>
      <c r="FE166" s="193"/>
      <c r="FF166" s="193"/>
      <c r="FG166" s="193"/>
      <c r="FH166" s="193"/>
      <c r="FI166" s="193"/>
      <c r="FJ166" s="193"/>
      <c r="FK166" s="193"/>
      <c r="FL166" s="193"/>
      <c r="FM166" s="193"/>
      <c r="FN166" s="193"/>
      <c r="FO166" s="193"/>
      <c r="FP166" s="193"/>
      <c r="FQ166" s="193"/>
      <c r="FR166" s="193"/>
      <c r="FS166" s="193"/>
      <c r="FT166" s="193"/>
      <c r="FU166" s="193"/>
      <c r="FV166" s="193"/>
      <c r="FW166" s="193"/>
      <c r="FX166" s="193"/>
      <c r="FY166" s="193"/>
      <c r="FZ166" s="193"/>
      <c r="GA166" s="193"/>
      <c r="GB166" s="193"/>
      <c r="GC166" s="193"/>
      <c r="GD166" s="193"/>
      <c r="GE166" s="193"/>
      <c r="GF166" s="193"/>
      <c r="GG166" s="193"/>
      <c r="GH166" s="193"/>
      <c r="GI166" s="193"/>
      <c r="GJ166" s="193"/>
      <c r="GK166" s="193"/>
      <c r="GL166" s="193"/>
      <c r="GM166" s="193"/>
      <c r="GN166" s="193"/>
      <c r="GO166" s="193"/>
      <c r="GP166" s="193"/>
      <c r="GQ166" s="193"/>
      <c r="GR166" s="193"/>
      <c r="GS166" s="193"/>
      <c r="GT166" s="193"/>
      <c r="GU166" s="193"/>
      <c r="GV166" s="193"/>
      <c r="GW166" s="193"/>
      <c r="GX166" s="193"/>
      <c r="GY166" s="193"/>
      <c r="GZ166" s="193"/>
      <c r="HA166" s="193"/>
      <c r="HB166" s="193"/>
      <c r="HC166" s="193"/>
      <c r="HD166" s="193"/>
      <c r="HE166" s="193"/>
      <c r="HF166" s="193"/>
      <c r="HG166" s="193"/>
      <c r="HH166" s="193"/>
      <c r="HI166" s="193"/>
      <c r="HJ166" s="193"/>
      <c r="HK166" s="193"/>
      <c r="HL166" s="193"/>
      <c r="HM166" s="193"/>
      <c r="HN166" s="193"/>
      <c r="HO166" s="193"/>
      <c r="HP166" s="193"/>
      <c r="HQ166" s="193"/>
      <c r="HR166" s="193"/>
      <c r="HS166" s="193"/>
      <c r="HT166" s="193"/>
      <c r="HU166" s="193"/>
      <c r="HV166" s="193"/>
      <c r="HW166" s="193"/>
      <c r="HX166" s="193"/>
      <c r="HY166" s="193"/>
      <c r="HZ166" s="193"/>
      <c r="IA166" s="193"/>
      <c r="IB166" s="193"/>
      <c r="IC166" s="193"/>
      <c r="ID166" s="193"/>
      <c r="IE166" s="193"/>
      <c r="IF166" s="193"/>
      <c r="IG166" s="193"/>
      <c r="IH166" s="193"/>
      <c r="II166" s="193"/>
      <c r="IJ166" s="193"/>
      <c r="IK166" s="193"/>
      <c r="IL166" s="193"/>
      <c r="IM166" s="193"/>
      <c r="IN166" s="193"/>
      <c r="IO166" s="193"/>
      <c r="IP166" s="193"/>
      <c r="IQ166" s="193"/>
      <c r="IR166" s="193"/>
      <c r="IS166" s="193"/>
      <c r="IT166" s="193"/>
      <c r="IU166" s="193"/>
      <c r="IV166" s="193"/>
    </row>
    <row r="167" ht="24" customHeight="1" spans="1:256">
      <c r="A167" s="235"/>
      <c r="B167" s="235"/>
      <c r="C167" s="435"/>
      <c r="D167" s="435"/>
      <c r="E167" s="435"/>
      <c r="F167" s="436"/>
      <c r="G167" s="437"/>
      <c r="H167" s="437"/>
      <c r="I167" s="282"/>
      <c r="J167" s="235"/>
      <c r="K167" s="235"/>
      <c r="L167" s="235"/>
      <c r="M167" s="235"/>
      <c r="N167" s="235"/>
      <c r="O167" s="235"/>
      <c r="P167" s="235"/>
      <c r="Q167" s="235"/>
      <c r="R167" s="235"/>
      <c r="S167" s="235"/>
      <c r="T167" s="235"/>
      <c r="U167" s="235"/>
      <c r="V167" s="235"/>
      <c r="W167" s="235"/>
      <c r="X167" s="235"/>
      <c r="Y167" s="235"/>
      <c r="Z167" s="235"/>
      <c r="AA167" s="235"/>
      <c r="AB167" s="235"/>
      <c r="AC167" s="235"/>
      <c r="AD167" s="235"/>
      <c r="AE167" s="235"/>
      <c r="AF167" s="235"/>
      <c r="AG167" s="235"/>
      <c r="AH167" s="235"/>
      <c r="AI167" s="235"/>
      <c r="AJ167" s="235"/>
      <c r="AK167" s="235"/>
      <c r="AL167" s="235"/>
      <c r="AM167" s="235"/>
      <c r="AN167" s="235"/>
      <c r="AO167" s="235"/>
      <c r="AP167" s="235"/>
      <c r="AQ167" s="235"/>
      <c r="AR167" s="235"/>
      <c r="AS167" s="235"/>
      <c r="AT167" s="235"/>
      <c r="AU167" s="235"/>
      <c r="AV167" s="235"/>
      <c r="AW167" s="235"/>
      <c r="AX167" s="235"/>
      <c r="AY167" s="235"/>
      <c r="AZ167" s="235"/>
      <c r="BA167" s="235"/>
      <c r="BB167" s="235"/>
      <c r="BC167" s="235"/>
      <c r="BD167" s="235"/>
      <c r="BE167" s="235"/>
      <c r="BF167" s="235"/>
      <c r="BG167" s="235"/>
      <c r="BH167" s="235"/>
      <c r="BI167" s="235"/>
      <c r="BJ167" s="235"/>
      <c r="BK167" s="235"/>
      <c r="BL167" s="235"/>
      <c r="BM167" s="235"/>
      <c r="BN167" s="235"/>
      <c r="BO167" s="235"/>
      <c r="BP167" s="235"/>
      <c r="BQ167" s="235"/>
      <c r="BR167" s="235"/>
      <c r="BS167" s="235"/>
      <c r="BT167" s="235"/>
      <c r="BU167" s="235"/>
      <c r="BV167" s="235"/>
      <c r="BW167" s="235"/>
      <c r="BX167" s="235"/>
      <c r="BY167" s="235"/>
      <c r="BZ167" s="235"/>
      <c r="CA167" s="235"/>
      <c r="CB167" s="235"/>
      <c r="CC167" s="235"/>
      <c r="CD167" s="235"/>
      <c r="CE167" s="235"/>
      <c r="CF167" s="235"/>
      <c r="CG167" s="235"/>
      <c r="CH167" s="235"/>
      <c r="CI167" s="235"/>
      <c r="CJ167" s="235"/>
      <c r="CK167" s="235"/>
      <c r="CL167" s="235"/>
      <c r="CM167" s="235"/>
      <c r="CN167" s="235"/>
      <c r="CO167" s="235"/>
      <c r="CP167" s="235"/>
      <c r="CQ167" s="235"/>
      <c r="CR167" s="235"/>
      <c r="CS167" s="235"/>
      <c r="CT167" s="235"/>
      <c r="CU167" s="235"/>
      <c r="CV167" s="235"/>
      <c r="CW167" s="235"/>
      <c r="CX167" s="235"/>
      <c r="CY167" s="235"/>
      <c r="CZ167" s="235"/>
      <c r="DA167" s="235"/>
      <c r="DB167" s="235"/>
      <c r="DC167" s="235"/>
      <c r="DD167" s="235"/>
      <c r="DE167" s="235"/>
      <c r="DF167" s="235"/>
      <c r="DG167" s="235"/>
      <c r="DH167" s="235"/>
      <c r="DI167" s="235"/>
      <c r="DJ167" s="235"/>
      <c r="DK167" s="235"/>
      <c r="DL167" s="235"/>
      <c r="DM167" s="235"/>
      <c r="DN167" s="235"/>
      <c r="DO167" s="235"/>
      <c r="DP167" s="235"/>
      <c r="DQ167" s="235"/>
      <c r="DR167" s="235"/>
      <c r="DS167" s="235"/>
      <c r="DT167" s="235"/>
      <c r="DU167" s="235"/>
      <c r="DV167" s="235"/>
      <c r="DW167" s="235"/>
      <c r="DX167" s="235"/>
      <c r="DY167" s="235"/>
      <c r="DZ167" s="235"/>
      <c r="EA167" s="235"/>
      <c r="EB167" s="235"/>
      <c r="EC167" s="235"/>
      <c r="ED167" s="235"/>
      <c r="EE167" s="235"/>
      <c r="EF167" s="235"/>
      <c r="EG167" s="235"/>
      <c r="EH167" s="235"/>
      <c r="EI167" s="235"/>
      <c r="EJ167" s="235"/>
      <c r="EK167" s="235"/>
      <c r="EL167" s="235"/>
      <c r="EM167" s="235"/>
      <c r="EN167" s="235"/>
      <c r="EO167" s="235"/>
      <c r="EP167" s="235"/>
      <c r="EQ167" s="235"/>
      <c r="ER167" s="235"/>
      <c r="ES167" s="235"/>
      <c r="ET167" s="235"/>
      <c r="EU167" s="235"/>
      <c r="EV167" s="235"/>
      <c r="EW167" s="235"/>
      <c r="EX167" s="235"/>
      <c r="EY167" s="235"/>
      <c r="EZ167" s="235"/>
      <c r="FA167" s="235"/>
      <c r="FB167" s="235"/>
      <c r="FC167" s="235"/>
      <c r="FD167" s="235"/>
      <c r="FE167" s="235"/>
      <c r="FF167" s="235"/>
      <c r="FG167" s="235"/>
      <c r="FH167" s="235"/>
      <c r="FI167" s="235"/>
      <c r="FJ167" s="235"/>
      <c r="FK167" s="235"/>
      <c r="FL167" s="235"/>
      <c r="FM167" s="235"/>
      <c r="FN167" s="235"/>
      <c r="FO167" s="235"/>
      <c r="FP167" s="235"/>
      <c r="FQ167" s="235"/>
      <c r="FR167" s="235"/>
      <c r="FS167" s="235"/>
      <c r="FT167" s="235"/>
      <c r="FU167" s="235"/>
      <c r="FV167" s="235"/>
      <c r="FW167" s="235"/>
      <c r="FX167" s="235"/>
      <c r="FY167" s="235"/>
      <c r="FZ167" s="235"/>
      <c r="GA167" s="235"/>
      <c r="GB167" s="235"/>
      <c r="GC167" s="235"/>
      <c r="GD167" s="235"/>
      <c r="GE167" s="235"/>
      <c r="GF167" s="235"/>
      <c r="GG167" s="235"/>
      <c r="GH167" s="235"/>
      <c r="GI167" s="235"/>
      <c r="GJ167" s="235"/>
      <c r="GK167" s="235"/>
      <c r="GL167" s="235"/>
      <c r="GM167" s="235"/>
      <c r="GN167" s="235"/>
      <c r="GO167" s="235"/>
      <c r="GP167" s="235"/>
      <c r="GQ167" s="235"/>
      <c r="GR167" s="235"/>
      <c r="GS167" s="235"/>
      <c r="GT167" s="235"/>
      <c r="GU167" s="235"/>
      <c r="GV167" s="235"/>
      <c r="GW167" s="235"/>
      <c r="GX167" s="235"/>
      <c r="GY167" s="235"/>
      <c r="GZ167" s="235"/>
      <c r="HA167" s="235"/>
      <c r="HB167" s="235"/>
      <c r="HC167" s="235"/>
      <c r="HD167" s="235"/>
      <c r="HE167" s="235"/>
      <c r="HF167" s="235"/>
      <c r="HG167" s="235"/>
      <c r="HH167" s="235"/>
      <c r="HI167" s="235"/>
      <c r="HJ167" s="235"/>
      <c r="HK167" s="235"/>
      <c r="HL167" s="235"/>
      <c r="HM167" s="235"/>
      <c r="HN167" s="235"/>
      <c r="HO167" s="235"/>
      <c r="HP167" s="235"/>
      <c r="HQ167" s="235"/>
      <c r="HR167" s="235"/>
      <c r="HS167" s="235"/>
      <c r="HT167" s="235"/>
      <c r="HU167" s="235"/>
      <c r="HV167" s="235"/>
      <c r="HW167" s="235"/>
      <c r="HX167" s="235"/>
      <c r="HY167" s="235"/>
      <c r="HZ167" s="235"/>
      <c r="IA167" s="235"/>
      <c r="IB167" s="235"/>
      <c r="IC167" s="235"/>
      <c r="ID167" s="235"/>
      <c r="IE167" s="235"/>
      <c r="IF167" s="235"/>
      <c r="IG167" s="235"/>
      <c r="IH167" s="235"/>
      <c r="II167" s="235"/>
      <c r="IJ167" s="235"/>
      <c r="IK167" s="235"/>
      <c r="IL167" s="235"/>
      <c r="IM167" s="235"/>
      <c r="IN167" s="235"/>
      <c r="IO167" s="235"/>
      <c r="IP167" s="235"/>
      <c r="IQ167" s="235"/>
      <c r="IR167" s="235"/>
      <c r="IS167" s="235"/>
      <c r="IT167" s="235"/>
      <c r="IU167" s="235"/>
      <c r="IV167" s="235"/>
    </row>
    <row r="168" ht="24" customHeight="1" spans="1:256">
      <c r="A168" s="438" t="s">
        <v>1357</v>
      </c>
      <c r="B168" s="216"/>
      <c r="C168" s="439">
        <f>IF(F53=0,0,E53/F53)</f>
        <v>0.853333333333333</v>
      </c>
      <c r="D168" s="440">
        <f>IF(D33=0,0,E53/D33)</f>
        <v>3.67213114754098</v>
      </c>
      <c r="E168" s="440">
        <f>IF(D53=0,0,D33/D53)</f>
        <v>6.97142857142857</v>
      </c>
      <c r="F168" s="439">
        <f>IF(D33=0,0,(H27+I27+I134)/D33)</f>
        <v>0.0286885245901639</v>
      </c>
      <c r="G168" s="439">
        <f>IF(D33=0,0,(I27)/D33)</f>
        <v>0.0122950819672131</v>
      </c>
      <c r="H168" s="439">
        <f>IF(D33=0,0,G53/D33)</f>
        <v>0.00819672131147541</v>
      </c>
      <c r="I168" s="282"/>
      <c r="J168" s="235"/>
      <c r="K168" s="235"/>
      <c r="L168" s="235"/>
      <c r="M168" s="235"/>
      <c r="N168" s="235"/>
      <c r="O168" s="235"/>
      <c r="P168" s="235"/>
      <c r="Q168" s="235"/>
      <c r="R168" s="235"/>
      <c r="S168" s="235"/>
      <c r="T168" s="235"/>
      <c r="U168" s="235"/>
      <c r="V168" s="235"/>
      <c r="W168" s="235"/>
      <c r="X168" s="235"/>
      <c r="Y168" s="235"/>
      <c r="Z168" s="235"/>
      <c r="AA168" s="235"/>
      <c r="AB168" s="235"/>
      <c r="AC168" s="235"/>
      <c r="AD168" s="235"/>
      <c r="AE168" s="235"/>
      <c r="AF168" s="235"/>
      <c r="AG168" s="235"/>
      <c r="AH168" s="235"/>
      <c r="AI168" s="235"/>
      <c r="AJ168" s="235"/>
      <c r="AK168" s="235"/>
      <c r="AL168" s="235"/>
      <c r="AM168" s="235"/>
      <c r="AN168" s="235"/>
      <c r="AO168" s="235"/>
      <c r="AP168" s="235"/>
      <c r="AQ168" s="235"/>
      <c r="AR168" s="235"/>
      <c r="AS168" s="235"/>
      <c r="AT168" s="235"/>
      <c r="AU168" s="235"/>
      <c r="AV168" s="235"/>
      <c r="AW168" s="235"/>
      <c r="AX168" s="235"/>
      <c r="AY168" s="235"/>
      <c r="AZ168" s="235"/>
      <c r="BA168" s="235"/>
      <c r="BB168" s="235"/>
      <c r="BC168" s="235"/>
      <c r="BD168" s="235"/>
      <c r="BE168" s="235"/>
      <c r="BF168" s="235"/>
      <c r="BG168" s="235"/>
      <c r="BH168" s="235"/>
      <c r="BI168" s="235"/>
      <c r="BJ168" s="235"/>
      <c r="BK168" s="235"/>
      <c r="BL168" s="235"/>
      <c r="BM168" s="235"/>
      <c r="BN168" s="235"/>
      <c r="BO168" s="235"/>
      <c r="BP168" s="235"/>
      <c r="BQ168" s="235"/>
      <c r="BR168" s="235"/>
      <c r="BS168" s="235"/>
      <c r="BT168" s="235"/>
      <c r="BU168" s="235"/>
      <c r="BV168" s="235"/>
      <c r="BW168" s="235"/>
      <c r="BX168" s="235"/>
      <c r="BY168" s="235"/>
      <c r="BZ168" s="235"/>
      <c r="CA168" s="235"/>
      <c r="CB168" s="235"/>
      <c r="CC168" s="235"/>
      <c r="CD168" s="235"/>
      <c r="CE168" s="235"/>
      <c r="CF168" s="235"/>
      <c r="CG168" s="235"/>
      <c r="CH168" s="235"/>
      <c r="CI168" s="235"/>
      <c r="CJ168" s="235"/>
      <c r="CK168" s="235"/>
      <c r="CL168" s="235"/>
      <c r="CM168" s="235"/>
      <c r="CN168" s="235"/>
      <c r="CO168" s="235"/>
      <c r="CP168" s="235"/>
      <c r="CQ168" s="235"/>
      <c r="CR168" s="235"/>
      <c r="CS168" s="235"/>
      <c r="CT168" s="235"/>
      <c r="CU168" s="235"/>
      <c r="CV168" s="235"/>
      <c r="CW168" s="235"/>
      <c r="CX168" s="235"/>
      <c r="CY168" s="235"/>
      <c r="CZ168" s="235"/>
      <c r="DA168" s="235"/>
      <c r="DB168" s="235"/>
      <c r="DC168" s="235"/>
      <c r="DD168" s="235"/>
      <c r="DE168" s="235"/>
      <c r="DF168" s="235"/>
      <c r="DG168" s="235"/>
      <c r="DH168" s="235"/>
      <c r="DI168" s="235"/>
      <c r="DJ168" s="235"/>
      <c r="DK168" s="235"/>
      <c r="DL168" s="235"/>
      <c r="DM168" s="235"/>
      <c r="DN168" s="235"/>
      <c r="DO168" s="235"/>
      <c r="DP168" s="235"/>
      <c r="DQ168" s="235"/>
      <c r="DR168" s="235"/>
      <c r="DS168" s="235"/>
      <c r="DT168" s="235"/>
      <c r="DU168" s="235"/>
      <c r="DV168" s="235"/>
      <c r="DW168" s="235"/>
      <c r="DX168" s="235"/>
      <c r="DY168" s="235"/>
      <c r="DZ168" s="235"/>
      <c r="EA168" s="235"/>
      <c r="EB168" s="235"/>
      <c r="EC168" s="235"/>
      <c r="ED168" s="235"/>
      <c r="EE168" s="235"/>
      <c r="EF168" s="235"/>
      <c r="EG168" s="235"/>
      <c r="EH168" s="235"/>
      <c r="EI168" s="235"/>
      <c r="EJ168" s="235"/>
      <c r="EK168" s="235"/>
      <c r="EL168" s="235"/>
      <c r="EM168" s="235"/>
      <c r="EN168" s="235"/>
      <c r="EO168" s="235"/>
      <c r="EP168" s="235"/>
      <c r="EQ168" s="235"/>
      <c r="ER168" s="235"/>
      <c r="ES168" s="235"/>
      <c r="ET168" s="235"/>
      <c r="EU168" s="235"/>
      <c r="EV168" s="235"/>
      <c r="EW168" s="235"/>
      <c r="EX168" s="235"/>
      <c r="EY168" s="235"/>
      <c r="EZ168" s="235"/>
      <c r="FA168" s="235"/>
      <c r="FB168" s="235"/>
      <c r="FC168" s="235"/>
      <c r="FD168" s="235"/>
      <c r="FE168" s="235"/>
      <c r="FF168" s="235"/>
      <c r="FG168" s="235"/>
      <c r="FH168" s="235"/>
      <c r="FI168" s="235"/>
      <c r="FJ168" s="235"/>
      <c r="FK168" s="235"/>
      <c r="FL168" s="235"/>
      <c r="FM168" s="235"/>
      <c r="FN168" s="235"/>
      <c r="FO168" s="235"/>
      <c r="FP168" s="235"/>
      <c r="FQ168" s="235"/>
      <c r="FR168" s="235"/>
      <c r="FS168" s="235"/>
      <c r="FT168" s="235"/>
      <c r="FU168" s="235"/>
      <c r="FV168" s="235"/>
      <c r="FW168" s="235"/>
      <c r="FX168" s="235"/>
      <c r="FY168" s="235"/>
      <c r="FZ168" s="235"/>
      <c r="GA168" s="235"/>
      <c r="GB168" s="235"/>
      <c r="GC168" s="235"/>
      <c r="GD168" s="235"/>
      <c r="GE168" s="235"/>
      <c r="GF168" s="235"/>
      <c r="GG168" s="235"/>
      <c r="GH168" s="235"/>
      <c r="GI168" s="235"/>
      <c r="GJ168" s="235"/>
      <c r="GK168" s="235"/>
      <c r="GL168" s="235"/>
      <c r="GM168" s="235"/>
      <c r="GN168" s="235"/>
      <c r="GO168" s="235"/>
      <c r="GP168" s="235"/>
      <c r="GQ168" s="235"/>
      <c r="GR168" s="235"/>
      <c r="GS168" s="235"/>
      <c r="GT168" s="235"/>
      <c r="GU168" s="235"/>
      <c r="GV168" s="235"/>
      <c r="GW168" s="235"/>
      <c r="GX168" s="235"/>
      <c r="GY168" s="235"/>
      <c r="GZ168" s="235"/>
      <c r="HA168" s="235"/>
      <c r="HB168" s="235"/>
      <c r="HC168" s="235"/>
      <c r="HD168" s="235"/>
      <c r="HE168" s="235"/>
      <c r="HF168" s="235"/>
      <c r="HG168" s="235"/>
      <c r="HH168" s="235"/>
      <c r="HI168" s="235"/>
      <c r="HJ168" s="235"/>
      <c r="HK168" s="235"/>
      <c r="HL168" s="235"/>
      <c r="HM168" s="235"/>
      <c r="HN168" s="235"/>
      <c r="HO168" s="235"/>
      <c r="HP168" s="235"/>
      <c r="HQ168" s="235"/>
      <c r="HR168" s="235"/>
      <c r="HS168" s="235"/>
      <c r="HT168" s="235"/>
      <c r="HU168" s="235"/>
      <c r="HV168" s="235"/>
      <c r="HW168" s="235"/>
      <c r="HX168" s="235"/>
      <c r="HY168" s="235"/>
      <c r="HZ168" s="235"/>
      <c r="IA168" s="235"/>
      <c r="IB168" s="235"/>
      <c r="IC168" s="235"/>
      <c r="ID168" s="235"/>
      <c r="IE168" s="235"/>
      <c r="IF168" s="235"/>
      <c r="IG168" s="235"/>
      <c r="IH168" s="235"/>
      <c r="II168" s="235"/>
      <c r="IJ168" s="235"/>
      <c r="IK168" s="235"/>
      <c r="IL168" s="235"/>
      <c r="IM168" s="235"/>
      <c r="IN168" s="235"/>
      <c r="IO168" s="235"/>
      <c r="IP168" s="235"/>
      <c r="IQ168" s="235"/>
      <c r="IR168" s="235"/>
      <c r="IS168" s="235"/>
      <c r="IT168" s="235"/>
      <c r="IU168" s="235"/>
      <c r="IV168" s="235"/>
    </row>
    <row r="169" ht="24" customHeight="1" spans="1:256">
      <c r="A169" s="441"/>
      <c r="B169" s="441"/>
      <c r="C169" s="442"/>
      <c r="D169" s="442"/>
      <c r="E169" s="442"/>
      <c r="F169" s="443"/>
      <c r="G169" s="437"/>
      <c r="H169" s="437"/>
      <c r="I169" s="282"/>
      <c r="J169" s="235"/>
      <c r="K169" s="235"/>
      <c r="L169" s="235"/>
      <c r="M169" s="235"/>
      <c r="N169" s="235"/>
      <c r="O169" s="235"/>
      <c r="P169" s="235"/>
      <c r="Q169" s="235"/>
      <c r="R169" s="235"/>
      <c r="S169" s="235"/>
      <c r="T169" s="235"/>
      <c r="U169" s="235"/>
      <c r="V169" s="235"/>
      <c r="W169" s="235"/>
      <c r="X169" s="235"/>
      <c r="Y169" s="235"/>
      <c r="Z169" s="235"/>
      <c r="AA169" s="235"/>
      <c r="AB169" s="235"/>
      <c r="AC169" s="235"/>
      <c r="AD169" s="235"/>
      <c r="AE169" s="235"/>
      <c r="AF169" s="235"/>
      <c r="AG169" s="235"/>
      <c r="AH169" s="235"/>
      <c r="AI169" s="235"/>
      <c r="AJ169" s="235"/>
      <c r="AK169" s="235"/>
      <c r="AL169" s="235"/>
      <c r="AM169" s="235"/>
      <c r="AN169" s="235"/>
      <c r="AO169" s="235"/>
      <c r="AP169" s="235"/>
      <c r="AQ169" s="235"/>
      <c r="AR169" s="235"/>
      <c r="AS169" s="235"/>
      <c r="AT169" s="235"/>
      <c r="AU169" s="235"/>
      <c r="AV169" s="235"/>
      <c r="AW169" s="235"/>
      <c r="AX169" s="235"/>
      <c r="AY169" s="235"/>
      <c r="AZ169" s="235"/>
      <c r="BA169" s="235"/>
      <c r="BB169" s="235"/>
      <c r="BC169" s="235"/>
      <c r="BD169" s="235"/>
      <c r="BE169" s="235"/>
      <c r="BF169" s="235"/>
      <c r="BG169" s="235"/>
      <c r="BH169" s="235"/>
      <c r="BI169" s="235"/>
      <c r="BJ169" s="235"/>
      <c r="BK169" s="235"/>
      <c r="BL169" s="235"/>
      <c r="BM169" s="235"/>
      <c r="BN169" s="235"/>
      <c r="BO169" s="235"/>
      <c r="BP169" s="235"/>
      <c r="BQ169" s="235"/>
      <c r="BR169" s="235"/>
      <c r="BS169" s="235"/>
      <c r="BT169" s="235"/>
      <c r="BU169" s="235"/>
      <c r="BV169" s="235"/>
      <c r="BW169" s="235"/>
      <c r="BX169" s="235"/>
      <c r="BY169" s="235"/>
      <c r="BZ169" s="235"/>
      <c r="CA169" s="235"/>
      <c r="CB169" s="235"/>
      <c r="CC169" s="235"/>
      <c r="CD169" s="235"/>
      <c r="CE169" s="235"/>
      <c r="CF169" s="235"/>
      <c r="CG169" s="235"/>
      <c r="CH169" s="235"/>
      <c r="CI169" s="235"/>
      <c r="CJ169" s="235"/>
      <c r="CK169" s="235"/>
      <c r="CL169" s="235"/>
      <c r="CM169" s="235"/>
      <c r="CN169" s="235"/>
      <c r="CO169" s="235"/>
      <c r="CP169" s="235"/>
      <c r="CQ169" s="235"/>
      <c r="CR169" s="235"/>
      <c r="CS169" s="235"/>
      <c r="CT169" s="235"/>
      <c r="CU169" s="235"/>
      <c r="CV169" s="235"/>
      <c r="CW169" s="235"/>
      <c r="CX169" s="235"/>
      <c r="CY169" s="235"/>
      <c r="CZ169" s="235"/>
      <c r="DA169" s="235"/>
      <c r="DB169" s="235"/>
      <c r="DC169" s="235"/>
      <c r="DD169" s="235"/>
      <c r="DE169" s="235"/>
      <c r="DF169" s="235"/>
      <c r="DG169" s="235"/>
      <c r="DH169" s="235"/>
      <c r="DI169" s="235"/>
      <c r="DJ169" s="235"/>
      <c r="DK169" s="235"/>
      <c r="DL169" s="235"/>
      <c r="DM169" s="235"/>
      <c r="DN169" s="235"/>
      <c r="DO169" s="235"/>
      <c r="DP169" s="235"/>
      <c r="DQ169" s="235"/>
      <c r="DR169" s="235"/>
      <c r="DS169" s="235"/>
      <c r="DT169" s="235"/>
      <c r="DU169" s="235"/>
      <c r="DV169" s="235"/>
      <c r="DW169" s="235"/>
      <c r="DX169" s="235"/>
      <c r="DY169" s="235"/>
      <c r="DZ169" s="235"/>
      <c r="EA169" s="235"/>
      <c r="EB169" s="235"/>
      <c r="EC169" s="235"/>
      <c r="ED169" s="235"/>
      <c r="EE169" s="235"/>
      <c r="EF169" s="235"/>
      <c r="EG169" s="235"/>
      <c r="EH169" s="235"/>
      <c r="EI169" s="235"/>
      <c r="EJ169" s="235"/>
      <c r="EK169" s="235"/>
      <c r="EL169" s="235"/>
      <c r="EM169" s="235"/>
      <c r="EN169" s="235"/>
      <c r="EO169" s="235"/>
      <c r="EP169" s="235"/>
      <c r="EQ169" s="235"/>
      <c r="ER169" s="235"/>
      <c r="ES169" s="235"/>
      <c r="ET169" s="235"/>
      <c r="EU169" s="235"/>
      <c r="EV169" s="235"/>
      <c r="EW169" s="235"/>
      <c r="EX169" s="235"/>
      <c r="EY169" s="235"/>
      <c r="EZ169" s="235"/>
      <c r="FA169" s="235"/>
      <c r="FB169" s="235"/>
      <c r="FC169" s="235"/>
      <c r="FD169" s="235"/>
      <c r="FE169" s="235"/>
      <c r="FF169" s="235"/>
      <c r="FG169" s="235"/>
      <c r="FH169" s="235"/>
      <c r="FI169" s="235"/>
      <c r="FJ169" s="235"/>
      <c r="FK169" s="235"/>
      <c r="FL169" s="235"/>
      <c r="FM169" s="235"/>
      <c r="FN169" s="235"/>
      <c r="FO169" s="235"/>
      <c r="FP169" s="235"/>
      <c r="FQ169" s="235"/>
      <c r="FR169" s="235"/>
      <c r="FS169" s="235"/>
      <c r="FT169" s="235"/>
      <c r="FU169" s="235"/>
      <c r="FV169" s="235"/>
      <c r="FW169" s="235"/>
      <c r="FX169" s="235"/>
      <c r="FY169" s="235"/>
      <c r="FZ169" s="235"/>
      <c r="GA169" s="235"/>
      <c r="GB169" s="235"/>
      <c r="GC169" s="235"/>
      <c r="GD169" s="235"/>
      <c r="GE169" s="235"/>
      <c r="GF169" s="235"/>
      <c r="GG169" s="235"/>
      <c r="GH169" s="235"/>
      <c r="GI169" s="235"/>
      <c r="GJ169" s="235"/>
      <c r="GK169" s="235"/>
      <c r="GL169" s="235"/>
      <c r="GM169" s="235"/>
      <c r="GN169" s="235"/>
      <c r="GO169" s="235"/>
      <c r="GP169" s="235"/>
      <c r="GQ169" s="235"/>
      <c r="GR169" s="235"/>
      <c r="GS169" s="235"/>
      <c r="GT169" s="235"/>
      <c r="GU169" s="235"/>
      <c r="GV169" s="235"/>
      <c r="GW169" s="235"/>
      <c r="GX169" s="235"/>
      <c r="GY169" s="235"/>
      <c r="GZ169" s="235"/>
      <c r="HA169" s="235"/>
      <c r="HB169" s="235"/>
      <c r="HC169" s="235"/>
      <c r="HD169" s="235"/>
      <c r="HE169" s="235"/>
      <c r="HF169" s="235"/>
      <c r="HG169" s="235"/>
      <c r="HH169" s="235"/>
      <c r="HI169" s="235"/>
      <c r="HJ169" s="235"/>
      <c r="HK169" s="235"/>
      <c r="HL169" s="235"/>
      <c r="HM169" s="235"/>
      <c r="HN169" s="235"/>
      <c r="HO169" s="235"/>
      <c r="HP169" s="235"/>
      <c r="HQ169" s="235"/>
      <c r="HR169" s="235"/>
      <c r="HS169" s="235"/>
      <c r="HT169" s="235"/>
      <c r="HU169" s="235"/>
      <c r="HV169" s="235"/>
      <c r="HW169" s="235"/>
      <c r="HX169" s="235"/>
      <c r="HY169" s="235"/>
      <c r="HZ169" s="235"/>
      <c r="IA169" s="235"/>
      <c r="IB169" s="235"/>
      <c r="IC169" s="235"/>
      <c r="ID169" s="235"/>
      <c r="IE169" s="235"/>
      <c r="IF169" s="235"/>
      <c r="IG169" s="235"/>
      <c r="IH169" s="235"/>
      <c r="II169" s="235"/>
      <c r="IJ169" s="235"/>
      <c r="IK169" s="235"/>
      <c r="IL169" s="235"/>
      <c r="IM169" s="235"/>
      <c r="IN169" s="235"/>
      <c r="IO169" s="235"/>
      <c r="IP169" s="235"/>
      <c r="IQ169" s="235"/>
      <c r="IR169" s="235"/>
      <c r="IS169" s="235"/>
      <c r="IT169" s="235"/>
      <c r="IU169" s="235"/>
      <c r="IV169" s="235"/>
    </row>
    <row r="170" ht="24" customHeight="1" spans="1:256">
      <c r="A170" s="441"/>
      <c r="B170" s="441"/>
      <c r="C170" s="442"/>
      <c r="D170" s="442"/>
      <c r="E170" s="442"/>
      <c r="F170" s="443"/>
      <c r="G170" s="437"/>
      <c r="H170" s="437"/>
      <c r="I170" s="282"/>
      <c r="J170" s="235"/>
      <c r="K170" s="235"/>
      <c r="L170" s="235"/>
      <c r="M170" s="235"/>
      <c r="N170" s="235"/>
      <c r="O170" s="235"/>
      <c r="P170" s="235"/>
      <c r="Q170" s="235"/>
      <c r="R170" s="235"/>
      <c r="S170" s="235"/>
      <c r="T170" s="235"/>
      <c r="U170" s="235"/>
      <c r="V170" s="235"/>
      <c r="W170" s="235"/>
      <c r="X170" s="235"/>
      <c r="Y170" s="235"/>
      <c r="Z170" s="235"/>
      <c r="AA170" s="235"/>
      <c r="AB170" s="235"/>
      <c r="AC170" s="235"/>
      <c r="AD170" s="235"/>
      <c r="AE170" s="235"/>
      <c r="AF170" s="235"/>
      <c r="AG170" s="235"/>
      <c r="AH170" s="235"/>
      <c r="AI170" s="235"/>
      <c r="AJ170" s="235"/>
      <c r="AK170" s="235"/>
      <c r="AL170" s="235"/>
      <c r="AM170" s="235"/>
      <c r="AN170" s="235"/>
      <c r="AO170" s="235"/>
      <c r="AP170" s="235"/>
      <c r="AQ170" s="235"/>
      <c r="AR170" s="235"/>
      <c r="AS170" s="235"/>
      <c r="AT170" s="235"/>
      <c r="AU170" s="235"/>
      <c r="AV170" s="235"/>
      <c r="AW170" s="235"/>
      <c r="AX170" s="235"/>
      <c r="AY170" s="235"/>
      <c r="AZ170" s="235"/>
      <c r="BA170" s="235"/>
      <c r="BB170" s="235"/>
      <c r="BC170" s="235"/>
      <c r="BD170" s="235"/>
      <c r="BE170" s="235"/>
      <c r="BF170" s="235"/>
      <c r="BG170" s="235"/>
      <c r="BH170" s="235"/>
      <c r="BI170" s="235"/>
      <c r="BJ170" s="235"/>
      <c r="BK170" s="235"/>
      <c r="BL170" s="235"/>
      <c r="BM170" s="235"/>
      <c r="BN170" s="235"/>
      <c r="BO170" s="235"/>
      <c r="BP170" s="235"/>
      <c r="BQ170" s="235"/>
      <c r="BR170" s="235"/>
      <c r="BS170" s="235"/>
      <c r="BT170" s="235"/>
      <c r="BU170" s="235"/>
      <c r="BV170" s="235"/>
      <c r="BW170" s="235"/>
      <c r="BX170" s="235"/>
      <c r="BY170" s="235"/>
      <c r="BZ170" s="235"/>
      <c r="CA170" s="235"/>
      <c r="CB170" s="235"/>
      <c r="CC170" s="235"/>
      <c r="CD170" s="235"/>
      <c r="CE170" s="235"/>
      <c r="CF170" s="235"/>
      <c r="CG170" s="235"/>
      <c r="CH170" s="235"/>
      <c r="CI170" s="235"/>
      <c r="CJ170" s="235"/>
      <c r="CK170" s="235"/>
      <c r="CL170" s="235"/>
      <c r="CM170" s="235"/>
      <c r="CN170" s="235"/>
      <c r="CO170" s="235"/>
      <c r="CP170" s="235"/>
      <c r="CQ170" s="235"/>
      <c r="CR170" s="235"/>
      <c r="CS170" s="235"/>
      <c r="CT170" s="235"/>
      <c r="CU170" s="235"/>
      <c r="CV170" s="235"/>
      <c r="CW170" s="235"/>
      <c r="CX170" s="235"/>
      <c r="CY170" s="235"/>
      <c r="CZ170" s="235"/>
      <c r="DA170" s="235"/>
      <c r="DB170" s="235"/>
      <c r="DC170" s="235"/>
      <c r="DD170" s="235"/>
      <c r="DE170" s="235"/>
      <c r="DF170" s="235"/>
      <c r="DG170" s="235"/>
      <c r="DH170" s="235"/>
      <c r="DI170" s="235"/>
      <c r="DJ170" s="235"/>
      <c r="DK170" s="235"/>
      <c r="DL170" s="235"/>
      <c r="DM170" s="235"/>
      <c r="DN170" s="235"/>
      <c r="DO170" s="235"/>
      <c r="DP170" s="235"/>
      <c r="DQ170" s="235"/>
      <c r="DR170" s="235"/>
      <c r="DS170" s="235"/>
      <c r="DT170" s="235"/>
      <c r="DU170" s="235"/>
      <c r="DV170" s="235"/>
      <c r="DW170" s="235"/>
      <c r="DX170" s="235"/>
      <c r="DY170" s="235"/>
      <c r="DZ170" s="235"/>
      <c r="EA170" s="235"/>
      <c r="EB170" s="235"/>
      <c r="EC170" s="235"/>
      <c r="ED170" s="235"/>
      <c r="EE170" s="235"/>
      <c r="EF170" s="235"/>
      <c r="EG170" s="235"/>
      <c r="EH170" s="235"/>
      <c r="EI170" s="235"/>
      <c r="EJ170" s="235"/>
      <c r="EK170" s="235"/>
      <c r="EL170" s="235"/>
      <c r="EM170" s="235"/>
      <c r="EN170" s="235"/>
      <c r="EO170" s="235"/>
      <c r="EP170" s="235"/>
      <c r="EQ170" s="235"/>
      <c r="ER170" s="235"/>
      <c r="ES170" s="235"/>
      <c r="ET170" s="235"/>
      <c r="EU170" s="235"/>
      <c r="EV170" s="235"/>
      <c r="EW170" s="235"/>
      <c r="EX170" s="235"/>
      <c r="EY170" s="235"/>
      <c r="EZ170" s="235"/>
      <c r="FA170" s="235"/>
      <c r="FB170" s="235"/>
      <c r="FC170" s="235"/>
      <c r="FD170" s="235"/>
      <c r="FE170" s="235"/>
      <c r="FF170" s="235"/>
      <c r="FG170" s="235"/>
      <c r="FH170" s="235"/>
      <c r="FI170" s="235"/>
      <c r="FJ170" s="235"/>
      <c r="FK170" s="235"/>
      <c r="FL170" s="235"/>
      <c r="FM170" s="235"/>
      <c r="FN170" s="235"/>
      <c r="FO170" s="235"/>
      <c r="FP170" s="235"/>
      <c r="FQ170" s="235"/>
      <c r="FR170" s="235"/>
      <c r="FS170" s="235"/>
      <c r="FT170" s="235"/>
      <c r="FU170" s="235"/>
      <c r="FV170" s="235"/>
      <c r="FW170" s="235"/>
      <c r="FX170" s="235"/>
      <c r="FY170" s="235"/>
      <c r="FZ170" s="235"/>
      <c r="GA170" s="235"/>
      <c r="GB170" s="235"/>
      <c r="GC170" s="235"/>
      <c r="GD170" s="235"/>
      <c r="GE170" s="235"/>
      <c r="GF170" s="235"/>
      <c r="GG170" s="235"/>
      <c r="GH170" s="235"/>
      <c r="GI170" s="235"/>
      <c r="GJ170" s="235"/>
      <c r="GK170" s="235"/>
      <c r="GL170" s="235"/>
      <c r="GM170" s="235"/>
      <c r="GN170" s="235"/>
      <c r="GO170" s="235"/>
      <c r="GP170" s="235"/>
      <c r="GQ170" s="235"/>
      <c r="GR170" s="235"/>
      <c r="GS170" s="235"/>
      <c r="GT170" s="235"/>
      <c r="GU170" s="235"/>
      <c r="GV170" s="235"/>
      <c r="GW170" s="235"/>
      <c r="GX170" s="235"/>
      <c r="GY170" s="235"/>
      <c r="GZ170" s="235"/>
      <c r="HA170" s="235"/>
      <c r="HB170" s="235"/>
      <c r="HC170" s="235"/>
      <c r="HD170" s="235"/>
      <c r="HE170" s="235"/>
      <c r="HF170" s="235"/>
      <c r="HG170" s="235"/>
      <c r="HH170" s="235"/>
      <c r="HI170" s="235"/>
      <c r="HJ170" s="235"/>
      <c r="HK170" s="235"/>
      <c r="HL170" s="235"/>
      <c r="HM170" s="235"/>
      <c r="HN170" s="235"/>
      <c r="HO170" s="235"/>
      <c r="HP170" s="235"/>
      <c r="HQ170" s="235"/>
      <c r="HR170" s="235"/>
      <c r="HS170" s="235"/>
      <c r="HT170" s="235"/>
      <c r="HU170" s="235"/>
      <c r="HV170" s="235"/>
      <c r="HW170" s="235"/>
      <c r="HX170" s="235"/>
      <c r="HY170" s="235"/>
      <c r="HZ170" s="235"/>
      <c r="IA170" s="235"/>
      <c r="IB170" s="235"/>
      <c r="IC170" s="235"/>
      <c r="ID170" s="235"/>
      <c r="IE170" s="235"/>
      <c r="IF170" s="235"/>
      <c r="IG170" s="235"/>
      <c r="IH170" s="235"/>
      <c r="II170" s="235"/>
      <c r="IJ170" s="235"/>
      <c r="IK170" s="235"/>
      <c r="IL170" s="235"/>
      <c r="IM170" s="235"/>
      <c r="IN170" s="235"/>
      <c r="IO170" s="235"/>
      <c r="IP170" s="235"/>
      <c r="IQ170" s="235"/>
      <c r="IR170" s="235"/>
      <c r="IS170" s="235"/>
      <c r="IT170" s="235"/>
      <c r="IU170" s="235"/>
      <c r="IV170" s="235"/>
    </row>
    <row r="171" ht="24" customHeight="1" spans="1:256">
      <c r="A171" s="235"/>
      <c r="B171" s="235"/>
      <c r="C171" s="444" t="s">
        <v>1358</v>
      </c>
      <c r="D171" s="444"/>
      <c r="E171" s="445"/>
      <c r="F171" s="445"/>
      <c r="G171" s="437"/>
      <c r="H171" s="437"/>
      <c r="I171" s="282"/>
      <c r="J171" s="235"/>
      <c r="K171" s="235"/>
      <c r="L171" s="235"/>
      <c r="M171" s="235"/>
      <c r="N171" s="235"/>
      <c r="O171" s="235"/>
      <c r="P171" s="235"/>
      <c r="Q171" s="235"/>
      <c r="R171" s="235"/>
      <c r="S171" s="235"/>
      <c r="T171" s="235"/>
      <c r="U171" s="235"/>
      <c r="V171" s="235"/>
      <c r="W171" s="235"/>
      <c r="X171" s="235"/>
      <c r="Y171" s="235"/>
      <c r="Z171" s="235"/>
      <c r="AA171" s="235"/>
      <c r="AB171" s="235"/>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235"/>
      <c r="BR171" s="235"/>
      <c r="BS171" s="235"/>
      <c r="BT171" s="235"/>
      <c r="BU171" s="235"/>
      <c r="BV171" s="235"/>
      <c r="BW171" s="235"/>
      <c r="BX171" s="235"/>
      <c r="BY171" s="235"/>
      <c r="BZ171" s="235"/>
      <c r="CA171" s="235"/>
      <c r="CB171" s="235"/>
      <c r="CC171" s="235"/>
      <c r="CD171" s="235"/>
      <c r="CE171" s="235"/>
      <c r="CF171" s="235"/>
      <c r="CG171" s="235"/>
      <c r="CH171" s="235"/>
      <c r="CI171" s="235"/>
      <c r="CJ171" s="235"/>
      <c r="CK171" s="235"/>
      <c r="CL171" s="235"/>
      <c r="CM171" s="235"/>
      <c r="CN171" s="235"/>
      <c r="CO171" s="235"/>
      <c r="CP171" s="235"/>
      <c r="CQ171" s="235"/>
      <c r="CR171" s="235"/>
      <c r="CS171" s="235"/>
      <c r="CT171" s="235"/>
      <c r="CU171" s="235"/>
      <c r="CV171" s="235"/>
      <c r="CW171" s="235"/>
      <c r="CX171" s="235"/>
      <c r="CY171" s="235"/>
      <c r="CZ171" s="235"/>
      <c r="DA171" s="235"/>
      <c r="DB171" s="235"/>
      <c r="DC171" s="235"/>
      <c r="DD171" s="235"/>
      <c r="DE171" s="235"/>
      <c r="DF171" s="235"/>
      <c r="DG171" s="235"/>
      <c r="DH171" s="235"/>
      <c r="DI171" s="235"/>
      <c r="DJ171" s="235"/>
      <c r="DK171" s="235"/>
      <c r="DL171" s="235"/>
      <c r="DM171" s="235"/>
      <c r="DN171" s="235"/>
      <c r="DO171" s="235"/>
      <c r="DP171" s="235"/>
      <c r="DQ171" s="235"/>
      <c r="DR171" s="235"/>
      <c r="DS171" s="235"/>
      <c r="DT171" s="235"/>
      <c r="DU171" s="235"/>
      <c r="DV171" s="235"/>
      <c r="DW171" s="235"/>
      <c r="DX171" s="235"/>
      <c r="DY171" s="235"/>
      <c r="DZ171" s="235"/>
      <c r="EA171" s="235"/>
      <c r="EB171" s="235"/>
      <c r="EC171" s="235"/>
      <c r="ED171" s="235"/>
      <c r="EE171" s="235"/>
      <c r="EF171" s="235"/>
      <c r="EG171" s="235"/>
      <c r="EH171" s="235"/>
      <c r="EI171" s="235"/>
      <c r="EJ171" s="235"/>
      <c r="EK171" s="235"/>
      <c r="EL171" s="235"/>
      <c r="EM171" s="235"/>
      <c r="EN171" s="235"/>
      <c r="EO171" s="235"/>
      <c r="EP171" s="235"/>
      <c r="EQ171" s="235"/>
      <c r="ER171" s="235"/>
      <c r="ES171" s="235"/>
      <c r="ET171" s="235"/>
      <c r="EU171" s="235"/>
      <c r="EV171" s="235"/>
      <c r="EW171" s="235"/>
      <c r="EX171" s="235"/>
      <c r="EY171" s="235"/>
      <c r="EZ171" s="235"/>
      <c r="FA171" s="235"/>
      <c r="FB171" s="235"/>
      <c r="FC171" s="235"/>
      <c r="FD171" s="235"/>
      <c r="FE171" s="235"/>
      <c r="FF171" s="235"/>
      <c r="FG171" s="235"/>
      <c r="FH171" s="235"/>
      <c r="FI171" s="235"/>
      <c r="FJ171" s="235"/>
      <c r="FK171" s="235"/>
      <c r="FL171" s="235"/>
      <c r="FM171" s="235"/>
      <c r="FN171" s="235"/>
      <c r="FO171" s="235"/>
      <c r="FP171" s="235"/>
      <c r="FQ171" s="235"/>
      <c r="FR171" s="235"/>
      <c r="FS171" s="235"/>
      <c r="FT171" s="235"/>
      <c r="FU171" s="235"/>
      <c r="FV171" s="235"/>
      <c r="FW171" s="235"/>
      <c r="FX171" s="235"/>
      <c r="FY171" s="235"/>
      <c r="FZ171" s="235"/>
      <c r="GA171" s="235"/>
      <c r="GB171" s="235"/>
      <c r="GC171" s="235"/>
      <c r="GD171" s="235"/>
      <c r="GE171" s="235"/>
      <c r="GF171" s="235"/>
      <c r="GG171" s="235"/>
      <c r="GH171" s="235"/>
      <c r="GI171" s="235"/>
      <c r="GJ171" s="235"/>
      <c r="GK171" s="235"/>
      <c r="GL171" s="235"/>
      <c r="GM171" s="235"/>
      <c r="GN171" s="235"/>
      <c r="GO171" s="235"/>
      <c r="GP171" s="235"/>
      <c r="GQ171" s="235"/>
      <c r="GR171" s="235"/>
      <c r="GS171" s="235"/>
      <c r="GT171" s="235"/>
      <c r="GU171" s="235"/>
      <c r="GV171" s="235"/>
      <c r="GW171" s="235"/>
      <c r="GX171" s="235"/>
      <c r="GY171" s="235"/>
      <c r="GZ171" s="235"/>
      <c r="HA171" s="235"/>
      <c r="HB171" s="235"/>
      <c r="HC171" s="235"/>
      <c r="HD171" s="235"/>
      <c r="HE171" s="235"/>
      <c r="HF171" s="235"/>
      <c r="HG171" s="235"/>
      <c r="HH171" s="235"/>
      <c r="HI171" s="235"/>
      <c r="HJ171" s="235"/>
      <c r="HK171" s="235"/>
      <c r="HL171" s="235"/>
      <c r="HM171" s="235"/>
      <c r="HN171" s="235"/>
      <c r="HO171" s="235"/>
      <c r="HP171" s="235"/>
      <c r="HQ171" s="235"/>
      <c r="HR171" s="235"/>
      <c r="HS171" s="235"/>
      <c r="HT171" s="235"/>
      <c r="HU171" s="235"/>
      <c r="HV171" s="235"/>
      <c r="HW171" s="235"/>
      <c r="HX171" s="235"/>
      <c r="HY171" s="235"/>
      <c r="HZ171" s="235"/>
      <c r="IA171" s="235"/>
      <c r="IB171" s="235"/>
      <c r="IC171" s="235"/>
      <c r="ID171" s="235"/>
      <c r="IE171" s="235"/>
      <c r="IF171" s="235"/>
      <c r="IG171" s="235"/>
      <c r="IH171" s="235"/>
      <c r="II171" s="235"/>
      <c r="IJ171" s="235"/>
      <c r="IK171" s="235"/>
      <c r="IL171" s="235"/>
      <c r="IM171" s="235"/>
      <c r="IN171" s="235"/>
      <c r="IO171" s="235"/>
      <c r="IP171" s="235"/>
      <c r="IQ171" s="235"/>
      <c r="IR171" s="235"/>
      <c r="IS171" s="235"/>
      <c r="IT171" s="235"/>
      <c r="IU171" s="235"/>
      <c r="IV171" s="235"/>
    </row>
    <row r="172" ht="24" customHeight="1" spans="1:256">
      <c r="A172" s="235"/>
      <c r="B172" s="235"/>
      <c r="C172" s="446"/>
      <c r="D172" s="446"/>
      <c r="E172" s="446"/>
      <c r="F172" s="447"/>
      <c r="G172" s="282"/>
      <c r="H172" s="282"/>
      <c r="I172" s="282"/>
      <c r="J172" s="282"/>
      <c r="K172" s="282"/>
      <c r="L172" s="235"/>
      <c r="M172" s="235"/>
      <c r="N172" s="235"/>
      <c r="O172" s="235"/>
      <c r="P172" s="235"/>
      <c r="Q172" s="235"/>
      <c r="R172" s="235"/>
      <c r="S172" s="235"/>
      <c r="T172" s="235"/>
      <c r="U172" s="235"/>
      <c r="V172" s="235"/>
      <c r="W172" s="235"/>
      <c r="X172" s="235"/>
      <c r="Y172" s="235"/>
      <c r="Z172" s="235"/>
      <c r="AA172" s="235"/>
      <c r="AB172" s="235"/>
      <c r="AC172" s="235"/>
      <c r="AD172" s="235"/>
      <c r="AE172" s="235"/>
      <c r="AF172" s="235"/>
      <c r="AG172" s="235"/>
      <c r="AH172" s="235"/>
      <c r="AI172" s="235"/>
      <c r="AJ172" s="235"/>
      <c r="AK172" s="235"/>
      <c r="AL172" s="235"/>
      <c r="AM172" s="235"/>
      <c r="AN172" s="235"/>
      <c r="AO172" s="235"/>
      <c r="AP172" s="235"/>
      <c r="AQ172" s="235"/>
      <c r="AR172" s="235"/>
      <c r="AS172" s="235"/>
      <c r="AT172" s="235"/>
      <c r="AU172" s="235"/>
      <c r="AV172" s="235"/>
      <c r="AW172" s="235"/>
      <c r="AX172" s="235"/>
      <c r="AY172" s="235"/>
      <c r="AZ172" s="235"/>
      <c r="BA172" s="235"/>
      <c r="BB172" s="235"/>
      <c r="BC172" s="235"/>
      <c r="BD172" s="235"/>
      <c r="BE172" s="235"/>
      <c r="BF172" s="235"/>
      <c r="BG172" s="235"/>
      <c r="BH172" s="235"/>
      <c r="BI172" s="235"/>
      <c r="BJ172" s="235"/>
      <c r="BK172" s="235"/>
      <c r="BL172" s="235"/>
      <c r="BM172" s="235"/>
      <c r="BN172" s="235"/>
      <c r="BO172" s="235"/>
      <c r="BP172" s="235"/>
      <c r="BQ172" s="235"/>
      <c r="BR172" s="235"/>
      <c r="BS172" s="235"/>
      <c r="BT172" s="235"/>
      <c r="BU172" s="235"/>
      <c r="BV172" s="235"/>
      <c r="BW172" s="235"/>
      <c r="BX172" s="235"/>
      <c r="BY172" s="235"/>
      <c r="BZ172" s="235"/>
      <c r="CA172" s="235"/>
      <c r="CB172" s="235"/>
      <c r="CC172" s="235"/>
      <c r="CD172" s="235"/>
      <c r="CE172" s="235"/>
      <c r="CF172" s="235"/>
      <c r="CG172" s="235"/>
      <c r="CH172" s="235"/>
      <c r="CI172" s="235"/>
      <c r="CJ172" s="235"/>
      <c r="CK172" s="235"/>
      <c r="CL172" s="235"/>
      <c r="CM172" s="235"/>
      <c r="CN172" s="235"/>
      <c r="CO172" s="235"/>
      <c r="CP172" s="235"/>
      <c r="CQ172" s="235"/>
      <c r="CR172" s="235"/>
      <c r="CS172" s="235"/>
      <c r="CT172" s="235"/>
      <c r="CU172" s="235"/>
      <c r="CV172" s="235"/>
      <c r="CW172" s="235"/>
      <c r="CX172" s="235"/>
      <c r="CY172" s="235"/>
      <c r="CZ172" s="235"/>
      <c r="DA172" s="235"/>
      <c r="DB172" s="235"/>
      <c r="DC172" s="235"/>
      <c r="DD172" s="235"/>
      <c r="DE172" s="235"/>
      <c r="DF172" s="235"/>
      <c r="DG172" s="235"/>
      <c r="DH172" s="235"/>
      <c r="DI172" s="235"/>
      <c r="DJ172" s="235"/>
      <c r="DK172" s="235"/>
      <c r="DL172" s="235"/>
      <c r="DM172" s="235"/>
      <c r="DN172" s="235"/>
      <c r="DO172" s="235"/>
      <c r="DP172" s="235"/>
      <c r="DQ172" s="235"/>
      <c r="DR172" s="235"/>
      <c r="DS172" s="235"/>
      <c r="DT172" s="235"/>
      <c r="DU172" s="235"/>
      <c r="DV172" s="235"/>
      <c r="DW172" s="235"/>
      <c r="DX172" s="235"/>
      <c r="DY172" s="235"/>
      <c r="DZ172" s="235"/>
      <c r="EA172" s="235"/>
      <c r="EB172" s="235"/>
      <c r="EC172" s="235"/>
      <c r="ED172" s="235"/>
      <c r="EE172" s="235"/>
      <c r="EF172" s="235"/>
      <c r="EG172" s="235"/>
      <c r="EH172" s="235"/>
      <c r="EI172" s="235"/>
      <c r="EJ172" s="235"/>
      <c r="EK172" s="235"/>
      <c r="EL172" s="235"/>
      <c r="EM172" s="235"/>
      <c r="EN172" s="235"/>
      <c r="EO172" s="235"/>
      <c r="EP172" s="235"/>
      <c r="EQ172" s="235"/>
      <c r="ER172" s="235"/>
      <c r="ES172" s="235"/>
      <c r="ET172" s="235"/>
      <c r="EU172" s="235"/>
      <c r="EV172" s="235"/>
      <c r="EW172" s="235"/>
      <c r="EX172" s="235"/>
      <c r="EY172" s="235"/>
      <c r="EZ172" s="235"/>
      <c r="FA172" s="235"/>
      <c r="FB172" s="235"/>
      <c r="FC172" s="235"/>
      <c r="FD172" s="235"/>
      <c r="FE172" s="235"/>
      <c r="FF172" s="235"/>
      <c r="FG172" s="235"/>
      <c r="FH172" s="235"/>
      <c r="FI172" s="235"/>
      <c r="FJ172" s="235"/>
      <c r="FK172" s="235"/>
      <c r="FL172" s="235"/>
      <c r="FM172" s="235"/>
      <c r="FN172" s="235"/>
      <c r="FO172" s="235"/>
      <c r="FP172" s="235"/>
      <c r="FQ172" s="235"/>
      <c r="FR172" s="235"/>
      <c r="FS172" s="235"/>
      <c r="FT172" s="235"/>
      <c r="FU172" s="235"/>
      <c r="FV172" s="235"/>
      <c r="FW172" s="235"/>
      <c r="FX172" s="235"/>
      <c r="FY172" s="235"/>
      <c r="FZ172" s="235"/>
      <c r="GA172" s="235"/>
      <c r="GB172" s="235"/>
      <c r="GC172" s="235"/>
      <c r="GD172" s="235"/>
      <c r="GE172" s="235"/>
      <c r="GF172" s="235"/>
      <c r="GG172" s="235"/>
      <c r="GH172" s="235"/>
      <c r="GI172" s="235"/>
      <c r="GJ172" s="235"/>
      <c r="GK172" s="235"/>
      <c r="GL172" s="235"/>
      <c r="GM172" s="235"/>
      <c r="GN172" s="235"/>
      <c r="GO172" s="235"/>
      <c r="GP172" s="235"/>
      <c r="GQ172" s="235"/>
      <c r="GR172" s="235"/>
      <c r="GS172" s="235"/>
      <c r="GT172" s="235"/>
      <c r="GU172" s="235"/>
      <c r="GV172" s="235"/>
      <c r="GW172" s="235"/>
      <c r="GX172" s="235"/>
      <c r="GY172" s="235"/>
      <c r="GZ172" s="235"/>
      <c r="HA172" s="235"/>
      <c r="HB172" s="235"/>
      <c r="HC172" s="235"/>
      <c r="HD172" s="235"/>
      <c r="HE172" s="235"/>
      <c r="HF172" s="235"/>
      <c r="HG172" s="235"/>
      <c r="HH172" s="235"/>
      <c r="HI172" s="235"/>
      <c r="HJ172" s="235"/>
      <c r="HK172" s="235"/>
      <c r="HL172" s="235"/>
      <c r="HM172" s="235"/>
      <c r="HN172" s="235"/>
      <c r="HO172" s="235"/>
      <c r="HP172" s="235"/>
      <c r="HQ172" s="235"/>
      <c r="HR172" s="235"/>
      <c r="HS172" s="235"/>
      <c r="HT172" s="235"/>
      <c r="HU172" s="235"/>
      <c r="HV172" s="235"/>
      <c r="HW172" s="235"/>
      <c r="HX172" s="235"/>
      <c r="HY172" s="235"/>
      <c r="HZ172" s="235"/>
      <c r="IA172" s="235"/>
      <c r="IB172" s="235"/>
      <c r="IC172" s="235"/>
      <c r="ID172" s="235"/>
      <c r="IE172" s="235"/>
      <c r="IF172" s="235"/>
      <c r="IG172" s="235"/>
      <c r="IH172" s="235"/>
      <c r="II172" s="235"/>
      <c r="IJ172" s="235"/>
      <c r="IK172" s="235"/>
      <c r="IL172" s="235"/>
      <c r="IM172" s="235"/>
      <c r="IN172" s="235"/>
      <c r="IO172" s="235"/>
      <c r="IP172" s="235"/>
      <c r="IQ172" s="235"/>
      <c r="IR172" s="235"/>
      <c r="IS172" s="235"/>
      <c r="IT172" s="235"/>
      <c r="IU172" s="235"/>
      <c r="IV172" s="235"/>
    </row>
    <row r="173" ht="33" customHeight="1" spans="1:256">
      <c r="A173" s="448" t="s">
        <v>149</v>
      </c>
      <c r="B173" s="448"/>
      <c r="C173" s="449" t="s">
        <v>1359</v>
      </c>
      <c r="D173" s="450"/>
      <c r="E173" s="282"/>
      <c r="F173" s="283"/>
      <c r="G173" s="451"/>
      <c r="H173" s="451"/>
      <c r="I173" s="282"/>
      <c r="J173" s="463"/>
      <c r="K173" s="463"/>
      <c r="L173" s="235"/>
      <c r="M173" s="235"/>
      <c r="N173" s="235"/>
      <c r="O173" s="235"/>
      <c r="P173" s="235"/>
      <c r="Q173" s="235"/>
      <c r="R173" s="235"/>
      <c r="S173" s="235"/>
      <c r="T173" s="235"/>
      <c r="U173" s="235"/>
      <c r="V173" s="235"/>
      <c r="W173" s="235"/>
      <c r="X173" s="235"/>
      <c r="Y173" s="235"/>
      <c r="Z173" s="235"/>
      <c r="AA173" s="235"/>
      <c r="AB173" s="235"/>
      <c r="AC173" s="235"/>
      <c r="AD173" s="235"/>
      <c r="AE173" s="235"/>
      <c r="AF173" s="235"/>
      <c r="AG173" s="235"/>
      <c r="AH173" s="235"/>
      <c r="AI173" s="235"/>
      <c r="AJ173" s="235"/>
      <c r="AK173" s="235"/>
      <c r="AL173" s="235"/>
      <c r="AM173" s="235"/>
      <c r="AN173" s="235"/>
      <c r="AO173" s="235"/>
      <c r="AP173" s="235"/>
      <c r="AQ173" s="235"/>
      <c r="AR173" s="235"/>
      <c r="AS173" s="235"/>
      <c r="AT173" s="235"/>
      <c r="AU173" s="235"/>
      <c r="AV173" s="235"/>
      <c r="AW173" s="235"/>
      <c r="AX173" s="235"/>
      <c r="AY173" s="235"/>
      <c r="AZ173" s="235"/>
      <c r="BA173" s="235"/>
      <c r="BB173" s="235"/>
      <c r="BC173" s="235"/>
      <c r="BD173" s="235"/>
      <c r="BE173" s="235"/>
      <c r="BF173" s="235"/>
      <c r="BG173" s="235"/>
      <c r="BH173" s="235"/>
      <c r="BI173" s="235"/>
      <c r="BJ173" s="235"/>
      <c r="BK173" s="235"/>
      <c r="BL173" s="235"/>
      <c r="BM173" s="235"/>
      <c r="BN173" s="235"/>
      <c r="BO173" s="235"/>
      <c r="BP173" s="235"/>
      <c r="BQ173" s="235"/>
      <c r="BR173" s="235"/>
      <c r="BS173" s="235"/>
      <c r="BT173" s="235"/>
      <c r="BU173" s="235"/>
      <c r="BV173" s="235"/>
      <c r="BW173" s="235"/>
      <c r="BX173" s="235"/>
      <c r="BY173" s="235"/>
      <c r="BZ173" s="235"/>
      <c r="CA173" s="235"/>
      <c r="CB173" s="235"/>
      <c r="CC173" s="235"/>
      <c r="CD173" s="235"/>
      <c r="CE173" s="235"/>
      <c r="CF173" s="235"/>
      <c r="CG173" s="235"/>
      <c r="CH173" s="235"/>
      <c r="CI173" s="235"/>
      <c r="CJ173" s="235"/>
      <c r="CK173" s="235"/>
      <c r="CL173" s="235"/>
      <c r="CM173" s="235"/>
      <c r="CN173" s="235"/>
      <c r="CO173" s="235"/>
      <c r="CP173" s="235"/>
      <c r="CQ173" s="235"/>
      <c r="CR173" s="235"/>
      <c r="CS173" s="235"/>
      <c r="CT173" s="235"/>
      <c r="CU173" s="235"/>
      <c r="CV173" s="235"/>
      <c r="CW173" s="235"/>
      <c r="CX173" s="235"/>
      <c r="CY173" s="235"/>
      <c r="CZ173" s="235"/>
      <c r="DA173" s="235"/>
      <c r="DB173" s="235"/>
      <c r="DC173" s="235"/>
      <c r="DD173" s="235"/>
      <c r="DE173" s="235"/>
      <c r="DF173" s="235"/>
      <c r="DG173" s="235"/>
      <c r="DH173" s="235"/>
      <c r="DI173" s="235"/>
      <c r="DJ173" s="235"/>
      <c r="DK173" s="235"/>
      <c r="DL173" s="235"/>
      <c r="DM173" s="235"/>
      <c r="DN173" s="235"/>
      <c r="DO173" s="235"/>
      <c r="DP173" s="235"/>
      <c r="DQ173" s="235"/>
      <c r="DR173" s="235"/>
      <c r="DS173" s="235"/>
      <c r="DT173" s="235"/>
      <c r="DU173" s="235"/>
      <c r="DV173" s="235"/>
      <c r="DW173" s="235"/>
      <c r="DX173" s="235"/>
      <c r="DY173" s="235"/>
      <c r="DZ173" s="235"/>
      <c r="EA173" s="235"/>
      <c r="EB173" s="235"/>
      <c r="EC173" s="235"/>
      <c r="ED173" s="235"/>
      <c r="EE173" s="235"/>
      <c r="EF173" s="235"/>
      <c r="EG173" s="235"/>
      <c r="EH173" s="235"/>
      <c r="EI173" s="235"/>
      <c r="EJ173" s="235"/>
      <c r="EK173" s="235"/>
      <c r="EL173" s="235"/>
      <c r="EM173" s="235"/>
      <c r="EN173" s="235"/>
      <c r="EO173" s="235"/>
      <c r="EP173" s="235"/>
      <c r="EQ173" s="235"/>
      <c r="ER173" s="235"/>
      <c r="ES173" s="235"/>
      <c r="ET173" s="235"/>
      <c r="EU173" s="235"/>
      <c r="EV173" s="235"/>
      <c r="EW173" s="235"/>
      <c r="EX173" s="235"/>
      <c r="EY173" s="235"/>
      <c r="EZ173" s="235"/>
      <c r="FA173" s="235"/>
      <c r="FB173" s="235"/>
      <c r="FC173" s="235"/>
      <c r="FD173" s="235"/>
      <c r="FE173" s="235"/>
      <c r="FF173" s="235"/>
      <c r="FG173" s="235"/>
      <c r="FH173" s="235"/>
      <c r="FI173" s="235"/>
      <c r="FJ173" s="235"/>
      <c r="FK173" s="235"/>
      <c r="FL173" s="235"/>
      <c r="FM173" s="235"/>
      <c r="FN173" s="235"/>
      <c r="FO173" s="235"/>
      <c r="FP173" s="235"/>
      <c r="FQ173" s="235"/>
      <c r="FR173" s="235"/>
      <c r="FS173" s="235"/>
      <c r="FT173" s="235"/>
      <c r="FU173" s="235"/>
      <c r="FV173" s="235"/>
      <c r="FW173" s="235"/>
      <c r="FX173" s="235"/>
      <c r="FY173" s="235"/>
      <c r="FZ173" s="235"/>
      <c r="GA173" s="235"/>
      <c r="GB173" s="235"/>
      <c r="GC173" s="235"/>
      <c r="GD173" s="235"/>
      <c r="GE173" s="235"/>
      <c r="GF173" s="235"/>
      <c r="GG173" s="235"/>
      <c r="GH173" s="235"/>
      <c r="GI173" s="235"/>
      <c r="GJ173" s="235"/>
      <c r="GK173" s="235"/>
      <c r="GL173" s="235"/>
      <c r="GM173" s="235"/>
      <c r="GN173" s="235"/>
      <c r="GO173" s="235"/>
      <c r="GP173" s="235"/>
      <c r="GQ173" s="235"/>
      <c r="GR173" s="235"/>
      <c r="GS173" s="235"/>
      <c r="GT173" s="235"/>
      <c r="GU173" s="235"/>
      <c r="GV173" s="235"/>
      <c r="GW173" s="235"/>
      <c r="GX173" s="235"/>
      <c r="GY173" s="235"/>
      <c r="GZ173" s="235"/>
      <c r="HA173" s="235"/>
      <c r="HB173" s="235"/>
      <c r="HC173" s="235"/>
      <c r="HD173" s="235"/>
      <c r="HE173" s="235"/>
      <c r="HF173" s="235"/>
      <c r="HG173" s="235"/>
      <c r="HH173" s="235"/>
      <c r="HI173" s="235"/>
      <c r="HJ173" s="235"/>
      <c r="HK173" s="235"/>
      <c r="HL173" s="235"/>
      <c r="HM173" s="235"/>
      <c r="HN173" s="235"/>
      <c r="HO173" s="235"/>
      <c r="HP173" s="235"/>
      <c r="HQ173" s="235"/>
      <c r="HR173" s="235"/>
      <c r="HS173" s="235"/>
      <c r="HT173" s="235"/>
      <c r="HU173" s="235"/>
      <c r="HV173" s="235"/>
      <c r="HW173" s="235"/>
      <c r="HX173" s="235"/>
      <c r="HY173" s="235"/>
      <c r="HZ173" s="235"/>
      <c r="IA173" s="235"/>
      <c r="IB173" s="235"/>
      <c r="IC173" s="235"/>
      <c r="ID173" s="235"/>
      <c r="IE173" s="235"/>
      <c r="IF173" s="235"/>
      <c r="IG173" s="235"/>
      <c r="IH173" s="235"/>
      <c r="II173" s="235"/>
      <c r="IJ173" s="235"/>
      <c r="IK173" s="235"/>
      <c r="IL173" s="235"/>
      <c r="IM173" s="235"/>
      <c r="IN173" s="235"/>
      <c r="IO173" s="235"/>
      <c r="IP173" s="235"/>
      <c r="IQ173" s="235"/>
      <c r="IR173" s="235"/>
      <c r="IS173" s="235"/>
      <c r="IT173" s="235"/>
      <c r="IU173" s="235"/>
      <c r="IV173" s="235"/>
    </row>
    <row r="174" ht="33" customHeight="1" spans="1:256">
      <c r="A174" s="452"/>
      <c r="B174" s="453" t="s">
        <v>65</v>
      </c>
      <c r="C174" s="449" t="s">
        <v>1360</v>
      </c>
      <c r="D174" s="450"/>
      <c r="E174" s="282"/>
      <c r="F174" s="283"/>
      <c r="G174" s="451"/>
      <c r="H174" s="451"/>
      <c r="I174" s="282"/>
      <c r="J174" s="463"/>
      <c r="K174" s="463"/>
      <c r="L174" s="235"/>
      <c r="M174" s="235"/>
      <c r="N174" s="235"/>
      <c r="O174" s="235"/>
      <c r="P174" s="235"/>
      <c r="Q174" s="235"/>
      <c r="R174" s="235"/>
      <c r="S174" s="235"/>
      <c r="T174" s="235"/>
      <c r="U174" s="235"/>
      <c r="V174" s="235"/>
      <c r="W174" s="235"/>
      <c r="X174" s="235"/>
      <c r="Y174" s="235"/>
      <c r="Z174" s="235"/>
      <c r="AA174" s="235"/>
      <c r="AB174" s="235"/>
      <c r="AC174" s="235"/>
      <c r="AD174" s="235"/>
      <c r="AE174" s="235"/>
      <c r="AF174" s="235"/>
      <c r="AG174" s="235"/>
      <c r="AH174" s="235"/>
      <c r="AI174" s="235"/>
      <c r="AJ174" s="235"/>
      <c r="AK174" s="235"/>
      <c r="AL174" s="235"/>
      <c r="AM174" s="235"/>
      <c r="AN174" s="235"/>
      <c r="AO174" s="235"/>
      <c r="AP174" s="235"/>
      <c r="AQ174" s="235"/>
      <c r="AR174" s="235"/>
      <c r="AS174" s="235"/>
      <c r="AT174" s="235"/>
      <c r="AU174" s="235"/>
      <c r="AV174" s="235"/>
      <c r="AW174" s="235"/>
      <c r="AX174" s="235"/>
      <c r="AY174" s="235"/>
      <c r="AZ174" s="235"/>
      <c r="BA174" s="235"/>
      <c r="BB174" s="235"/>
      <c r="BC174" s="235"/>
      <c r="BD174" s="235"/>
      <c r="BE174" s="235"/>
      <c r="BF174" s="235"/>
      <c r="BG174" s="235"/>
      <c r="BH174" s="235"/>
      <c r="BI174" s="235"/>
      <c r="BJ174" s="235"/>
      <c r="BK174" s="235"/>
      <c r="BL174" s="235"/>
      <c r="BM174" s="235"/>
      <c r="BN174" s="235"/>
      <c r="BO174" s="235"/>
      <c r="BP174" s="235"/>
      <c r="BQ174" s="235"/>
      <c r="BR174" s="235"/>
      <c r="BS174" s="235"/>
      <c r="BT174" s="235"/>
      <c r="BU174" s="235"/>
      <c r="BV174" s="235"/>
      <c r="BW174" s="235"/>
      <c r="BX174" s="235"/>
      <c r="BY174" s="235"/>
      <c r="BZ174" s="235"/>
      <c r="CA174" s="235"/>
      <c r="CB174" s="235"/>
      <c r="CC174" s="235"/>
      <c r="CD174" s="235"/>
      <c r="CE174" s="235"/>
      <c r="CF174" s="235"/>
      <c r="CG174" s="235"/>
      <c r="CH174" s="235"/>
      <c r="CI174" s="235"/>
      <c r="CJ174" s="235"/>
      <c r="CK174" s="235"/>
      <c r="CL174" s="235"/>
      <c r="CM174" s="235"/>
      <c r="CN174" s="235"/>
      <c r="CO174" s="235"/>
      <c r="CP174" s="235"/>
      <c r="CQ174" s="235"/>
      <c r="CR174" s="235"/>
      <c r="CS174" s="235"/>
      <c r="CT174" s="235"/>
      <c r="CU174" s="235"/>
      <c r="CV174" s="235"/>
      <c r="CW174" s="235"/>
      <c r="CX174" s="235"/>
      <c r="CY174" s="235"/>
      <c r="CZ174" s="235"/>
      <c r="DA174" s="235"/>
      <c r="DB174" s="235"/>
      <c r="DC174" s="235"/>
      <c r="DD174" s="235"/>
      <c r="DE174" s="235"/>
      <c r="DF174" s="235"/>
      <c r="DG174" s="235"/>
      <c r="DH174" s="235"/>
      <c r="DI174" s="235"/>
      <c r="DJ174" s="235"/>
      <c r="DK174" s="235"/>
      <c r="DL174" s="235"/>
      <c r="DM174" s="235"/>
      <c r="DN174" s="235"/>
      <c r="DO174" s="235"/>
      <c r="DP174" s="235"/>
      <c r="DQ174" s="235"/>
      <c r="DR174" s="235"/>
      <c r="DS174" s="235"/>
      <c r="DT174" s="235"/>
      <c r="DU174" s="235"/>
      <c r="DV174" s="235"/>
      <c r="DW174" s="235"/>
      <c r="DX174" s="235"/>
      <c r="DY174" s="235"/>
      <c r="DZ174" s="235"/>
      <c r="EA174" s="235"/>
      <c r="EB174" s="235"/>
      <c r="EC174" s="235"/>
      <c r="ED174" s="235"/>
      <c r="EE174" s="235"/>
      <c r="EF174" s="235"/>
      <c r="EG174" s="235"/>
      <c r="EH174" s="235"/>
      <c r="EI174" s="235"/>
      <c r="EJ174" s="235"/>
      <c r="EK174" s="235"/>
      <c r="EL174" s="235"/>
      <c r="EM174" s="235"/>
      <c r="EN174" s="235"/>
      <c r="EO174" s="235"/>
      <c r="EP174" s="235"/>
      <c r="EQ174" s="235"/>
      <c r="ER174" s="235"/>
      <c r="ES174" s="235"/>
      <c r="ET174" s="235"/>
      <c r="EU174" s="235"/>
      <c r="EV174" s="235"/>
      <c r="EW174" s="235"/>
      <c r="EX174" s="235"/>
      <c r="EY174" s="235"/>
      <c r="EZ174" s="235"/>
      <c r="FA174" s="235"/>
      <c r="FB174" s="235"/>
      <c r="FC174" s="235"/>
      <c r="FD174" s="235"/>
      <c r="FE174" s="235"/>
      <c r="FF174" s="235"/>
      <c r="FG174" s="235"/>
      <c r="FH174" s="235"/>
      <c r="FI174" s="235"/>
      <c r="FJ174" s="235"/>
      <c r="FK174" s="235"/>
      <c r="FL174" s="235"/>
      <c r="FM174" s="235"/>
      <c r="FN174" s="235"/>
      <c r="FO174" s="235"/>
      <c r="FP174" s="235"/>
      <c r="FQ174" s="235"/>
      <c r="FR174" s="235"/>
      <c r="FS174" s="235"/>
      <c r="FT174" s="235"/>
      <c r="FU174" s="235"/>
      <c r="FV174" s="235"/>
      <c r="FW174" s="235"/>
      <c r="FX174" s="235"/>
      <c r="FY174" s="235"/>
      <c r="FZ174" s="235"/>
      <c r="GA174" s="235"/>
      <c r="GB174" s="235"/>
      <c r="GC174" s="235"/>
      <c r="GD174" s="235"/>
      <c r="GE174" s="235"/>
      <c r="GF174" s="235"/>
      <c r="GG174" s="235"/>
      <c r="GH174" s="235"/>
      <c r="GI174" s="235"/>
      <c r="GJ174" s="235"/>
      <c r="GK174" s="235"/>
      <c r="GL174" s="235"/>
      <c r="GM174" s="235"/>
      <c r="GN174" s="235"/>
      <c r="GO174" s="235"/>
      <c r="GP174" s="235"/>
      <c r="GQ174" s="235"/>
      <c r="GR174" s="235"/>
      <c r="GS174" s="235"/>
      <c r="GT174" s="235"/>
      <c r="GU174" s="235"/>
      <c r="GV174" s="235"/>
      <c r="GW174" s="235"/>
      <c r="GX174" s="235"/>
      <c r="GY174" s="235"/>
      <c r="GZ174" s="235"/>
      <c r="HA174" s="235"/>
      <c r="HB174" s="235"/>
      <c r="HC174" s="235"/>
      <c r="HD174" s="235"/>
      <c r="HE174" s="235"/>
      <c r="HF174" s="235"/>
      <c r="HG174" s="235"/>
      <c r="HH174" s="235"/>
      <c r="HI174" s="235"/>
      <c r="HJ174" s="235"/>
      <c r="HK174" s="235"/>
      <c r="HL174" s="235"/>
      <c r="HM174" s="235"/>
      <c r="HN174" s="235"/>
      <c r="HO174" s="235"/>
      <c r="HP174" s="235"/>
      <c r="HQ174" s="235"/>
      <c r="HR174" s="235"/>
      <c r="HS174" s="235"/>
      <c r="HT174" s="235"/>
      <c r="HU174" s="235"/>
      <c r="HV174" s="235"/>
      <c r="HW174" s="235"/>
      <c r="HX174" s="235"/>
      <c r="HY174" s="235"/>
      <c r="HZ174" s="235"/>
      <c r="IA174" s="235"/>
      <c r="IB174" s="235"/>
      <c r="IC174" s="235"/>
      <c r="ID174" s="235"/>
      <c r="IE174" s="235"/>
      <c r="IF174" s="235"/>
      <c r="IG174" s="235"/>
      <c r="IH174" s="235"/>
      <c r="II174" s="235"/>
      <c r="IJ174" s="235"/>
      <c r="IK174" s="235"/>
      <c r="IL174" s="235"/>
      <c r="IM174" s="235"/>
      <c r="IN174" s="235"/>
      <c r="IO174" s="235"/>
      <c r="IP174" s="235"/>
      <c r="IQ174" s="235"/>
      <c r="IR174" s="235"/>
      <c r="IS174" s="235"/>
      <c r="IT174" s="235"/>
      <c r="IU174" s="235"/>
      <c r="IV174" s="235"/>
    </row>
    <row r="175" ht="33" customHeight="1" spans="1:256">
      <c r="A175" s="452"/>
      <c r="B175" s="453" t="s">
        <v>67</v>
      </c>
      <c r="C175" s="449" t="s">
        <v>1361</v>
      </c>
      <c r="D175" s="450"/>
      <c r="E175" s="282"/>
      <c r="F175" s="283"/>
      <c r="G175" s="451"/>
      <c r="H175" s="451"/>
      <c r="I175" s="463"/>
      <c r="J175" s="463"/>
      <c r="K175" s="463"/>
      <c r="L175" s="464"/>
      <c r="M175" s="464"/>
      <c r="N175" s="464"/>
      <c r="O175" s="464"/>
      <c r="P175" s="464"/>
      <c r="Q175" s="464"/>
      <c r="R175" s="464"/>
      <c r="S175" s="464"/>
      <c r="T175" s="464"/>
      <c r="U175" s="464"/>
      <c r="V175" s="464"/>
      <c r="W175" s="464"/>
      <c r="X175" s="464"/>
      <c r="Y175" s="464"/>
      <c r="Z175" s="464"/>
      <c r="AA175" s="464"/>
      <c r="AB175" s="464"/>
      <c r="AC175" s="464"/>
      <c r="AD175" s="464"/>
      <c r="AE175" s="464"/>
      <c r="AF175" s="464"/>
      <c r="AG175" s="464"/>
      <c r="AH175" s="464"/>
      <c r="AI175" s="464"/>
      <c r="AJ175" s="464"/>
      <c r="AK175" s="464"/>
      <c r="AL175" s="464"/>
      <c r="AM175" s="464"/>
      <c r="AN175" s="464"/>
      <c r="AO175" s="464"/>
      <c r="AP175" s="464"/>
      <c r="AQ175" s="464"/>
      <c r="AR175" s="464"/>
      <c r="AS175" s="464"/>
      <c r="AT175" s="464"/>
      <c r="AU175" s="464"/>
      <c r="AV175" s="464"/>
      <c r="AW175" s="464"/>
      <c r="AX175" s="464"/>
      <c r="AY175" s="464"/>
      <c r="AZ175" s="464"/>
      <c r="BA175" s="464"/>
      <c r="BB175" s="464"/>
      <c r="BC175" s="464"/>
      <c r="BD175" s="464"/>
      <c r="BE175" s="464"/>
      <c r="BF175" s="464"/>
      <c r="BG175" s="464"/>
      <c r="BH175" s="464"/>
      <c r="BI175" s="464"/>
      <c r="BJ175" s="464"/>
      <c r="BK175" s="464"/>
      <c r="BL175" s="464"/>
      <c r="BM175" s="464"/>
      <c r="BN175" s="464"/>
      <c r="BO175" s="464"/>
      <c r="BP175" s="464"/>
      <c r="BQ175" s="464"/>
      <c r="BR175" s="464"/>
      <c r="BS175" s="464"/>
      <c r="BT175" s="464"/>
      <c r="BU175" s="464"/>
      <c r="BV175" s="464"/>
      <c r="BW175" s="464"/>
      <c r="BX175" s="464"/>
      <c r="BY175" s="464"/>
      <c r="BZ175" s="464"/>
      <c r="CA175" s="464"/>
      <c r="CB175" s="464"/>
      <c r="CC175" s="464"/>
      <c r="CD175" s="464"/>
      <c r="CE175" s="464"/>
      <c r="CF175" s="464"/>
      <c r="CG175" s="464"/>
      <c r="CH175" s="464"/>
      <c r="CI175" s="464"/>
      <c r="CJ175" s="464"/>
      <c r="CK175" s="464"/>
      <c r="CL175" s="464"/>
      <c r="CM175" s="464"/>
      <c r="CN175" s="464"/>
      <c r="CO175" s="464"/>
      <c r="CP175" s="464"/>
      <c r="CQ175" s="464"/>
      <c r="CR175" s="464"/>
      <c r="CS175" s="464"/>
      <c r="CT175" s="464"/>
      <c r="CU175" s="464"/>
      <c r="CV175" s="464"/>
      <c r="CW175" s="464"/>
      <c r="CX175" s="464"/>
      <c r="CY175" s="464"/>
      <c r="CZ175" s="464"/>
      <c r="DA175" s="464"/>
      <c r="DB175" s="464"/>
      <c r="DC175" s="464"/>
      <c r="DD175" s="464"/>
      <c r="DE175" s="464"/>
      <c r="DF175" s="464"/>
      <c r="DG175" s="464"/>
      <c r="DH175" s="464"/>
      <c r="DI175" s="464"/>
      <c r="DJ175" s="464"/>
      <c r="DK175" s="464"/>
      <c r="DL175" s="464"/>
      <c r="DM175" s="464"/>
      <c r="DN175" s="464"/>
      <c r="DO175" s="464"/>
      <c r="DP175" s="464"/>
      <c r="DQ175" s="464"/>
      <c r="DR175" s="464"/>
      <c r="DS175" s="464"/>
      <c r="DT175" s="464"/>
      <c r="DU175" s="464"/>
      <c r="DV175" s="464"/>
      <c r="DW175" s="464"/>
      <c r="DX175" s="464"/>
      <c r="DY175" s="464"/>
      <c r="DZ175" s="464"/>
      <c r="EA175" s="464"/>
      <c r="EB175" s="464"/>
      <c r="EC175" s="464"/>
      <c r="ED175" s="464"/>
      <c r="EE175" s="464"/>
      <c r="EF175" s="464"/>
      <c r="EG175" s="464"/>
      <c r="EH175" s="464"/>
      <c r="EI175" s="464"/>
      <c r="EJ175" s="464"/>
      <c r="EK175" s="464"/>
      <c r="EL175" s="464"/>
      <c r="EM175" s="464"/>
      <c r="EN175" s="464"/>
      <c r="EO175" s="464"/>
      <c r="EP175" s="464"/>
      <c r="EQ175" s="464"/>
      <c r="ER175" s="464"/>
      <c r="ES175" s="464"/>
      <c r="ET175" s="464"/>
      <c r="EU175" s="464"/>
      <c r="EV175" s="464"/>
      <c r="EW175" s="464"/>
      <c r="EX175" s="464"/>
      <c r="EY175" s="464"/>
      <c r="EZ175" s="464"/>
      <c r="FA175" s="464"/>
      <c r="FB175" s="464"/>
      <c r="FC175" s="464"/>
      <c r="FD175" s="464"/>
      <c r="FE175" s="464"/>
      <c r="FF175" s="464"/>
      <c r="FG175" s="464"/>
      <c r="FH175" s="464"/>
      <c r="FI175" s="464"/>
      <c r="FJ175" s="464"/>
      <c r="FK175" s="464"/>
      <c r="FL175" s="464"/>
      <c r="FM175" s="464"/>
      <c r="FN175" s="464"/>
      <c r="FO175" s="464"/>
      <c r="FP175" s="464"/>
      <c r="FQ175" s="464"/>
      <c r="FR175" s="464"/>
      <c r="FS175" s="464"/>
      <c r="FT175" s="464"/>
      <c r="FU175" s="464"/>
      <c r="FV175" s="464"/>
      <c r="FW175" s="464"/>
      <c r="FX175" s="464"/>
      <c r="FY175" s="464"/>
      <c r="FZ175" s="464"/>
      <c r="GA175" s="464"/>
      <c r="GB175" s="464"/>
      <c r="GC175" s="464"/>
      <c r="GD175" s="464"/>
      <c r="GE175" s="464"/>
      <c r="GF175" s="464"/>
      <c r="GG175" s="464"/>
      <c r="GH175" s="464"/>
      <c r="GI175" s="464"/>
      <c r="GJ175" s="464"/>
      <c r="GK175" s="464"/>
      <c r="GL175" s="464"/>
      <c r="GM175" s="464"/>
      <c r="GN175" s="464"/>
      <c r="GO175" s="464"/>
      <c r="GP175" s="464"/>
      <c r="GQ175" s="464"/>
      <c r="GR175" s="464"/>
      <c r="GS175" s="464"/>
      <c r="GT175" s="464"/>
      <c r="GU175" s="464"/>
      <c r="GV175" s="464"/>
      <c r="GW175" s="464"/>
      <c r="GX175" s="464"/>
      <c r="GY175" s="464"/>
      <c r="GZ175" s="464"/>
      <c r="HA175" s="464"/>
      <c r="HB175" s="464"/>
      <c r="HC175" s="464"/>
      <c r="HD175" s="464"/>
      <c r="HE175" s="464"/>
      <c r="HF175" s="464"/>
      <c r="HG175" s="464"/>
      <c r="HH175" s="464"/>
      <c r="HI175" s="464"/>
      <c r="HJ175" s="464"/>
      <c r="HK175" s="464"/>
      <c r="HL175" s="464"/>
      <c r="HM175" s="464"/>
      <c r="HN175" s="464"/>
      <c r="HO175" s="464"/>
      <c r="HP175" s="464"/>
      <c r="HQ175" s="464"/>
      <c r="HR175" s="464"/>
      <c r="HS175" s="464"/>
      <c r="HT175" s="464"/>
      <c r="HU175" s="464"/>
      <c r="HV175" s="464"/>
      <c r="HW175" s="464"/>
      <c r="HX175" s="464"/>
      <c r="HY175" s="464"/>
      <c r="HZ175" s="464"/>
      <c r="IA175" s="464"/>
      <c r="IB175" s="464"/>
      <c r="IC175" s="464"/>
      <c r="ID175" s="464"/>
      <c r="IE175" s="464"/>
      <c r="IF175" s="464"/>
      <c r="IG175" s="464"/>
      <c r="IH175" s="464"/>
      <c r="II175" s="464"/>
      <c r="IJ175" s="464"/>
      <c r="IK175" s="464"/>
      <c r="IL175" s="464"/>
      <c r="IM175" s="464"/>
      <c r="IN175" s="464"/>
      <c r="IO175" s="464"/>
      <c r="IP175" s="464"/>
      <c r="IQ175" s="464"/>
      <c r="IR175" s="464"/>
      <c r="IS175" s="464"/>
      <c r="IT175" s="464"/>
      <c r="IU175" s="464"/>
      <c r="IV175" s="464"/>
    </row>
    <row r="176" ht="33" customHeight="1" spans="1:256">
      <c r="A176" s="452"/>
      <c r="B176" s="453" t="s">
        <v>69</v>
      </c>
      <c r="C176" s="454" t="s">
        <v>1362</v>
      </c>
      <c r="D176" s="450"/>
      <c r="E176" s="282"/>
      <c r="F176" s="283"/>
      <c r="G176" s="451"/>
      <c r="H176" s="451"/>
      <c r="I176" s="463"/>
      <c r="J176" s="463"/>
      <c r="K176" s="463"/>
      <c r="L176" s="464"/>
      <c r="M176" s="464"/>
      <c r="N176" s="464"/>
      <c r="O176" s="464"/>
      <c r="P176" s="464"/>
      <c r="Q176" s="464"/>
      <c r="R176" s="464"/>
      <c r="S176" s="464"/>
      <c r="T176" s="464"/>
      <c r="U176" s="464"/>
      <c r="V176" s="464"/>
      <c r="W176" s="464"/>
      <c r="X176" s="464"/>
      <c r="Y176" s="464"/>
      <c r="Z176" s="464"/>
      <c r="AA176" s="464"/>
      <c r="AB176" s="464"/>
      <c r="AC176" s="464"/>
      <c r="AD176" s="464"/>
      <c r="AE176" s="464"/>
      <c r="AF176" s="464"/>
      <c r="AG176" s="464"/>
      <c r="AH176" s="464"/>
      <c r="AI176" s="464"/>
      <c r="AJ176" s="464"/>
      <c r="AK176" s="464"/>
      <c r="AL176" s="464"/>
      <c r="AM176" s="464"/>
      <c r="AN176" s="464"/>
      <c r="AO176" s="464"/>
      <c r="AP176" s="464"/>
      <c r="AQ176" s="464"/>
      <c r="AR176" s="464"/>
      <c r="AS176" s="464"/>
      <c r="AT176" s="464"/>
      <c r="AU176" s="464"/>
      <c r="AV176" s="464"/>
      <c r="AW176" s="464"/>
      <c r="AX176" s="464"/>
      <c r="AY176" s="464"/>
      <c r="AZ176" s="464"/>
      <c r="BA176" s="464"/>
      <c r="BB176" s="464"/>
      <c r="BC176" s="464"/>
      <c r="BD176" s="464"/>
      <c r="BE176" s="464"/>
      <c r="BF176" s="464"/>
      <c r="BG176" s="464"/>
      <c r="BH176" s="464"/>
      <c r="BI176" s="464"/>
      <c r="BJ176" s="464"/>
      <c r="BK176" s="464"/>
      <c r="BL176" s="464"/>
      <c r="BM176" s="464"/>
      <c r="BN176" s="464"/>
      <c r="BO176" s="464"/>
      <c r="BP176" s="464"/>
      <c r="BQ176" s="464"/>
      <c r="BR176" s="464"/>
      <c r="BS176" s="464"/>
      <c r="BT176" s="464"/>
      <c r="BU176" s="464"/>
      <c r="BV176" s="464"/>
      <c r="BW176" s="464"/>
      <c r="BX176" s="464"/>
      <c r="BY176" s="464"/>
      <c r="BZ176" s="464"/>
      <c r="CA176" s="464"/>
      <c r="CB176" s="464"/>
      <c r="CC176" s="464"/>
      <c r="CD176" s="464"/>
      <c r="CE176" s="464"/>
      <c r="CF176" s="464"/>
      <c r="CG176" s="464"/>
      <c r="CH176" s="464"/>
      <c r="CI176" s="464"/>
      <c r="CJ176" s="464"/>
      <c r="CK176" s="464"/>
      <c r="CL176" s="464"/>
      <c r="CM176" s="464"/>
      <c r="CN176" s="464"/>
      <c r="CO176" s="464"/>
      <c r="CP176" s="464"/>
      <c r="CQ176" s="464"/>
      <c r="CR176" s="464"/>
      <c r="CS176" s="464"/>
      <c r="CT176" s="464"/>
      <c r="CU176" s="464"/>
      <c r="CV176" s="464"/>
      <c r="CW176" s="464"/>
      <c r="CX176" s="464"/>
      <c r="CY176" s="464"/>
      <c r="CZ176" s="464"/>
      <c r="DA176" s="464"/>
      <c r="DB176" s="464"/>
      <c r="DC176" s="464"/>
      <c r="DD176" s="464"/>
      <c r="DE176" s="464"/>
      <c r="DF176" s="464"/>
      <c r="DG176" s="464"/>
      <c r="DH176" s="464"/>
      <c r="DI176" s="464"/>
      <c r="DJ176" s="464"/>
      <c r="DK176" s="464"/>
      <c r="DL176" s="464"/>
      <c r="DM176" s="464"/>
      <c r="DN176" s="464"/>
      <c r="DO176" s="464"/>
      <c r="DP176" s="464"/>
      <c r="DQ176" s="464"/>
      <c r="DR176" s="464"/>
      <c r="DS176" s="464"/>
      <c r="DT176" s="464"/>
      <c r="DU176" s="464"/>
      <c r="DV176" s="464"/>
      <c r="DW176" s="464"/>
      <c r="DX176" s="464"/>
      <c r="DY176" s="464"/>
      <c r="DZ176" s="464"/>
      <c r="EA176" s="464"/>
      <c r="EB176" s="464"/>
      <c r="EC176" s="464"/>
      <c r="ED176" s="464"/>
      <c r="EE176" s="464"/>
      <c r="EF176" s="464"/>
      <c r="EG176" s="464"/>
      <c r="EH176" s="464"/>
      <c r="EI176" s="464"/>
      <c r="EJ176" s="464"/>
      <c r="EK176" s="464"/>
      <c r="EL176" s="464"/>
      <c r="EM176" s="464"/>
      <c r="EN176" s="464"/>
      <c r="EO176" s="464"/>
      <c r="EP176" s="464"/>
      <c r="EQ176" s="464"/>
      <c r="ER176" s="464"/>
      <c r="ES176" s="464"/>
      <c r="ET176" s="464"/>
      <c r="EU176" s="464"/>
      <c r="EV176" s="464"/>
      <c r="EW176" s="464"/>
      <c r="EX176" s="464"/>
      <c r="EY176" s="464"/>
      <c r="EZ176" s="464"/>
      <c r="FA176" s="464"/>
      <c r="FB176" s="464"/>
      <c r="FC176" s="464"/>
      <c r="FD176" s="464"/>
      <c r="FE176" s="464"/>
      <c r="FF176" s="464"/>
      <c r="FG176" s="464"/>
      <c r="FH176" s="464"/>
      <c r="FI176" s="464"/>
      <c r="FJ176" s="464"/>
      <c r="FK176" s="464"/>
      <c r="FL176" s="464"/>
      <c r="FM176" s="464"/>
      <c r="FN176" s="464"/>
      <c r="FO176" s="464"/>
      <c r="FP176" s="464"/>
      <c r="FQ176" s="464"/>
      <c r="FR176" s="464"/>
      <c r="FS176" s="464"/>
      <c r="FT176" s="464"/>
      <c r="FU176" s="464"/>
      <c r="FV176" s="464"/>
      <c r="FW176" s="464"/>
      <c r="FX176" s="464"/>
      <c r="FY176" s="464"/>
      <c r="FZ176" s="464"/>
      <c r="GA176" s="464"/>
      <c r="GB176" s="464"/>
      <c r="GC176" s="464"/>
      <c r="GD176" s="464"/>
      <c r="GE176" s="464"/>
      <c r="GF176" s="464"/>
      <c r="GG176" s="464"/>
      <c r="GH176" s="464"/>
      <c r="GI176" s="464"/>
      <c r="GJ176" s="464"/>
      <c r="GK176" s="464"/>
      <c r="GL176" s="464"/>
      <c r="GM176" s="464"/>
      <c r="GN176" s="464"/>
      <c r="GO176" s="464"/>
      <c r="GP176" s="464"/>
      <c r="GQ176" s="464"/>
      <c r="GR176" s="464"/>
      <c r="GS176" s="464"/>
      <c r="GT176" s="464"/>
      <c r="GU176" s="464"/>
      <c r="GV176" s="464"/>
      <c r="GW176" s="464"/>
      <c r="GX176" s="464"/>
      <c r="GY176" s="464"/>
      <c r="GZ176" s="464"/>
      <c r="HA176" s="464"/>
      <c r="HB176" s="464"/>
      <c r="HC176" s="464"/>
      <c r="HD176" s="464"/>
      <c r="HE176" s="464"/>
      <c r="HF176" s="464"/>
      <c r="HG176" s="464"/>
      <c r="HH176" s="464"/>
      <c r="HI176" s="464"/>
      <c r="HJ176" s="464"/>
      <c r="HK176" s="464"/>
      <c r="HL176" s="464"/>
      <c r="HM176" s="464"/>
      <c r="HN176" s="464"/>
      <c r="HO176" s="464"/>
      <c r="HP176" s="464"/>
      <c r="HQ176" s="464"/>
      <c r="HR176" s="464"/>
      <c r="HS176" s="464"/>
      <c r="HT176" s="464"/>
      <c r="HU176" s="464"/>
      <c r="HV176" s="464"/>
      <c r="HW176" s="464"/>
      <c r="HX176" s="464"/>
      <c r="HY176" s="464"/>
      <c r="HZ176" s="464"/>
      <c r="IA176" s="464"/>
      <c r="IB176" s="464"/>
      <c r="IC176" s="464"/>
      <c r="ID176" s="464"/>
      <c r="IE176" s="464"/>
      <c r="IF176" s="464"/>
      <c r="IG176" s="464"/>
      <c r="IH176" s="464"/>
      <c r="II176" s="464"/>
      <c r="IJ176" s="464"/>
      <c r="IK176" s="464"/>
      <c r="IL176" s="464"/>
      <c r="IM176" s="464"/>
      <c r="IN176" s="464"/>
      <c r="IO176" s="464"/>
      <c r="IP176" s="464"/>
      <c r="IQ176" s="464"/>
      <c r="IR176" s="464"/>
      <c r="IS176" s="464"/>
      <c r="IT176" s="464"/>
      <c r="IU176" s="464"/>
      <c r="IV176" s="464"/>
    </row>
    <row r="177" ht="24.75" customHeight="1" spans="1:256">
      <c r="A177" s="243"/>
      <c r="B177" s="193"/>
      <c r="C177" s="281"/>
      <c r="D177" s="282"/>
      <c r="E177" s="282"/>
      <c r="F177" s="283"/>
      <c r="G177" s="282"/>
      <c r="H177" s="282"/>
      <c r="I177" s="463"/>
      <c r="J177" s="282"/>
      <c r="K177" s="282"/>
      <c r="L177" s="464"/>
      <c r="M177" s="464"/>
      <c r="N177" s="464"/>
      <c r="O177" s="464"/>
      <c r="P177" s="464"/>
      <c r="Q177" s="464"/>
      <c r="R177" s="464"/>
      <c r="S177" s="464"/>
      <c r="T177" s="464"/>
      <c r="U177" s="464"/>
      <c r="V177" s="464"/>
      <c r="W177" s="464"/>
      <c r="X177" s="464"/>
      <c r="Y177" s="464"/>
      <c r="Z177" s="464"/>
      <c r="AA177" s="464"/>
      <c r="AB177" s="464"/>
      <c r="AC177" s="464"/>
      <c r="AD177" s="464"/>
      <c r="AE177" s="464"/>
      <c r="AF177" s="464"/>
      <c r="AG177" s="464"/>
      <c r="AH177" s="464"/>
      <c r="AI177" s="464"/>
      <c r="AJ177" s="464"/>
      <c r="AK177" s="464"/>
      <c r="AL177" s="464"/>
      <c r="AM177" s="464"/>
      <c r="AN177" s="464"/>
      <c r="AO177" s="464"/>
      <c r="AP177" s="464"/>
      <c r="AQ177" s="464"/>
      <c r="AR177" s="464"/>
      <c r="AS177" s="464"/>
      <c r="AT177" s="464"/>
      <c r="AU177" s="464"/>
      <c r="AV177" s="464"/>
      <c r="AW177" s="464"/>
      <c r="AX177" s="464"/>
      <c r="AY177" s="464"/>
      <c r="AZ177" s="464"/>
      <c r="BA177" s="464"/>
      <c r="BB177" s="464"/>
      <c r="BC177" s="464"/>
      <c r="BD177" s="464"/>
      <c r="BE177" s="464"/>
      <c r="BF177" s="464"/>
      <c r="BG177" s="464"/>
      <c r="BH177" s="464"/>
      <c r="BI177" s="464"/>
      <c r="BJ177" s="464"/>
      <c r="BK177" s="464"/>
      <c r="BL177" s="464"/>
      <c r="BM177" s="464"/>
      <c r="BN177" s="464"/>
      <c r="BO177" s="464"/>
      <c r="BP177" s="464"/>
      <c r="BQ177" s="464"/>
      <c r="BR177" s="464"/>
      <c r="BS177" s="464"/>
      <c r="BT177" s="464"/>
      <c r="BU177" s="464"/>
      <c r="BV177" s="464"/>
      <c r="BW177" s="464"/>
      <c r="BX177" s="464"/>
      <c r="BY177" s="464"/>
      <c r="BZ177" s="464"/>
      <c r="CA177" s="464"/>
      <c r="CB177" s="464"/>
      <c r="CC177" s="464"/>
      <c r="CD177" s="464"/>
      <c r="CE177" s="464"/>
      <c r="CF177" s="464"/>
      <c r="CG177" s="464"/>
      <c r="CH177" s="464"/>
      <c r="CI177" s="464"/>
      <c r="CJ177" s="464"/>
      <c r="CK177" s="464"/>
      <c r="CL177" s="464"/>
      <c r="CM177" s="464"/>
      <c r="CN177" s="464"/>
      <c r="CO177" s="464"/>
      <c r="CP177" s="464"/>
      <c r="CQ177" s="464"/>
      <c r="CR177" s="464"/>
      <c r="CS177" s="464"/>
      <c r="CT177" s="464"/>
      <c r="CU177" s="464"/>
      <c r="CV177" s="464"/>
      <c r="CW177" s="464"/>
      <c r="CX177" s="464"/>
      <c r="CY177" s="464"/>
      <c r="CZ177" s="464"/>
      <c r="DA177" s="464"/>
      <c r="DB177" s="464"/>
      <c r="DC177" s="464"/>
      <c r="DD177" s="464"/>
      <c r="DE177" s="464"/>
      <c r="DF177" s="464"/>
      <c r="DG177" s="464"/>
      <c r="DH177" s="464"/>
      <c r="DI177" s="464"/>
      <c r="DJ177" s="464"/>
      <c r="DK177" s="464"/>
      <c r="DL177" s="464"/>
      <c r="DM177" s="464"/>
      <c r="DN177" s="464"/>
      <c r="DO177" s="464"/>
      <c r="DP177" s="464"/>
      <c r="DQ177" s="464"/>
      <c r="DR177" s="464"/>
      <c r="DS177" s="464"/>
      <c r="DT177" s="464"/>
      <c r="DU177" s="464"/>
      <c r="DV177" s="464"/>
      <c r="DW177" s="464"/>
      <c r="DX177" s="464"/>
      <c r="DY177" s="464"/>
      <c r="DZ177" s="464"/>
      <c r="EA177" s="464"/>
      <c r="EB177" s="464"/>
      <c r="EC177" s="464"/>
      <c r="ED177" s="464"/>
      <c r="EE177" s="464"/>
      <c r="EF177" s="464"/>
      <c r="EG177" s="464"/>
      <c r="EH177" s="464"/>
      <c r="EI177" s="464"/>
      <c r="EJ177" s="464"/>
      <c r="EK177" s="464"/>
      <c r="EL177" s="464"/>
      <c r="EM177" s="464"/>
      <c r="EN177" s="464"/>
      <c r="EO177" s="464"/>
      <c r="EP177" s="464"/>
      <c r="EQ177" s="464"/>
      <c r="ER177" s="464"/>
      <c r="ES177" s="464"/>
      <c r="ET177" s="464"/>
      <c r="EU177" s="464"/>
      <c r="EV177" s="464"/>
      <c r="EW177" s="464"/>
      <c r="EX177" s="464"/>
      <c r="EY177" s="464"/>
      <c r="EZ177" s="464"/>
      <c r="FA177" s="464"/>
      <c r="FB177" s="464"/>
      <c r="FC177" s="464"/>
      <c r="FD177" s="464"/>
      <c r="FE177" s="464"/>
      <c r="FF177" s="464"/>
      <c r="FG177" s="464"/>
      <c r="FH177" s="464"/>
      <c r="FI177" s="464"/>
      <c r="FJ177" s="464"/>
      <c r="FK177" s="464"/>
      <c r="FL177" s="464"/>
      <c r="FM177" s="464"/>
      <c r="FN177" s="464"/>
      <c r="FO177" s="464"/>
      <c r="FP177" s="464"/>
      <c r="FQ177" s="464"/>
      <c r="FR177" s="464"/>
      <c r="FS177" s="464"/>
      <c r="FT177" s="464"/>
      <c r="FU177" s="464"/>
      <c r="FV177" s="464"/>
      <c r="FW177" s="464"/>
      <c r="FX177" s="464"/>
      <c r="FY177" s="464"/>
      <c r="FZ177" s="464"/>
      <c r="GA177" s="464"/>
      <c r="GB177" s="464"/>
      <c r="GC177" s="464"/>
      <c r="GD177" s="464"/>
      <c r="GE177" s="464"/>
      <c r="GF177" s="464"/>
      <c r="GG177" s="464"/>
      <c r="GH177" s="464"/>
      <c r="GI177" s="464"/>
      <c r="GJ177" s="464"/>
      <c r="GK177" s="464"/>
      <c r="GL177" s="464"/>
      <c r="GM177" s="464"/>
      <c r="GN177" s="464"/>
      <c r="GO177" s="464"/>
      <c r="GP177" s="464"/>
      <c r="GQ177" s="464"/>
      <c r="GR177" s="464"/>
      <c r="GS177" s="464"/>
      <c r="GT177" s="464"/>
      <c r="GU177" s="464"/>
      <c r="GV177" s="464"/>
      <c r="GW177" s="464"/>
      <c r="GX177" s="464"/>
      <c r="GY177" s="464"/>
      <c r="GZ177" s="464"/>
      <c r="HA177" s="464"/>
      <c r="HB177" s="464"/>
      <c r="HC177" s="464"/>
      <c r="HD177" s="464"/>
      <c r="HE177" s="464"/>
      <c r="HF177" s="464"/>
      <c r="HG177" s="464"/>
      <c r="HH177" s="464"/>
      <c r="HI177" s="464"/>
      <c r="HJ177" s="464"/>
      <c r="HK177" s="464"/>
      <c r="HL177" s="464"/>
      <c r="HM177" s="464"/>
      <c r="HN177" s="464"/>
      <c r="HO177" s="464"/>
      <c r="HP177" s="464"/>
      <c r="HQ177" s="464"/>
      <c r="HR177" s="464"/>
      <c r="HS177" s="464"/>
      <c r="HT177" s="464"/>
      <c r="HU177" s="464"/>
      <c r="HV177" s="464"/>
      <c r="HW177" s="464"/>
      <c r="HX177" s="464"/>
      <c r="HY177" s="464"/>
      <c r="HZ177" s="464"/>
      <c r="IA177" s="464"/>
      <c r="IB177" s="464"/>
      <c r="IC177" s="464"/>
      <c r="ID177" s="464"/>
      <c r="IE177" s="464"/>
      <c r="IF177" s="464"/>
      <c r="IG177" s="464"/>
      <c r="IH177" s="464"/>
      <c r="II177" s="464"/>
      <c r="IJ177" s="464"/>
      <c r="IK177" s="464"/>
      <c r="IL177" s="464"/>
      <c r="IM177" s="464"/>
      <c r="IN177" s="464"/>
      <c r="IO177" s="464"/>
      <c r="IP177" s="464"/>
      <c r="IQ177" s="464"/>
      <c r="IR177" s="464"/>
      <c r="IS177" s="464"/>
      <c r="IT177" s="464"/>
      <c r="IU177" s="464"/>
      <c r="IV177" s="464"/>
    </row>
    <row r="178" ht="24.75" customHeight="1" spans="1:256">
      <c r="A178" s="243"/>
      <c r="B178" s="193"/>
      <c r="C178" s="281"/>
      <c r="D178" s="282"/>
      <c r="E178" s="282"/>
      <c r="F178" s="283"/>
      <c r="G178" s="282"/>
      <c r="H178" s="282"/>
      <c r="I178" s="463"/>
      <c r="J178" s="282"/>
      <c r="K178" s="282"/>
      <c r="L178" s="464"/>
      <c r="M178" s="464"/>
      <c r="N178" s="464"/>
      <c r="O178" s="464"/>
      <c r="P178" s="464"/>
      <c r="Q178" s="464"/>
      <c r="R178" s="464"/>
      <c r="S178" s="464"/>
      <c r="T178" s="464"/>
      <c r="U178" s="464"/>
      <c r="V178" s="464"/>
      <c r="W178" s="464"/>
      <c r="X178" s="464"/>
      <c r="Y178" s="464"/>
      <c r="Z178" s="464"/>
      <c r="AA178" s="464"/>
      <c r="AB178" s="464"/>
      <c r="AC178" s="464"/>
      <c r="AD178" s="464"/>
      <c r="AE178" s="464"/>
      <c r="AF178" s="464"/>
      <c r="AG178" s="464"/>
      <c r="AH178" s="464"/>
      <c r="AI178" s="464"/>
      <c r="AJ178" s="464"/>
      <c r="AK178" s="464"/>
      <c r="AL178" s="464"/>
      <c r="AM178" s="464"/>
      <c r="AN178" s="464"/>
      <c r="AO178" s="464"/>
      <c r="AP178" s="464"/>
      <c r="AQ178" s="464"/>
      <c r="AR178" s="464"/>
      <c r="AS178" s="464"/>
      <c r="AT178" s="464"/>
      <c r="AU178" s="464"/>
      <c r="AV178" s="464"/>
      <c r="AW178" s="464"/>
      <c r="AX178" s="464"/>
      <c r="AY178" s="464"/>
      <c r="AZ178" s="464"/>
      <c r="BA178" s="464"/>
      <c r="BB178" s="464"/>
      <c r="BC178" s="464"/>
      <c r="BD178" s="464"/>
      <c r="BE178" s="464"/>
      <c r="BF178" s="464"/>
      <c r="BG178" s="464"/>
      <c r="BH178" s="464"/>
      <c r="BI178" s="464"/>
      <c r="BJ178" s="464"/>
      <c r="BK178" s="464"/>
      <c r="BL178" s="464"/>
      <c r="BM178" s="464"/>
      <c r="BN178" s="464"/>
      <c r="BO178" s="464"/>
      <c r="BP178" s="464"/>
      <c r="BQ178" s="464"/>
      <c r="BR178" s="464"/>
      <c r="BS178" s="464"/>
      <c r="BT178" s="464"/>
      <c r="BU178" s="464"/>
      <c r="BV178" s="464"/>
      <c r="BW178" s="464"/>
      <c r="BX178" s="464"/>
      <c r="BY178" s="464"/>
      <c r="BZ178" s="464"/>
      <c r="CA178" s="464"/>
      <c r="CB178" s="464"/>
      <c r="CC178" s="464"/>
      <c r="CD178" s="464"/>
      <c r="CE178" s="464"/>
      <c r="CF178" s="464"/>
      <c r="CG178" s="464"/>
      <c r="CH178" s="464"/>
      <c r="CI178" s="464"/>
      <c r="CJ178" s="464"/>
      <c r="CK178" s="464"/>
      <c r="CL178" s="464"/>
      <c r="CM178" s="464"/>
      <c r="CN178" s="464"/>
      <c r="CO178" s="464"/>
      <c r="CP178" s="464"/>
      <c r="CQ178" s="464"/>
      <c r="CR178" s="464"/>
      <c r="CS178" s="464"/>
      <c r="CT178" s="464"/>
      <c r="CU178" s="464"/>
      <c r="CV178" s="464"/>
      <c r="CW178" s="464"/>
      <c r="CX178" s="464"/>
      <c r="CY178" s="464"/>
      <c r="CZ178" s="464"/>
      <c r="DA178" s="464"/>
      <c r="DB178" s="464"/>
      <c r="DC178" s="464"/>
      <c r="DD178" s="464"/>
      <c r="DE178" s="464"/>
      <c r="DF178" s="464"/>
      <c r="DG178" s="464"/>
      <c r="DH178" s="464"/>
      <c r="DI178" s="464"/>
      <c r="DJ178" s="464"/>
      <c r="DK178" s="464"/>
      <c r="DL178" s="464"/>
      <c r="DM178" s="464"/>
      <c r="DN178" s="464"/>
      <c r="DO178" s="464"/>
      <c r="DP178" s="464"/>
      <c r="DQ178" s="464"/>
      <c r="DR178" s="464"/>
      <c r="DS178" s="464"/>
      <c r="DT178" s="464"/>
      <c r="DU178" s="464"/>
      <c r="DV178" s="464"/>
      <c r="DW178" s="464"/>
      <c r="DX178" s="464"/>
      <c r="DY178" s="464"/>
      <c r="DZ178" s="464"/>
      <c r="EA178" s="464"/>
      <c r="EB178" s="464"/>
      <c r="EC178" s="464"/>
      <c r="ED178" s="464"/>
      <c r="EE178" s="464"/>
      <c r="EF178" s="464"/>
      <c r="EG178" s="464"/>
      <c r="EH178" s="464"/>
      <c r="EI178" s="464"/>
      <c r="EJ178" s="464"/>
      <c r="EK178" s="464"/>
      <c r="EL178" s="464"/>
      <c r="EM178" s="464"/>
      <c r="EN178" s="464"/>
      <c r="EO178" s="464"/>
      <c r="EP178" s="464"/>
      <c r="EQ178" s="464"/>
      <c r="ER178" s="464"/>
      <c r="ES178" s="464"/>
      <c r="ET178" s="464"/>
      <c r="EU178" s="464"/>
      <c r="EV178" s="464"/>
      <c r="EW178" s="464"/>
      <c r="EX178" s="464"/>
      <c r="EY178" s="464"/>
      <c r="EZ178" s="464"/>
      <c r="FA178" s="464"/>
      <c r="FB178" s="464"/>
      <c r="FC178" s="464"/>
      <c r="FD178" s="464"/>
      <c r="FE178" s="464"/>
      <c r="FF178" s="464"/>
      <c r="FG178" s="464"/>
      <c r="FH178" s="464"/>
      <c r="FI178" s="464"/>
      <c r="FJ178" s="464"/>
      <c r="FK178" s="464"/>
      <c r="FL178" s="464"/>
      <c r="FM178" s="464"/>
      <c r="FN178" s="464"/>
      <c r="FO178" s="464"/>
      <c r="FP178" s="464"/>
      <c r="FQ178" s="464"/>
      <c r="FR178" s="464"/>
      <c r="FS178" s="464"/>
      <c r="FT178" s="464"/>
      <c r="FU178" s="464"/>
      <c r="FV178" s="464"/>
      <c r="FW178" s="464"/>
      <c r="FX178" s="464"/>
      <c r="FY178" s="464"/>
      <c r="FZ178" s="464"/>
      <c r="GA178" s="464"/>
      <c r="GB178" s="464"/>
      <c r="GC178" s="464"/>
      <c r="GD178" s="464"/>
      <c r="GE178" s="464"/>
      <c r="GF178" s="464"/>
      <c r="GG178" s="464"/>
      <c r="GH178" s="464"/>
      <c r="GI178" s="464"/>
      <c r="GJ178" s="464"/>
      <c r="GK178" s="464"/>
      <c r="GL178" s="464"/>
      <c r="GM178" s="464"/>
      <c r="GN178" s="464"/>
      <c r="GO178" s="464"/>
      <c r="GP178" s="464"/>
      <c r="GQ178" s="464"/>
      <c r="GR178" s="464"/>
      <c r="GS178" s="464"/>
      <c r="GT178" s="464"/>
      <c r="GU178" s="464"/>
      <c r="GV178" s="464"/>
      <c r="GW178" s="464"/>
      <c r="GX178" s="464"/>
      <c r="GY178" s="464"/>
      <c r="GZ178" s="464"/>
      <c r="HA178" s="464"/>
      <c r="HB178" s="464"/>
      <c r="HC178" s="464"/>
      <c r="HD178" s="464"/>
      <c r="HE178" s="464"/>
      <c r="HF178" s="464"/>
      <c r="HG178" s="464"/>
      <c r="HH178" s="464"/>
      <c r="HI178" s="464"/>
      <c r="HJ178" s="464"/>
      <c r="HK178" s="464"/>
      <c r="HL178" s="464"/>
      <c r="HM178" s="464"/>
      <c r="HN178" s="464"/>
      <c r="HO178" s="464"/>
      <c r="HP178" s="464"/>
      <c r="HQ178" s="464"/>
      <c r="HR178" s="464"/>
      <c r="HS178" s="464"/>
      <c r="HT178" s="464"/>
      <c r="HU178" s="464"/>
      <c r="HV178" s="464"/>
      <c r="HW178" s="464"/>
      <c r="HX178" s="464"/>
      <c r="HY178" s="464"/>
      <c r="HZ178" s="464"/>
      <c r="IA178" s="464"/>
      <c r="IB178" s="464"/>
      <c r="IC178" s="464"/>
      <c r="ID178" s="464"/>
      <c r="IE178" s="464"/>
      <c r="IF178" s="464"/>
      <c r="IG178" s="464"/>
      <c r="IH178" s="464"/>
      <c r="II178" s="464"/>
      <c r="IJ178" s="464"/>
      <c r="IK178" s="464"/>
      <c r="IL178" s="464"/>
      <c r="IM178" s="464"/>
      <c r="IN178" s="464"/>
      <c r="IO178" s="464"/>
      <c r="IP178" s="464"/>
      <c r="IQ178" s="464"/>
      <c r="IR178" s="464"/>
      <c r="IS178" s="464"/>
      <c r="IT178" s="464"/>
      <c r="IU178" s="464"/>
      <c r="IV178" s="464"/>
    </row>
    <row r="179" ht="16.5" customHeight="1" spans="1:256">
      <c r="A179" s="243"/>
      <c r="B179" s="193"/>
      <c r="C179" s="281"/>
      <c r="D179" s="282"/>
      <c r="E179" s="282"/>
      <c r="F179" s="283"/>
      <c r="G179" s="282"/>
      <c r="H179" s="282"/>
      <c r="I179" s="282"/>
      <c r="J179" s="282"/>
      <c r="K179" s="282"/>
      <c r="L179" s="235"/>
      <c r="M179" s="235"/>
      <c r="N179" s="235"/>
      <c r="O179" s="235"/>
      <c r="P179" s="235"/>
      <c r="Q179" s="235"/>
      <c r="R179" s="235"/>
      <c r="S179" s="235"/>
      <c r="T179" s="235"/>
      <c r="U179" s="235"/>
      <c r="V179" s="235"/>
      <c r="W179" s="235"/>
      <c r="X179" s="235"/>
      <c r="Y179" s="235"/>
      <c r="Z179" s="235"/>
      <c r="AA179" s="235"/>
      <c r="AB179" s="235"/>
      <c r="AC179" s="235"/>
      <c r="AD179" s="235"/>
      <c r="AE179" s="235"/>
      <c r="AF179" s="235"/>
      <c r="AG179" s="235"/>
      <c r="AH179" s="235"/>
      <c r="AI179" s="235"/>
      <c r="AJ179" s="235"/>
      <c r="AK179" s="235"/>
      <c r="AL179" s="235"/>
      <c r="AM179" s="235"/>
      <c r="AN179" s="235"/>
      <c r="AO179" s="235"/>
      <c r="AP179" s="235"/>
      <c r="AQ179" s="235"/>
      <c r="AR179" s="235"/>
      <c r="AS179" s="235"/>
      <c r="AT179" s="235"/>
      <c r="AU179" s="235"/>
      <c r="AV179" s="235"/>
      <c r="AW179" s="235"/>
      <c r="AX179" s="235"/>
      <c r="AY179" s="235"/>
      <c r="AZ179" s="235"/>
      <c r="BA179" s="235"/>
      <c r="BB179" s="235"/>
      <c r="BC179" s="235"/>
      <c r="BD179" s="235"/>
      <c r="BE179" s="235"/>
      <c r="BF179" s="235"/>
      <c r="BG179" s="235"/>
      <c r="BH179" s="235"/>
      <c r="BI179" s="235"/>
      <c r="BJ179" s="235"/>
      <c r="BK179" s="235"/>
      <c r="BL179" s="235"/>
      <c r="BM179" s="235"/>
      <c r="BN179" s="235"/>
      <c r="BO179" s="235"/>
      <c r="BP179" s="235"/>
      <c r="BQ179" s="235"/>
      <c r="BR179" s="235"/>
      <c r="BS179" s="235"/>
      <c r="BT179" s="235"/>
      <c r="BU179" s="235"/>
      <c r="BV179" s="235"/>
      <c r="BW179" s="235"/>
      <c r="BX179" s="235"/>
      <c r="BY179" s="235"/>
      <c r="BZ179" s="235"/>
      <c r="CA179" s="235"/>
      <c r="CB179" s="235"/>
      <c r="CC179" s="235"/>
      <c r="CD179" s="235"/>
      <c r="CE179" s="235"/>
      <c r="CF179" s="235"/>
      <c r="CG179" s="235"/>
      <c r="CH179" s="235"/>
      <c r="CI179" s="235"/>
      <c r="CJ179" s="235"/>
      <c r="CK179" s="235"/>
      <c r="CL179" s="235"/>
      <c r="CM179" s="235"/>
      <c r="CN179" s="235"/>
      <c r="CO179" s="235"/>
      <c r="CP179" s="235"/>
      <c r="CQ179" s="235"/>
      <c r="CR179" s="235"/>
      <c r="CS179" s="235"/>
      <c r="CT179" s="235"/>
      <c r="CU179" s="235"/>
      <c r="CV179" s="235"/>
      <c r="CW179" s="235"/>
      <c r="CX179" s="235"/>
      <c r="CY179" s="235"/>
      <c r="CZ179" s="235"/>
      <c r="DA179" s="235"/>
      <c r="DB179" s="235"/>
      <c r="DC179" s="235"/>
      <c r="DD179" s="235"/>
      <c r="DE179" s="235"/>
      <c r="DF179" s="235"/>
      <c r="DG179" s="235"/>
      <c r="DH179" s="235"/>
      <c r="DI179" s="235"/>
      <c r="DJ179" s="235"/>
      <c r="DK179" s="235"/>
      <c r="DL179" s="235"/>
      <c r="DM179" s="235"/>
      <c r="DN179" s="235"/>
      <c r="DO179" s="235"/>
      <c r="DP179" s="235"/>
      <c r="DQ179" s="235"/>
      <c r="DR179" s="235"/>
      <c r="DS179" s="235"/>
      <c r="DT179" s="235"/>
      <c r="DU179" s="235"/>
      <c r="DV179" s="235"/>
      <c r="DW179" s="235"/>
      <c r="DX179" s="235"/>
      <c r="DY179" s="235"/>
      <c r="DZ179" s="235"/>
      <c r="EA179" s="235"/>
      <c r="EB179" s="235"/>
      <c r="EC179" s="235"/>
      <c r="ED179" s="235"/>
      <c r="EE179" s="235"/>
      <c r="EF179" s="235"/>
      <c r="EG179" s="235"/>
      <c r="EH179" s="235"/>
      <c r="EI179" s="235"/>
      <c r="EJ179" s="235"/>
      <c r="EK179" s="235"/>
      <c r="EL179" s="235"/>
      <c r="EM179" s="235"/>
      <c r="EN179" s="235"/>
      <c r="EO179" s="235"/>
      <c r="EP179" s="235"/>
      <c r="EQ179" s="235"/>
      <c r="ER179" s="235"/>
      <c r="ES179" s="235"/>
      <c r="ET179" s="235"/>
      <c r="EU179" s="235"/>
      <c r="EV179" s="235"/>
      <c r="EW179" s="235"/>
      <c r="EX179" s="235"/>
      <c r="EY179" s="235"/>
      <c r="EZ179" s="235"/>
      <c r="FA179" s="235"/>
      <c r="FB179" s="235"/>
      <c r="FC179" s="235"/>
      <c r="FD179" s="235"/>
      <c r="FE179" s="235"/>
      <c r="FF179" s="235"/>
      <c r="FG179" s="235"/>
      <c r="FH179" s="235"/>
      <c r="FI179" s="235"/>
      <c r="FJ179" s="235"/>
      <c r="FK179" s="235"/>
      <c r="FL179" s="235"/>
      <c r="FM179" s="235"/>
      <c r="FN179" s="235"/>
      <c r="FO179" s="235"/>
      <c r="FP179" s="235"/>
      <c r="FQ179" s="235"/>
      <c r="FR179" s="235"/>
      <c r="FS179" s="235"/>
      <c r="FT179" s="235"/>
      <c r="FU179" s="235"/>
      <c r="FV179" s="235"/>
      <c r="FW179" s="235"/>
      <c r="FX179" s="235"/>
      <c r="FY179" s="235"/>
      <c r="FZ179" s="235"/>
      <c r="GA179" s="235"/>
      <c r="GB179" s="235"/>
      <c r="GC179" s="235"/>
      <c r="GD179" s="235"/>
      <c r="GE179" s="235"/>
      <c r="GF179" s="235"/>
      <c r="GG179" s="235"/>
      <c r="GH179" s="235"/>
      <c r="GI179" s="235"/>
      <c r="GJ179" s="235"/>
      <c r="GK179" s="235"/>
      <c r="GL179" s="235"/>
      <c r="GM179" s="235"/>
      <c r="GN179" s="235"/>
      <c r="GO179" s="235"/>
      <c r="GP179" s="235"/>
      <c r="GQ179" s="235"/>
      <c r="GR179" s="235"/>
      <c r="GS179" s="235"/>
      <c r="GT179" s="235"/>
      <c r="GU179" s="235"/>
      <c r="GV179" s="235"/>
      <c r="GW179" s="235"/>
      <c r="GX179" s="235"/>
      <c r="GY179" s="235"/>
      <c r="GZ179" s="235"/>
      <c r="HA179" s="235"/>
      <c r="HB179" s="235"/>
      <c r="HC179" s="235"/>
      <c r="HD179" s="235"/>
      <c r="HE179" s="235"/>
      <c r="HF179" s="235"/>
      <c r="HG179" s="235"/>
      <c r="HH179" s="235"/>
      <c r="HI179" s="235"/>
      <c r="HJ179" s="235"/>
      <c r="HK179" s="235"/>
      <c r="HL179" s="235"/>
      <c r="HM179" s="235"/>
      <c r="HN179" s="235"/>
      <c r="HO179" s="235"/>
      <c r="HP179" s="235"/>
      <c r="HQ179" s="235"/>
      <c r="HR179" s="235"/>
      <c r="HS179" s="235"/>
      <c r="HT179" s="235"/>
      <c r="HU179" s="235"/>
      <c r="HV179" s="235"/>
      <c r="HW179" s="235"/>
      <c r="HX179" s="235"/>
      <c r="HY179" s="235"/>
      <c r="HZ179" s="235"/>
      <c r="IA179" s="235"/>
      <c r="IB179" s="235"/>
      <c r="IC179" s="235"/>
      <c r="ID179" s="235"/>
      <c r="IE179" s="235"/>
      <c r="IF179" s="235"/>
      <c r="IG179" s="235"/>
      <c r="IH179" s="235"/>
      <c r="II179" s="235"/>
      <c r="IJ179" s="235"/>
      <c r="IK179" s="235"/>
      <c r="IL179" s="235"/>
      <c r="IM179" s="235"/>
      <c r="IN179" s="235"/>
      <c r="IO179" s="235"/>
      <c r="IP179" s="235"/>
      <c r="IQ179" s="235"/>
      <c r="IR179" s="235"/>
      <c r="IS179" s="235"/>
      <c r="IT179" s="235"/>
      <c r="IU179" s="235"/>
      <c r="IV179" s="235"/>
    </row>
    <row r="180" ht="16.5" customHeight="1" spans="1:256">
      <c r="A180" s="243"/>
      <c r="B180" s="193"/>
      <c r="C180" s="281"/>
      <c r="D180" s="282"/>
      <c r="E180" s="282"/>
      <c r="F180" s="283"/>
      <c r="G180" s="282"/>
      <c r="H180" s="282"/>
      <c r="I180" s="282"/>
      <c r="J180" s="282"/>
      <c r="K180" s="282"/>
      <c r="L180" s="235"/>
      <c r="M180" s="235"/>
      <c r="N180" s="235"/>
      <c r="O180" s="235"/>
      <c r="P180" s="235"/>
      <c r="Q180" s="235"/>
      <c r="R180" s="235"/>
      <c r="S180" s="235"/>
      <c r="T180" s="235"/>
      <c r="U180" s="235"/>
      <c r="V180" s="235"/>
      <c r="W180" s="235"/>
      <c r="X180" s="235"/>
      <c r="Y180" s="235"/>
      <c r="Z180" s="235"/>
      <c r="AA180" s="235"/>
      <c r="AB180" s="235"/>
      <c r="AC180" s="235"/>
      <c r="AD180" s="235"/>
      <c r="AE180" s="235"/>
      <c r="AF180" s="235"/>
      <c r="AG180" s="235"/>
      <c r="AH180" s="235"/>
      <c r="AI180" s="235"/>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c r="BJ180" s="235"/>
      <c r="BK180" s="235"/>
      <c r="BL180" s="235"/>
      <c r="BM180" s="235"/>
      <c r="BN180" s="235"/>
      <c r="BO180" s="235"/>
      <c r="BP180" s="235"/>
      <c r="BQ180" s="235"/>
      <c r="BR180" s="235"/>
      <c r="BS180" s="235"/>
      <c r="BT180" s="235"/>
      <c r="BU180" s="235"/>
      <c r="BV180" s="235"/>
      <c r="BW180" s="235"/>
      <c r="BX180" s="235"/>
      <c r="BY180" s="235"/>
      <c r="BZ180" s="235"/>
      <c r="CA180" s="235"/>
      <c r="CB180" s="235"/>
      <c r="CC180" s="235"/>
      <c r="CD180" s="235"/>
      <c r="CE180" s="235"/>
      <c r="CF180" s="235"/>
      <c r="CG180" s="235"/>
      <c r="CH180" s="235"/>
      <c r="CI180" s="235"/>
      <c r="CJ180" s="235"/>
      <c r="CK180" s="235"/>
      <c r="CL180" s="235"/>
      <c r="CM180" s="235"/>
      <c r="CN180" s="235"/>
      <c r="CO180" s="235"/>
      <c r="CP180" s="235"/>
      <c r="CQ180" s="235"/>
      <c r="CR180" s="235"/>
      <c r="CS180" s="235"/>
      <c r="CT180" s="235"/>
      <c r="CU180" s="235"/>
      <c r="CV180" s="235"/>
      <c r="CW180" s="235"/>
      <c r="CX180" s="235"/>
      <c r="CY180" s="235"/>
      <c r="CZ180" s="235"/>
      <c r="DA180" s="235"/>
      <c r="DB180" s="235"/>
      <c r="DC180" s="235"/>
      <c r="DD180" s="235"/>
      <c r="DE180" s="235"/>
      <c r="DF180" s="235"/>
      <c r="DG180" s="235"/>
      <c r="DH180" s="235"/>
      <c r="DI180" s="235"/>
      <c r="DJ180" s="235"/>
      <c r="DK180" s="235"/>
      <c r="DL180" s="235"/>
      <c r="DM180" s="235"/>
      <c r="DN180" s="235"/>
      <c r="DO180" s="235"/>
      <c r="DP180" s="235"/>
      <c r="DQ180" s="235"/>
      <c r="DR180" s="235"/>
      <c r="DS180" s="235"/>
      <c r="DT180" s="235"/>
      <c r="DU180" s="235"/>
      <c r="DV180" s="235"/>
      <c r="DW180" s="235"/>
      <c r="DX180" s="235"/>
      <c r="DY180" s="235"/>
      <c r="DZ180" s="235"/>
      <c r="EA180" s="235"/>
      <c r="EB180" s="235"/>
      <c r="EC180" s="235"/>
      <c r="ED180" s="235"/>
      <c r="EE180" s="235"/>
      <c r="EF180" s="235"/>
      <c r="EG180" s="235"/>
      <c r="EH180" s="235"/>
      <c r="EI180" s="235"/>
      <c r="EJ180" s="235"/>
      <c r="EK180" s="235"/>
      <c r="EL180" s="235"/>
      <c r="EM180" s="235"/>
      <c r="EN180" s="235"/>
      <c r="EO180" s="235"/>
      <c r="EP180" s="235"/>
      <c r="EQ180" s="235"/>
      <c r="ER180" s="235"/>
      <c r="ES180" s="235"/>
      <c r="ET180" s="235"/>
      <c r="EU180" s="235"/>
      <c r="EV180" s="235"/>
      <c r="EW180" s="235"/>
      <c r="EX180" s="235"/>
      <c r="EY180" s="235"/>
      <c r="EZ180" s="235"/>
      <c r="FA180" s="235"/>
      <c r="FB180" s="235"/>
      <c r="FC180" s="235"/>
      <c r="FD180" s="235"/>
      <c r="FE180" s="235"/>
      <c r="FF180" s="235"/>
      <c r="FG180" s="235"/>
      <c r="FH180" s="235"/>
      <c r="FI180" s="235"/>
      <c r="FJ180" s="235"/>
      <c r="FK180" s="235"/>
      <c r="FL180" s="235"/>
      <c r="FM180" s="235"/>
      <c r="FN180" s="235"/>
      <c r="FO180" s="235"/>
      <c r="FP180" s="235"/>
      <c r="FQ180" s="235"/>
      <c r="FR180" s="235"/>
      <c r="FS180" s="235"/>
      <c r="FT180" s="235"/>
      <c r="FU180" s="235"/>
      <c r="FV180" s="235"/>
      <c r="FW180" s="235"/>
      <c r="FX180" s="235"/>
      <c r="FY180" s="235"/>
      <c r="FZ180" s="235"/>
      <c r="GA180" s="235"/>
      <c r="GB180" s="235"/>
      <c r="GC180" s="235"/>
      <c r="GD180" s="235"/>
      <c r="GE180" s="235"/>
      <c r="GF180" s="235"/>
      <c r="GG180" s="235"/>
      <c r="GH180" s="235"/>
      <c r="GI180" s="235"/>
      <c r="GJ180" s="235"/>
      <c r="GK180" s="235"/>
      <c r="GL180" s="235"/>
      <c r="GM180" s="235"/>
      <c r="GN180" s="235"/>
      <c r="GO180" s="235"/>
      <c r="GP180" s="235"/>
      <c r="GQ180" s="235"/>
      <c r="GR180" s="235"/>
      <c r="GS180" s="235"/>
      <c r="GT180" s="235"/>
      <c r="GU180" s="235"/>
      <c r="GV180" s="235"/>
      <c r="GW180" s="235"/>
      <c r="GX180" s="235"/>
      <c r="GY180" s="235"/>
      <c r="GZ180" s="235"/>
      <c r="HA180" s="235"/>
      <c r="HB180" s="235"/>
      <c r="HC180" s="235"/>
      <c r="HD180" s="235"/>
      <c r="HE180" s="235"/>
      <c r="HF180" s="235"/>
      <c r="HG180" s="235"/>
      <c r="HH180" s="235"/>
      <c r="HI180" s="235"/>
      <c r="HJ180" s="235"/>
      <c r="HK180" s="235"/>
      <c r="HL180" s="235"/>
      <c r="HM180" s="235"/>
      <c r="HN180" s="235"/>
      <c r="HO180" s="235"/>
      <c r="HP180" s="235"/>
      <c r="HQ180" s="235"/>
      <c r="HR180" s="235"/>
      <c r="HS180" s="235"/>
      <c r="HT180" s="235"/>
      <c r="HU180" s="235"/>
      <c r="HV180" s="235"/>
      <c r="HW180" s="235"/>
      <c r="HX180" s="235"/>
      <c r="HY180" s="235"/>
      <c r="HZ180" s="235"/>
      <c r="IA180" s="235"/>
      <c r="IB180" s="235"/>
      <c r="IC180" s="235"/>
      <c r="ID180" s="235"/>
      <c r="IE180" s="235"/>
      <c r="IF180" s="235"/>
      <c r="IG180" s="235"/>
      <c r="IH180" s="235"/>
      <c r="II180" s="235"/>
      <c r="IJ180" s="235"/>
      <c r="IK180" s="235"/>
      <c r="IL180" s="235"/>
      <c r="IM180" s="235"/>
      <c r="IN180" s="235"/>
      <c r="IO180" s="235"/>
      <c r="IP180" s="235"/>
      <c r="IQ180" s="235"/>
      <c r="IR180" s="235"/>
      <c r="IS180" s="235"/>
      <c r="IT180" s="235"/>
      <c r="IU180" s="235"/>
      <c r="IV180" s="235"/>
    </row>
    <row r="181" ht="16.5" customHeight="1" spans="1:256">
      <c r="A181" s="243"/>
      <c r="B181" s="193"/>
      <c r="C181" s="281"/>
      <c r="D181" s="282"/>
      <c r="E181" s="282"/>
      <c r="F181" s="283"/>
      <c r="G181" s="282"/>
      <c r="H181" s="282"/>
      <c r="I181" s="282"/>
      <c r="J181" s="282"/>
      <c r="K181" s="282"/>
      <c r="L181" s="235"/>
      <c r="M181" s="235"/>
      <c r="N181" s="235"/>
      <c r="O181" s="235"/>
      <c r="P181" s="235"/>
      <c r="Q181" s="235"/>
      <c r="R181" s="235"/>
      <c r="S181" s="235"/>
      <c r="T181" s="235"/>
      <c r="U181" s="235"/>
      <c r="V181" s="235"/>
      <c r="W181" s="235"/>
      <c r="X181" s="235"/>
      <c r="Y181" s="235"/>
      <c r="Z181" s="235"/>
      <c r="AA181" s="235"/>
      <c r="AB181" s="235"/>
      <c r="AC181" s="235"/>
      <c r="AD181" s="235"/>
      <c r="AE181" s="235"/>
      <c r="AF181" s="235"/>
      <c r="AG181" s="235"/>
      <c r="AH181" s="235"/>
      <c r="AI181" s="235"/>
      <c r="AJ181" s="235"/>
      <c r="AK181" s="235"/>
      <c r="AL181" s="235"/>
      <c r="AM181" s="235"/>
      <c r="AN181" s="235"/>
      <c r="AO181" s="235"/>
      <c r="AP181" s="235"/>
      <c r="AQ181" s="235"/>
      <c r="AR181" s="235"/>
      <c r="AS181" s="235"/>
      <c r="AT181" s="235"/>
      <c r="AU181" s="235"/>
      <c r="AV181" s="235"/>
      <c r="AW181" s="235"/>
      <c r="AX181" s="235"/>
      <c r="AY181" s="235"/>
      <c r="AZ181" s="235"/>
      <c r="BA181" s="235"/>
      <c r="BB181" s="235"/>
      <c r="BC181" s="235"/>
      <c r="BD181" s="235"/>
      <c r="BE181" s="235"/>
      <c r="BF181" s="235"/>
      <c r="BG181" s="235"/>
      <c r="BH181" s="235"/>
      <c r="BI181" s="235"/>
      <c r="BJ181" s="235"/>
      <c r="BK181" s="235"/>
      <c r="BL181" s="235"/>
      <c r="BM181" s="235"/>
      <c r="BN181" s="235"/>
      <c r="BO181" s="235"/>
      <c r="BP181" s="235"/>
      <c r="BQ181" s="235"/>
      <c r="BR181" s="235"/>
      <c r="BS181" s="235"/>
      <c r="BT181" s="235"/>
      <c r="BU181" s="235"/>
      <c r="BV181" s="235"/>
      <c r="BW181" s="235"/>
      <c r="BX181" s="235"/>
      <c r="BY181" s="235"/>
      <c r="BZ181" s="235"/>
      <c r="CA181" s="235"/>
      <c r="CB181" s="235"/>
      <c r="CC181" s="235"/>
      <c r="CD181" s="235"/>
      <c r="CE181" s="235"/>
      <c r="CF181" s="235"/>
      <c r="CG181" s="235"/>
      <c r="CH181" s="235"/>
      <c r="CI181" s="235"/>
      <c r="CJ181" s="235"/>
      <c r="CK181" s="235"/>
      <c r="CL181" s="235"/>
      <c r="CM181" s="235"/>
      <c r="CN181" s="235"/>
      <c r="CO181" s="235"/>
      <c r="CP181" s="235"/>
      <c r="CQ181" s="235"/>
      <c r="CR181" s="235"/>
      <c r="CS181" s="235"/>
      <c r="CT181" s="235"/>
      <c r="CU181" s="235"/>
      <c r="CV181" s="235"/>
      <c r="CW181" s="235"/>
      <c r="CX181" s="235"/>
      <c r="CY181" s="235"/>
      <c r="CZ181" s="235"/>
      <c r="DA181" s="235"/>
      <c r="DB181" s="235"/>
      <c r="DC181" s="235"/>
      <c r="DD181" s="235"/>
      <c r="DE181" s="235"/>
      <c r="DF181" s="235"/>
      <c r="DG181" s="235"/>
      <c r="DH181" s="235"/>
      <c r="DI181" s="235"/>
      <c r="DJ181" s="235"/>
      <c r="DK181" s="235"/>
      <c r="DL181" s="235"/>
      <c r="DM181" s="235"/>
      <c r="DN181" s="235"/>
      <c r="DO181" s="235"/>
      <c r="DP181" s="235"/>
      <c r="DQ181" s="235"/>
      <c r="DR181" s="235"/>
      <c r="DS181" s="235"/>
      <c r="DT181" s="235"/>
      <c r="DU181" s="235"/>
      <c r="DV181" s="235"/>
      <c r="DW181" s="235"/>
      <c r="DX181" s="235"/>
      <c r="DY181" s="235"/>
      <c r="DZ181" s="235"/>
      <c r="EA181" s="235"/>
      <c r="EB181" s="235"/>
      <c r="EC181" s="235"/>
      <c r="ED181" s="235"/>
      <c r="EE181" s="235"/>
      <c r="EF181" s="235"/>
      <c r="EG181" s="235"/>
      <c r="EH181" s="235"/>
      <c r="EI181" s="235"/>
      <c r="EJ181" s="235"/>
      <c r="EK181" s="235"/>
      <c r="EL181" s="235"/>
      <c r="EM181" s="235"/>
      <c r="EN181" s="235"/>
      <c r="EO181" s="235"/>
      <c r="EP181" s="235"/>
      <c r="EQ181" s="235"/>
      <c r="ER181" s="235"/>
      <c r="ES181" s="235"/>
      <c r="ET181" s="235"/>
      <c r="EU181" s="235"/>
      <c r="EV181" s="235"/>
      <c r="EW181" s="235"/>
      <c r="EX181" s="235"/>
      <c r="EY181" s="235"/>
      <c r="EZ181" s="235"/>
      <c r="FA181" s="235"/>
      <c r="FB181" s="235"/>
      <c r="FC181" s="235"/>
      <c r="FD181" s="235"/>
      <c r="FE181" s="235"/>
      <c r="FF181" s="235"/>
      <c r="FG181" s="235"/>
      <c r="FH181" s="235"/>
      <c r="FI181" s="235"/>
      <c r="FJ181" s="235"/>
      <c r="FK181" s="235"/>
      <c r="FL181" s="235"/>
      <c r="FM181" s="235"/>
      <c r="FN181" s="235"/>
      <c r="FO181" s="235"/>
      <c r="FP181" s="235"/>
      <c r="FQ181" s="235"/>
      <c r="FR181" s="235"/>
      <c r="FS181" s="235"/>
      <c r="FT181" s="235"/>
      <c r="FU181" s="235"/>
      <c r="FV181" s="235"/>
      <c r="FW181" s="235"/>
      <c r="FX181" s="235"/>
      <c r="FY181" s="235"/>
      <c r="FZ181" s="235"/>
      <c r="GA181" s="235"/>
      <c r="GB181" s="235"/>
      <c r="GC181" s="235"/>
      <c r="GD181" s="235"/>
      <c r="GE181" s="235"/>
      <c r="GF181" s="235"/>
      <c r="GG181" s="235"/>
      <c r="GH181" s="235"/>
      <c r="GI181" s="235"/>
      <c r="GJ181" s="235"/>
      <c r="GK181" s="235"/>
      <c r="GL181" s="235"/>
      <c r="GM181" s="235"/>
      <c r="GN181" s="235"/>
      <c r="GO181" s="235"/>
      <c r="GP181" s="235"/>
      <c r="GQ181" s="235"/>
      <c r="GR181" s="235"/>
      <c r="GS181" s="235"/>
      <c r="GT181" s="235"/>
      <c r="GU181" s="235"/>
      <c r="GV181" s="235"/>
      <c r="GW181" s="235"/>
      <c r="GX181" s="235"/>
      <c r="GY181" s="235"/>
      <c r="GZ181" s="235"/>
      <c r="HA181" s="235"/>
      <c r="HB181" s="235"/>
      <c r="HC181" s="235"/>
      <c r="HD181" s="235"/>
      <c r="HE181" s="235"/>
      <c r="HF181" s="235"/>
      <c r="HG181" s="235"/>
      <c r="HH181" s="235"/>
      <c r="HI181" s="235"/>
      <c r="HJ181" s="235"/>
      <c r="HK181" s="235"/>
      <c r="HL181" s="235"/>
      <c r="HM181" s="235"/>
      <c r="HN181" s="235"/>
      <c r="HO181" s="235"/>
      <c r="HP181" s="235"/>
      <c r="HQ181" s="235"/>
      <c r="HR181" s="235"/>
      <c r="HS181" s="235"/>
      <c r="HT181" s="235"/>
      <c r="HU181" s="235"/>
      <c r="HV181" s="235"/>
      <c r="HW181" s="235"/>
      <c r="HX181" s="235"/>
      <c r="HY181" s="235"/>
      <c r="HZ181" s="235"/>
      <c r="IA181" s="235"/>
      <c r="IB181" s="235"/>
      <c r="IC181" s="235"/>
      <c r="ID181" s="235"/>
      <c r="IE181" s="235"/>
      <c r="IF181" s="235"/>
      <c r="IG181" s="235"/>
      <c r="IH181" s="235"/>
      <c r="II181" s="235"/>
      <c r="IJ181" s="235"/>
      <c r="IK181" s="235"/>
      <c r="IL181" s="235"/>
      <c r="IM181" s="235"/>
      <c r="IN181" s="235"/>
      <c r="IO181" s="235"/>
      <c r="IP181" s="235"/>
      <c r="IQ181" s="235"/>
      <c r="IR181" s="235"/>
      <c r="IS181" s="235"/>
      <c r="IT181" s="235"/>
      <c r="IU181" s="235"/>
      <c r="IV181" s="235"/>
    </row>
    <row r="182" ht="16.5" customHeight="1" spans="1:256">
      <c r="A182" s="243"/>
      <c r="B182" s="193"/>
      <c r="C182" s="281"/>
      <c r="D182" s="282"/>
      <c r="E182" s="282"/>
      <c r="F182" s="283"/>
      <c r="G182" s="282"/>
      <c r="H182" s="282"/>
      <c r="I182" s="282"/>
      <c r="J182" s="282"/>
      <c r="K182" s="282"/>
      <c r="L182" s="235"/>
      <c r="M182" s="235"/>
      <c r="N182" s="235"/>
      <c r="O182" s="235"/>
      <c r="P182" s="235"/>
      <c r="Q182" s="235"/>
      <c r="R182" s="235"/>
      <c r="S182" s="235"/>
      <c r="T182" s="235"/>
      <c r="U182" s="235"/>
      <c r="V182" s="235"/>
      <c r="W182" s="235"/>
      <c r="X182" s="235"/>
      <c r="Y182" s="235"/>
      <c r="Z182" s="235"/>
      <c r="AA182" s="235"/>
      <c r="AB182" s="235"/>
      <c r="AC182" s="235"/>
      <c r="AD182" s="235"/>
      <c r="AE182" s="235"/>
      <c r="AF182" s="235"/>
      <c r="AG182" s="235"/>
      <c r="AH182" s="235"/>
      <c r="AI182" s="235"/>
      <c r="AJ182" s="235"/>
      <c r="AK182" s="235"/>
      <c r="AL182" s="235"/>
      <c r="AM182" s="235"/>
      <c r="AN182" s="235"/>
      <c r="AO182" s="235"/>
      <c r="AP182" s="235"/>
      <c r="AQ182" s="235"/>
      <c r="AR182" s="235"/>
      <c r="AS182" s="235"/>
      <c r="AT182" s="235"/>
      <c r="AU182" s="235"/>
      <c r="AV182" s="235"/>
      <c r="AW182" s="235"/>
      <c r="AX182" s="235"/>
      <c r="AY182" s="235"/>
      <c r="AZ182" s="235"/>
      <c r="BA182" s="235"/>
      <c r="BB182" s="235"/>
      <c r="BC182" s="235"/>
      <c r="BD182" s="235"/>
      <c r="BE182" s="235"/>
      <c r="BF182" s="235"/>
      <c r="BG182" s="235"/>
      <c r="BH182" s="235"/>
      <c r="BI182" s="235"/>
      <c r="BJ182" s="235"/>
      <c r="BK182" s="235"/>
      <c r="BL182" s="235"/>
      <c r="BM182" s="235"/>
      <c r="BN182" s="235"/>
      <c r="BO182" s="235"/>
      <c r="BP182" s="235"/>
      <c r="BQ182" s="235"/>
      <c r="BR182" s="235"/>
      <c r="BS182" s="235"/>
      <c r="BT182" s="235"/>
      <c r="BU182" s="235"/>
      <c r="BV182" s="235"/>
      <c r="BW182" s="235"/>
      <c r="BX182" s="235"/>
      <c r="BY182" s="235"/>
      <c r="BZ182" s="235"/>
      <c r="CA182" s="235"/>
      <c r="CB182" s="235"/>
      <c r="CC182" s="235"/>
      <c r="CD182" s="235"/>
      <c r="CE182" s="235"/>
      <c r="CF182" s="235"/>
      <c r="CG182" s="235"/>
      <c r="CH182" s="235"/>
      <c r="CI182" s="235"/>
      <c r="CJ182" s="235"/>
      <c r="CK182" s="235"/>
      <c r="CL182" s="235"/>
      <c r="CM182" s="235"/>
      <c r="CN182" s="235"/>
      <c r="CO182" s="235"/>
      <c r="CP182" s="235"/>
      <c r="CQ182" s="235"/>
      <c r="CR182" s="235"/>
      <c r="CS182" s="235"/>
      <c r="CT182" s="235"/>
      <c r="CU182" s="235"/>
      <c r="CV182" s="235"/>
      <c r="CW182" s="235"/>
      <c r="CX182" s="235"/>
      <c r="CY182" s="235"/>
      <c r="CZ182" s="235"/>
      <c r="DA182" s="235"/>
      <c r="DB182" s="235"/>
      <c r="DC182" s="235"/>
      <c r="DD182" s="235"/>
      <c r="DE182" s="235"/>
      <c r="DF182" s="235"/>
      <c r="DG182" s="235"/>
      <c r="DH182" s="235"/>
      <c r="DI182" s="235"/>
      <c r="DJ182" s="235"/>
      <c r="DK182" s="235"/>
      <c r="DL182" s="235"/>
      <c r="DM182" s="235"/>
      <c r="DN182" s="235"/>
      <c r="DO182" s="235"/>
      <c r="DP182" s="235"/>
      <c r="DQ182" s="235"/>
      <c r="DR182" s="235"/>
      <c r="DS182" s="235"/>
      <c r="DT182" s="235"/>
      <c r="DU182" s="235"/>
      <c r="DV182" s="235"/>
      <c r="DW182" s="235"/>
      <c r="DX182" s="235"/>
      <c r="DY182" s="235"/>
      <c r="DZ182" s="235"/>
      <c r="EA182" s="235"/>
      <c r="EB182" s="235"/>
      <c r="EC182" s="235"/>
      <c r="ED182" s="235"/>
      <c r="EE182" s="235"/>
      <c r="EF182" s="235"/>
      <c r="EG182" s="235"/>
      <c r="EH182" s="235"/>
      <c r="EI182" s="235"/>
      <c r="EJ182" s="235"/>
      <c r="EK182" s="235"/>
      <c r="EL182" s="235"/>
      <c r="EM182" s="235"/>
      <c r="EN182" s="235"/>
      <c r="EO182" s="235"/>
      <c r="EP182" s="235"/>
      <c r="EQ182" s="235"/>
      <c r="ER182" s="235"/>
      <c r="ES182" s="235"/>
      <c r="ET182" s="235"/>
      <c r="EU182" s="235"/>
      <c r="EV182" s="235"/>
      <c r="EW182" s="235"/>
      <c r="EX182" s="235"/>
      <c r="EY182" s="235"/>
      <c r="EZ182" s="235"/>
      <c r="FA182" s="235"/>
      <c r="FB182" s="235"/>
      <c r="FC182" s="235"/>
      <c r="FD182" s="235"/>
      <c r="FE182" s="235"/>
      <c r="FF182" s="235"/>
      <c r="FG182" s="235"/>
      <c r="FH182" s="235"/>
      <c r="FI182" s="235"/>
      <c r="FJ182" s="235"/>
      <c r="FK182" s="235"/>
      <c r="FL182" s="235"/>
      <c r="FM182" s="235"/>
      <c r="FN182" s="235"/>
      <c r="FO182" s="235"/>
      <c r="FP182" s="235"/>
      <c r="FQ182" s="235"/>
      <c r="FR182" s="235"/>
      <c r="FS182" s="235"/>
      <c r="FT182" s="235"/>
      <c r="FU182" s="235"/>
      <c r="FV182" s="235"/>
      <c r="FW182" s="235"/>
      <c r="FX182" s="235"/>
      <c r="FY182" s="235"/>
      <c r="FZ182" s="235"/>
      <c r="GA182" s="235"/>
      <c r="GB182" s="235"/>
      <c r="GC182" s="235"/>
      <c r="GD182" s="235"/>
      <c r="GE182" s="235"/>
      <c r="GF182" s="235"/>
      <c r="GG182" s="235"/>
      <c r="GH182" s="235"/>
      <c r="GI182" s="235"/>
      <c r="GJ182" s="235"/>
      <c r="GK182" s="235"/>
      <c r="GL182" s="235"/>
      <c r="GM182" s="235"/>
      <c r="GN182" s="235"/>
      <c r="GO182" s="235"/>
      <c r="GP182" s="235"/>
      <c r="GQ182" s="235"/>
      <c r="GR182" s="235"/>
      <c r="GS182" s="235"/>
      <c r="GT182" s="235"/>
      <c r="GU182" s="235"/>
      <c r="GV182" s="235"/>
      <c r="GW182" s="235"/>
      <c r="GX182" s="235"/>
      <c r="GY182" s="235"/>
      <c r="GZ182" s="235"/>
      <c r="HA182" s="235"/>
      <c r="HB182" s="235"/>
      <c r="HC182" s="235"/>
      <c r="HD182" s="235"/>
      <c r="HE182" s="235"/>
      <c r="HF182" s="235"/>
      <c r="HG182" s="235"/>
      <c r="HH182" s="235"/>
      <c r="HI182" s="235"/>
      <c r="HJ182" s="235"/>
      <c r="HK182" s="235"/>
      <c r="HL182" s="235"/>
      <c r="HM182" s="235"/>
      <c r="HN182" s="235"/>
      <c r="HO182" s="235"/>
      <c r="HP182" s="235"/>
      <c r="HQ182" s="235"/>
      <c r="HR182" s="235"/>
      <c r="HS182" s="235"/>
      <c r="HT182" s="235"/>
      <c r="HU182" s="235"/>
      <c r="HV182" s="235"/>
      <c r="HW182" s="235"/>
      <c r="HX182" s="235"/>
      <c r="HY182" s="235"/>
      <c r="HZ182" s="235"/>
      <c r="IA182" s="235"/>
      <c r="IB182" s="235"/>
      <c r="IC182" s="235"/>
      <c r="ID182" s="235"/>
      <c r="IE182" s="235"/>
      <c r="IF182" s="235"/>
      <c r="IG182" s="235"/>
      <c r="IH182" s="235"/>
      <c r="II182" s="235"/>
      <c r="IJ182" s="235"/>
      <c r="IK182" s="235"/>
      <c r="IL182" s="235"/>
      <c r="IM182" s="235"/>
      <c r="IN182" s="235"/>
      <c r="IO182" s="235"/>
      <c r="IP182" s="235"/>
      <c r="IQ182" s="235"/>
      <c r="IR182" s="235"/>
      <c r="IS182" s="235"/>
      <c r="IT182" s="235"/>
      <c r="IU182" s="235"/>
      <c r="IV182" s="235"/>
    </row>
    <row r="183" ht="16.5" customHeight="1" spans="1:256">
      <c r="A183" s="243"/>
      <c r="B183" s="193"/>
      <c r="C183" s="281"/>
      <c r="D183" s="282"/>
      <c r="E183" s="282"/>
      <c r="F183" s="283"/>
      <c r="G183" s="282"/>
      <c r="H183" s="282"/>
      <c r="I183" s="282"/>
      <c r="J183" s="282"/>
      <c r="K183" s="282"/>
      <c r="L183" s="235"/>
      <c r="M183" s="235"/>
      <c r="N183" s="235"/>
      <c r="O183" s="235"/>
      <c r="P183" s="235"/>
      <c r="Q183" s="235"/>
      <c r="R183" s="235"/>
      <c r="S183" s="235"/>
      <c r="T183" s="235"/>
      <c r="U183" s="235"/>
      <c r="V183" s="235"/>
      <c r="W183" s="235"/>
      <c r="X183" s="235"/>
      <c r="Y183" s="235"/>
      <c r="Z183" s="235"/>
      <c r="AA183" s="282"/>
      <c r="AB183" s="235"/>
      <c r="AC183" s="235"/>
      <c r="AD183" s="235"/>
      <c r="AE183" s="235"/>
      <c r="AF183" s="235"/>
      <c r="AG183" s="235"/>
      <c r="AH183" s="235"/>
      <c r="AI183" s="235"/>
      <c r="AJ183" s="235"/>
      <c r="AK183" s="235"/>
      <c r="AL183" s="235"/>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c r="BW183" s="235"/>
      <c r="BX183" s="235"/>
      <c r="BY183" s="235"/>
      <c r="BZ183" s="235"/>
      <c r="CA183" s="235"/>
      <c r="CB183" s="235"/>
      <c r="CC183" s="235"/>
      <c r="CD183" s="235"/>
      <c r="CE183" s="235"/>
      <c r="CF183" s="235"/>
      <c r="CG183" s="235"/>
      <c r="CH183" s="235"/>
      <c r="CI183" s="235"/>
      <c r="CJ183" s="235"/>
      <c r="CK183" s="235"/>
      <c r="CL183" s="235"/>
      <c r="CM183" s="235"/>
      <c r="CN183" s="235"/>
      <c r="CO183" s="235"/>
      <c r="CP183" s="235"/>
      <c r="CQ183" s="235"/>
      <c r="CR183" s="235"/>
      <c r="CS183" s="235"/>
      <c r="CT183" s="235"/>
      <c r="CU183" s="235"/>
      <c r="CV183" s="235"/>
      <c r="CW183" s="235"/>
      <c r="CX183" s="235"/>
      <c r="CY183" s="235"/>
      <c r="CZ183" s="235"/>
      <c r="DA183" s="235"/>
      <c r="DB183" s="235"/>
      <c r="DC183" s="235"/>
      <c r="DD183" s="235"/>
      <c r="DE183" s="235"/>
      <c r="DF183" s="235"/>
      <c r="DG183" s="235"/>
      <c r="DH183" s="235"/>
      <c r="DI183" s="235"/>
      <c r="DJ183" s="235"/>
      <c r="DK183" s="235"/>
      <c r="DL183" s="235"/>
      <c r="DM183" s="235"/>
      <c r="DN183" s="235"/>
      <c r="DO183" s="235"/>
      <c r="DP183" s="235"/>
      <c r="DQ183" s="235"/>
      <c r="DR183" s="235"/>
      <c r="DS183" s="235"/>
      <c r="DT183" s="235"/>
      <c r="DU183" s="235"/>
      <c r="DV183" s="235"/>
      <c r="DW183" s="235"/>
      <c r="DX183" s="235"/>
      <c r="DY183" s="235"/>
      <c r="DZ183" s="235"/>
      <c r="EA183" s="235"/>
      <c r="EB183" s="235"/>
      <c r="EC183" s="235"/>
      <c r="ED183" s="235"/>
      <c r="EE183" s="235"/>
      <c r="EF183" s="235"/>
      <c r="EG183" s="235"/>
      <c r="EH183" s="235"/>
      <c r="EI183" s="235"/>
      <c r="EJ183" s="235"/>
      <c r="EK183" s="235"/>
      <c r="EL183" s="235"/>
      <c r="EM183" s="235"/>
      <c r="EN183" s="235"/>
      <c r="EO183" s="235"/>
      <c r="EP183" s="235"/>
      <c r="EQ183" s="235"/>
      <c r="ER183" s="235"/>
      <c r="ES183" s="235"/>
      <c r="ET183" s="235"/>
      <c r="EU183" s="235"/>
      <c r="EV183" s="235"/>
      <c r="EW183" s="235"/>
      <c r="EX183" s="235"/>
      <c r="EY183" s="235"/>
      <c r="EZ183" s="235"/>
      <c r="FA183" s="235"/>
      <c r="FB183" s="235"/>
      <c r="FC183" s="235"/>
      <c r="FD183" s="235"/>
      <c r="FE183" s="235"/>
      <c r="FF183" s="235"/>
      <c r="FG183" s="235"/>
      <c r="FH183" s="235"/>
      <c r="FI183" s="235"/>
      <c r="FJ183" s="235"/>
      <c r="FK183" s="235"/>
      <c r="FL183" s="235"/>
      <c r="FM183" s="235"/>
      <c r="FN183" s="235"/>
      <c r="FO183" s="235"/>
      <c r="FP183" s="235"/>
      <c r="FQ183" s="235"/>
      <c r="FR183" s="235"/>
      <c r="FS183" s="235"/>
      <c r="FT183" s="235"/>
      <c r="FU183" s="235"/>
      <c r="FV183" s="235"/>
      <c r="FW183" s="235"/>
      <c r="FX183" s="235"/>
      <c r="FY183" s="235"/>
      <c r="FZ183" s="235"/>
      <c r="GA183" s="235"/>
      <c r="GB183" s="235"/>
      <c r="GC183" s="235"/>
      <c r="GD183" s="235"/>
      <c r="GE183" s="235"/>
      <c r="GF183" s="235"/>
      <c r="GG183" s="235"/>
      <c r="GH183" s="235"/>
      <c r="GI183" s="235"/>
      <c r="GJ183" s="235"/>
      <c r="GK183" s="235"/>
      <c r="GL183" s="235"/>
      <c r="GM183" s="235"/>
      <c r="GN183" s="235"/>
      <c r="GO183" s="235"/>
      <c r="GP183" s="235"/>
      <c r="GQ183" s="235"/>
      <c r="GR183" s="235"/>
      <c r="GS183" s="235"/>
      <c r="GT183" s="235"/>
      <c r="GU183" s="235"/>
      <c r="GV183" s="235"/>
      <c r="GW183" s="235"/>
      <c r="GX183" s="235"/>
      <c r="GY183" s="235"/>
      <c r="GZ183" s="235"/>
      <c r="HA183" s="235"/>
      <c r="HB183" s="235"/>
      <c r="HC183" s="235"/>
      <c r="HD183" s="235"/>
      <c r="HE183" s="235"/>
      <c r="HF183" s="235"/>
      <c r="HG183" s="235"/>
      <c r="HH183" s="235"/>
      <c r="HI183" s="235"/>
      <c r="HJ183" s="235"/>
      <c r="HK183" s="235"/>
      <c r="HL183" s="235"/>
      <c r="HM183" s="235"/>
      <c r="HN183" s="235"/>
      <c r="HO183" s="235"/>
      <c r="HP183" s="235"/>
      <c r="HQ183" s="235"/>
      <c r="HR183" s="235"/>
      <c r="HS183" s="235"/>
      <c r="HT183" s="235"/>
      <c r="HU183" s="235"/>
      <c r="HV183" s="235"/>
      <c r="HW183" s="235"/>
      <c r="HX183" s="235"/>
      <c r="HY183" s="235"/>
      <c r="HZ183" s="235"/>
      <c r="IA183" s="235"/>
      <c r="IB183" s="235"/>
      <c r="IC183" s="235"/>
      <c r="ID183" s="235"/>
      <c r="IE183" s="235"/>
      <c r="IF183" s="235"/>
      <c r="IG183" s="235"/>
      <c r="IH183" s="235"/>
      <c r="II183" s="235"/>
      <c r="IJ183" s="235"/>
      <c r="IK183" s="235"/>
      <c r="IL183" s="235"/>
      <c r="IM183" s="235"/>
      <c r="IN183" s="235"/>
      <c r="IO183" s="235"/>
      <c r="IP183" s="235"/>
      <c r="IQ183" s="235"/>
      <c r="IR183" s="235"/>
      <c r="IS183" s="235"/>
      <c r="IT183" s="235"/>
      <c r="IU183" s="235"/>
      <c r="IV183" s="235"/>
    </row>
    <row r="184" ht="16.5" customHeight="1" spans="1:256">
      <c r="A184" s="243"/>
      <c r="B184" s="193"/>
      <c r="C184" s="281"/>
      <c r="D184" s="282"/>
      <c r="E184" s="282"/>
      <c r="F184" s="283"/>
      <c r="G184" s="282"/>
      <c r="H184" s="282"/>
      <c r="I184" s="282"/>
      <c r="J184" s="282"/>
      <c r="K184" s="282"/>
      <c r="L184" s="235"/>
      <c r="M184" s="235"/>
      <c r="N184" s="235"/>
      <c r="O184" s="235"/>
      <c r="P184" s="235"/>
      <c r="Q184" s="235"/>
      <c r="R184" s="235"/>
      <c r="S184" s="235"/>
      <c r="T184" s="235"/>
      <c r="U184" s="235"/>
      <c r="V184" s="235"/>
      <c r="W184" s="235"/>
      <c r="X184" s="235"/>
      <c r="Y184" s="235"/>
      <c r="Z184" s="235"/>
      <c r="AA184" s="235"/>
      <c r="AB184" s="235"/>
      <c r="AC184" s="235"/>
      <c r="AD184" s="235"/>
      <c r="AE184" s="235"/>
      <c r="AF184" s="235"/>
      <c r="AG184" s="235"/>
      <c r="AH184" s="235"/>
      <c r="AI184" s="235"/>
      <c r="AJ184" s="235"/>
      <c r="AK184" s="235"/>
      <c r="AL184" s="235"/>
      <c r="AM184" s="235"/>
      <c r="AN184" s="235"/>
      <c r="AO184" s="235"/>
      <c r="AP184" s="235"/>
      <c r="AQ184" s="235"/>
      <c r="AR184" s="235"/>
      <c r="AS184" s="235"/>
      <c r="AT184" s="235"/>
      <c r="AU184" s="235"/>
      <c r="AV184" s="235"/>
      <c r="AW184" s="235"/>
      <c r="AX184" s="235"/>
      <c r="AY184" s="235"/>
      <c r="AZ184" s="235"/>
      <c r="BA184" s="235"/>
      <c r="BB184" s="235"/>
      <c r="BC184" s="235"/>
      <c r="BD184" s="235"/>
      <c r="BE184" s="235"/>
      <c r="BF184" s="235"/>
      <c r="BG184" s="235"/>
      <c r="BH184" s="235"/>
      <c r="BI184" s="235"/>
      <c r="BJ184" s="235"/>
      <c r="BK184" s="235"/>
      <c r="BL184" s="235"/>
      <c r="BM184" s="235"/>
      <c r="BN184" s="235"/>
      <c r="BO184" s="235"/>
      <c r="BP184" s="235"/>
      <c r="BQ184" s="235"/>
      <c r="BR184" s="235"/>
      <c r="BS184" s="235"/>
      <c r="BT184" s="235"/>
      <c r="BU184" s="235"/>
      <c r="BV184" s="235"/>
      <c r="BW184" s="235"/>
      <c r="BX184" s="235"/>
      <c r="BY184" s="235"/>
      <c r="BZ184" s="235"/>
      <c r="CA184" s="235"/>
      <c r="CB184" s="235"/>
      <c r="CC184" s="235"/>
      <c r="CD184" s="235"/>
      <c r="CE184" s="235"/>
      <c r="CF184" s="235"/>
      <c r="CG184" s="235"/>
      <c r="CH184" s="235"/>
      <c r="CI184" s="235"/>
      <c r="CJ184" s="235"/>
      <c r="CK184" s="235"/>
      <c r="CL184" s="235"/>
      <c r="CM184" s="235"/>
      <c r="CN184" s="235"/>
      <c r="CO184" s="235"/>
      <c r="CP184" s="235"/>
      <c r="CQ184" s="235"/>
      <c r="CR184" s="235"/>
      <c r="CS184" s="235"/>
      <c r="CT184" s="235"/>
      <c r="CU184" s="235"/>
      <c r="CV184" s="235"/>
      <c r="CW184" s="235"/>
      <c r="CX184" s="235"/>
      <c r="CY184" s="235"/>
      <c r="CZ184" s="235"/>
      <c r="DA184" s="235"/>
      <c r="DB184" s="235"/>
      <c r="DC184" s="235"/>
      <c r="DD184" s="235"/>
      <c r="DE184" s="235"/>
      <c r="DF184" s="235"/>
      <c r="DG184" s="235"/>
      <c r="DH184" s="235"/>
      <c r="DI184" s="235"/>
      <c r="DJ184" s="235"/>
      <c r="DK184" s="235"/>
      <c r="DL184" s="235"/>
      <c r="DM184" s="235"/>
      <c r="DN184" s="235"/>
      <c r="DO184" s="235"/>
      <c r="DP184" s="235"/>
      <c r="DQ184" s="235"/>
      <c r="DR184" s="235"/>
      <c r="DS184" s="235"/>
      <c r="DT184" s="235"/>
      <c r="DU184" s="235"/>
      <c r="DV184" s="235"/>
      <c r="DW184" s="235"/>
      <c r="DX184" s="235"/>
      <c r="DY184" s="235"/>
      <c r="DZ184" s="235"/>
      <c r="EA184" s="235"/>
      <c r="EB184" s="235"/>
      <c r="EC184" s="235"/>
      <c r="ED184" s="235"/>
      <c r="EE184" s="235"/>
      <c r="EF184" s="235"/>
      <c r="EG184" s="235"/>
      <c r="EH184" s="235"/>
      <c r="EI184" s="235"/>
      <c r="EJ184" s="235"/>
      <c r="EK184" s="235"/>
      <c r="EL184" s="235"/>
      <c r="EM184" s="235"/>
      <c r="EN184" s="235"/>
      <c r="EO184" s="235"/>
      <c r="EP184" s="235"/>
      <c r="EQ184" s="235"/>
      <c r="ER184" s="235"/>
      <c r="ES184" s="235"/>
      <c r="ET184" s="235"/>
      <c r="EU184" s="235"/>
      <c r="EV184" s="235"/>
      <c r="EW184" s="235"/>
      <c r="EX184" s="235"/>
      <c r="EY184" s="235"/>
      <c r="EZ184" s="235"/>
      <c r="FA184" s="235"/>
      <c r="FB184" s="235"/>
      <c r="FC184" s="235"/>
      <c r="FD184" s="235"/>
      <c r="FE184" s="235"/>
      <c r="FF184" s="235"/>
      <c r="FG184" s="235"/>
      <c r="FH184" s="235"/>
      <c r="FI184" s="235"/>
      <c r="FJ184" s="235"/>
      <c r="FK184" s="235"/>
      <c r="FL184" s="235"/>
      <c r="FM184" s="235"/>
      <c r="FN184" s="235"/>
      <c r="FO184" s="235"/>
      <c r="FP184" s="235"/>
      <c r="FQ184" s="235"/>
      <c r="FR184" s="235"/>
      <c r="FS184" s="235"/>
      <c r="FT184" s="235"/>
      <c r="FU184" s="235"/>
      <c r="FV184" s="235"/>
      <c r="FW184" s="235"/>
      <c r="FX184" s="235"/>
      <c r="FY184" s="235"/>
      <c r="FZ184" s="235"/>
      <c r="GA184" s="235"/>
      <c r="GB184" s="235"/>
      <c r="GC184" s="235"/>
      <c r="GD184" s="235"/>
      <c r="GE184" s="235"/>
      <c r="GF184" s="235"/>
      <c r="GG184" s="235"/>
      <c r="GH184" s="235"/>
      <c r="GI184" s="235"/>
      <c r="GJ184" s="235"/>
      <c r="GK184" s="235"/>
      <c r="GL184" s="235"/>
      <c r="GM184" s="235"/>
      <c r="GN184" s="235"/>
      <c r="GO184" s="235"/>
      <c r="GP184" s="235"/>
      <c r="GQ184" s="235"/>
      <c r="GR184" s="235"/>
      <c r="GS184" s="235"/>
      <c r="GT184" s="235"/>
      <c r="GU184" s="235"/>
      <c r="GV184" s="235"/>
      <c r="GW184" s="235"/>
      <c r="GX184" s="235"/>
      <c r="GY184" s="235"/>
      <c r="GZ184" s="235"/>
      <c r="HA184" s="235"/>
      <c r="HB184" s="235"/>
      <c r="HC184" s="235"/>
      <c r="HD184" s="235"/>
      <c r="HE184" s="235"/>
      <c r="HF184" s="235"/>
      <c r="HG184" s="235"/>
      <c r="HH184" s="235"/>
      <c r="HI184" s="235"/>
      <c r="HJ184" s="235"/>
      <c r="HK184" s="235"/>
      <c r="HL184" s="235"/>
      <c r="HM184" s="235"/>
      <c r="HN184" s="235"/>
      <c r="HO184" s="235"/>
      <c r="HP184" s="235"/>
      <c r="HQ184" s="235"/>
      <c r="HR184" s="235"/>
      <c r="HS184" s="235"/>
      <c r="HT184" s="235"/>
      <c r="HU184" s="235"/>
      <c r="HV184" s="235"/>
      <c r="HW184" s="235"/>
      <c r="HX184" s="235"/>
      <c r="HY184" s="235"/>
      <c r="HZ184" s="235"/>
      <c r="IA184" s="235"/>
      <c r="IB184" s="235"/>
      <c r="IC184" s="235"/>
      <c r="ID184" s="235"/>
      <c r="IE184" s="235"/>
      <c r="IF184" s="235"/>
      <c r="IG184" s="235"/>
      <c r="IH184" s="235"/>
      <c r="II184" s="235"/>
      <c r="IJ184" s="235"/>
      <c r="IK184" s="235"/>
      <c r="IL184" s="235"/>
      <c r="IM184" s="235"/>
      <c r="IN184" s="235"/>
      <c r="IO184" s="235"/>
      <c r="IP184" s="235"/>
      <c r="IQ184" s="235"/>
      <c r="IR184" s="235"/>
      <c r="IS184" s="235"/>
      <c r="IT184" s="235"/>
      <c r="IU184" s="235"/>
      <c r="IV184" s="235"/>
    </row>
    <row r="185" ht="16.5" customHeight="1" spans="1:256">
      <c r="A185" s="243"/>
      <c r="B185" s="193"/>
      <c r="C185" s="281"/>
      <c r="D185" s="282"/>
      <c r="E185" s="282"/>
      <c r="F185" s="283"/>
      <c r="G185" s="282"/>
      <c r="H185" s="282"/>
      <c r="I185" s="282"/>
      <c r="J185" s="235"/>
      <c r="K185" s="282"/>
      <c r="L185" s="235"/>
      <c r="M185" s="235"/>
      <c r="N185" s="235"/>
      <c r="O185" s="235"/>
      <c r="P185" s="235"/>
      <c r="Q185" s="235"/>
      <c r="R185" s="235"/>
      <c r="S185" s="235"/>
      <c r="T185" s="235"/>
      <c r="U185" s="235"/>
      <c r="V185" s="235"/>
      <c r="W185" s="235"/>
      <c r="X185" s="235"/>
      <c r="Y185" s="235"/>
      <c r="Z185" s="235"/>
      <c r="AA185" s="235"/>
      <c r="AB185" s="235"/>
      <c r="AC185" s="235"/>
      <c r="AD185" s="235"/>
      <c r="AE185" s="235"/>
      <c r="AF185" s="235"/>
      <c r="AG185" s="235"/>
      <c r="AH185" s="235"/>
      <c r="AI185" s="235"/>
      <c r="AJ185" s="235"/>
      <c r="AK185" s="235"/>
      <c r="AL185" s="235"/>
      <c r="AM185" s="235"/>
      <c r="AN185" s="235"/>
      <c r="AO185" s="235"/>
      <c r="AP185" s="235"/>
      <c r="AQ185" s="235"/>
      <c r="AR185" s="235"/>
      <c r="AS185" s="235"/>
      <c r="AT185" s="235"/>
      <c r="AU185" s="235"/>
      <c r="AV185" s="235"/>
      <c r="AW185" s="235"/>
      <c r="AX185" s="235"/>
      <c r="AY185" s="235"/>
      <c r="AZ185" s="235"/>
      <c r="BA185" s="235"/>
      <c r="BB185" s="235"/>
      <c r="BC185" s="235"/>
      <c r="BD185" s="235"/>
      <c r="BE185" s="235"/>
      <c r="BF185" s="235"/>
      <c r="BG185" s="235"/>
      <c r="BH185" s="235"/>
      <c r="BI185" s="235"/>
      <c r="BJ185" s="235"/>
      <c r="BK185" s="235"/>
      <c r="BL185" s="235"/>
      <c r="BM185" s="235"/>
      <c r="BN185" s="235"/>
      <c r="BO185" s="235"/>
      <c r="BP185" s="235"/>
      <c r="BQ185" s="235"/>
      <c r="BR185" s="235"/>
      <c r="BS185" s="235"/>
      <c r="BT185" s="235"/>
      <c r="BU185" s="235"/>
      <c r="BV185" s="235"/>
      <c r="BW185" s="235"/>
      <c r="BX185" s="235"/>
      <c r="BY185" s="235"/>
      <c r="BZ185" s="235"/>
      <c r="CA185" s="235"/>
      <c r="CB185" s="235"/>
      <c r="CC185" s="235"/>
      <c r="CD185" s="235"/>
      <c r="CE185" s="235"/>
      <c r="CF185" s="235"/>
      <c r="CG185" s="235"/>
      <c r="CH185" s="235"/>
      <c r="CI185" s="235"/>
      <c r="CJ185" s="235"/>
      <c r="CK185" s="235"/>
      <c r="CL185" s="235"/>
      <c r="CM185" s="235"/>
      <c r="CN185" s="235"/>
      <c r="CO185" s="235"/>
      <c r="CP185" s="235"/>
      <c r="CQ185" s="235"/>
      <c r="CR185" s="235"/>
      <c r="CS185" s="235"/>
      <c r="CT185" s="235"/>
      <c r="CU185" s="235"/>
      <c r="CV185" s="235"/>
      <c r="CW185" s="235"/>
      <c r="CX185" s="235"/>
      <c r="CY185" s="235"/>
      <c r="CZ185" s="235"/>
      <c r="DA185" s="235"/>
      <c r="DB185" s="235"/>
      <c r="DC185" s="235"/>
      <c r="DD185" s="235"/>
      <c r="DE185" s="235"/>
      <c r="DF185" s="235"/>
      <c r="DG185" s="235"/>
      <c r="DH185" s="235"/>
      <c r="DI185" s="235"/>
      <c r="DJ185" s="235"/>
      <c r="DK185" s="235"/>
      <c r="DL185" s="235"/>
      <c r="DM185" s="235"/>
      <c r="DN185" s="235"/>
      <c r="DO185" s="235"/>
      <c r="DP185" s="235"/>
      <c r="DQ185" s="235"/>
      <c r="DR185" s="235"/>
      <c r="DS185" s="235"/>
      <c r="DT185" s="235"/>
      <c r="DU185" s="235"/>
      <c r="DV185" s="235"/>
      <c r="DW185" s="235"/>
      <c r="DX185" s="235"/>
      <c r="DY185" s="235"/>
      <c r="DZ185" s="235"/>
      <c r="EA185" s="235"/>
      <c r="EB185" s="235"/>
      <c r="EC185" s="235"/>
      <c r="ED185" s="235"/>
      <c r="EE185" s="235"/>
      <c r="EF185" s="235"/>
      <c r="EG185" s="235"/>
      <c r="EH185" s="235"/>
      <c r="EI185" s="235"/>
      <c r="EJ185" s="235"/>
      <c r="EK185" s="235"/>
      <c r="EL185" s="235"/>
      <c r="EM185" s="235"/>
      <c r="EN185" s="235"/>
      <c r="EO185" s="235"/>
      <c r="EP185" s="235"/>
      <c r="EQ185" s="235"/>
      <c r="ER185" s="235"/>
      <c r="ES185" s="235"/>
      <c r="ET185" s="235"/>
      <c r="EU185" s="235"/>
      <c r="EV185" s="235"/>
      <c r="EW185" s="235"/>
      <c r="EX185" s="235"/>
      <c r="EY185" s="235"/>
      <c r="EZ185" s="235"/>
      <c r="FA185" s="235"/>
      <c r="FB185" s="235"/>
      <c r="FC185" s="235"/>
      <c r="FD185" s="235"/>
      <c r="FE185" s="235"/>
      <c r="FF185" s="235"/>
      <c r="FG185" s="235"/>
      <c r="FH185" s="235"/>
      <c r="FI185" s="235"/>
      <c r="FJ185" s="235"/>
      <c r="FK185" s="235"/>
      <c r="FL185" s="235"/>
      <c r="FM185" s="235"/>
      <c r="FN185" s="235"/>
      <c r="FO185" s="235"/>
      <c r="FP185" s="235"/>
      <c r="FQ185" s="235"/>
      <c r="FR185" s="235"/>
      <c r="FS185" s="235"/>
      <c r="FT185" s="235"/>
      <c r="FU185" s="235"/>
      <c r="FV185" s="235"/>
      <c r="FW185" s="235"/>
      <c r="FX185" s="235"/>
      <c r="FY185" s="235"/>
      <c r="FZ185" s="235"/>
      <c r="GA185" s="235"/>
      <c r="GB185" s="235"/>
      <c r="GC185" s="235"/>
      <c r="GD185" s="235"/>
      <c r="GE185" s="235"/>
      <c r="GF185" s="235"/>
      <c r="GG185" s="235"/>
      <c r="GH185" s="235"/>
      <c r="GI185" s="235"/>
      <c r="GJ185" s="235"/>
      <c r="GK185" s="235"/>
      <c r="GL185" s="235"/>
      <c r="GM185" s="235"/>
      <c r="GN185" s="235"/>
      <c r="GO185" s="235"/>
      <c r="GP185" s="235"/>
      <c r="GQ185" s="235"/>
      <c r="GR185" s="235"/>
      <c r="GS185" s="235"/>
      <c r="GT185" s="235"/>
      <c r="GU185" s="235"/>
      <c r="GV185" s="235"/>
      <c r="GW185" s="235"/>
      <c r="GX185" s="235"/>
      <c r="GY185" s="235"/>
      <c r="GZ185" s="235"/>
      <c r="HA185" s="235"/>
      <c r="HB185" s="235"/>
      <c r="HC185" s="235"/>
      <c r="HD185" s="235"/>
      <c r="HE185" s="235"/>
      <c r="HF185" s="235"/>
      <c r="HG185" s="235"/>
      <c r="HH185" s="235"/>
      <c r="HI185" s="235"/>
      <c r="HJ185" s="235"/>
      <c r="HK185" s="235"/>
      <c r="HL185" s="235"/>
      <c r="HM185" s="235"/>
      <c r="HN185" s="235"/>
      <c r="HO185" s="235"/>
      <c r="HP185" s="235"/>
      <c r="HQ185" s="235"/>
      <c r="HR185" s="235"/>
      <c r="HS185" s="235"/>
      <c r="HT185" s="235"/>
      <c r="HU185" s="235"/>
      <c r="HV185" s="235"/>
      <c r="HW185" s="235"/>
      <c r="HX185" s="235"/>
      <c r="HY185" s="235"/>
      <c r="HZ185" s="235"/>
      <c r="IA185" s="235"/>
      <c r="IB185" s="235"/>
      <c r="IC185" s="235"/>
      <c r="ID185" s="235"/>
      <c r="IE185" s="235"/>
      <c r="IF185" s="235"/>
      <c r="IG185" s="235"/>
      <c r="IH185" s="235"/>
      <c r="II185" s="235"/>
      <c r="IJ185" s="235"/>
      <c r="IK185" s="235"/>
      <c r="IL185" s="235"/>
      <c r="IM185" s="235"/>
      <c r="IN185" s="235"/>
      <c r="IO185" s="235"/>
      <c r="IP185" s="235"/>
      <c r="IQ185" s="235"/>
      <c r="IR185" s="235"/>
      <c r="IS185" s="235"/>
      <c r="IT185" s="235"/>
      <c r="IU185" s="235"/>
      <c r="IV185" s="235"/>
    </row>
    <row r="186" ht="16.5" customHeight="1" spans="1:256">
      <c r="A186" s="243"/>
      <c r="B186" s="193"/>
      <c r="C186" s="281"/>
      <c r="D186" s="282"/>
      <c r="E186" s="282"/>
      <c r="F186" s="283"/>
      <c r="G186" s="282"/>
      <c r="H186" s="282"/>
      <c r="I186" s="282"/>
      <c r="J186" s="282"/>
      <c r="K186" s="282"/>
      <c r="L186" s="235"/>
      <c r="M186" s="235"/>
      <c r="N186" s="235"/>
      <c r="O186" s="235"/>
      <c r="P186" s="235"/>
      <c r="Q186" s="235"/>
      <c r="R186" s="235"/>
      <c r="S186" s="235"/>
      <c r="T186" s="235"/>
      <c r="U186" s="235"/>
      <c r="V186" s="235"/>
      <c r="W186" s="235"/>
      <c r="X186" s="235"/>
      <c r="Y186" s="235"/>
      <c r="Z186" s="235"/>
      <c r="AA186" s="235"/>
      <c r="AB186" s="235"/>
      <c r="AC186" s="235"/>
      <c r="AD186" s="235"/>
      <c r="AE186" s="235"/>
      <c r="AF186" s="235"/>
      <c r="AG186" s="235"/>
      <c r="AH186" s="235"/>
      <c r="AI186" s="235"/>
      <c r="AJ186" s="235"/>
      <c r="AK186" s="235"/>
      <c r="AL186" s="235"/>
      <c r="AM186" s="235"/>
      <c r="AN186" s="235"/>
      <c r="AO186" s="235"/>
      <c r="AP186" s="235"/>
      <c r="AQ186" s="235"/>
      <c r="AR186" s="235"/>
      <c r="AS186" s="235"/>
      <c r="AT186" s="235"/>
      <c r="AU186" s="235"/>
      <c r="AV186" s="235"/>
      <c r="AW186" s="235"/>
      <c r="AX186" s="235"/>
      <c r="AY186" s="235"/>
      <c r="AZ186" s="235"/>
      <c r="BA186" s="235"/>
      <c r="BB186" s="235"/>
      <c r="BC186" s="235"/>
      <c r="BD186" s="235"/>
      <c r="BE186" s="235"/>
      <c r="BF186" s="235"/>
      <c r="BG186" s="235"/>
      <c r="BH186" s="235"/>
      <c r="BI186" s="235"/>
      <c r="BJ186" s="235"/>
      <c r="BK186" s="235"/>
      <c r="BL186" s="235"/>
      <c r="BM186" s="235"/>
      <c r="BN186" s="235"/>
      <c r="BO186" s="235"/>
      <c r="BP186" s="235"/>
      <c r="BQ186" s="235"/>
      <c r="BR186" s="235"/>
      <c r="BS186" s="235"/>
      <c r="BT186" s="235"/>
      <c r="BU186" s="235"/>
      <c r="BV186" s="235"/>
      <c r="BW186" s="235"/>
      <c r="BX186" s="235"/>
      <c r="BY186" s="235"/>
      <c r="BZ186" s="235"/>
      <c r="CA186" s="235"/>
      <c r="CB186" s="235"/>
      <c r="CC186" s="235"/>
      <c r="CD186" s="235"/>
      <c r="CE186" s="235"/>
      <c r="CF186" s="235"/>
      <c r="CG186" s="235"/>
      <c r="CH186" s="235"/>
      <c r="CI186" s="235"/>
      <c r="CJ186" s="235"/>
      <c r="CK186" s="235"/>
      <c r="CL186" s="235"/>
      <c r="CM186" s="235"/>
      <c r="CN186" s="235"/>
      <c r="CO186" s="235"/>
      <c r="CP186" s="235"/>
      <c r="CQ186" s="235"/>
      <c r="CR186" s="235"/>
      <c r="CS186" s="235"/>
      <c r="CT186" s="235"/>
      <c r="CU186" s="235"/>
      <c r="CV186" s="235"/>
      <c r="CW186" s="235"/>
      <c r="CX186" s="235"/>
      <c r="CY186" s="235"/>
      <c r="CZ186" s="235"/>
      <c r="DA186" s="235"/>
      <c r="DB186" s="235"/>
      <c r="DC186" s="235"/>
      <c r="DD186" s="235"/>
      <c r="DE186" s="235"/>
      <c r="DF186" s="235"/>
      <c r="DG186" s="235"/>
      <c r="DH186" s="235"/>
      <c r="DI186" s="235"/>
      <c r="DJ186" s="235"/>
      <c r="DK186" s="235"/>
      <c r="DL186" s="235"/>
      <c r="DM186" s="235"/>
      <c r="DN186" s="235"/>
      <c r="DO186" s="235"/>
      <c r="DP186" s="235"/>
      <c r="DQ186" s="235"/>
      <c r="DR186" s="235"/>
      <c r="DS186" s="235"/>
      <c r="DT186" s="235"/>
      <c r="DU186" s="235"/>
      <c r="DV186" s="235"/>
      <c r="DW186" s="235"/>
      <c r="DX186" s="235"/>
      <c r="DY186" s="235"/>
      <c r="DZ186" s="235"/>
      <c r="EA186" s="235"/>
      <c r="EB186" s="235"/>
      <c r="EC186" s="235"/>
      <c r="ED186" s="235"/>
      <c r="EE186" s="235"/>
      <c r="EF186" s="235"/>
      <c r="EG186" s="235"/>
      <c r="EH186" s="235"/>
      <c r="EI186" s="235"/>
      <c r="EJ186" s="235"/>
      <c r="EK186" s="235"/>
      <c r="EL186" s="235"/>
      <c r="EM186" s="235"/>
      <c r="EN186" s="235"/>
      <c r="EO186" s="235"/>
      <c r="EP186" s="235"/>
      <c r="EQ186" s="235"/>
      <c r="ER186" s="235"/>
      <c r="ES186" s="235"/>
      <c r="ET186" s="235"/>
      <c r="EU186" s="235"/>
      <c r="EV186" s="235"/>
      <c r="EW186" s="235"/>
      <c r="EX186" s="235"/>
      <c r="EY186" s="235"/>
      <c r="EZ186" s="235"/>
      <c r="FA186" s="235"/>
      <c r="FB186" s="235"/>
      <c r="FC186" s="235"/>
      <c r="FD186" s="235"/>
      <c r="FE186" s="235"/>
      <c r="FF186" s="235"/>
      <c r="FG186" s="235"/>
      <c r="FH186" s="235"/>
      <c r="FI186" s="235"/>
      <c r="FJ186" s="235"/>
      <c r="FK186" s="235"/>
      <c r="FL186" s="235"/>
      <c r="FM186" s="235"/>
      <c r="FN186" s="235"/>
      <c r="FO186" s="235"/>
      <c r="FP186" s="235"/>
      <c r="FQ186" s="235"/>
      <c r="FR186" s="235"/>
      <c r="FS186" s="235"/>
      <c r="FT186" s="235"/>
      <c r="FU186" s="235"/>
      <c r="FV186" s="235"/>
      <c r="FW186" s="235"/>
      <c r="FX186" s="235"/>
      <c r="FY186" s="235"/>
      <c r="FZ186" s="235"/>
      <c r="GA186" s="235"/>
      <c r="GB186" s="235"/>
      <c r="GC186" s="235"/>
      <c r="GD186" s="235"/>
      <c r="GE186" s="235"/>
      <c r="GF186" s="235"/>
      <c r="GG186" s="235"/>
      <c r="GH186" s="235"/>
      <c r="GI186" s="235"/>
      <c r="GJ186" s="235"/>
      <c r="GK186" s="235"/>
      <c r="GL186" s="235"/>
      <c r="GM186" s="235"/>
      <c r="GN186" s="235"/>
      <c r="GO186" s="235"/>
      <c r="GP186" s="235"/>
      <c r="GQ186" s="235"/>
      <c r="GR186" s="235"/>
      <c r="GS186" s="235"/>
      <c r="GT186" s="235"/>
      <c r="GU186" s="235"/>
      <c r="GV186" s="235"/>
      <c r="GW186" s="235"/>
      <c r="GX186" s="235"/>
      <c r="GY186" s="235"/>
      <c r="GZ186" s="235"/>
      <c r="HA186" s="235"/>
      <c r="HB186" s="235"/>
      <c r="HC186" s="235"/>
      <c r="HD186" s="235"/>
      <c r="HE186" s="235"/>
      <c r="HF186" s="235"/>
      <c r="HG186" s="235"/>
      <c r="HH186" s="235"/>
      <c r="HI186" s="235"/>
      <c r="HJ186" s="235"/>
      <c r="HK186" s="235"/>
      <c r="HL186" s="235"/>
      <c r="HM186" s="235"/>
      <c r="HN186" s="235"/>
      <c r="HO186" s="235"/>
      <c r="HP186" s="235"/>
      <c r="HQ186" s="235"/>
      <c r="HR186" s="235"/>
      <c r="HS186" s="235"/>
      <c r="HT186" s="235"/>
      <c r="HU186" s="235"/>
      <c r="HV186" s="235"/>
      <c r="HW186" s="235"/>
      <c r="HX186" s="235"/>
      <c r="HY186" s="235"/>
      <c r="HZ186" s="235"/>
      <c r="IA186" s="235"/>
      <c r="IB186" s="235"/>
      <c r="IC186" s="235"/>
      <c r="ID186" s="235"/>
      <c r="IE186" s="235"/>
      <c r="IF186" s="235"/>
      <c r="IG186" s="235"/>
      <c r="IH186" s="235"/>
      <c r="II186" s="235"/>
      <c r="IJ186" s="235"/>
      <c r="IK186" s="235"/>
      <c r="IL186" s="235"/>
      <c r="IM186" s="235"/>
      <c r="IN186" s="235"/>
      <c r="IO186" s="235"/>
      <c r="IP186" s="235"/>
      <c r="IQ186" s="235"/>
      <c r="IR186" s="235"/>
      <c r="IS186" s="235"/>
      <c r="IT186" s="235"/>
      <c r="IU186" s="235"/>
      <c r="IV186" s="235"/>
    </row>
    <row r="187" ht="16.5" customHeight="1" spans="1:256">
      <c r="A187" s="243"/>
      <c r="B187" s="193"/>
      <c r="C187" s="281"/>
      <c r="D187" s="282"/>
      <c r="E187" s="282"/>
      <c r="F187" s="283"/>
      <c r="G187" s="282"/>
      <c r="H187" s="282"/>
      <c r="I187" s="282"/>
      <c r="J187" s="282"/>
      <c r="K187" s="282"/>
      <c r="L187" s="235"/>
      <c r="M187" s="235"/>
      <c r="N187" s="235"/>
      <c r="O187" s="235"/>
      <c r="P187" s="235"/>
      <c r="Q187" s="235"/>
      <c r="R187" s="235"/>
      <c r="S187" s="235"/>
      <c r="T187" s="235"/>
      <c r="U187" s="235"/>
      <c r="V187" s="235"/>
      <c r="W187" s="235"/>
      <c r="X187" s="235"/>
      <c r="Y187" s="235"/>
      <c r="Z187" s="235"/>
      <c r="AA187" s="235"/>
      <c r="AB187" s="235"/>
      <c r="AC187" s="235"/>
      <c r="AD187" s="235"/>
      <c r="AE187" s="235"/>
      <c r="AF187" s="235"/>
      <c r="AG187" s="235"/>
      <c r="AH187" s="235"/>
      <c r="AI187" s="235"/>
      <c r="AJ187" s="235"/>
      <c r="AK187" s="235"/>
      <c r="AL187" s="235"/>
      <c r="AM187" s="235"/>
      <c r="AN187" s="235"/>
      <c r="AO187" s="235"/>
      <c r="AP187" s="235"/>
      <c r="AQ187" s="235"/>
      <c r="AR187" s="235"/>
      <c r="AS187" s="235"/>
      <c r="AT187" s="235"/>
      <c r="AU187" s="235"/>
      <c r="AV187" s="235"/>
      <c r="AW187" s="235"/>
      <c r="AX187" s="235"/>
      <c r="AY187" s="235"/>
      <c r="AZ187" s="235"/>
      <c r="BA187" s="235"/>
      <c r="BB187" s="235"/>
      <c r="BC187" s="235"/>
      <c r="BD187" s="235"/>
      <c r="BE187" s="235"/>
      <c r="BF187" s="235"/>
      <c r="BG187" s="235"/>
      <c r="BH187" s="235"/>
      <c r="BI187" s="235"/>
      <c r="BJ187" s="235"/>
      <c r="BK187" s="235"/>
      <c r="BL187" s="235"/>
      <c r="BM187" s="235"/>
      <c r="BN187" s="235"/>
      <c r="BO187" s="235"/>
      <c r="BP187" s="235"/>
      <c r="BQ187" s="235"/>
      <c r="BR187" s="235"/>
      <c r="BS187" s="235"/>
      <c r="BT187" s="235"/>
      <c r="BU187" s="235"/>
      <c r="BV187" s="235"/>
      <c r="BW187" s="235"/>
      <c r="BX187" s="235"/>
      <c r="BY187" s="235"/>
      <c r="BZ187" s="235"/>
      <c r="CA187" s="235"/>
      <c r="CB187" s="235"/>
      <c r="CC187" s="235"/>
      <c r="CD187" s="235"/>
      <c r="CE187" s="235"/>
      <c r="CF187" s="235"/>
      <c r="CG187" s="235"/>
      <c r="CH187" s="235"/>
      <c r="CI187" s="235"/>
      <c r="CJ187" s="235"/>
      <c r="CK187" s="235"/>
      <c r="CL187" s="235"/>
      <c r="CM187" s="235"/>
      <c r="CN187" s="235"/>
      <c r="CO187" s="235"/>
      <c r="CP187" s="235"/>
      <c r="CQ187" s="235"/>
      <c r="CR187" s="235"/>
      <c r="CS187" s="235"/>
      <c r="CT187" s="235"/>
      <c r="CU187" s="235"/>
      <c r="CV187" s="235"/>
      <c r="CW187" s="235"/>
      <c r="CX187" s="235"/>
      <c r="CY187" s="235"/>
      <c r="CZ187" s="235"/>
      <c r="DA187" s="235"/>
      <c r="DB187" s="235"/>
      <c r="DC187" s="235"/>
      <c r="DD187" s="235"/>
      <c r="DE187" s="235"/>
      <c r="DF187" s="235"/>
      <c r="DG187" s="235"/>
      <c r="DH187" s="235"/>
      <c r="DI187" s="235"/>
      <c r="DJ187" s="235"/>
      <c r="DK187" s="235"/>
      <c r="DL187" s="235"/>
      <c r="DM187" s="235"/>
      <c r="DN187" s="235"/>
      <c r="DO187" s="235"/>
      <c r="DP187" s="235"/>
      <c r="DQ187" s="235"/>
      <c r="DR187" s="235"/>
      <c r="DS187" s="235"/>
      <c r="DT187" s="235"/>
      <c r="DU187" s="235"/>
      <c r="DV187" s="235"/>
      <c r="DW187" s="235"/>
      <c r="DX187" s="235"/>
      <c r="DY187" s="235"/>
      <c r="DZ187" s="235"/>
      <c r="EA187" s="235"/>
      <c r="EB187" s="235"/>
      <c r="EC187" s="235"/>
      <c r="ED187" s="235"/>
      <c r="EE187" s="235"/>
      <c r="EF187" s="235"/>
      <c r="EG187" s="235"/>
      <c r="EH187" s="235"/>
      <c r="EI187" s="235"/>
      <c r="EJ187" s="235"/>
      <c r="EK187" s="235"/>
      <c r="EL187" s="235"/>
      <c r="EM187" s="235"/>
      <c r="EN187" s="235"/>
      <c r="EO187" s="235"/>
      <c r="EP187" s="235"/>
      <c r="EQ187" s="235"/>
      <c r="ER187" s="235"/>
      <c r="ES187" s="235"/>
      <c r="ET187" s="235"/>
      <c r="EU187" s="235"/>
      <c r="EV187" s="235"/>
      <c r="EW187" s="235"/>
      <c r="EX187" s="235"/>
      <c r="EY187" s="235"/>
      <c r="EZ187" s="235"/>
      <c r="FA187" s="235"/>
      <c r="FB187" s="235"/>
      <c r="FC187" s="235"/>
      <c r="FD187" s="235"/>
      <c r="FE187" s="235"/>
      <c r="FF187" s="235"/>
      <c r="FG187" s="235"/>
      <c r="FH187" s="235"/>
      <c r="FI187" s="235"/>
      <c r="FJ187" s="235"/>
      <c r="FK187" s="235"/>
      <c r="FL187" s="235"/>
      <c r="FM187" s="235"/>
      <c r="FN187" s="235"/>
      <c r="FO187" s="235"/>
      <c r="FP187" s="235"/>
      <c r="FQ187" s="235"/>
      <c r="FR187" s="235"/>
      <c r="FS187" s="235"/>
      <c r="FT187" s="235"/>
      <c r="FU187" s="235"/>
      <c r="FV187" s="235"/>
      <c r="FW187" s="235"/>
      <c r="FX187" s="235"/>
      <c r="FY187" s="235"/>
      <c r="FZ187" s="235"/>
      <c r="GA187" s="235"/>
      <c r="GB187" s="235"/>
      <c r="GC187" s="235"/>
      <c r="GD187" s="235"/>
      <c r="GE187" s="235"/>
      <c r="GF187" s="235"/>
      <c r="GG187" s="235"/>
      <c r="GH187" s="235"/>
      <c r="GI187" s="235"/>
      <c r="GJ187" s="235"/>
      <c r="GK187" s="235"/>
      <c r="GL187" s="235"/>
      <c r="GM187" s="235"/>
      <c r="GN187" s="235"/>
      <c r="GO187" s="235"/>
      <c r="GP187" s="235"/>
      <c r="GQ187" s="235"/>
      <c r="GR187" s="235"/>
      <c r="GS187" s="235"/>
      <c r="GT187" s="235"/>
      <c r="GU187" s="235"/>
      <c r="GV187" s="235"/>
      <c r="GW187" s="235"/>
      <c r="GX187" s="235"/>
      <c r="GY187" s="235"/>
      <c r="GZ187" s="235"/>
      <c r="HA187" s="235"/>
      <c r="HB187" s="235"/>
      <c r="HC187" s="235"/>
      <c r="HD187" s="235"/>
      <c r="HE187" s="235"/>
      <c r="HF187" s="235"/>
      <c r="HG187" s="235"/>
      <c r="HH187" s="235"/>
      <c r="HI187" s="235"/>
      <c r="HJ187" s="235"/>
      <c r="HK187" s="235"/>
      <c r="HL187" s="235"/>
      <c r="HM187" s="235"/>
      <c r="HN187" s="235"/>
      <c r="HO187" s="235"/>
      <c r="HP187" s="235"/>
      <c r="HQ187" s="235"/>
      <c r="HR187" s="235"/>
      <c r="HS187" s="235"/>
      <c r="HT187" s="235"/>
      <c r="HU187" s="235"/>
      <c r="HV187" s="235"/>
      <c r="HW187" s="235"/>
      <c r="HX187" s="235"/>
      <c r="HY187" s="235"/>
      <c r="HZ187" s="235"/>
      <c r="IA187" s="235"/>
      <c r="IB187" s="235"/>
      <c r="IC187" s="235"/>
      <c r="ID187" s="235"/>
      <c r="IE187" s="235"/>
      <c r="IF187" s="235"/>
      <c r="IG187" s="235"/>
      <c r="IH187" s="235"/>
      <c r="II187" s="235"/>
      <c r="IJ187" s="235"/>
      <c r="IK187" s="235"/>
      <c r="IL187" s="235"/>
      <c r="IM187" s="235"/>
      <c r="IN187" s="235"/>
      <c r="IO187" s="235"/>
      <c r="IP187" s="235"/>
      <c r="IQ187" s="235"/>
      <c r="IR187" s="235"/>
      <c r="IS187" s="235"/>
      <c r="IT187" s="235"/>
      <c r="IU187" s="235"/>
      <c r="IV187" s="235"/>
    </row>
    <row r="188" ht="16.5" customHeight="1" spans="1:256">
      <c r="A188" s="243"/>
      <c r="B188" s="193"/>
      <c r="C188" s="281"/>
      <c r="D188" s="282"/>
      <c r="E188" s="282"/>
      <c r="F188" s="283"/>
      <c r="G188" s="282"/>
      <c r="H188" s="282"/>
      <c r="I188" s="282"/>
      <c r="J188" s="282"/>
      <c r="K188" s="282"/>
      <c r="L188" s="235"/>
      <c r="M188" s="235"/>
      <c r="N188" s="235"/>
      <c r="O188" s="235"/>
      <c r="P188" s="235"/>
      <c r="Q188" s="235"/>
      <c r="R188" s="235"/>
      <c r="S188" s="235"/>
      <c r="T188" s="235"/>
      <c r="U188" s="235"/>
      <c r="V188" s="235"/>
      <c r="W188" s="235"/>
      <c r="X188" s="235"/>
      <c r="Y188" s="235"/>
      <c r="Z188" s="235"/>
      <c r="AA188" s="235"/>
      <c r="AB188" s="235"/>
      <c r="AC188" s="235"/>
      <c r="AD188" s="235"/>
      <c r="AE188" s="235"/>
      <c r="AF188" s="235"/>
      <c r="AG188" s="235"/>
      <c r="AH188" s="235"/>
      <c r="AI188" s="235"/>
      <c r="AJ188" s="235"/>
      <c r="AK188" s="235"/>
      <c r="AL188" s="235"/>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c r="BW188" s="235"/>
      <c r="BX188" s="235"/>
      <c r="BY188" s="235"/>
      <c r="BZ188" s="235"/>
      <c r="CA188" s="235"/>
      <c r="CB188" s="235"/>
      <c r="CC188" s="235"/>
      <c r="CD188" s="235"/>
      <c r="CE188" s="235"/>
      <c r="CF188" s="235"/>
      <c r="CG188" s="235"/>
      <c r="CH188" s="235"/>
      <c r="CI188" s="235"/>
      <c r="CJ188" s="235"/>
      <c r="CK188" s="235"/>
      <c r="CL188" s="235"/>
      <c r="CM188" s="235"/>
      <c r="CN188" s="235"/>
      <c r="CO188" s="235"/>
      <c r="CP188" s="235"/>
      <c r="CQ188" s="235"/>
      <c r="CR188" s="235"/>
      <c r="CS188" s="235"/>
      <c r="CT188" s="235"/>
      <c r="CU188" s="235"/>
      <c r="CV188" s="235"/>
      <c r="CW188" s="235"/>
      <c r="CX188" s="235"/>
      <c r="CY188" s="235"/>
      <c r="CZ188" s="235"/>
      <c r="DA188" s="235"/>
      <c r="DB188" s="235"/>
      <c r="DC188" s="235"/>
      <c r="DD188" s="235"/>
      <c r="DE188" s="235"/>
      <c r="DF188" s="235"/>
      <c r="DG188" s="235"/>
      <c r="DH188" s="235"/>
      <c r="DI188" s="235"/>
      <c r="DJ188" s="235"/>
      <c r="DK188" s="235"/>
      <c r="DL188" s="235"/>
      <c r="DM188" s="235"/>
      <c r="DN188" s="235"/>
      <c r="DO188" s="235"/>
      <c r="DP188" s="235"/>
      <c r="DQ188" s="235"/>
      <c r="DR188" s="235"/>
      <c r="DS188" s="235"/>
      <c r="DT188" s="235"/>
      <c r="DU188" s="235"/>
      <c r="DV188" s="235"/>
      <c r="DW188" s="235"/>
      <c r="DX188" s="235"/>
      <c r="DY188" s="235"/>
      <c r="DZ188" s="235"/>
      <c r="EA188" s="235"/>
      <c r="EB188" s="235"/>
      <c r="EC188" s="235"/>
      <c r="ED188" s="235"/>
      <c r="EE188" s="235"/>
      <c r="EF188" s="235"/>
      <c r="EG188" s="235"/>
      <c r="EH188" s="235"/>
      <c r="EI188" s="235"/>
      <c r="EJ188" s="235"/>
      <c r="EK188" s="235"/>
      <c r="EL188" s="235"/>
      <c r="EM188" s="235"/>
      <c r="EN188" s="235"/>
      <c r="EO188" s="235"/>
      <c r="EP188" s="235"/>
      <c r="EQ188" s="235"/>
      <c r="ER188" s="235"/>
      <c r="ES188" s="235"/>
      <c r="ET188" s="235"/>
      <c r="EU188" s="235"/>
      <c r="EV188" s="235"/>
      <c r="EW188" s="235"/>
      <c r="EX188" s="235"/>
      <c r="EY188" s="235"/>
      <c r="EZ188" s="235"/>
      <c r="FA188" s="235"/>
      <c r="FB188" s="235"/>
      <c r="FC188" s="235"/>
      <c r="FD188" s="235"/>
      <c r="FE188" s="235"/>
      <c r="FF188" s="235"/>
      <c r="FG188" s="235"/>
      <c r="FH188" s="235"/>
      <c r="FI188" s="235"/>
      <c r="FJ188" s="235"/>
      <c r="FK188" s="235"/>
      <c r="FL188" s="235"/>
      <c r="FM188" s="235"/>
      <c r="FN188" s="235"/>
      <c r="FO188" s="235"/>
      <c r="FP188" s="235"/>
      <c r="FQ188" s="235"/>
      <c r="FR188" s="235"/>
      <c r="FS188" s="235"/>
      <c r="FT188" s="235"/>
      <c r="FU188" s="235"/>
      <c r="FV188" s="235"/>
      <c r="FW188" s="235"/>
      <c r="FX188" s="235"/>
      <c r="FY188" s="235"/>
      <c r="FZ188" s="235"/>
      <c r="GA188" s="235"/>
      <c r="GB188" s="235"/>
      <c r="GC188" s="235"/>
      <c r="GD188" s="235"/>
      <c r="GE188" s="235"/>
      <c r="GF188" s="235"/>
      <c r="GG188" s="235"/>
      <c r="GH188" s="235"/>
      <c r="GI188" s="235"/>
      <c r="GJ188" s="235"/>
      <c r="GK188" s="235"/>
      <c r="GL188" s="235"/>
      <c r="GM188" s="235"/>
      <c r="GN188" s="235"/>
      <c r="GO188" s="235"/>
      <c r="GP188" s="235"/>
      <c r="GQ188" s="235"/>
      <c r="GR188" s="235"/>
      <c r="GS188" s="235"/>
      <c r="GT188" s="235"/>
      <c r="GU188" s="235"/>
      <c r="GV188" s="235"/>
      <c r="GW188" s="235"/>
      <c r="GX188" s="235"/>
      <c r="GY188" s="235"/>
      <c r="GZ188" s="235"/>
      <c r="HA188" s="235"/>
      <c r="HB188" s="235"/>
      <c r="HC188" s="235"/>
      <c r="HD188" s="235"/>
      <c r="HE188" s="235"/>
      <c r="HF188" s="235"/>
      <c r="HG188" s="235"/>
      <c r="HH188" s="235"/>
      <c r="HI188" s="235"/>
      <c r="HJ188" s="235"/>
      <c r="HK188" s="235"/>
      <c r="HL188" s="235"/>
      <c r="HM188" s="235"/>
      <c r="HN188" s="235"/>
      <c r="HO188" s="235"/>
      <c r="HP188" s="235"/>
      <c r="HQ188" s="235"/>
      <c r="HR188" s="235"/>
      <c r="HS188" s="235"/>
      <c r="HT188" s="235"/>
      <c r="HU188" s="235"/>
      <c r="HV188" s="235"/>
      <c r="HW188" s="235"/>
      <c r="HX188" s="235"/>
      <c r="HY188" s="235"/>
      <c r="HZ188" s="235"/>
      <c r="IA188" s="235"/>
      <c r="IB188" s="235"/>
      <c r="IC188" s="235"/>
      <c r="ID188" s="235"/>
      <c r="IE188" s="235"/>
      <c r="IF188" s="235"/>
      <c r="IG188" s="235"/>
      <c r="IH188" s="235"/>
      <c r="II188" s="235"/>
      <c r="IJ188" s="235"/>
      <c r="IK188" s="235"/>
      <c r="IL188" s="235"/>
      <c r="IM188" s="235"/>
      <c r="IN188" s="235"/>
      <c r="IO188" s="235"/>
      <c r="IP188" s="235"/>
      <c r="IQ188" s="235"/>
      <c r="IR188" s="235"/>
      <c r="IS188" s="235"/>
      <c r="IT188" s="235"/>
      <c r="IU188" s="235"/>
      <c r="IV188" s="235"/>
    </row>
    <row r="189" ht="16.5" customHeight="1" spans="1:256">
      <c r="A189" s="243"/>
      <c r="B189" s="193"/>
      <c r="C189" s="281"/>
      <c r="D189" s="282"/>
      <c r="E189" s="282"/>
      <c r="F189" s="283"/>
      <c r="G189" s="282"/>
      <c r="H189" s="282"/>
      <c r="I189" s="282"/>
      <c r="J189" s="282"/>
      <c r="K189" s="282"/>
      <c r="L189" s="235"/>
      <c r="M189" s="235"/>
      <c r="N189" s="235"/>
      <c r="O189" s="235"/>
      <c r="P189" s="235"/>
      <c r="Q189" s="235"/>
      <c r="R189" s="235"/>
      <c r="S189" s="235"/>
      <c r="T189" s="235"/>
      <c r="U189" s="235"/>
      <c r="V189" s="235"/>
      <c r="W189" s="235"/>
      <c r="X189" s="235"/>
      <c r="Y189" s="235"/>
      <c r="Z189" s="235"/>
      <c r="AA189" s="235"/>
      <c r="AB189" s="235"/>
      <c r="AC189" s="235"/>
      <c r="AD189" s="235"/>
      <c r="AE189" s="235"/>
      <c r="AF189" s="235"/>
      <c r="AG189" s="235"/>
      <c r="AH189" s="235"/>
      <c r="AI189" s="235"/>
      <c r="AJ189" s="235"/>
      <c r="AK189" s="235"/>
      <c r="AL189" s="235"/>
      <c r="AM189" s="235"/>
      <c r="AN189" s="235"/>
      <c r="AO189" s="235"/>
      <c r="AP189" s="235"/>
      <c r="AQ189" s="235"/>
      <c r="AR189" s="235"/>
      <c r="AS189" s="235"/>
      <c r="AT189" s="235"/>
      <c r="AU189" s="235"/>
      <c r="AV189" s="235"/>
      <c r="AW189" s="235"/>
      <c r="AX189" s="235"/>
      <c r="AY189" s="235"/>
      <c r="AZ189" s="235"/>
      <c r="BA189" s="235"/>
      <c r="BB189" s="235"/>
      <c r="BC189" s="235"/>
      <c r="BD189" s="235"/>
      <c r="BE189" s="235"/>
      <c r="BF189" s="235"/>
      <c r="BG189" s="235"/>
      <c r="BH189" s="235"/>
      <c r="BI189" s="235"/>
      <c r="BJ189" s="235"/>
      <c r="BK189" s="235"/>
      <c r="BL189" s="235"/>
      <c r="BM189" s="235"/>
      <c r="BN189" s="235"/>
      <c r="BO189" s="235"/>
      <c r="BP189" s="235"/>
      <c r="BQ189" s="235"/>
      <c r="BR189" s="235"/>
      <c r="BS189" s="235"/>
      <c r="BT189" s="235"/>
      <c r="BU189" s="235"/>
      <c r="BV189" s="235"/>
      <c r="BW189" s="235"/>
      <c r="BX189" s="235"/>
      <c r="BY189" s="235"/>
      <c r="BZ189" s="235"/>
      <c r="CA189" s="235"/>
      <c r="CB189" s="235"/>
      <c r="CC189" s="235"/>
      <c r="CD189" s="235"/>
      <c r="CE189" s="235"/>
      <c r="CF189" s="235"/>
      <c r="CG189" s="235"/>
      <c r="CH189" s="235"/>
      <c r="CI189" s="235"/>
      <c r="CJ189" s="235"/>
      <c r="CK189" s="235"/>
      <c r="CL189" s="235"/>
      <c r="CM189" s="235"/>
      <c r="CN189" s="235"/>
      <c r="CO189" s="235"/>
      <c r="CP189" s="235"/>
      <c r="CQ189" s="235"/>
      <c r="CR189" s="235"/>
      <c r="CS189" s="235"/>
      <c r="CT189" s="235"/>
      <c r="CU189" s="235"/>
      <c r="CV189" s="235"/>
      <c r="CW189" s="235"/>
      <c r="CX189" s="235"/>
      <c r="CY189" s="235"/>
      <c r="CZ189" s="235"/>
      <c r="DA189" s="235"/>
      <c r="DB189" s="235"/>
      <c r="DC189" s="235"/>
      <c r="DD189" s="235"/>
      <c r="DE189" s="235"/>
      <c r="DF189" s="235"/>
      <c r="DG189" s="235"/>
      <c r="DH189" s="235"/>
      <c r="DI189" s="235"/>
      <c r="DJ189" s="235"/>
      <c r="DK189" s="235"/>
      <c r="DL189" s="235"/>
      <c r="DM189" s="235"/>
      <c r="DN189" s="235"/>
      <c r="DO189" s="235"/>
      <c r="DP189" s="235"/>
      <c r="DQ189" s="235"/>
      <c r="DR189" s="235"/>
      <c r="DS189" s="235"/>
      <c r="DT189" s="235"/>
      <c r="DU189" s="235"/>
      <c r="DV189" s="235"/>
      <c r="DW189" s="235"/>
      <c r="DX189" s="235"/>
      <c r="DY189" s="235"/>
      <c r="DZ189" s="235"/>
      <c r="EA189" s="235"/>
      <c r="EB189" s="235"/>
      <c r="EC189" s="235"/>
      <c r="ED189" s="235"/>
      <c r="EE189" s="235"/>
      <c r="EF189" s="235"/>
      <c r="EG189" s="235"/>
      <c r="EH189" s="235"/>
      <c r="EI189" s="235"/>
      <c r="EJ189" s="235"/>
      <c r="EK189" s="235"/>
      <c r="EL189" s="235"/>
      <c r="EM189" s="235"/>
      <c r="EN189" s="235"/>
      <c r="EO189" s="235"/>
      <c r="EP189" s="235"/>
      <c r="EQ189" s="235"/>
      <c r="ER189" s="235"/>
      <c r="ES189" s="235"/>
      <c r="ET189" s="235"/>
      <c r="EU189" s="235"/>
      <c r="EV189" s="235"/>
      <c r="EW189" s="235"/>
      <c r="EX189" s="235"/>
      <c r="EY189" s="235"/>
      <c r="EZ189" s="235"/>
      <c r="FA189" s="235"/>
      <c r="FB189" s="235"/>
      <c r="FC189" s="235"/>
      <c r="FD189" s="235"/>
      <c r="FE189" s="235"/>
      <c r="FF189" s="235"/>
      <c r="FG189" s="235"/>
      <c r="FH189" s="235"/>
      <c r="FI189" s="235"/>
      <c r="FJ189" s="235"/>
      <c r="FK189" s="235"/>
      <c r="FL189" s="235"/>
      <c r="FM189" s="235"/>
      <c r="FN189" s="235"/>
      <c r="FO189" s="235"/>
      <c r="FP189" s="235"/>
      <c r="FQ189" s="235"/>
      <c r="FR189" s="235"/>
      <c r="FS189" s="235"/>
      <c r="FT189" s="235"/>
      <c r="FU189" s="235"/>
      <c r="FV189" s="235"/>
      <c r="FW189" s="235"/>
      <c r="FX189" s="235"/>
      <c r="FY189" s="235"/>
      <c r="FZ189" s="235"/>
      <c r="GA189" s="235"/>
      <c r="GB189" s="235"/>
      <c r="GC189" s="235"/>
      <c r="GD189" s="235"/>
      <c r="GE189" s="235"/>
      <c r="GF189" s="235"/>
      <c r="GG189" s="235"/>
      <c r="GH189" s="235"/>
      <c r="GI189" s="235"/>
      <c r="GJ189" s="235"/>
      <c r="GK189" s="235"/>
      <c r="GL189" s="235"/>
      <c r="GM189" s="235"/>
      <c r="GN189" s="235"/>
      <c r="GO189" s="235"/>
      <c r="GP189" s="235"/>
      <c r="GQ189" s="235"/>
      <c r="GR189" s="235"/>
      <c r="GS189" s="235"/>
      <c r="GT189" s="235"/>
      <c r="GU189" s="235"/>
      <c r="GV189" s="235"/>
      <c r="GW189" s="235"/>
      <c r="GX189" s="235"/>
      <c r="GY189" s="235"/>
      <c r="GZ189" s="235"/>
      <c r="HA189" s="235"/>
      <c r="HB189" s="235"/>
      <c r="HC189" s="235"/>
      <c r="HD189" s="235"/>
      <c r="HE189" s="235"/>
      <c r="HF189" s="235"/>
      <c r="HG189" s="235"/>
      <c r="HH189" s="235"/>
      <c r="HI189" s="235"/>
      <c r="HJ189" s="235"/>
      <c r="HK189" s="235"/>
      <c r="HL189" s="235"/>
      <c r="HM189" s="235"/>
      <c r="HN189" s="235"/>
      <c r="HO189" s="235"/>
      <c r="HP189" s="235"/>
      <c r="HQ189" s="235"/>
      <c r="HR189" s="235"/>
      <c r="HS189" s="235"/>
      <c r="HT189" s="235"/>
      <c r="HU189" s="235"/>
      <c r="HV189" s="235"/>
      <c r="HW189" s="235"/>
      <c r="HX189" s="235"/>
      <c r="HY189" s="235"/>
      <c r="HZ189" s="235"/>
      <c r="IA189" s="235"/>
      <c r="IB189" s="235"/>
      <c r="IC189" s="235"/>
      <c r="ID189" s="235"/>
      <c r="IE189" s="235"/>
      <c r="IF189" s="235"/>
      <c r="IG189" s="235"/>
      <c r="IH189" s="235"/>
      <c r="II189" s="235"/>
      <c r="IJ189" s="235"/>
      <c r="IK189" s="235"/>
      <c r="IL189" s="235"/>
      <c r="IM189" s="235"/>
      <c r="IN189" s="235"/>
      <c r="IO189" s="235"/>
      <c r="IP189" s="235"/>
      <c r="IQ189" s="235"/>
      <c r="IR189" s="235"/>
      <c r="IS189" s="235"/>
      <c r="IT189" s="235"/>
      <c r="IU189" s="235"/>
      <c r="IV189" s="235"/>
    </row>
    <row r="190" ht="16.5" customHeight="1" spans="1:256">
      <c r="A190" s="243"/>
      <c r="B190" s="193"/>
      <c r="C190" s="281"/>
      <c r="D190" s="282"/>
      <c r="E190" s="282"/>
      <c r="F190" s="283"/>
      <c r="G190" s="282"/>
      <c r="H190" s="282"/>
      <c r="I190" s="282"/>
      <c r="J190" s="282"/>
      <c r="K190" s="282"/>
      <c r="L190" s="235"/>
      <c r="M190" s="235"/>
      <c r="N190" s="235"/>
      <c r="O190" s="235"/>
      <c r="P190" s="235"/>
      <c r="Q190" s="235"/>
      <c r="R190" s="235"/>
      <c r="S190" s="235"/>
      <c r="T190" s="235"/>
      <c r="U190" s="235"/>
      <c r="V190" s="235"/>
      <c r="W190" s="235"/>
      <c r="X190" s="235"/>
      <c r="Y190" s="235"/>
      <c r="Z190" s="235"/>
      <c r="AA190" s="235"/>
      <c r="AB190" s="235"/>
      <c r="AC190" s="235"/>
      <c r="AD190" s="235"/>
      <c r="AE190" s="235"/>
      <c r="AF190" s="235"/>
      <c r="AG190" s="235"/>
      <c r="AH190" s="235"/>
      <c r="AI190" s="235"/>
      <c r="AJ190" s="235"/>
      <c r="AK190" s="235"/>
      <c r="AL190" s="235"/>
      <c r="AM190" s="235"/>
      <c r="AN190" s="235"/>
      <c r="AO190" s="235"/>
      <c r="AP190" s="235"/>
      <c r="AQ190" s="235"/>
      <c r="AR190" s="235"/>
      <c r="AS190" s="235"/>
      <c r="AT190" s="235"/>
      <c r="AU190" s="235"/>
      <c r="AV190" s="235"/>
      <c r="AW190" s="235"/>
      <c r="AX190" s="235"/>
      <c r="AY190" s="235"/>
      <c r="AZ190" s="235"/>
      <c r="BA190" s="235"/>
      <c r="BB190" s="235"/>
      <c r="BC190" s="235"/>
      <c r="BD190" s="235"/>
      <c r="BE190" s="235"/>
      <c r="BF190" s="235"/>
      <c r="BG190" s="235"/>
      <c r="BH190" s="235"/>
      <c r="BI190" s="235"/>
      <c r="BJ190" s="235"/>
      <c r="BK190" s="235"/>
      <c r="BL190" s="235"/>
      <c r="BM190" s="235"/>
      <c r="BN190" s="235"/>
      <c r="BO190" s="235"/>
      <c r="BP190" s="235"/>
      <c r="BQ190" s="235"/>
      <c r="BR190" s="235"/>
      <c r="BS190" s="235"/>
      <c r="BT190" s="235"/>
      <c r="BU190" s="235"/>
      <c r="BV190" s="235"/>
      <c r="BW190" s="235"/>
      <c r="BX190" s="235"/>
      <c r="BY190" s="235"/>
      <c r="BZ190" s="235"/>
      <c r="CA190" s="235"/>
      <c r="CB190" s="235"/>
      <c r="CC190" s="235"/>
      <c r="CD190" s="235"/>
      <c r="CE190" s="235"/>
      <c r="CF190" s="235"/>
      <c r="CG190" s="235"/>
      <c r="CH190" s="235"/>
      <c r="CI190" s="235"/>
      <c r="CJ190" s="235"/>
      <c r="CK190" s="235"/>
      <c r="CL190" s="235"/>
      <c r="CM190" s="235"/>
      <c r="CN190" s="235"/>
      <c r="CO190" s="235"/>
      <c r="CP190" s="235"/>
      <c r="CQ190" s="235"/>
      <c r="CR190" s="235"/>
      <c r="CS190" s="235"/>
      <c r="CT190" s="235"/>
      <c r="CU190" s="235"/>
      <c r="CV190" s="235"/>
      <c r="CW190" s="235"/>
      <c r="CX190" s="235"/>
      <c r="CY190" s="235"/>
      <c r="CZ190" s="235"/>
      <c r="DA190" s="235"/>
      <c r="DB190" s="235"/>
      <c r="DC190" s="235"/>
      <c r="DD190" s="235"/>
      <c r="DE190" s="235"/>
      <c r="DF190" s="235"/>
      <c r="DG190" s="235"/>
      <c r="DH190" s="235"/>
      <c r="DI190" s="235"/>
      <c r="DJ190" s="235"/>
      <c r="DK190" s="235"/>
      <c r="DL190" s="235"/>
      <c r="DM190" s="235"/>
      <c r="DN190" s="235"/>
      <c r="DO190" s="235"/>
      <c r="DP190" s="235"/>
      <c r="DQ190" s="235"/>
      <c r="DR190" s="235"/>
      <c r="DS190" s="235"/>
      <c r="DT190" s="235"/>
      <c r="DU190" s="235"/>
      <c r="DV190" s="235"/>
      <c r="DW190" s="235"/>
      <c r="DX190" s="235"/>
      <c r="DY190" s="235"/>
      <c r="DZ190" s="235"/>
      <c r="EA190" s="235"/>
      <c r="EB190" s="235"/>
      <c r="EC190" s="235"/>
      <c r="ED190" s="235"/>
      <c r="EE190" s="235"/>
      <c r="EF190" s="235"/>
      <c r="EG190" s="235"/>
      <c r="EH190" s="235"/>
      <c r="EI190" s="235"/>
      <c r="EJ190" s="235"/>
      <c r="EK190" s="235"/>
      <c r="EL190" s="235"/>
      <c r="EM190" s="235"/>
      <c r="EN190" s="235"/>
      <c r="EO190" s="235"/>
      <c r="EP190" s="235"/>
      <c r="EQ190" s="235"/>
      <c r="ER190" s="235"/>
      <c r="ES190" s="235"/>
      <c r="ET190" s="235"/>
      <c r="EU190" s="235"/>
      <c r="EV190" s="235"/>
      <c r="EW190" s="235"/>
      <c r="EX190" s="235"/>
      <c r="EY190" s="235"/>
      <c r="EZ190" s="235"/>
      <c r="FA190" s="235"/>
      <c r="FB190" s="235"/>
      <c r="FC190" s="235"/>
      <c r="FD190" s="235"/>
      <c r="FE190" s="235"/>
      <c r="FF190" s="235"/>
      <c r="FG190" s="235"/>
      <c r="FH190" s="235"/>
      <c r="FI190" s="235"/>
      <c r="FJ190" s="235"/>
      <c r="FK190" s="235"/>
      <c r="FL190" s="235"/>
      <c r="FM190" s="235"/>
      <c r="FN190" s="235"/>
      <c r="FO190" s="235"/>
      <c r="FP190" s="235"/>
      <c r="FQ190" s="235"/>
      <c r="FR190" s="235"/>
      <c r="FS190" s="235"/>
      <c r="FT190" s="235"/>
      <c r="FU190" s="235"/>
      <c r="FV190" s="235"/>
      <c r="FW190" s="235"/>
      <c r="FX190" s="235"/>
      <c r="FY190" s="235"/>
      <c r="FZ190" s="235"/>
      <c r="GA190" s="235"/>
      <c r="GB190" s="235"/>
      <c r="GC190" s="235"/>
      <c r="GD190" s="235"/>
      <c r="GE190" s="235"/>
      <c r="GF190" s="235"/>
      <c r="GG190" s="235"/>
      <c r="GH190" s="235"/>
      <c r="GI190" s="235"/>
      <c r="GJ190" s="235"/>
      <c r="GK190" s="235"/>
      <c r="GL190" s="235"/>
      <c r="GM190" s="235"/>
      <c r="GN190" s="235"/>
      <c r="GO190" s="235"/>
      <c r="GP190" s="235"/>
      <c r="GQ190" s="235"/>
      <c r="GR190" s="235"/>
      <c r="GS190" s="235"/>
      <c r="GT190" s="235"/>
      <c r="GU190" s="235"/>
      <c r="GV190" s="235"/>
      <c r="GW190" s="235"/>
      <c r="GX190" s="235"/>
      <c r="GY190" s="235"/>
      <c r="GZ190" s="235"/>
      <c r="HA190" s="235"/>
      <c r="HB190" s="235"/>
      <c r="HC190" s="235"/>
      <c r="HD190" s="235"/>
      <c r="HE190" s="235"/>
      <c r="HF190" s="235"/>
      <c r="HG190" s="235"/>
      <c r="HH190" s="235"/>
      <c r="HI190" s="235"/>
      <c r="HJ190" s="235"/>
      <c r="HK190" s="235"/>
      <c r="HL190" s="235"/>
      <c r="HM190" s="235"/>
      <c r="HN190" s="235"/>
      <c r="HO190" s="235"/>
      <c r="HP190" s="235"/>
      <c r="HQ190" s="235"/>
      <c r="HR190" s="235"/>
      <c r="HS190" s="235"/>
      <c r="HT190" s="235"/>
      <c r="HU190" s="235"/>
      <c r="HV190" s="235"/>
      <c r="HW190" s="235"/>
      <c r="HX190" s="235"/>
      <c r="HY190" s="235"/>
      <c r="HZ190" s="235"/>
      <c r="IA190" s="235"/>
      <c r="IB190" s="235"/>
      <c r="IC190" s="235"/>
      <c r="ID190" s="235"/>
      <c r="IE190" s="235"/>
      <c r="IF190" s="235"/>
      <c r="IG190" s="235"/>
      <c r="IH190" s="235"/>
      <c r="II190" s="235"/>
      <c r="IJ190" s="235"/>
      <c r="IK190" s="235"/>
      <c r="IL190" s="235"/>
      <c r="IM190" s="235"/>
      <c r="IN190" s="235"/>
      <c r="IO190" s="235"/>
      <c r="IP190" s="235"/>
      <c r="IQ190" s="235"/>
      <c r="IR190" s="235"/>
      <c r="IS190" s="235"/>
      <c r="IT190" s="235"/>
      <c r="IU190" s="235"/>
      <c r="IV190" s="235"/>
    </row>
    <row r="191" ht="16.5" customHeight="1" spans="1:256">
      <c r="A191" s="243"/>
      <c r="B191" s="193"/>
      <c r="C191" s="281"/>
      <c r="D191" s="282"/>
      <c r="E191" s="282"/>
      <c r="F191" s="283"/>
      <c r="G191" s="282"/>
      <c r="H191" s="282"/>
      <c r="I191" s="282"/>
      <c r="J191" s="282"/>
      <c r="K191" s="282"/>
      <c r="L191" s="235"/>
      <c r="M191" s="235"/>
      <c r="N191" s="235"/>
      <c r="O191" s="235"/>
      <c r="P191" s="235"/>
      <c r="Q191" s="235"/>
      <c r="R191" s="235"/>
      <c r="S191" s="235"/>
      <c r="T191" s="235"/>
      <c r="U191" s="235"/>
      <c r="V191" s="235"/>
      <c r="W191" s="235"/>
      <c r="X191" s="235"/>
      <c r="Y191" s="235"/>
      <c r="Z191" s="235"/>
      <c r="AA191" s="235"/>
      <c r="AB191" s="235"/>
      <c r="AC191" s="235"/>
      <c r="AD191" s="235"/>
      <c r="AE191" s="235"/>
      <c r="AF191" s="235"/>
      <c r="AG191" s="235"/>
      <c r="AH191" s="235"/>
      <c r="AI191" s="235"/>
      <c r="AJ191" s="235"/>
      <c r="AK191" s="235"/>
      <c r="AL191" s="235"/>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35"/>
      <c r="BO191" s="235"/>
      <c r="BP191" s="235"/>
      <c r="BQ191" s="235"/>
      <c r="BR191" s="235"/>
      <c r="BS191" s="235"/>
      <c r="BT191" s="235"/>
      <c r="BU191" s="235"/>
      <c r="BV191" s="235"/>
      <c r="BW191" s="235"/>
      <c r="BX191" s="235"/>
      <c r="BY191" s="235"/>
      <c r="BZ191" s="235"/>
      <c r="CA191" s="235"/>
      <c r="CB191" s="235"/>
      <c r="CC191" s="235"/>
      <c r="CD191" s="235"/>
      <c r="CE191" s="235"/>
      <c r="CF191" s="235"/>
      <c r="CG191" s="235"/>
      <c r="CH191" s="235"/>
      <c r="CI191" s="235"/>
      <c r="CJ191" s="235"/>
      <c r="CK191" s="235"/>
      <c r="CL191" s="235"/>
      <c r="CM191" s="235"/>
      <c r="CN191" s="235"/>
      <c r="CO191" s="235"/>
      <c r="CP191" s="235"/>
      <c r="CQ191" s="235"/>
      <c r="CR191" s="235"/>
      <c r="CS191" s="235"/>
      <c r="CT191" s="235"/>
      <c r="CU191" s="235"/>
      <c r="CV191" s="235"/>
      <c r="CW191" s="235"/>
      <c r="CX191" s="235"/>
      <c r="CY191" s="235"/>
      <c r="CZ191" s="235"/>
      <c r="DA191" s="235"/>
      <c r="DB191" s="235"/>
      <c r="DC191" s="235"/>
      <c r="DD191" s="235"/>
      <c r="DE191" s="235"/>
      <c r="DF191" s="235"/>
      <c r="DG191" s="235"/>
      <c r="DH191" s="235"/>
      <c r="DI191" s="235"/>
      <c r="DJ191" s="235"/>
      <c r="DK191" s="235"/>
      <c r="DL191" s="235"/>
      <c r="DM191" s="235"/>
      <c r="DN191" s="235"/>
      <c r="DO191" s="235"/>
      <c r="DP191" s="235"/>
      <c r="DQ191" s="235"/>
      <c r="DR191" s="235"/>
      <c r="DS191" s="235"/>
      <c r="DT191" s="235"/>
      <c r="DU191" s="235"/>
      <c r="DV191" s="235"/>
      <c r="DW191" s="235"/>
      <c r="DX191" s="235"/>
      <c r="DY191" s="235"/>
      <c r="DZ191" s="235"/>
      <c r="EA191" s="235"/>
      <c r="EB191" s="235"/>
      <c r="EC191" s="235"/>
      <c r="ED191" s="235"/>
      <c r="EE191" s="235"/>
      <c r="EF191" s="235"/>
      <c r="EG191" s="235"/>
      <c r="EH191" s="235"/>
      <c r="EI191" s="235"/>
      <c r="EJ191" s="235"/>
      <c r="EK191" s="235"/>
      <c r="EL191" s="235"/>
      <c r="EM191" s="235"/>
      <c r="EN191" s="235"/>
      <c r="EO191" s="235"/>
      <c r="EP191" s="235"/>
      <c r="EQ191" s="235"/>
      <c r="ER191" s="235"/>
      <c r="ES191" s="235"/>
      <c r="ET191" s="235"/>
      <c r="EU191" s="235"/>
      <c r="EV191" s="235"/>
      <c r="EW191" s="235"/>
      <c r="EX191" s="235"/>
      <c r="EY191" s="235"/>
      <c r="EZ191" s="235"/>
      <c r="FA191" s="235"/>
      <c r="FB191" s="235"/>
      <c r="FC191" s="235"/>
      <c r="FD191" s="235"/>
      <c r="FE191" s="235"/>
      <c r="FF191" s="235"/>
      <c r="FG191" s="235"/>
      <c r="FH191" s="235"/>
      <c r="FI191" s="235"/>
      <c r="FJ191" s="235"/>
      <c r="FK191" s="235"/>
      <c r="FL191" s="235"/>
      <c r="FM191" s="235"/>
      <c r="FN191" s="235"/>
      <c r="FO191" s="235"/>
      <c r="FP191" s="235"/>
      <c r="FQ191" s="235"/>
      <c r="FR191" s="235"/>
      <c r="FS191" s="235"/>
      <c r="FT191" s="235"/>
      <c r="FU191" s="235"/>
      <c r="FV191" s="235"/>
      <c r="FW191" s="235"/>
      <c r="FX191" s="235"/>
      <c r="FY191" s="235"/>
      <c r="FZ191" s="235"/>
      <c r="GA191" s="235"/>
      <c r="GB191" s="235"/>
      <c r="GC191" s="235"/>
      <c r="GD191" s="235"/>
      <c r="GE191" s="235"/>
      <c r="GF191" s="235"/>
      <c r="GG191" s="235"/>
      <c r="GH191" s="235"/>
      <c r="GI191" s="235"/>
      <c r="GJ191" s="235"/>
      <c r="GK191" s="235"/>
      <c r="GL191" s="235"/>
      <c r="GM191" s="235"/>
      <c r="GN191" s="235"/>
      <c r="GO191" s="235"/>
      <c r="GP191" s="235"/>
      <c r="GQ191" s="235"/>
      <c r="GR191" s="235"/>
      <c r="GS191" s="235"/>
      <c r="GT191" s="235"/>
      <c r="GU191" s="235"/>
      <c r="GV191" s="235"/>
      <c r="GW191" s="235"/>
      <c r="GX191" s="235"/>
      <c r="GY191" s="235"/>
      <c r="GZ191" s="235"/>
      <c r="HA191" s="235"/>
      <c r="HB191" s="235"/>
      <c r="HC191" s="235"/>
      <c r="HD191" s="235"/>
      <c r="HE191" s="235"/>
      <c r="HF191" s="235"/>
      <c r="HG191" s="235"/>
      <c r="HH191" s="235"/>
      <c r="HI191" s="235"/>
      <c r="HJ191" s="235"/>
      <c r="HK191" s="235"/>
      <c r="HL191" s="235"/>
      <c r="HM191" s="235"/>
      <c r="HN191" s="235"/>
      <c r="HO191" s="235"/>
      <c r="HP191" s="235"/>
      <c r="HQ191" s="235"/>
      <c r="HR191" s="235"/>
      <c r="HS191" s="235"/>
      <c r="HT191" s="235"/>
      <c r="HU191" s="235"/>
      <c r="HV191" s="235"/>
      <c r="HW191" s="235"/>
      <c r="HX191" s="235"/>
      <c r="HY191" s="235"/>
      <c r="HZ191" s="235"/>
      <c r="IA191" s="235"/>
      <c r="IB191" s="235"/>
      <c r="IC191" s="235"/>
      <c r="ID191" s="235"/>
      <c r="IE191" s="235"/>
      <c r="IF191" s="235"/>
      <c r="IG191" s="235"/>
      <c r="IH191" s="235"/>
      <c r="II191" s="235"/>
      <c r="IJ191" s="235"/>
      <c r="IK191" s="235"/>
      <c r="IL191" s="235"/>
      <c r="IM191" s="235"/>
      <c r="IN191" s="235"/>
      <c r="IO191" s="235"/>
      <c r="IP191" s="235"/>
      <c r="IQ191" s="235"/>
      <c r="IR191" s="235"/>
      <c r="IS191" s="235"/>
      <c r="IT191" s="235"/>
      <c r="IU191" s="235"/>
      <c r="IV191" s="235"/>
    </row>
    <row r="192" ht="16.5" customHeight="1" spans="1:256">
      <c r="A192" s="243"/>
      <c r="B192" s="193"/>
      <c r="C192" s="281"/>
      <c r="D192" s="282"/>
      <c r="E192" s="282"/>
      <c r="F192" s="283"/>
      <c r="G192" s="282"/>
      <c r="H192" s="282"/>
      <c r="I192" s="282"/>
      <c r="J192" s="282"/>
      <c r="K192" s="282"/>
      <c r="L192" s="235"/>
      <c r="M192" s="235"/>
      <c r="N192" s="235"/>
      <c r="O192" s="235"/>
      <c r="P192" s="235"/>
      <c r="Q192" s="235"/>
      <c r="R192" s="235"/>
      <c r="S192" s="235"/>
      <c r="T192" s="235"/>
      <c r="U192" s="235"/>
      <c r="V192" s="235"/>
      <c r="W192" s="235"/>
      <c r="X192" s="235"/>
      <c r="Y192" s="235"/>
      <c r="Z192" s="235"/>
      <c r="AA192" s="235"/>
      <c r="AB192" s="235"/>
      <c r="AC192" s="235"/>
      <c r="AD192" s="235"/>
      <c r="AE192" s="235"/>
      <c r="AF192" s="235"/>
      <c r="AG192" s="235"/>
      <c r="AH192" s="235"/>
      <c r="AI192" s="235"/>
      <c r="AJ192" s="235"/>
      <c r="AK192" s="235"/>
      <c r="AL192" s="235"/>
      <c r="AM192" s="235"/>
      <c r="AN192" s="235"/>
      <c r="AO192" s="235"/>
      <c r="AP192" s="235"/>
      <c r="AQ192" s="235"/>
      <c r="AR192" s="235"/>
      <c r="AS192" s="235"/>
      <c r="AT192" s="235"/>
      <c r="AU192" s="235"/>
      <c r="AV192" s="235"/>
      <c r="AW192" s="235"/>
      <c r="AX192" s="235"/>
      <c r="AY192" s="235"/>
      <c r="AZ192" s="235"/>
      <c r="BA192" s="235"/>
      <c r="BB192" s="235"/>
      <c r="BC192" s="235"/>
      <c r="BD192" s="235"/>
      <c r="BE192" s="235"/>
      <c r="BF192" s="235"/>
      <c r="BG192" s="235"/>
      <c r="BH192" s="235"/>
      <c r="BI192" s="235"/>
      <c r="BJ192" s="235"/>
      <c r="BK192" s="235"/>
      <c r="BL192" s="235"/>
      <c r="BM192" s="235"/>
      <c r="BN192" s="235"/>
      <c r="BO192" s="235"/>
      <c r="BP192" s="235"/>
      <c r="BQ192" s="235"/>
      <c r="BR192" s="235"/>
      <c r="BS192" s="235"/>
      <c r="BT192" s="235"/>
      <c r="BU192" s="235"/>
      <c r="BV192" s="235"/>
      <c r="BW192" s="235"/>
      <c r="BX192" s="235"/>
      <c r="BY192" s="235"/>
      <c r="BZ192" s="235"/>
      <c r="CA192" s="235"/>
      <c r="CB192" s="235"/>
      <c r="CC192" s="235"/>
      <c r="CD192" s="235"/>
      <c r="CE192" s="235"/>
      <c r="CF192" s="235"/>
      <c r="CG192" s="235"/>
      <c r="CH192" s="235"/>
      <c r="CI192" s="235"/>
      <c r="CJ192" s="235"/>
      <c r="CK192" s="235"/>
      <c r="CL192" s="235"/>
      <c r="CM192" s="235"/>
      <c r="CN192" s="235"/>
      <c r="CO192" s="235"/>
      <c r="CP192" s="235"/>
      <c r="CQ192" s="235"/>
      <c r="CR192" s="235"/>
      <c r="CS192" s="235"/>
      <c r="CT192" s="235"/>
      <c r="CU192" s="235"/>
      <c r="CV192" s="235"/>
      <c r="CW192" s="235"/>
      <c r="CX192" s="235"/>
      <c r="CY192" s="235"/>
      <c r="CZ192" s="235"/>
      <c r="DA192" s="235"/>
      <c r="DB192" s="235"/>
      <c r="DC192" s="235"/>
      <c r="DD192" s="235"/>
      <c r="DE192" s="235"/>
      <c r="DF192" s="235"/>
      <c r="DG192" s="235"/>
      <c r="DH192" s="235"/>
      <c r="DI192" s="235"/>
      <c r="DJ192" s="235"/>
      <c r="DK192" s="235"/>
      <c r="DL192" s="235"/>
      <c r="DM192" s="235"/>
      <c r="DN192" s="235"/>
      <c r="DO192" s="235"/>
      <c r="DP192" s="235"/>
      <c r="DQ192" s="235"/>
      <c r="DR192" s="235"/>
      <c r="DS192" s="235"/>
      <c r="DT192" s="235"/>
      <c r="DU192" s="235"/>
      <c r="DV192" s="235"/>
      <c r="DW192" s="235"/>
      <c r="DX192" s="235"/>
      <c r="DY192" s="235"/>
      <c r="DZ192" s="235"/>
      <c r="EA192" s="235"/>
      <c r="EB192" s="235"/>
      <c r="EC192" s="235"/>
      <c r="ED192" s="235"/>
      <c r="EE192" s="235"/>
      <c r="EF192" s="235"/>
      <c r="EG192" s="235"/>
      <c r="EH192" s="235"/>
      <c r="EI192" s="235"/>
      <c r="EJ192" s="235"/>
      <c r="EK192" s="235"/>
      <c r="EL192" s="235"/>
      <c r="EM192" s="235"/>
      <c r="EN192" s="235"/>
      <c r="EO192" s="235"/>
      <c r="EP192" s="235"/>
      <c r="EQ192" s="235"/>
      <c r="ER192" s="235"/>
      <c r="ES192" s="235"/>
      <c r="ET192" s="235"/>
      <c r="EU192" s="235"/>
      <c r="EV192" s="235"/>
      <c r="EW192" s="235"/>
      <c r="EX192" s="235"/>
      <c r="EY192" s="235"/>
      <c r="EZ192" s="235"/>
      <c r="FA192" s="235"/>
      <c r="FB192" s="235"/>
      <c r="FC192" s="235"/>
      <c r="FD192" s="235"/>
      <c r="FE192" s="235"/>
      <c r="FF192" s="235"/>
      <c r="FG192" s="235"/>
      <c r="FH192" s="235"/>
      <c r="FI192" s="235"/>
      <c r="FJ192" s="235"/>
      <c r="FK192" s="235"/>
      <c r="FL192" s="235"/>
      <c r="FM192" s="235"/>
      <c r="FN192" s="235"/>
      <c r="FO192" s="235"/>
      <c r="FP192" s="235"/>
      <c r="FQ192" s="235"/>
      <c r="FR192" s="235"/>
      <c r="FS192" s="235"/>
      <c r="FT192" s="235"/>
      <c r="FU192" s="235"/>
      <c r="FV192" s="235"/>
      <c r="FW192" s="235"/>
      <c r="FX192" s="235"/>
      <c r="FY192" s="235"/>
      <c r="FZ192" s="235"/>
      <c r="GA192" s="235"/>
      <c r="GB192" s="235"/>
      <c r="GC192" s="235"/>
      <c r="GD192" s="235"/>
      <c r="GE192" s="235"/>
      <c r="GF192" s="235"/>
      <c r="GG192" s="235"/>
      <c r="GH192" s="235"/>
      <c r="GI192" s="235"/>
      <c r="GJ192" s="235"/>
      <c r="GK192" s="235"/>
      <c r="GL192" s="235"/>
      <c r="GM192" s="235"/>
      <c r="GN192" s="235"/>
      <c r="GO192" s="235"/>
      <c r="GP192" s="235"/>
      <c r="GQ192" s="235"/>
      <c r="GR192" s="235"/>
      <c r="GS192" s="235"/>
      <c r="GT192" s="235"/>
      <c r="GU192" s="235"/>
      <c r="GV192" s="235"/>
      <c r="GW192" s="235"/>
      <c r="GX192" s="235"/>
      <c r="GY192" s="235"/>
      <c r="GZ192" s="235"/>
      <c r="HA192" s="235"/>
      <c r="HB192" s="235"/>
      <c r="HC192" s="235"/>
      <c r="HD192" s="235"/>
      <c r="HE192" s="235"/>
      <c r="HF192" s="235"/>
      <c r="HG192" s="235"/>
      <c r="HH192" s="235"/>
      <c r="HI192" s="235"/>
      <c r="HJ192" s="235"/>
      <c r="HK192" s="235"/>
      <c r="HL192" s="235"/>
      <c r="HM192" s="235"/>
      <c r="HN192" s="235"/>
      <c r="HO192" s="235"/>
      <c r="HP192" s="235"/>
      <c r="HQ192" s="235"/>
      <c r="HR192" s="235"/>
      <c r="HS192" s="235"/>
      <c r="HT192" s="235"/>
      <c r="HU192" s="235"/>
      <c r="HV192" s="235"/>
      <c r="HW192" s="235"/>
      <c r="HX192" s="235"/>
      <c r="HY192" s="235"/>
      <c r="HZ192" s="235"/>
      <c r="IA192" s="235"/>
      <c r="IB192" s="235"/>
      <c r="IC192" s="235"/>
      <c r="ID192" s="235"/>
      <c r="IE192" s="235"/>
      <c r="IF192" s="235"/>
      <c r="IG192" s="235"/>
      <c r="IH192" s="235"/>
      <c r="II192" s="235"/>
      <c r="IJ192" s="235"/>
      <c r="IK192" s="235"/>
      <c r="IL192" s="235"/>
      <c r="IM192" s="235"/>
      <c r="IN192" s="235"/>
      <c r="IO192" s="235"/>
      <c r="IP192" s="235"/>
      <c r="IQ192" s="235"/>
      <c r="IR192" s="235"/>
      <c r="IS192" s="235"/>
      <c r="IT192" s="235"/>
      <c r="IU192" s="235"/>
      <c r="IV192" s="235"/>
    </row>
    <row r="193" ht="16.5" customHeight="1" spans="1:256">
      <c r="A193" s="243"/>
      <c r="B193" s="193"/>
      <c r="C193" s="281"/>
      <c r="D193" s="282"/>
      <c r="E193" s="282"/>
      <c r="F193" s="283"/>
      <c r="G193" s="282"/>
      <c r="H193" s="282"/>
      <c r="I193" s="282"/>
      <c r="J193" s="282"/>
      <c r="K193" s="282"/>
      <c r="L193" s="235"/>
      <c r="M193" s="235"/>
      <c r="N193" s="235"/>
      <c r="O193" s="235"/>
      <c r="P193" s="235"/>
      <c r="Q193" s="235"/>
      <c r="R193" s="235"/>
      <c r="S193" s="235"/>
      <c r="T193" s="235"/>
      <c r="U193" s="235"/>
      <c r="V193" s="235"/>
      <c r="W193" s="235"/>
      <c r="X193" s="235"/>
      <c r="Y193" s="235"/>
      <c r="Z193" s="235"/>
      <c r="AA193" s="235"/>
      <c r="AB193" s="235"/>
      <c r="AC193" s="235"/>
      <c r="AD193" s="235"/>
      <c r="AE193" s="235"/>
      <c r="AF193" s="235"/>
      <c r="AG193" s="235"/>
      <c r="AH193" s="235"/>
      <c r="AI193" s="235"/>
      <c r="AJ193" s="235"/>
      <c r="AK193" s="235"/>
      <c r="AL193" s="235"/>
      <c r="AM193" s="235"/>
      <c r="AN193" s="235"/>
      <c r="AO193" s="235"/>
      <c r="AP193" s="235"/>
      <c r="AQ193" s="235"/>
      <c r="AR193" s="235"/>
      <c r="AS193" s="235"/>
      <c r="AT193" s="235"/>
      <c r="AU193" s="235"/>
      <c r="AV193" s="235"/>
      <c r="AW193" s="235"/>
      <c r="AX193" s="235"/>
      <c r="AY193" s="235"/>
      <c r="AZ193" s="235"/>
      <c r="BA193" s="235"/>
      <c r="BB193" s="235"/>
      <c r="BC193" s="235"/>
      <c r="BD193" s="235"/>
      <c r="BE193" s="235"/>
      <c r="BF193" s="235"/>
      <c r="BG193" s="235"/>
      <c r="BH193" s="235"/>
      <c r="BI193" s="235"/>
      <c r="BJ193" s="235"/>
      <c r="BK193" s="235"/>
      <c r="BL193" s="235"/>
      <c r="BM193" s="235"/>
      <c r="BN193" s="235"/>
      <c r="BO193" s="235"/>
      <c r="BP193" s="235"/>
      <c r="BQ193" s="235"/>
      <c r="BR193" s="235"/>
      <c r="BS193" s="235"/>
      <c r="BT193" s="235"/>
      <c r="BU193" s="235"/>
      <c r="BV193" s="235"/>
      <c r="BW193" s="235"/>
      <c r="BX193" s="235"/>
      <c r="BY193" s="235"/>
      <c r="BZ193" s="235"/>
      <c r="CA193" s="235"/>
      <c r="CB193" s="235"/>
      <c r="CC193" s="235"/>
      <c r="CD193" s="235"/>
      <c r="CE193" s="235"/>
      <c r="CF193" s="235"/>
      <c r="CG193" s="235"/>
      <c r="CH193" s="235"/>
      <c r="CI193" s="235"/>
      <c r="CJ193" s="235"/>
      <c r="CK193" s="235"/>
      <c r="CL193" s="235"/>
      <c r="CM193" s="235"/>
      <c r="CN193" s="235"/>
      <c r="CO193" s="235"/>
      <c r="CP193" s="235"/>
      <c r="CQ193" s="235"/>
      <c r="CR193" s="235"/>
      <c r="CS193" s="235"/>
      <c r="CT193" s="235"/>
      <c r="CU193" s="235"/>
      <c r="CV193" s="235"/>
      <c r="CW193" s="235"/>
      <c r="CX193" s="235"/>
      <c r="CY193" s="235"/>
      <c r="CZ193" s="235"/>
      <c r="DA193" s="235"/>
      <c r="DB193" s="235"/>
      <c r="DC193" s="235"/>
      <c r="DD193" s="235"/>
      <c r="DE193" s="235"/>
      <c r="DF193" s="235"/>
      <c r="DG193" s="235"/>
      <c r="DH193" s="235"/>
      <c r="DI193" s="235"/>
      <c r="DJ193" s="235"/>
      <c r="DK193" s="235"/>
      <c r="DL193" s="235"/>
      <c r="DM193" s="235"/>
      <c r="DN193" s="235"/>
      <c r="DO193" s="235"/>
      <c r="DP193" s="235"/>
      <c r="DQ193" s="235"/>
      <c r="DR193" s="235"/>
      <c r="DS193" s="235"/>
      <c r="DT193" s="235"/>
      <c r="DU193" s="235"/>
      <c r="DV193" s="235"/>
      <c r="DW193" s="235"/>
      <c r="DX193" s="235"/>
      <c r="DY193" s="235"/>
      <c r="DZ193" s="235"/>
      <c r="EA193" s="235"/>
      <c r="EB193" s="235"/>
      <c r="EC193" s="235"/>
      <c r="ED193" s="235"/>
      <c r="EE193" s="235"/>
      <c r="EF193" s="235"/>
      <c r="EG193" s="235"/>
      <c r="EH193" s="235"/>
      <c r="EI193" s="235"/>
      <c r="EJ193" s="235"/>
      <c r="EK193" s="235"/>
      <c r="EL193" s="235"/>
      <c r="EM193" s="235"/>
      <c r="EN193" s="235"/>
      <c r="EO193" s="235"/>
      <c r="EP193" s="235"/>
      <c r="EQ193" s="235"/>
      <c r="ER193" s="235"/>
      <c r="ES193" s="235"/>
      <c r="ET193" s="235"/>
      <c r="EU193" s="235"/>
      <c r="EV193" s="235"/>
      <c r="EW193" s="235"/>
      <c r="EX193" s="235"/>
      <c r="EY193" s="235"/>
      <c r="EZ193" s="235"/>
      <c r="FA193" s="235"/>
      <c r="FB193" s="235"/>
      <c r="FC193" s="235"/>
      <c r="FD193" s="235"/>
      <c r="FE193" s="235"/>
      <c r="FF193" s="235"/>
      <c r="FG193" s="235"/>
      <c r="FH193" s="235"/>
      <c r="FI193" s="235"/>
      <c r="FJ193" s="235"/>
      <c r="FK193" s="235"/>
      <c r="FL193" s="235"/>
      <c r="FM193" s="235"/>
      <c r="FN193" s="235"/>
      <c r="FO193" s="235"/>
      <c r="FP193" s="235"/>
      <c r="FQ193" s="235"/>
      <c r="FR193" s="235"/>
      <c r="FS193" s="235"/>
      <c r="FT193" s="235"/>
      <c r="FU193" s="235"/>
      <c r="FV193" s="235"/>
      <c r="FW193" s="235"/>
      <c r="FX193" s="235"/>
      <c r="FY193" s="235"/>
      <c r="FZ193" s="235"/>
      <c r="GA193" s="235"/>
      <c r="GB193" s="235"/>
      <c r="GC193" s="235"/>
      <c r="GD193" s="235"/>
      <c r="GE193" s="235"/>
      <c r="GF193" s="235"/>
      <c r="GG193" s="235"/>
      <c r="GH193" s="235"/>
      <c r="GI193" s="235"/>
      <c r="GJ193" s="235"/>
      <c r="GK193" s="235"/>
      <c r="GL193" s="235"/>
      <c r="GM193" s="235"/>
      <c r="GN193" s="235"/>
      <c r="GO193" s="235"/>
      <c r="GP193" s="235"/>
      <c r="GQ193" s="235"/>
      <c r="GR193" s="235"/>
      <c r="GS193" s="235"/>
      <c r="GT193" s="235"/>
      <c r="GU193" s="235"/>
      <c r="GV193" s="235"/>
      <c r="GW193" s="235"/>
      <c r="GX193" s="235"/>
      <c r="GY193" s="235"/>
      <c r="GZ193" s="235"/>
      <c r="HA193" s="235"/>
      <c r="HB193" s="235"/>
      <c r="HC193" s="235"/>
      <c r="HD193" s="235"/>
      <c r="HE193" s="235"/>
      <c r="HF193" s="235"/>
      <c r="HG193" s="235"/>
      <c r="HH193" s="235"/>
      <c r="HI193" s="235"/>
      <c r="HJ193" s="235"/>
      <c r="HK193" s="235"/>
      <c r="HL193" s="235"/>
      <c r="HM193" s="235"/>
      <c r="HN193" s="235"/>
      <c r="HO193" s="235"/>
      <c r="HP193" s="235"/>
      <c r="HQ193" s="235"/>
      <c r="HR193" s="235"/>
      <c r="HS193" s="235"/>
      <c r="HT193" s="235"/>
      <c r="HU193" s="235"/>
      <c r="HV193" s="235"/>
      <c r="HW193" s="235"/>
      <c r="HX193" s="235"/>
      <c r="HY193" s="235"/>
      <c r="HZ193" s="235"/>
      <c r="IA193" s="235"/>
      <c r="IB193" s="235"/>
      <c r="IC193" s="235"/>
      <c r="ID193" s="235"/>
      <c r="IE193" s="235"/>
      <c r="IF193" s="235"/>
      <c r="IG193" s="235"/>
      <c r="IH193" s="235"/>
      <c r="II193" s="235"/>
      <c r="IJ193" s="235"/>
      <c r="IK193" s="235"/>
      <c r="IL193" s="235"/>
      <c r="IM193" s="235"/>
      <c r="IN193" s="235"/>
      <c r="IO193" s="235"/>
      <c r="IP193" s="235"/>
      <c r="IQ193" s="235"/>
      <c r="IR193" s="235"/>
      <c r="IS193" s="235"/>
      <c r="IT193" s="235"/>
      <c r="IU193" s="235"/>
      <c r="IV193" s="235"/>
    </row>
    <row r="194" ht="16.5" customHeight="1" spans="1:256">
      <c r="A194" s="243"/>
      <c r="B194" s="193"/>
      <c r="C194" s="281"/>
      <c r="D194" s="282"/>
      <c r="E194" s="282"/>
      <c r="F194" s="283"/>
      <c r="G194" s="282"/>
      <c r="H194" s="282"/>
      <c r="I194" s="282"/>
      <c r="J194" s="282"/>
      <c r="K194" s="282"/>
      <c r="L194" s="235"/>
      <c r="M194" s="235"/>
      <c r="N194" s="235"/>
      <c r="O194" s="235"/>
      <c r="P194" s="235"/>
      <c r="Q194" s="235"/>
      <c r="R194" s="235"/>
      <c r="S194" s="235"/>
      <c r="T194" s="235"/>
      <c r="U194" s="235"/>
      <c r="V194" s="235"/>
      <c r="W194" s="235"/>
      <c r="X194" s="235"/>
      <c r="Y194" s="235"/>
      <c r="Z194" s="235"/>
      <c r="AA194" s="235"/>
      <c r="AB194" s="235"/>
      <c r="AC194" s="235"/>
      <c r="AD194" s="235"/>
      <c r="AE194" s="235"/>
      <c r="AF194" s="235"/>
      <c r="AG194" s="235"/>
      <c r="AH194" s="235"/>
      <c r="AI194" s="235"/>
      <c r="AJ194" s="235"/>
      <c r="AK194" s="235"/>
      <c r="AL194" s="235"/>
      <c r="AM194" s="235"/>
      <c r="AN194" s="235"/>
      <c r="AO194" s="235"/>
      <c r="AP194" s="235"/>
      <c r="AQ194" s="235"/>
      <c r="AR194" s="235"/>
      <c r="AS194" s="235"/>
      <c r="AT194" s="235"/>
      <c r="AU194" s="235"/>
      <c r="AV194" s="235"/>
      <c r="AW194" s="235"/>
      <c r="AX194" s="235"/>
      <c r="AY194" s="235"/>
      <c r="AZ194" s="235"/>
      <c r="BA194" s="235"/>
      <c r="BB194" s="235"/>
      <c r="BC194" s="235"/>
      <c r="BD194" s="235"/>
      <c r="BE194" s="235"/>
      <c r="BF194" s="235"/>
      <c r="BG194" s="235"/>
      <c r="BH194" s="235"/>
      <c r="BI194" s="235"/>
      <c r="BJ194" s="235"/>
      <c r="BK194" s="235"/>
      <c r="BL194" s="235"/>
      <c r="BM194" s="235"/>
      <c r="BN194" s="235"/>
      <c r="BO194" s="235"/>
      <c r="BP194" s="235"/>
      <c r="BQ194" s="235"/>
      <c r="BR194" s="235"/>
      <c r="BS194" s="235"/>
      <c r="BT194" s="235"/>
      <c r="BU194" s="235"/>
      <c r="BV194" s="235"/>
      <c r="BW194" s="235"/>
      <c r="BX194" s="235"/>
      <c r="BY194" s="235"/>
      <c r="BZ194" s="235"/>
      <c r="CA194" s="235"/>
      <c r="CB194" s="235"/>
      <c r="CC194" s="235"/>
      <c r="CD194" s="235"/>
      <c r="CE194" s="235"/>
      <c r="CF194" s="235"/>
      <c r="CG194" s="235"/>
      <c r="CH194" s="235"/>
      <c r="CI194" s="235"/>
      <c r="CJ194" s="235"/>
      <c r="CK194" s="235"/>
      <c r="CL194" s="235"/>
      <c r="CM194" s="235"/>
      <c r="CN194" s="235"/>
      <c r="CO194" s="235"/>
      <c r="CP194" s="235"/>
      <c r="CQ194" s="235"/>
      <c r="CR194" s="235"/>
      <c r="CS194" s="235"/>
      <c r="CT194" s="235"/>
      <c r="CU194" s="235"/>
      <c r="CV194" s="235"/>
      <c r="CW194" s="235"/>
      <c r="CX194" s="235"/>
      <c r="CY194" s="235"/>
      <c r="CZ194" s="235"/>
      <c r="DA194" s="235"/>
      <c r="DB194" s="235"/>
      <c r="DC194" s="235"/>
      <c r="DD194" s="235"/>
      <c r="DE194" s="235"/>
      <c r="DF194" s="235"/>
      <c r="DG194" s="235"/>
      <c r="DH194" s="235"/>
      <c r="DI194" s="235"/>
      <c r="DJ194" s="235"/>
      <c r="DK194" s="235"/>
      <c r="DL194" s="235"/>
      <c r="DM194" s="235"/>
      <c r="DN194" s="235"/>
      <c r="DO194" s="235"/>
      <c r="DP194" s="235"/>
      <c r="DQ194" s="235"/>
      <c r="DR194" s="235"/>
      <c r="DS194" s="235"/>
      <c r="DT194" s="235"/>
      <c r="DU194" s="235"/>
      <c r="DV194" s="235"/>
      <c r="DW194" s="235"/>
      <c r="DX194" s="235"/>
      <c r="DY194" s="235"/>
      <c r="DZ194" s="235"/>
      <c r="EA194" s="235"/>
      <c r="EB194" s="235"/>
      <c r="EC194" s="235"/>
      <c r="ED194" s="235"/>
      <c r="EE194" s="235"/>
      <c r="EF194" s="235"/>
      <c r="EG194" s="235"/>
      <c r="EH194" s="235"/>
      <c r="EI194" s="235"/>
      <c r="EJ194" s="235"/>
      <c r="EK194" s="235"/>
      <c r="EL194" s="235"/>
      <c r="EM194" s="235"/>
      <c r="EN194" s="235"/>
      <c r="EO194" s="235"/>
      <c r="EP194" s="235"/>
      <c r="EQ194" s="235"/>
      <c r="ER194" s="235"/>
      <c r="ES194" s="235"/>
      <c r="ET194" s="235"/>
      <c r="EU194" s="235"/>
      <c r="EV194" s="235"/>
      <c r="EW194" s="235"/>
      <c r="EX194" s="235"/>
      <c r="EY194" s="235"/>
      <c r="EZ194" s="235"/>
      <c r="FA194" s="235"/>
      <c r="FB194" s="235"/>
      <c r="FC194" s="235"/>
      <c r="FD194" s="235"/>
      <c r="FE194" s="235"/>
      <c r="FF194" s="235"/>
      <c r="FG194" s="235"/>
      <c r="FH194" s="235"/>
      <c r="FI194" s="235"/>
      <c r="FJ194" s="235"/>
      <c r="FK194" s="235"/>
      <c r="FL194" s="235"/>
      <c r="FM194" s="235"/>
      <c r="FN194" s="235"/>
      <c r="FO194" s="235"/>
      <c r="FP194" s="235"/>
      <c r="FQ194" s="235"/>
      <c r="FR194" s="235"/>
      <c r="FS194" s="235"/>
      <c r="FT194" s="235"/>
      <c r="FU194" s="235"/>
      <c r="FV194" s="235"/>
      <c r="FW194" s="235"/>
      <c r="FX194" s="235"/>
      <c r="FY194" s="235"/>
      <c r="FZ194" s="235"/>
      <c r="GA194" s="235"/>
      <c r="GB194" s="235"/>
      <c r="GC194" s="235"/>
      <c r="GD194" s="235"/>
      <c r="GE194" s="235"/>
      <c r="GF194" s="235"/>
      <c r="GG194" s="235"/>
      <c r="GH194" s="235"/>
      <c r="GI194" s="235"/>
      <c r="GJ194" s="235"/>
      <c r="GK194" s="235"/>
      <c r="GL194" s="235"/>
      <c r="GM194" s="235"/>
      <c r="GN194" s="235"/>
      <c r="GO194" s="235"/>
      <c r="GP194" s="235"/>
      <c r="GQ194" s="235"/>
      <c r="GR194" s="235"/>
      <c r="GS194" s="235"/>
      <c r="GT194" s="235"/>
      <c r="GU194" s="235"/>
      <c r="GV194" s="235"/>
      <c r="GW194" s="235"/>
      <c r="GX194" s="235"/>
      <c r="GY194" s="235"/>
      <c r="GZ194" s="235"/>
      <c r="HA194" s="235"/>
      <c r="HB194" s="235"/>
      <c r="HC194" s="235"/>
      <c r="HD194" s="235"/>
      <c r="HE194" s="235"/>
      <c r="HF194" s="235"/>
      <c r="HG194" s="235"/>
      <c r="HH194" s="235"/>
      <c r="HI194" s="235"/>
      <c r="HJ194" s="235"/>
      <c r="HK194" s="235"/>
      <c r="HL194" s="235"/>
      <c r="HM194" s="235"/>
      <c r="HN194" s="235"/>
      <c r="HO194" s="235"/>
      <c r="HP194" s="235"/>
      <c r="HQ194" s="235"/>
      <c r="HR194" s="235"/>
      <c r="HS194" s="235"/>
      <c r="HT194" s="235"/>
      <c r="HU194" s="235"/>
      <c r="HV194" s="235"/>
      <c r="HW194" s="235"/>
      <c r="HX194" s="235"/>
      <c r="HY194" s="235"/>
      <c r="HZ194" s="235"/>
      <c r="IA194" s="235"/>
      <c r="IB194" s="235"/>
      <c r="IC194" s="235"/>
      <c r="ID194" s="235"/>
      <c r="IE194" s="235"/>
      <c r="IF194" s="235"/>
      <c r="IG194" s="235"/>
      <c r="IH194" s="235"/>
      <c r="II194" s="235"/>
      <c r="IJ194" s="235"/>
      <c r="IK194" s="235"/>
      <c r="IL194" s="235"/>
      <c r="IM194" s="235"/>
      <c r="IN194" s="235"/>
      <c r="IO194" s="235"/>
      <c r="IP194" s="235"/>
      <c r="IQ194" s="235"/>
      <c r="IR194" s="235"/>
      <c r="IS194" s="235"/>
      <c r="IT194" s="235"/>
      <c r="IU194" s="235"/>
      <c r="IV194" s="235"/>
    </row>
    <row r="195" ht="16.5" customHeight="1" spans="1:256">
      <c r="A195" s="243"/>
      <c r="B195" s="193"/>
      <c r="C195" s="281"/>
      <c r="D195" s="282"/>
      <c r="E195" s="282"/>
      <c r="F195" s="283"/>
      <c r="G195" s="282"/>
      <c r="H195" s="282"/>
      <c r="I195" s="282"/>
      <c r="J195" s="282"/>
      <c r="K195" s="282"/>
      <c r="L195" s="235"/>
      <c r="M195" s="235"/>
      <c r="N195" s="235"/>
      <c r="O195" s="235"/>
      <c r="P195" s="235"/>
      <c r="Q195" s="235"/>
      <c r="R195" s="235"/>
      <c r="S195" s="235"/>
      <c r="T195" s="235"/>
      <c r="U195" s="235"/>
      <c r="V195" s="235"/>
      <c r="W195" s="235"/>
      <c r="X195" s="235"/>
      <c r="Y195" s="235"/>
      <c r="Z195" s="235"/>
      <c r="AA195" s="235"/>
      <c r="AB195" s="235"/>
      <c r="AC195" s="235"/>
      <c r="AD195" s="235"/>
      <c r="AE195" s="235"/>
      <c r="AF195" s="235"/>
      <c r="AG195" s="235"/>
      <c r="AH195" s="235"/>
      <c r="AI195" s="235"/>
      <c r="AJ195" s="235"/>
      <c r="AK195" s="235"/>
      <c r="AL195" s="235"/>
      <c r="AM195" s="235"/>
      <c r="AN195" s="235"/>
      <c r="AO195" s="235"/>
      <c r="AP195" s="235"/>
      <c r="AQ195" s="235"/>
      <c r="AR195" s="235"/>
      <c r="AS195" s="235"/>
      <c r="AT195" s="235"/>
      <c r="AU195" s="235"/>
      <c r="AV195" s="235"/>
      <c r="AW195" s="235"/>
      <c r="AX195" s="235"/>
      <c r="AY195" s="235"/>
      <c r="AZ195" s="235"/>
      <c r="BA195" s="235"/>
      <c r="BB195" s="235"/>
      <c r="BC195" s="235"/>
      <c r="BD195" s="235"/>
      <c r="BE195" s="235"/>
      <c r="BF195" s="235"/>
      <c r="BG195" s="235"/>
      <c r="BH195" s="235"/>
      <c r="BI195" s="235"/>
      <c r="BJ195" s="235"/>
      <c r="BK195" s="235"/>
      <c r="BL195" s="235"/>
      <c r="BM195" s="235"/>
      <c r="BN195" s="235"/>
      <c r="BO195" s="235"/>
      <c r="BP195" s="235"/>
      <c r="BQ195" s="235"/>
      <c r="BR195" s="235"/>
      <c r="BS195" s="235"/>
      <c r="BT195" s="235"/>
      <c r="BU195" s="235"/>
      <c r="BV195" s="235"/>
      <c r="BW195" s="235"/>
      <c r="BX195" s="235"/>
      <c r="BY195" s="235"/>
      <c r="BZ195" s="235"/>
      <c r="CA195" s="235"/>
      <c r="CB195" s="235"/>
      <c r="CC195" s="235"/>
      <c r="CD195" s="235"/>
      <c r="CE195" s="235"/>
      <c r="CF195" s="235"/>
      <c r="CG195" s="235"/>
      <c r="CH195" s="235"/>
      <c r="CI195" s="235"/>
      <c r="CJ195" s="235"/>
      <c r="CK195" s="235"/>
      <c r="CL195" s="235"/>
      <c r="CM195" s="235"/>
      <c r="CN195" s="235"/>
      <c r="CO195" s="235"/>
      <c r="CP195" s="235"/>
      <c r="CQ195" s="235"/>
      <c r="CR195" s="235"/>
      <c r="CS195" s="235"/>
      <c r="CT195" s="235"/>
      <c r="CU195" s="235"/>
      <c r="CV195" s="235"/>
      <c r="CW195" s="235"/>
      <c r="CX195" s="235"/>
      <c r="CY195" s="235"/>
      <c r="CZ195" s="235"/>
      <c r="DA195" s="235"/>
      <c r="DB195" s="235"/>
      <c r="DC195" s="235"/>
      <c r="DD195" s="235"/>
      <c r="DE195" s="235"/>
      <c r="DF195" s="235"/>
      <c r="DG195" s="235"/>
      <c r="DH195" s="235"/>
      <c r="DI195" s="235"/>
      <c r="DJ195" s="235"/>
      <c r="DK195" s="235"/>
      <c r="DL195" s="235"/>
      <c r="DM195" s="235"/>
      <c r="DN195" s="235"/>
      <c r="DO195" s="235"/>
      <c r="DP195" s="235"/>
      <c r="DQ195" s="235"/>
      <c r="DR195" s="235"/>
      <c r="DS195" s="235"/>
      <c r="DT195" s="235"/>
      <c r="DU195" s="235"/>
      <c r="DV195" s="235"/>
      <c r="DW195" s="235"/>
      <c r="DX195" s="235"/>
      <c r="DY195" s="235"/>
      <c r="DZ195" s="235"/>
      <c r="EA195" s="235"/>
      <c r="EB195" s="235"/>
      <c r="EC195" s="235"/>
      <c r="ED195" s="235"/>
      <c r="EE195" s="235"/>
      <c r="EF195" s="235"/>
      <c r="EG195" s="235"/>
      <c r="EH195" s="235"/>
      <c r="EI195" s="235"/>
      <c r="EJ195" s="235"/>
      <c r="EK195" s="235"/>
      <c r="EL195" s="235"/>
      <c r="EM195" s="235"/>
      <c r="EN195" s="235"/>
      <c r="EO195" s="235"/>
      <c r="EP195" s="235"/>
      <c r="EQ195" s="235"/>
      <c r="ER195" s="235"/>
      <c r="ES195" s="235"/>
      <c r="ET195" s="235"/>
      <c r="EU195" s="235"/>
      <c r="EV195" s="235"/>
      <c r="EW195" s="235"/>
      <c r="EX195" s="235"/>
      <c r="EY195" s="235"/>
      <c r="EZ195" s="235"/>
      <c r="FA195" s="235"/>
      <c r="FB195" s="235"/>
      <c r="FC195" s="235"/>
      <c r="FD195" s="235"/>
      <c r="FE195" s="235"/>
      <c r="FF195" s="235"/>
      <c r="FG195" s="235"/>
      <c r="FH195" s="235"/>
      <c r="FI195" s="235"/>
      <c r="FJ195" s="235"/>
      <c r="FK195" s="235"/>
      <c r="FL195" s="235"/>
      <c r="FM195" s="235"/>
      <c r="FN195" s="235"/>
      <c r="FO195" s="235"/>
      <c r="FP195" s="235"/>
      <c r="FQ195" s="235"/>
      <c r="FR195" s="235"/>
      <c r="FS195" s="235"/>
      <c r="FT195" s="235"/>
      <c r="FU195" s="235"/>
      <c r="FV195" s="235"/>
      <c r="FW195" s="235"/>
      <c r="FX195" s="235"/>
      <c r="FY195" s="235"/>
      <c r="FZ195" s="235"/>
      <c r="GA195" s="235"/>
      <c r="GB195" s="235"/>
      <c r="GC195" s="235"/>
      <c r="GD195" s="235"/>
      <c r="GE195" s="235"/>
      <c r="GF195" s="235"/>
      <c r="GG195" s="235"/>
      <c r="GH195" s="235"/>
      <c r="GI195" s="235"/>
      <c r="GJ195" s="235"/>
      <c r="GK195" s="235"/>
      <c r="GL195" s="235"/>
      <c r="GM195" s="235"/>
      <c r="GN195" s="235"/>
      <c r="GO195" s="235"/>
      <c r="GP195" s="235"/>
      <c r="GQ195" s="235"/>
      <c r="GR195" s="235"/>
      <c r="GS195" s="235"/>
      <c r="GT195" s="235"/>
      <c r="GU195" s="235"/>
      <c r="GV195" s="235"/>
      <c r="GW195" s="235"/>
      <c r="GX195" s="235"/>
      <c r="GY195" s="235"/>
      <c r="GZ195" s="235"/>
      <c r="HA195" s="235"/>
      <c r="HB195" s="235"/>
      <c r="HC195" s="235"/>
      <c r="HD195" s="235"/>
      <c r="HE195" s="235"/>
      <c r="HF195" s="235"/>
      <c r="HG195" s="235"/>
      <c r="HH195" s="235"/>
      <c r="HI195" s="235"/>
      <c r="HJ195" s="235"/>
      <c r="HK195" s="235"/>
      <c r="HL195" s="235"/>
      <c r="HM195" s="235"/>
      <c r="HN195" s="235"/>
      <c r="HO195" s="235"/>
      <c r="HP195" s="235"/>
      <c r="HQ195" s="235"/>
      <c r="HR195" s="235"/>
      <c r="HS195" s="235"/>
      <c r="HT195" s="235"/>
      <c r="HU195" s="235"/>
      <c r="HV195" s="235"/>
      <c r="HW195" s="235"/>
      <c r="HX195" s="235"/>
      <c r="HY195" s="235"/>
      <c r="HZ195" s="235"/>
      <c r="IA195" s="235"/>
      <c r="IB195" s="235"/>
      <c r="IC195" s="235"/>
      <c r="ID195" s="235"/>
      <c r="IE195" s="235"/>
      <c r="IF195" s="235"/>
      <c r="IG195" s="235"/>
      <c r="IH195" s="235"/>
      <c r="II195" s="235"/>
      <c r="IJ195" s="235"/>
      <c r="IK195" s="235"/>
      <c r="IL195" s="235"/>
      <c r="IM195" s="235"/>
      <c r="IN195" s="235"/>
      <c r="IO195" s="235"/>
      <c r="IP195" s="235"/>
      <c r="IQ195" s="235"/>
      <c r="IR195" s="235"/>
      <c r="IS195" s="235"/>
      <c r="IT195" s="235"/>
      <c r="IU195" s="235"/>
      <c r="IV195" s="235"/>
    </row>
    <row r="196" ht="16.5" customHeight="1" spans="1:256">
      <c r="A196" s="243"/>
      <c r="B196" s="193"/>
      <c r="C196" s="281"/>
      <c r="D196" s="282"/>
      <c r="E196" s="282"/>
      <c r="F196" s="283"/>
      <c r="G196" s="282"/>
      <c r="H196" s="282"/>
      <c r="I196" s="282"/>
      <c r="J196" s="282"/>
      <c r="K196" s="282"/>
      <c r="L196" s="235"/>
      <c r="M196" s="235"/>
      <c r="N196" s="235"/>
      <c r="O196" s="235"/>
      <c r="P196" s="235"/>
      <c r="Q196" s="235"/>
      <c r="R196" s="235"/>
      <c r="S196" s="235"/>
      <c r="T196" s="235"/>
      <c r="U196" s="235"/>
      <c r="V196" s="235"/>
      <c r="W196" s="235"/>
      <c r="X196" s="235"/>
      <c r="Y196" s="235"/>
      <c r="Z196" s="235"/>
      <c r="AA196" s="235"/>
      <c r="AB196" s="235"/>
      <c r="AC196" s="235"/>
      <c r="AD196" s="235"/>
      <c r="AE196" s="235"/>
      <c r="AF196" s="235"/>
      <c r="AG196" s="235"/>
      <c r="AH196" s="235"/>
      <c r="AI196" s="235"/>
      <c r="AJ196" s="235"/>
      <c r="AK196" s="235"/>
      <c r="AL196" s="235"/>
      <c r="AM196" s="235"/>
      <c r="AN196" s="235"/>
      <c r="AO196" s="235"/>
      <c r="AP196" s="235"/>
      <c r="AQ196" s="235"/>
      <c r="AR196" s="235"/>
      <c r="AS196" s="235"/>
      <c r="AT196" s="235"/>
      <c r="AU196" s="235"/>
      <c r="AV196" s="235"/>
      <c r="AW196" s="235"/>
      <c r="AX196" s="235"/>
      <c r="AY196" s="235"/>
      <c r="AZ196" s="235"/>
      <c r="BA196" s="235"/>
      <c r="BB196" s="235"/>
      <c r="BC196" s="235"/>
      <c r="BD196" s="235"/>
      <c r="BE196" s="235"/>
      <c r="BF196" s="235"/>
      <c r="BG196" s="235"/>
      <c r="BH196" s="235"/>
      <c r="BI196" s="235"/>
      <c r="BJ196" s="235"/>
      <c r="BK196" s="235"/>
      <c r="BL196" s="235"/>
      <c r="BM196" s="235"/>
      <c r="BN196" s="235"/>
      <c r="BO196" s="235"/>
      <c r="BP196" s="235"/>
      <c r="BQ196" s="235"/>
      <c r="BR196" s="235"/>
      <c r="BS196" s="235"/>
      <c r="BT196" s="235"/>
      <c r="BU196" s="235"/>
      <c r="BV196" s="235"/>
      <c r="BW196" s="235"/>
      <c r="BX196" s="235"/>
      <c r="BY196" s="235"/>
      <c r="BZ196" s="235"/>
      <c r="CA196" s="235"/>
      <c r="CB196" s="235"/>
      <c r="CC196" s="235"/>
      <c r="CD196" s="235"/>
      <c r="CE196" s="235"/>
      <c r="CF196" s="235"/>
      <c r="CG196" s="235"/>
      <c r="CH196" s="235"/>
      <c r="CI196" s="235"/>
      <c r="CJ196" s="235"/>
      <c r="CK196" s="235"/>
      <c r="CL196" s="235"/>
      <c r="CM196" s="235"/>
      <c r="CN196" s="235"/>
      <c r="CO196" s="235"/>
      <c r="CP196" s="235"/>
      <c r="CQ196" s="235"/>
      <c r="CR196" s="235"/>
      <c r="CS196" s="235"/>
      <c r="CT196" s="235"/>
      <c r="CU196" s="235"/>
      <c r="CV196" s="235"/>
      <c r="CW196" s="235"/>
      <c r="CX196" s="235"/>
      <c r="CY196" s="235"/>
      <c r="CZ196" s="235"/>
      <c r="DA196" s="235"/>
      <c r="DB196" s="235"/>
      <c r="DC196" s="235"/>
      <c r="DD196" s="235"/>
      <c r="DE196" s="235"/>
      <c r="DF196" s="235"/>
      <c r="DG196" s="235"/>
      <c r="DH196" s="235"/>
      <c r="DI196" s="235"/>
      <c r="DJ196" s="235"/>
      <c r="DK196" s="235"/>
      <c r="DL196" s="235"/>
      <c r="DM196" s="235"/>
      <c r="DN196" s="235"/>
      <c r="DO196" s="235"/>
      <c r="DP196" s="235"/>
      <c r="DQ196" s="235"/>
      <c r="DR196" s="235"/>
      <c r="DS196" s="235"/>
      <c r="DT196" s="235"/>
      <c r="DU196" s="235"/>
      <c r="DV196" s="235"/>
      <c r="DW196" s="235"/>
      <c r="DX196" s="235"/>
      <c r="DY196" s="235"/>
      <c r="DZ196" s="235"/>
      <c r="EA196" s="235"/>
      <c r="EB196" s="235"/>
      <c r="EC196" s="235"/>
      <c r="ED196" s="235"/>
      <c r="EE196" s="235"/>
      <c r="EF196" s="235"/>
      <c r="EG196" s="235"/>
      <c r="EH196" s="235"/>
      <c r="EI196" s="235"/>
      <c r="EJ196" s="235"/>
      <c r="EK196" s="235"/>
      <c r="EL196" s="235"/>
      <c r="EM196" s="235"/>
      <c r="EN196" s="235"/>
      <c r="EO196" s="235"/>
      <c r="EP196" s="235"/>
      <c r="EQ196" s="235"/>
      <c r="ER196" s="235"/>
      <c r="ES196" s="235"/>
      <c r="ET196" s="235"/>
      <c r="EU196" s="235"/>
      <c r="EV196" s="235"/>
      <c r="EW196" s="235"/>
      <c r="EX196" s="235"/>
      <c r="EY196" s="235"/>
      <c r="EZ196" s="235"/>
      <c r="FA196" s="235"/>
      <c r="FB196" s="235"/>
      <c r="FC196" s="235"/>
      <c r="FD196" s="235"/>
      <c r="FE196" s="235"/>
      <c r="FF196" s="235"/>
      <c r="FG196" s="235"/>
      <c r="FH196" s="235"/>
      <c r="FI196" s="235"/>
      <c r="FJ196" s="235"/>
      <c r="FK196" s="235"/>
      <c r="FL196" s="235"/>
      <c r="FM196" s="235"/>
      <c r="FN196" s="235"/>
      <c r="FO196" s="235"/>
      <c r="FP196" s="235"/>
      <c r="FQ196" s="235"/>
      <c r="FR196" s="235"/>
      <c r="FS196" s="235"/>
      <c r="FT196" s="235"/>
      <c r="FU196" s="235"/>
      <c r="FV196" s="235"/>
      <c r="FW196" s="235"/>
      <c r="FX196" s="235"/>
      <c r="FY196" s="235"/>
      <c r="FZ196" s="235"/>
      <c r="GA196" s="235"/>
      <c r="GB196" s="235"/>
      <c r="GC196" s="235"/>
      <c r="GD196" s="235"/>
      <c r="GE196" s="235"/>
      <c r="GF196" s="235"/>
      <c r="GG196" s="235"/>
      <c r="GH196" s="235"/>
      <c r="GI196" s="235"/>
      <c r="GJ196" s="235"/>
      <c r="GK196" s="235"/>
      <c r="GL196" s="235"/>
      <c r="GM196" s="235"/>
      <c r="GN196" s="235"/>
      <c r="GO196" s="235"/>
      <c r="GP196" s="235"/>
      <c r="GQ196" s="235"/>
      <c r="GR196" s="235"/>
      <c r="GS196" s="235"/>
      <c r="GT196" s="235"/>
      <c r="GU196" s="235"/>
      <c r="GV196" s="235"/>
      <c r="GW196" s="235"/>
      <c r="GX196" s="235"/>
      <c r="GY196" s="235"/>
      <c r="GZ196" s="235"/>
      <c r="HA196" s="235"/>
      <c r="HB196" s="235"/>
      <c r="HC196" s="235"/>
      <c r="HD196" s="235"/>
      <c r="HE196" s="235"/>
      <c r="HF196" s="235"/>
      <c r="HG196" s="235"/>
      <c r="HH196" s="235"/>
      <c r="HI196" s="235"/>
      <c r="HJ196" s="235"/>
      <c r="HK196" s="235"/>
      <c r="HL196" s="235"/>
      <c r="HM196" s="235"/>
      <c r="HN196" s="235"/>
      <c r="HO196" s="235"/>
      <c r="HP196" s="235"/>
      <c r="HQ196" s="235"/>
      <c r="HR196" s="235"/>
      <c r="HS196" s="235"/>
      <c r="HT196" s="235"/>
      <c r="HU196" s="235"/>
      <c r="HV196" s="235"/>
      <c r="HW196" s="235"/>
      <c r="HX196" s="235"/>
      <c r="HY196" s="235"/>
      <c r="HZ196" s="235"/>
      <c r="IA196" s="235"/>
      <c r="IB196" s="235"/>
      <c r="IC196" s="235"/>
      <c r="ID196" s="235"/>
      <c r="IE196" s="235"/>
      <c r="IF196" s="235"/>
      <c r="IG196" s="235"/>
      <c r="IH196" s="235"/>
      <c r="II196" s="235"/>
      <c r="IJ196" s="235"/>
      <c r="IK196" s="235"/>
      <c r="IL196" s="235"/>
      <c r="IM196" s="235"/>
      <c r="IN196" s="235"/>
      <c r="IO196" s="235"/>
      <c r="IP196" s="235"/>
      <c r="IQ196" s="235"/>
      <c r="IR196" s="235"/>
      <c r="IS196" s="235"/>
      <c r="IT196" s="235"/>
      <c r="IU196" s="235"/>
      <c r="IV196" s="235"/>
    </row>
    <row r="197" ht="16.5" customHeight="1" spans="1:256">
      <c r="A197" s="243"/>
      <c r="B197" s="193"/>
      <c r="C197" s="281"/>
      <c r="D197" s="282"/>
      <c r="E197" s="282"/>
      <c r="F197" s="283"/>
      <c r="G197" s="282"/>
      <c r="H197" s="282"/>
      <c r="I197" s="282"/>
      <c r="J197" s="282"/>
      <c r="K197" s="282"/>
      <c r="L197" s="235"/>
      <c r="M197" s="235"/>
      <c r="N197" s="235"/>
      <c r="O197" s="235"/>
      <c r="P197" s="235"/>
      <c r="Q197" s="235"/>
      <c r="R197" s="235"/>
      <c r="S197" s="235"/>
      <c r="T197" s="235"/>
      <c r="U197" s="235"/>
      <c r="V197" s="235"/>
      <c r="W197" s="235"/>
      <c r="X197" s="235"/>
      <c r="Y197" s="235"/>
      <c r="Z197" s="235"/>
      <c r="AA197" s="235"/>
      <c r="AB197" s="235"/>
      <c r="AC197" s="235"/>
      <c r="AD197" s="235"/>
      <c r="AE197" s="235"/>
      <c r="AF197" s="235"/>
      <c r="AG197" s="235"/>
      <c r="AH197" s="235"/>
      <c r="AI197" s="235"/>
      <c r="AJ197" s="235"/>
      <c r="AK197" s="235"/>
      <c r="AL197" s="235"/>
      <c r="AM197" s="235"/>
      <c r="AN197" s="235"/>
      <c r="AO197" s="235"/>
      <c r="AP197" s="235"/>
      <c r="AQ197" s="235"/>
      <c r="AR197" s="235"/>
      <c r="AS197" s="235"/>
      <c r="AT197" s="235"/>
      <c r="AU197" s="235"/>
      <c r="AV197" s="235"/>
      <c r="AW197" s="235"/>
      <c r="AX197" s="235"/>
      <c r="AY197" s="235"/>
      <c r="AZ197" s="235"/>
      <c r="BA197" s="235"/>
      <c r="BB197" s="235"/>
      <c r="BC197" s="235"/>
      <c r="BD197" s="235"/>
      <c r="BE197" s="235"/>
      <c r="BF197" s="235"/>
      <c r="BG197" s="235"/>
      <c r="BH197" s="235"/>
      <c r="BI197" s="235"/>
      <c r="BJ197" s="235"/>
      <c r="BK197" s="235"/>
      <c r="BL197" s="235"/>
      <c r="BM197" s="235"/>
      <c r="BN197" s="235"/>
      <c r="BO197" s="235"/>
      <c r="BP197" s="235"/>
      <c r="BQ197" s="235"/>
      <c r="BR197" s="235"/>
      <c r="BS197" s="235"/>
      <c r="BT197" s="235"/>
      <c r="BU197" s="235"/>
      <c r="BV197" s="235"/>
      <c r="BW197" s="235"/>
      <c r="BX197" s="235"/>
      <c r="BY197" s="235"/>
      <c r="BZ197" s="235"/>
      <c r="CA197" s="235"/>
      <c r="CB197" s="235"/>
      <c r="CC197" s="235"/>
      <c r="CD197" s="235"/>
      <c r="CE197" s="235"/>
      <c r="CF197" s="235"/>
      <c r="CG197" s="235"/>
      <c r="CH197" s="235"/>
      <c r="CI197" s="235"/>
      <c r="CJ197" s="235"/>
      <c r="CK197" s="235"/>
      <c r="CL197" s="235"/>
      <c r="CM197" s="235"/>
      <c r="CN197" s="235"/>
      <c r="CO197" s="235"/>
      <c r="CP197" s="235"/>
      <c r="CQ197" s="235"/>
      <c r="CR197" s="235"/>
      <c r="CS197" s="235"/>
      <c r="CT197" s="235"/>
      <c r="CU197" s="235"/>
      <c r="CV197" s="235"/>
      <c r="CW197" s="235"/>
      <c r="CX197" s="235"/>
      <c r="CY197" s="235"/>
      <c r="CZ197" s="235"/>
      <c r="DA197" s="235"/>
      <c r="DB197" s="235"/>
      <c r="DC197" s="235"/>
      <c r="DD197" s="235"/>
      <c r="DE197" s="235"/>
      <c r="DF197" s="235"/>
      <c r="DG197" s="235"/>
      <c r="DH197" s="235"/>
      <c r="DI197" s="235"/>
      <c r="DJ197" s="235"/>
      <c r="DK197" s="235"/>
      <c r="DL197" s="235"/>
      <c r="DM197" s="235"/>
      <c r="DN197" s="235"/>
      <c r="DO197" s="235"/>
      <c r="DP197" s="235"/>
      <c r="DQ197" s="235"/>
      <c r="DR197" s="235"/>
      <c r="DS197" s="235"/>
      <c r="DT197" s="235"/>
      <c r="DU197" s="235"/>
      <c r="DV197" s="235"/>
      <c r="DW197" s="235"/>
      <c r="DX197" s="235"/>
      <c r="DY197" s="235"/>
      <c r="DZ197" s="235"/>
      <c r="EA197" s="235"/>
      <c r="EB197" s="235"/>
      <c r="EC197" s="235"/>
      <c r="ED197" s="235"/>
      <c r="EE197" s="235"/>
      <c r="EF197" s="235"/>
      <c r="EG197" s="235"/>
      <c r="EH197" s="235"/>
      <c r="EI197" s="235"/>
      <c r="EJ197" s="235"/>
      <c r="EK197" s="235"/>
      <c r="EL197" s="235"/>
      <c r="EM197" s="235"/>
      <c r="EN197" s="235"/>
      <c r="EO197" s="235"/>
      <c r="EP197" s="235"/>
      <c r="EQ197" s="235"/>
      <c r="ER197" s="235"/>
      <c r="ES197" s="235"/>
      <c r="ET197" s="235"/>
      <c r="EU197" s="235"/>
      <c r="EV197" s="235"/>
      <c r="EW197" s="235"/>
      <c r="EX197" s="235"/>
      <c r="EY197" s="235"/>
      <c r="EZ197" s="235"/>
      <c r="FA197" s="235"/>
      <c r="FB197" s="235"/>
      <c r="FC197" s="235"/>
      <c r="FD197" s="235"/>
      <c r="FE197" s="235"/>
      <c r="FF197" s="235"/>
      <c r="FG197" s="235"/>
      <c r="FH197" s="235"/>
      <c r="FI197" s="235"/>
      <c r="FJ197" s="235"/>
      <c r="FK197" s="235"/>
      <c r="FL197" s="235"/>
      <c r="FM197" s="235"/>
      <c r="FN197" s="235"/>
      <c r="FO197" s="235"/>
      <c r="FP197" s="235"/>
      <c r="FQ197" s="235"/>
      <c r="FR197" s="235"/>
      <c r="FS197" s="235"/>
      <c r="FT197" s="235"/>
      <c r="FU197" s="235"/>
      <c r="FV197" s="235"/>
      <c r="FW197" s="235"/>
      <c r="FX197" s="235"/>
      <c r="FY197" s="235"/>
      <c r="FZ197" s="235"/>
      <c r="GA197" s="235"/>
      <c r="GB197" s="235"/>
      <c r="GC197" s="235"/>
      <c r="GD197" s="235"/>
      <c r="GE197" s="235"/>
      <c r="GF197" s="235"/>
      <c r="GG197" s="235"/>
      <c r="GH197" s="235"/>
      <c r="GI197" s="235"/>
      <c r="GJ197" s="235"/>
      <c r="GK197" s="235"/>
      <c r="GL197" s="235"/>
      <c r="GM197" s="235"/>
      <c r="GN197" s="235"/>
      <c r="GO197" s="235"/>
      <c r="GP197" s="235"/>
      <c r="GQ197" s="235"/>
      <c r="GR197" s="235"/>
      <c r="GS197" s="235"/>
      <c r="GT197" s="235"/>
      <c r="GU197" s="235"/>
      <c r="GV197" s="235"/>
      <c r="GW197" s="235"/>
      <c r="GX197" s="235"/>
      <c r="GY197" s="235"/>
      <c r="GZ197" s="235"/>
      <c r="HA197" s="235"/>
      <c r="HB197" s="235"/>
      <c r="HC197" s="235"/>
      <c r="HD197" s="235"/>
      <c r="HE197" s="235"/>
      <c r="HF197" s="235"/>
      <c r="HG197" s="235"/>
      <c r="HH197" s="235"/>
      <c r="HI197" s="235"/>
      <c r="HJ197" s="235"/>
      <c r="HK197" s="235"/>
      <c r="HL197" s="235"/>
      <c r="HM197" s="235"/>
      <c r="HN197" s="235"/>
      <c r="HO197" s="235"/>
      <c r="HP197" s="235"/>
      <c r="HQ197" s="235"/>
      <c r="HR197" s="235"/>
      <c r="HS197" s="235"/>
      <c r="HT197" s="235"/>
      <c r="HU197" s="235"/>
      <c r="HV197" s="235"/>
      <c r="HW197" s="235"/>
      <c r="HX197" s="235"/>
      <c r="HY197" s="235"/>
      <c r="HZ197" s="235"/>
      <c r="IA197" s="235"/>
      <c r="IB197" s="235"/>
      <c r="IC197" s="235"/>
      <c r="ID197" s="235"/>
      <c r="IE197" s="235"/>
      <c r="IF197" s="235"/>
      <c r="IG197" s="235"/>
      <c r="IH197" s="235"/>
      <c r="II197" s="235"/>
      <c r="IJ197" s="235"/>
      <c r="IK197" s="235"/>
      <c r="IL197" s="235"/>
      <c r="IM197" s="235"/>
      <c r="IN197" s="235"/>
      <c r="IO197" s="235"/>
      <c r="IP197" s="235"/>
      <c r="IQ197" s="235"/>
      <c r="IR197" s="235"/>
      <c r="IS197" s="235"/>
      <c r="IT197" s="235"/>
      <c r="IU197" s="235"/>
      <c r="IV197" s="235"/>
    </row>
    <row r="198" ht="16.5" customHeight="1" spans="1:256">
      <c r="A198" s="243"/>
      <c r="B198" s="193"/>
      <c r="C198" s="281"/>
      <c r="D198" s="282"/>
      <c r="E198" s="282"/>
      <c r="F198" s="283"/>
      <c r="G198" s="282"/>
      <c r="H198" s="282"/>
      <c r="I198" s="282"/>
      <c r="J198" s="282"/>
      <c r="K198" s="282"/>
      <c r="L198" s="235"/>
      <c r="M198" s="235"/>
      <c r="N198" s="235"/>
      <c r="O198" s="235"/>
      <c r="P198" s="235"/>
      <c r="Q198" s="235"/>
      <c r="R198" s="235"/>
      <c r="S198" s="235"/>
      <c r="T198" s="235"/>
      <c r="U198" s="235"/>
      <c r="V198" s="235"/>
      <c r="W198" s="235"/>
      <c r="X198" s="235"/>
      <c r="Y198" s="235"/>
      <c r="Z198" s="235"/>
      <c r="AA198" s="235"/>
      <c r="AB198" s="235"/>
      <c r="AC198" s="235"/>
      <c r="AD198" s="235"/>
      <c r="AE198" s="235"/>
      <c r="AF198" s="235"/>
      <c r="AG198" s="235"/>
      <c r="AH198" s="235"/>
      <c r="AI198" s="235"/>
      <c r="AJ198" s="235"/>
      <c r="AK198" s="235"/>
      <c r="AL198" s="235"/>
      <c r="AM198" s="235"/>
      <c r="AN198" s="235"/>
      <c r="AO198" s="235"/>
      <c r="AP198" s="235"/>
      <c r="AQ198" s="235"/>
      <c r="AR198" s="235"/>
      <c r="AS198" s="235"/>
      <c r="AT198" s="235"/>
      <c r="AU198" s="235"/>
      <c r="AV198" s="235"/>
      <c r="AW198" s="235"/>
      <c r="AX198" s="235"/>
      <c r="AY198" s="235"/>
      <c r="AZ198" s="235"/>
      <c r="BA198" s="235"/>
      <c r="BB198" s="235"/>
      <c r="BC198" s="235"/>
      <c r="BD198" s="235"/>
      <c r="BE198" s="235"/>
      <c r="BF198" s="235"/>
      <c r="BG198" s="235"/>
      <c r="BH198" s="235"/>
      <c r="BI198" s="235"/>
      <c r="BJ198" s="235"/>
      <c r="BK198" s="235"/>
      <c r="BL198" s="235"/>
      <c r="BM198" s="235"/>
      <c r="BN198" s="235"/>
      <c r="BO198" s="235"/>
      <c r="BP198" s="235"/>
      <c r="BQ198" s="235"/>
      <c r="BR198" s="235"/>
      <c r="BS198" s="235"/>
      <c r="BT198" s="235"/>
      <c r="BU198" s="235"/>
      <c r="BV198" s="235"/>
      <c r="BW198" s="235"/>
      <c r="BX198" s="235"/>
      <c r="BY198" s="235"/>
      <c r="BZ198" s="235"/>
      <c r="CA198" s="235"/>
      <c r="CB198" s="235"/>
      <c r="CC198" s="235"/>
      <c r="CD198" s="235"/>
      <c r="CE198" s="235"/>
      <c r="CF198" s="235"/>
      <c r="CG198" s="235"/>
      <c r="CH198" s="235"/>
      <c r="CI198" s="235"/>
      <c r="CJ198" s="235"/>
      <c r="CK198" s="235"/>
      <c r="CL198" s="235"/>
      <c r="CM198" s="235"/>
      <c r="CN198" s="235"/>
      <c r="CO198" s="235"/>
      <c r="CP198" s="235"/>
      <c r="CQ198" s="235"/>
      <c r="CR198" s="235"/>
      <c r="CS198" s="235"/>
      <c r="CT198" s="235"/>
      <c r="CU198" s="235"/>
      <c r="CV198" s="235"/>
      <c r="CW198" s="235"/>
      <c r="CX198" s="235"/>
      <c r="CY198" s="235"/>
      <c r="CZ198" s="235"/>
      <c r="DA198" s="235"/>
      <c r="DB198" s="235"/>
      <c r="DC198" s="235"/>
      <c r="DD198" s="235"/>
      <c r="DE198" s="235"/>
      <c r="DF198" s="235"/>
      <c r="DG198" s="235"/>
      <c r="DH198" s="235"/>
      <c r="DI198" s="235"/>
      <c r="DJ198" s="235"/>
      <c r="DK198" s="235"/>
      <c r="DL198" s="235"/>
      <c r="DM198" s="235"/>
      <c r="DN198" s="235"/>
      <c r="DO198" s="235"/>
      <c r="DP198" s="235"/>
      <c r="DQ198" s="235"/>
      <c r="DR198" s="235"/>
      <c r="DS198" s="235"/>
      <c r="DT198" s="235"/>
      <c r="DU198" s="235"/>
      <c r="DV198" s="235"/>
      <c r="DW198" s="235"/>
      <c r="DX198" s="235"/>
      <c r="DY198" s="235"/>
      <c r="DZ198" s="235"/>
      <c r="EA198" s="235"/>
      <c r="EB198" s="235"/>
      <c r="EC198" s="235"/>
      <c r="ED198" s="235"/>
      <c r="EE198" s="235"/>
      <c r="EF198" s="235"/>
      <c r="EG198" s="235"/>
      <c r="EH198" s="235"/>
      <c r="EI198" s="235"/>
      <c r="EJ198" s="235"/>
      <c r="EK198" s="235"/>
      <c r="EL198" s="235"/>
      <c r="EM198" s="235"/>
      <c r="EN198" s="235"/>
      <c r="EO198" s="235"/>
      <c r="EP198" s="235"/>
      <c r="EQ198" s="235"/>
      <c r="ER198" s="235"/>
      <c r="ES198" s="235"/>
      <c r="ET198" s="235"/>
      <c r="EU198" s="235"/>
      <c r="EV198" s="235"/>
      <c r="EW198" s="235"/>
      <c r="EX198" s="235"/>
      <c r="EY198" s="235"/>
      <c r="EZ198" s="235"/>
      <c r="FA198" s="235"/>
      <c r="FB198" s="235"/>
      <c r="FC198" s="235"/>
      <c r="FD198" s="235"/>
      <c r="FE198" s="235"/>
      <c r="FF198" s="235"/>
      <c r="FG198" s="235"/>
      <c r="FH198" s="235"/>
      <c r="FI198" s="235"/>
      <c r="FJ198" s="235"/>
      <c r="FK198" s="235"/>
      <c r="FL198" s="235"/>
      <c r="FM198" s="235"/>
      <c r="FN198" s="235"/>
      <c r="FO198" s="235"/>
      <c r="FP198" s="235"/>
      <c r="FQ198" s="235"/>
      <c r="FR198" s="235"/>
      <c r="FS198" s="235"/>
      <c r="FT198" s="235"/>
      <c r="FU198" s="235"/>
      <c r="FV198" s="235"/>
      <c r="FW198" s="235"/>
      <c r="FX198" s="235"/>
      <c r="FY198" s="235"/>
      <c r="FZ198" s="235"/>
      <c r="GA198" s="235"/>
      <c r="GB198" s="235"/>
      <c r="GC198" s="235"/>
      <c r="GD198" s="235"/>
      <c r="GE198" s="235"/>
      <c r="GF198" s="235"/>
      <c r="GG198" s="235"/>
      <c r="GH198" s="235"/>
      <c r="GI198" s="235"/>
      <c r="GJ198" s="235"/>
      <c r="GK198" s="235"/>
      <c r="GL198" s="235"/>
      <c r="GM198" s="235"/>
      <c r="GN198" s="235"/>
      <c r="GO198" s="235"/>
      <c r="GP198" s="235"/>
      <c r="GQ198" s="235"/>
      <c r="GR198" s="235"/>
      <c r="GS198" s="235"/>
      <c r="GT198" s="235"/>
      <c r="GU198" s="235"/>
      <c r="GV198" s="235"/>
      <c r="GW198" s="235"/>
      <c r="GX198" s="235"/>
      <c r="GY198" s="235"/>
      <c r="GZ198" s="235"/>
      <c r="HA198" s="235"/>
      <c r="HB198" s="235"/>
      <c r="HC198" s="235"/>
      <c r="HD198" s="235"/>
      <c r="HE198" s="235"/>
      <c r="HF198" s="235"/>
      <c r="HG198" s="235"/>
      <c r="HH198" s="235"/>
      <c r="HI198" s="235"/>
      <c r="HJ198" s="235"/>
      <c r="HK198" s="235"/>
      <c r="HL198" s="235"/>
      <c r="HM198" s="235"/>
      <c r="HN198" s="235"/>
      <c r="HO198" s="235"/>
      <c r="HP198" s="235"/>
      <c r="HQ198" s="235"/>
      <c r="HR198" s="235"/>
      <c r="HS198" s="235"/>
      <c r="HT198" s="235"/>
      <c r="HU198" s="235"/>
      <c r="HV198" s="235"/>
      <c r="HW198" s="235"/>
      <c r="HX198" s="235"/>
      <c r="HY198" s="235"/>
      <c r="HZ198" s="235"/>
      <c r="IA198" s="235"/>
      <c r="IB198" s="235"/>
      <c r="IC198" s="235"/>
      <c r="ID198" s="235"/>
      <c r="IE198" s="235"/>
      <c r="IF198" s="235"/>
      <c r="IG198" s="235"/>
      <c r="IH198" s="235"/>
      <c r="II198" s="235"/>
      <c r="IJ198" s="235"/>
      <c r="IK198" s="235"/>
      <c r="IL198" s="235"/>
      <c r="IM198" s="235"/>
      <c r="IN198" s="235"/>
      <c r="IO198" s="235"/>
      <c r="IP198" s="235"/>
      <c r="IQ198" s="235"/>
      <c r="IR198" s="235"/>
      <c r="IS198" s="235"/>
      <c r="IT198" s="235"/>
      <c r="IU198" s="235"/>
      <c r="IV198" s="235"/>
    </row>
    <row r="199" ht="16.5" customHeight="1" spans="1:256">
      <c r="A199" s="243"/>
      <c r="B199" s="193"/>
      <c r="C199" s="281"/>
      <c r="D199" s="282"/>
      <c r="E199" s="282"/>
      <c r="F199" s="283"/>
      <c r="G199" s="282"/>
      <c r="H199" s="282"/>
      <c r="I199" s="282"/>
      <c r="J199" s="282"/>
      <c r="K199" s="282"/>
      <c r="L199" s="235"/>
      <c r="M199" s="235"/>
      <c r="N199" s="235"/>
      <c r="O199" s="235"/>
      <c r="P199" s="235"/>
      <c r="Q199" s="235"/>
      <c r="R199" s="235"/>
      <c r="S199" s="235"/>
      <c r="T199" s="235"/>
      <c r="U199" s="235"/>
      <c r="V199" s="235"/>
      <c r="W199" s="235"/>
      <c r="X199" s="235"/>
      <c r="Y199" s="235"/>
      <c r="Z199" s="235"/>
      <c r="AA199" s="235"/>
      <c r="AB199" s="235"/>
      <c r="AC199" s="235"/>
      <c r="AD199" s="235"/>
      <c r="AE199" s="235"/>
      <c r="AF199" s="235"/>
      <c r="AG199" s="235"/>
      <c r="AH199" s="235"/>
      <c r="AI199" s="235"/>
      <c r="AJ199" s="235"/>
      <c r="AK199" s="235"/>
      <c r="AL199" s="235"/>
      <c r="AM199" s="235"/>
      <c r="AN199" s="235"/>
      <c r="AO199" s="235"/>
      <c r="AP199" s="235"/>
      <c r="AQ199" s="235"/>
      <c r="AR199" s="235"/>
      <c r="AS199" s="235"/>
      <c r="AT199" s="235"/>
      <c r="AU199" s="235"/>
      <c r="AV199" s="235"/>
      <c r="AW199" s="235"/>
      <c r="AX199" s="235"/>
      <c r="AY199" s="235"/>
      <c r="AZ199" s="235"/>
      <c r="BA199" s="235"/>
      <c r="BB199" s="235"/>
      <c r="BC199" s="235"/>
      <c r="BD199" s="235"/>
      <c r="BE199" s="235"/>
      <c r="BF199" s="235"/>
      <c r="BG199" s="235"/>
      <c r="BH199" s="235"/>
      <c r="BI199" s="235"/>
      <c r="BJ199" s="235"/>
      <c r="BK199" s="235"/>
      <c r="BL199" s="235"/>
      <c r="BM199" s="235"/>
      <c r="BN199" s="235"/>
      <c r="BO199" s="235"/>
      <c r="BP199" s="235"/>
      <c r="BQ199" s="235"/>
      <c r="BR199" s="235"/>
      <c r="BS199" s="235"/>
      <c r="BT199" s="235"/>
      <c r="BU199" s="235"/>
      <c r="BV199" s="235"/>
      <c r="BW199" s="235"/>
      <c r="BX199" s="235"/>
      <c r="BY199" s="235"/>
      <c r="BZ199" s="235"/>
      <c r="CA199" s="235"/>
      <c r="CB199" s="235"/>
      <c r="CC199" s="235"/>
      <c r="CD199" s="235"/>
      <c r="CE199" s="235"/>
      <c r="CF199" s="235"/>
      <c r="CG199" s="235"/>
      <c r="CH199" s="235"/>
      <c r="CI199" s="235"/>
      <c r="CJ199" s="235"/>
      <c r="CK199" s="235"/>
      <c r="CL199" s="235"/>
      <c r="CM199" s="235"/>
      <c r="CN199" s="235"/>
      <c r="CO199" s="235"/>
      <c r="CP199" s="235"/>
      <c r="CQ199" s="235"/>
      <c r="CR199" s="235"/>
      <c r="CS199" s="235"/>
      <c r="CT199" s="235"/>
      <c r="CU199" s="235"/>
      <c r="CV199" s="235"/>
      <c r="CW199" s="235"/>
      <c r="CX199" s="235"/>
      <c r="CY199" s="235"/>
      <c r="CZ199" s="235"/>
      <c r="DA199" s="235"/>
      <c r="DB199" s="235"/>
      <c r="DC199" s="235"/>
      <c r="DD199" s="235"/>
      <c r="DE199" s="235"/>
      <c r="DF199" s="235"/>
      <c r="DG199" s="235"/>
      <c r="DH199" s="235"/>
      <c r="DI199" s="235"/>
      <c r="DJ199" s="235"/>
      <c r="DK199" s="235"/>
      <c r="DL199" s="235"/>
      <c r="DM199" s="235"/>
      <c r="DN199" s="235"/>
      <c r="DO199" s="235"/>
      <c r="DP199" s="235"/>
      <c r="DQ199" s="235"/>
      <c r="DR199" s="235"/>
      <c r="DS199" s="235"/>
      <c r="DT199" s="235"/>
      <c r="DU199" s="235"/>
      <c r="DV199" s="235"/>
      <c r="DW199" s="235"/>
      <c r="DX199" s="235"/>
      <c r="DY199" s="235"/>
      <c r="DZ199" s="235"/>
      <c r="EA199" s="235"/>
      <c r="EB199" s="235"/>
      <c r="EC199" s="235"/>
      <c r="ED199" s="235"/>
      <c r="EE199" s="235"/>
      <c r="EF199" s="235"/>
      <c r="EG199" s="235"/>
      <c r="EH199" s="235"/>
      <c r="EI199" s="235"/>
      <c r="EJ199" s="235"/>
      <c r="EK199" s="235"/>
      <c r="EL199" s="235"/>
      <c r="EM199" s="235"/>
      <c r="EN199" s="235"/>
      <c r="EO199" s="235"/>
      <c r="EP199" s="235"/>
      <c r="EQ199" s="235"/>
      <c r="ER199" s="235"/>
      <c r="ES199" s="235"/>
      <c r="ET199" s="235"/>
      <c r="EU199" s="235"/>
      <c r="EV199" s="235"/>
      <c r="EW199" s="235"/>
      <c r="EX199" s="235"/>
      <c r="EY199" s="235"/>
      <c r="EZ199" s="235"/>
      <c r="FA199" s="235"/>
      <c r="FB199" s="235"/>
      <c r="FC199" s="235"/>
      <c r="FD199" s="235"/>
      <c r="FE199" s="235"/>
      <c r="FF199" s="235"/>
      <c r="FG199" s="235"/>
      <c r="FH199" s="235"/>
      <c r="FI199" s="235"/>
      <c r="FJ199" s="235"/>
      <c r="FK199" s="235"/>
      <c r="FL199" s="235"/>
      <c r="FM199" s="235"/>
      <c r="FN199" s="235"/>
      <c r="FO199" s="235"/>
      <c r="FP199" s="235"/>
      <c r="FQ199" s="235"/>
      <c r="FR199" s="235"/>
      <c r="FS199" s="235"/>
      <c r="FT199" s="235"/>
      <c r="FU199" s="235"/>
      <c r="FV199" s="235"/>
      <c r="FW199" s="235"/>
      <c r="FX199" s="235"/>
      <c r="FY199" s="235"/>
      <c r="FZ199" s="235"/>
      <c r="GA199" s="235"/>
      <c r="GB199" s="235"/>
      <c r="GC199" s="235"/>
      <c r="GD199" s="235"/>
      <c r="GE199" s="235"/>
      <c r="GF199" s="235"/>
      <c r="GG199" s="235"/>
      <c r="GH199" s="235"/>
      <c r="GI199" s="235"/>
      <c r="GJ199" s="235"/>
      <c r="GK199" s="235"/>
      <c r="GL199" s="235"/>
      <c r="GM199" s="235"/>
      <c r="GN199" s="235"/>
      <c r="GO199" s="235"/>
      <c r="GP199" s="235"/>
      <c r="GQ199" s="235"/>
      <c r="GR199" s="235"/>
      <c r="GS199" s="235"/>
      <c r="GT199" s="235"/>
      <c r="GU199" s="235"/>
      <c r="GV199" s="235"/>
      <c r="GW199" s="235"/>
      <c r="GX199" s="235"/>
      <c r="GY199" s="235"/>
      <c r="GZ199" s="235"/>
      <c r="HA199" s="235"/>
      <c r="HB199" s="235"/>
      <c r="HC199" s="235"/>
      <c r="HD199" s="235"/>
      <c r="HE199" s="235"/>
      <c r="HF199" s="235"/>
      <c r="HG199" s="235"/>
      <c r="HH199" s="235"/>
      <c r="HI199" s="235"/>
      <c r="HJ199" s="235"/>
      <c r="HK199" s="235"/>
      <c r="HL199" s="235"/>
      <c r="HM199" s="235"/>
      <c r="HN199" s="235"/>
      <c r="HO199" s="235"/>
      <c r="HP199" s="235"/>
      <c r="HQ199" s="235"/>
      <c r="HR199" s="235"/>
      <c r="HS199" s="235"/>
      <c r="HT199" s="235"/>
      <c r="HU199" s="235"/>
      <c r="HV199" s="235"/>
      <c r="HW199" s="235"/>
      <c r="HX199" s="235"/>
      <c r="HY199" s="235"/>
      <c r="HZ199" s="235"/>
      <c r="IA199" s="235"/>
      <c r="IB199" s="235"/>
      <c r="IC199" s="235"/>
      <c r="ID199" s="235"/>
      <c r="IE199" s="235"/>
      <c r="IF199" s="235"/>
      <c r="IG199" s="235"/>
      <c r="IH199" s="235"/>
      <c r="II199" s="235"/>
      <c r="IJ199" s="235"/>
      <c r="IK199" s="235"/>
      <c r="IL199" s="235"/>
      <c r="IM199" s="235"/>
      <c r="IN199" s="235"/>
      <c r="IO199" s="235"/>
      <c r="IP199" s="235"/>
      <c r="IQ199" s="235"/>
      <c r="IR199" s="235"/>
      <c r="IS199" s="235"/>
      <c r="IT199" s="235"/>
      <c r="IU199" s="235"/>
      <c r="IV199" s="235"/>
    </row>
    <row r="200" ht="16.5" customHeight="1" spans="1:256">
      <c r="A200" s="243"/>
      <c r="B200" s="193"/>
      <c r="C200" s="281"/>
      <c r="D200" s="282"/>
      <c r="E200" s="282"/>
      <c r="F200" s="283"/>
      <c r="G200" s="282"/>
      <c r="H200" s="282"/>
      <c r="I200" s="282"/>
      <c r="J200" s="282"/>
      <c r="K200" s="282"/>
      <c r="L200" s="235"/>
      <c r="M200" s="235"/>
      <c r="N200" s="235"/>
      <c r="O200" s="235"/>
      <c r="P200" s="235"/>
      <c r="Q200" s="235"/>
      <c r="R200" s="235"/>
      <c r="S200" s="235"/>
      <c r="T200" s="235"/>
      <c r="U200" s="235"/>
      <c r="V200" s="235"/>
      <c r="W200" s="235"/>
      <c r="X200" s="235"/>
      <c r="Y200" s="235"/>
      <c r="Z200" s="235"/>
      <c r="AA200" s="235"/>
      <c r="AB200" s="235"/>
      <c r="AC200" s="235"/>
      <c r="AD200" s="235"/>
      <c r="AE200" s="235"/>
      <c r="AF200" s="235"/>
      <c r="AG200" s="235"/>
      <c r="AH200" s="235"/>
      <c r="AI200" s="235"/>
      <c r="AJ200" s="235"/>
      <c r="AK200" s="235"/>
      <c r="AL200" s="235"/>
      <c r="AM200" s="235"/>
      <c r="AN200" s="235"/>
      <c r="AO200" s="235"/>
      <c r="AP200" s="235"/>
      <c r="AQ200" s="235"/>
      <c r="AR200" s="235"/>
      <c r="AS200" s="235"/>
      <c r="AT200" s="235"/>
      <c r="AU200" s="235"/>
      <c r="AV200" s="235"/>
      <c r="AW200" s="235"/>
      <c r="AX200" s="235"/>
      <c r="AY200" s="235"/>
      <c r="AZ200" s="235"/>
      <c r="BA200" s="235"/>
      <c r="BB200" s="235"/>
      <c r="BC200" s="235"/>
      <c r="BD200" s="235"/>
      <c r="BE200" s="235"/>
      <c r="BF200" s="235"/>
      <c r="BG200" s="235"/>
      <c r="BH200" s="235"/>
      <c r="BI200" s="235"/>
      <c r="BJ200" s="235"/>
      <c r="BK200" s="235"/>
      <c r="BL200" s="235"/>
      <c r="BM200" s="235"/>
      <c r="BN200" s="235"/>
      <c r="BO200" s="235"/>
      <c r="BP200" s="235"/>
      <c r="BQ200" s="235"/>
      <c r="BR200" s="235"/>
      <c r="BS200" s="235"/>
      <c r="BT200" s="235"/>
      <c r="BU200" s="235"/>
      <c r="BV200" s="235"/>
      <c r="BW200" s="235"/>
      <c r="BX200" s="235"/>
      <c r="BY200" s="235"/>
      <c r="BZ200" s="235"/>
      <c r="CA200" s="235"/>
      <c r="CB200" s="235"/>
      <c r="CC200" s="235"/>
      <c r="CD200" s="235"/>
      <c r="CE200" s="235"/>
      <c r="CF200" s="235"/>
      <c r="CG200" s="235"/>
      <c r="CH200" s="235"/>
      <c r="CI200" s="235"/>
      <c r="CJ200" s="235"/>
      <c r="CK200" s="235"/>
      <c r="CL200" s="235"/>
      <c r="CM200" s="235"/>
      <c r="CN200" s="235"/>
      <c r="CO200" s="235"/>
      <c r="CP200" s="235"/>
      <c r="CQ200" s="235"/>
      <c r="CR200" s="235"/>
      <c r="CS200" s="235"/>
      <c r="CT200" s="235"/>
      <c r="CU200" s="235"/>
      <c r="CV200" s="235"/>
      <c r="CW200" s="235"/>
      <c r="CX200" s="235"/>
      <c r="CY200" s="235"/>
      <c r="CZ200" s="235"/>
      <c r="DA200" s="235"/>
      <c r="DB200" s="235"/>
      <c r="DC200" s="235"/>
      <c r="DD200" s="235"/>
      <c r="DE200" s="235"/>
      <c r="DF200" s="235"/>
      <c r="DG200" s="235"/>
      <c r="DH200" s="235"/>
      <c r="DI200" s="235"/>
      <c r="DJ200" s="235"/>
      <c r="DK200" s="235"/>
      <c r="DL200" s="235"/>
      <c r="DM200" s="235"/>
      <c r="DN200" s="235"/>
      <c r="DO200" s="235"/>
      <c r="DP200" s="235"/>
      <c r="DQ200" s="235"/>
      <c r="DR200" s="235"/>
      <c r="DS200" s="235"/>
      <c r="DT200" s="235"/>
      <c r="DU200" s="235"/>
      <c r="DV200" s="235"/>
      <c r="DW200" s="235"/>
      <c r="DX200" s="235"/>
      <c r="DY200" s="235"/>
      <c r="DZ200" s="235"/>
      <c r="EA200" s="235"/>
      <c r="EB200" s="235"/>
      <c r="EC200" s="235"/>
      <c r="ED200" s="235"/>
      <c r="EE200" s="235"/>
      <c r="EF200" s="235"/>
      <c r="EG200" s="235"/>
      <c r="EH200" s="235"/>
      <c r="EI200" s="235"/>
      <c r="EJ200" s="235"/>
      <c r="EK200" s="235"/>
      <c r="EL200" s="235"/>
      <c r="EM200" s="235"/>
      <c r="EN200" s="235"/>
      <c r="EO200" s="235"/>
      <c r="EP200" s="235"/>
      <c r="EQ200" s="235"/>
      <c r="ER200" s="235"/>
      <c r="ES200" s="235"/>
      <c r="ET200" s="235"/>
      <c r="EU200" s="235"/>
      <c r="EV200" s="235"/>
      <c r="EW200" s="235"/>
      <c r="EX200" s="235"/>
      <c r="EY200" s="235"/>
      <c r="EZ200" s="235"/>
      <c r="FA200" s="235"/>
      <c r="FB200" s="235"/>
      <c r="FC200" s="235"/>
      <c r="FD200" s="235"/>
      <c r="FE200" s="235"/>
      <c r="FF200" s="235"/>
      <c r="FG200" s="235"/>
      <c r="FH200" s="235"/>
      <c r="FI200" s="235"/>
      <c r="FJ200" s="235"/>
      <c r="FK200" s="235"/>
      <c r="FL200" s="235"/>
      <c r="FM200" s="235"/>
      <c r="FN200" s="235"/>
      <c r="FO200" s="235"/>
      <c r="FP200" s="235"/>
      <c r="FQ200" s="235"/>
      <c r="FR200" s="235"/>
      <c r="FS200" s="235"/>
      <c r="FT200" s="235"/>
      <c r="FU200" s="235"/>
      <c r="FV200" s="235"/>
      <c r="FW200" s="235"/>
      <c r="FX200" s="235"/>
      <c r="FY200" s="235"/>
      <c r="FZ200" s="235"/>
      <c r="GA200" s="235"/>
      <c r="GB200" s="235"/>
      <c r="GC200" s="235"/>
      <c r="GD200" s="235"/>
      <c r="GE200" s="235"/>
      <c r="GF200" s="235"/>
      <c r="GG200" s="235"/>
      <c r="GH200" s="235"/>
      <c r="GI200" s="235"/>
      <c r="GJ200" s="235"/>
      <c r="GK200" s="235"/>
      <c r="GL200" s="235"/>
      <c r="GM200" s="235"/>
      <c r="GN200" s="235"/>
      <c r="GO200" s="235"/>
      <c r="GP200" s="235"/>
      <c r="GQ200" s="235"/>
      <c r="GR200" s="235"/>
      <c r="GS200" s="235"/>
      <c r="GT200" s="235"/>
      <c r="GU200" s="235"/>
      <c r="GV200" s="235"/>
      <c r="GW200" s="235"/>
      <c r="GX200" s="235"/>
      <c r="GY200" s="235"/>
      <c r="GZ200" s="235"/>
      <c r="HA200" s="235"/>
      <c r="HB200" s="235"/>
      <c r="HC200" s="235"/>
      <c r="HD200" s="235"/>
      <c r="HE200" s="235"/>
      <c r="HF200" s="235"/>
      <c r="HG200" s="235"/>
      <c r="HH200" s="235"/>
      <c r="HI200" s="235"/>
      <c r="HJ200" s="235"/>
      <c r="HK200" s="235"/>
      <c r="HL200" s="235"/>
      <c r="HM200" s="235"/>
      <c r="HN200" s="235"/>
      <c r="HO200" s="235"/>
      <c r="HP200" s="235"/>
      <c r="HQ200" s="235"/>
      <c r="HR200" s="235"/>
      <c r="HS200" s="235"/>
      <c r="HT200" s="235"/>
      <c r="HU200" s="235"/>
      <c r="HV200" s="235"/>
      <c r="HW200" s="235"/>
      <c r="HX200" s="235"/>
      <c r="HY200" s="235"/>
      <c r="HZ200" s="235"/>
      <c r="IA200" s="235"/>
      <c r="IB200" s="235"/>
      <c r="IC200" s="235"/>
      <c r="ID200" s="235"/>
      <c r="IE200" s="235"/>
      <c r="IF200" s="235"/>
      <c r="IG200" s="235"/>
      <c r="IH200" s="235"/>
      <c r="II200" s="235"/>
      <c r="IJ200" s="235"/>
      <c r="IK200" s="235"/>
      <c r="IL200" s="235"/>
      <c r="IM200" s="235"/>
      <c r="IN200" s="235"/>
      <c r="IO200" s="235"/>
      <c r="IP200" s="235"/>
      <c r="IQ200" s="235"/>
      <c r="IR200" s="235"/>
      <c r="IS200" s="235"/>
      <c r="IT200" s="235"/>
      <c r="IU200" s="235"/>
      <c r="IV200" s="235"/>
    </row>
    <row r="201" ht="16.5" customHeight="1" spans="1:256">
      <c r="A201" s="243"/>
      <c r="B201" s="193"/>
      <c r="C201" s="281"/>
      <c r="D201" s="282"/>
      <c r="E201" s="282"/>
      <c r="F201" s="283"/>
      <c r="G201" s="282"/>
      <c r="H201" s="282"/>
      <c r="I201" s="282"/>
      <c r="J201" s="282"/>
      <c r="K201" s="282"/>
      <c r="L201" s="235"/>
      <c r="M201" s="235"/>
      <c r="N201" s="235"/>
      <c r="O201" s="235"/>
      <c r="P201" s="235"/>
      <c r="Q201" s="235"/>
      <c r="R201" s="235"/>
      <c r="S201" s="235"/>
      <c r="T201" s="235"/>
      <c r="U201" s="235"/>
      <c r="V201" s="235"/>
      <c r="W201" s="235"/>
      <c r="X201" s="235"/>
      <c r="Y201" s="235"/>
      <c r="Z201" s="235"/>
      <c r="AA201" s="235"/>
      <c r="AB201" s="235"/>
      <c r="AC201" s="235"/>
      <c r="AD201" s="235"/>
      <c r="AE201" s="235"/>
      <c r="AF201" s="235"/>
      <c r="AG201" s="235"/>
      <c r="AH201" s="235"/>
      <c r="AI201" s="235"/>
      <c r="AJ201" s="235"/>
      <c r="AK201" s="235"/>
      <c r="AL201" s="235"/>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35"/>
      <c r="BQ201" s="235"/>
      <c r="BR201" s="235"/>
      <c r="BS201" s="235"/>
      <c r="BT201" s="235"/>
      <c r="BU201" s="235"/>
      <c r="BV201" s="235"/>
      <c r="BW201" s="235"/>
      <c r="BX201" s="235"/>
      <c r="BY201" s="235"/>
      <c r="BZ201" s="235"/>
      <c r="CA201" s="235"/>
      <c r="CB201" s="235"/>
      <c r="CC201" s="235"/>
      <c r="CD201" s="235"/>
      <c r="CE201" s="235"/>
      <c r="CF201" s="235"/>
      <c r="CG201" s="235"/>
      <c r="CH201" s="235"/>
      <c r="CI201" s="235"/>
      <c r="CJ201" s="235"/>
      <c r="CK201" s="235"/>
      <c r="CL201" s="235"/>
      <c r="CM201" s="235"/>
      <c r="CN201" s="235"/>
      <c r="CO201" s="235"/>
      <c r="CP201" s="235"/>
      <c r="CQ201" s="235"/>
      <c r="CR201" s="235"/>
      <c r="CS201" s="235"/>
      <c r="CT201" s="235"/>
      <c r="CU201" s="235"/>
      <c r="CV201" s="235"/>
      <c r="CW201" s="235"/>
      <c r="CX201" s="235"/>
      <c r="CY201" s="235"/>
      <c r="CZ201" s="235"/>
      <c r="DA201" s="235"/>
      <c r="DB201" s="235"/>
      <c r="DC201" s="235"/>
      <c r="DD201" s="235"/>
      <c r="DE201" s="235"/>
      <c r="DF201" s="235"/>
      <c r="DG201" s="235"/>
      <c r="DH201" s="235"/>
      <c r="DI201" s="235"/>
      <c r="DJ201" s="235"/>
      <c r="DK201" s="235"/>
      <c r="DL201" s="235"/>
      <c r="DM201" s="235"/>
      <c r="DN201" s="235"/>
      <c r="DO201" s="235"/>
      <c r="DP201" s="235"/>
      <c r="DQ201" s="235"/>
      <c r="DR201" s="235"/>
      <c r="DS201" s="235"/>
      <c r="DT201" s="235"/>
      <c r="DU201" s="235"/>
      <c r="DV201" s="235"/>
      <c r="DW201" s="235"/>
      <c r="DX201" s="235"/>
      <c r="DY201" s="235"/>
      <c r="DZ201" s="235"/>
      <c r="EA201" s="235"/>
      <c r="EB201" s="235"/>
      <c r="EC201" s="235"/>
      <c r="ED201" s="235"/>
      <c r="EE201" s="235"/>
      <c r="EF201" s="235"/>
      <c r="EG201" s="235"/>
      <c r="EH201" s="235"/>
      <c r="EI201" s="235"/>
      <c r="EJ201" s="235"/>
      <c r="EK201" s="235"/>
      <c r="EL201" s="235"/>
      <c r="EM201" s="235"/>
      <c r="EN201" s="235"/>
      <c r="EO201" s="235"/>
      <c r="EP201" s="235"/>
      <c r="EQ201" s="235"/>
      <c r="ER201" s="235"/>
      <c r="ES201" s="235"/>
      <c r="ET201" s="235"/>
      <c r="EU201" s="235"/>
      <c r="EV201" s="235"/>
      <c r="EW201" s="235"/>
      <c r="EX201" s="235"/>
      <c r="EY201" s="235"/>
      <c r="EZ201" s="235"/>
      <c r="FA201" s="235"/>
      <c r="FB201" s="235"/>
      <c r="FC201" s="235"/>
      <c r="FD201" s="235"/>
      <c r="FE201" s="235"/>
      <c r="FF201" s="235"/>
      <c r="FG201" s="235"/>
      <c r="FH201" s="235"/>
      <c r="FI201" s="235"/>
      <c r="FJ201" s="235"/>
      <c r="FK201" s="235"/>
      <c r="FL201" s="235"/>
      <c r="FM201" s="235"/>
      <c r="FN201" s="235"/>
      <c r="FO201" s="235"/>
      <c r="FP201" s="235"/>
      <c r="FQ201" s="235"/>
      <c r="FR201" s="235"/>
      <c r="FS201" s="235"/>
      <c r="FT201" s="235"/>
      <c r="FU201" s="235"/>
      <c r="FV201" s="235"/>
      <c r="FW201" s="235"/>
      <c r="FX201" s="235"/>
      <c r="FY201" s="235"/>
      <c r="FZ201" s="235"/>
      <c r="GA201" s="235"/>
      <c r="GB201" s="235"/>
      <c r="GC201" s="235"/>
      <c r="GD201" s="235"/>
      <c r="GE201" s="235"/>
      <c r="GF201" s="235"/>
      <c r="GG201" s="235"/>
      <c r="GH201" s="235"/>
      <c r="GI201" s="235"/>
      <c r="GJ201" s="235"/>
      <c r="GK201" s="235"/>
      <c r="GL201" s="235"/>
      <c r="GM201" s="235"/>
      <c r="GN201" s="235"/>
      <c r="GO201" s="235"/>
      <c r="GP201" s="235"/>
      <c r="GQ201" s="235"/>
      <c r="GR201" s="235"/>
      <c r="GS201" s="235"/>
      <c r="GT201" s="235"/>
      <c r="GU201" s="235"/>
      <c r="GV201" s="235"/>
      <c r="GW201" s="235"/>
      <c r="GX201" s="235"/>
      <c r="GY201" s="235"/>
      <c r="GZ201" s="235"/>
      <c r="HA201" s="235"/>
      <c r="HB201" s="235"/>
      <c r="HC201" s="235"/>
      <c r="HD201" s="235"/>
      <c r="HE201" s="235"/>
      <c r="HF201" s="235"/>
      <c r="HG201" s="235"/>
      <c r="HH201" s="235"/>
      <c r="HI201" s="235"/>
      <c r="HJ201" s="235"/>
      <c r="HK201" s="235"/>
      <c r="HL201" s="235"/>
      <c r="HM201" s="235"/>
      <c r="HN201" s="235"/>
      <c r="HO201" s="235"/>
      <c r="HP201" s="235"/>
      <c r="HQ201" s="235"/>
      <c r="HR201" s="235"/>
      <c r="HS201" s="235"/>
      <c r="HT201" s="235"/>
      <c r="HU201" s="235"/>
      <c r="HV201" s="235"/>
      <c r="HW201" s="235"/>
      <c r="HX201" s="235"/>
      <c r="HY201" s="235"/>
      <c r="HZ201" s="235"/>
      <c r="IA201" s="235"/>
      <c r="IB201" s="235"/>
      <c r="IC201" s="235"/>
      <c r="ID201" s="235"/>
      <c r="IE201" s="235"/>
      <c r="IF201" s="235"/>
      <c r="IG201" s="235"/>
      <c r="IH201" s="235"/>
      <c r="II201" s="235"/>
      <c r="IJ201" s="235"/>
      <c r="IK201" s="235"/>
      <c r="IL201" s="235"/>
      <c r="IM201" s="235"/>
      <c r="IN201" s="235"/>
      <c r="IO201" s="235"/>
      <c r="IP201" s="235"/>
      <c r="IQ201" s="235"/>
      <c r="IR201" s="235"/>
      <c r="IS201" s="235"/>
      <c r="IT201" s="235"/>
      <c r="IU201" s="235"/>
      <c r="IV201" s="235"/>
    </row>
    <row r="202" ht="16.5" customHeight="1" spans="1:256">
      <c r="A202" s="243"/>
      <c r="B202" s="193"/>
      <c r="C202" s="281"/>
      <c r="D202" s="282"/>
      <c r="E202" s="282"/>
      <c r="F202" s="283"/>
      <c r="G202" s="282"/>
      <c r="H202" s="282"/>
      <c r="I202" s="282"/>
      <c r="J202" s="282"/>
      <c r="K202" s="282"/>
      <c r="L202" s="235"/>
      <c r="M202" s="235"/>
      <c r="N202" s="235"/>
      <c r="O202" s="235"/>
      <c r="P202" s="235"/>
      <c r="Q202" s="235"/>
      <c r="R202" s="235"/>
      <c r="S202" s="235"/>
      <c r="T202" s="235"/>
      <c r="U202" s="235"/>
      <c r="V202" s="235"/>
      <c r="W202" s="235"/>
      <c r="X202" s="235"/>
      <c r="Y202" s="235"/>
      <c r="Z202" s="235"/>
      <c r="AA202" s="235"/>
      <c r="AB202" s="235"/>
      <c r="AC202" s="235"/>
      <c r="AD202" s="235"/>
      <c r="AE202" s="235"/>
      <c r="AF202" s="235"/>
      <c r="AG202" s="235"/>
      <c r="AH202" s="235"/>
      <c r="AI202" s="235"/>
      <c r="AJ202" s="235"/>
      <c r="AK202" s="235"/>
      <c r="AL202" s="235"/>
      <c r="AM202" s="235"/>
      <c r="AN202" s="235"/>
      <c r="AO202" s="235"/>
      <c r="AP202" s="235"/>
      <c r="AQ202" s="235"/>
      <c r="AR202" s="235"/>
      <c r="AS202" s="235"/>
      <c r="AT202" s="235"/>
      <c r="AU202" s="235"/>
      <c r="AV202" s="235"/>
      <c r="AW202" s="235"/>
      <c r="AX202" s="235"/>
      <c r="AY202" s="235"/>
      <c r="AZ202" s="235"/>
      <c r="BA202" s="235"/>
      <c r="BB202" s="235"/>
      <c r="BC202" s="235"/>
      <c r="BD202" s="235"/>
      <c r="BE202" s="235"/>
      <c r="BF202" s="235"/>
      <c r="BG202" s="235"/>
      <c r="BH202" s="235"/>
      <c r="BI202" s="235"/>
      <c r="BJ202" s="235"/>
      <c r="BK202" s="235"/>
      <c r="BL202" s="235"/>
      <c r="BM202" s="235"/>
      <c r="BN202" s="235"/>
      <c r="BO202" s="235"/>
      <c r="BP202" s="235"/>
      <c r="BQ202" s="235"/>
      <c r="BR202" s="235"/>
      <c r="BS202" s="235"/>
      <c r="BT202" s="235"/>
      <c r="BU202" s="235"/>
      <c r="BV202" s="235"/>
      <c r="BW202" s="235"/>
      <c r="BX202" s="235"/>
      <c r="BY202" s="235"/>
      <c r="BZ202" s="235"/>
      <c r="CA202" s="235"/>
      <c r="CB202" s="235"/>
      <c r="CC202" s="235"/>
      <c r="CD202" s="235"/>
      <c r="CE202" s="235"/>
      <c r="CF202" s="235"/>
      <c r="CG202" s="235"/>
      <c r="CH202" s="235"/>
      <c r="CI202" s="235"/>
      <c r="CJ202" s="235"/>
      <c r="CK202" s="235"/>
      <c r="CL202" s="235"/>
      <c r="CM202" s="235"/>
      <c r="CN202" s="235"/>
      <c r="CO202" s="235"/>
      <c r="CP202" s="235"/>
      <c r="CQ202" s="235"/>
      <c r="CR202" s="235"/>
      <c r="CS202" s="235"/>
      <c r="CT202" s="235"/>
      <c r="CU202" s="235"/>
      <c r="CV202" s="235"/>
      <c r="CW202" s="235"/>
      <c r="CX202" s="235"/>
      <c r="CY202" s="235"/>
      <c r="CZ202" s="235"/>
      <c r="DA202" s="235"/>
      <c r="DB202" s="235"/>
      <c r="DC202" s="235"/>
      <c r="DD202" s="235"/>
      <c r="DE202" s="235"/>
      <c r="DF202" s="235"/>
      <c r="DG202" s="235"/>
      <c r="DH202" s="235"/>
      <c r="DI202" s="235"/>
      <c r="DJ202" s="235"/>
      <c r="DK202" s="235"/>
      <c r="DL202" s="235"/>
      <c r="DM202" s="235"/>
      <c r="DN202" s="235"/>
      <c r="DO202" s="235"/>
      <c r="DP202" s="235"/>
      <c r="DQ202" s="235"/>
      <c r="DR202" s="235"/>
      <c r="DS202" s="235"/>
      <c r="DT202" s="235"/>
      <c r="DU202" s="235"/>
      <c r="DV202" s="235"/>
      <c r="DW202" s="235"/>
      <c r="DX202" s="235"/>
      <c r="DY202" s="235"/>
      <c r="DZ202" s="235"/>
      <c r="EA202" s="235"/>
      <c r="EB202" s="235"/>
      <c r="EC202" s="235"/>
      <c r="ED202" s="235"/>
      <c r="EE202" s="235"/>
      <c r="EF202" s="235"/>
      <c r="EG202" s="235"/>
      <c r="EH202" s="235"/>
      <c r="EI202" s="235"/>
      <c r="EJ202" s="235"/>
      <c r="EK202" s="235"/>
      <c r="EL202" s="235"/>
      <c r="EM202" s="235"/>
      <c r="EN202" s="235"/>
      <c r="EO202" s="235"/>
      <c r="EP202" s="235"/>
      <c r="EQ202" s="235"/>
      <c r="ER202" s="235"/>
      <c r="ES202" s="235"/>
      <c r="ET202" s="235"/>
      <c r="EU202" s="235"/>
      <c r="EV202" s="235"/>
      <c r="EW202" s="235"/>
      <c r="EX202" s="235"/>
      <c r="EY202" s="235"/>
      <c r="EZ202" s="235"/>
      <c r="FA202" s="235"/>
      <c r="FB202" s="235"/>
      <c r="FC202" s="235"/>
      <c r="FD202" s="235"/>
      <c r="FE202" s="235"/>
      <c r="FF202" s="235"/>
      <c r="FG202" s="235"/>
      <c r="FH202" s="235"/>
      <c r="FI202" s="235"/>
      <c r="FJ202" s="235"/>
      <c r="FK202" s="235"/>
      <c r="FL202" s="235"/>
      <c r="FM202" s="235"/>
      <c r="FN202" s="235"/>
      <c r="FO202" s="235"/>
      <c r="FP202" s="235"/>
      <c r="FQ202" s="235"/>
      <c r="FR202" s="235"/>
      <c r="FS202" s="235"/>
      <c r="FT202" s="235"/>
      <c r="FU202" s="235"/>
      <c r="FV202" s="235"/>
      <c r="FW202" s="235"/>
      <c r="FX202" s="235"/>
      <c r="FY202" s="235"/>
      <c r="FZ202" s="235"/>
      <c r="GA202" s="235"/>
      <c r="GB202" s="235"/>
      <c r="GC202" s="235"/>
      <c r="GD202" s="235"/>
      <c r="GE202" s="235"/>
      <c r="GF202" s="235"/>
      <c r="GG202" s="235"/>
      <c r="GH202" s="235"/>
      <c r="GI202" s="235"/>
      <c r="GJ202" s="235"/>
      <c r="GK202" s="235"/>
      <c r="GL202" s="235"/>
      <c r="GM202" s="235"/>
      <c r="GN202" s="235"/>
      <c r="GO202" s="235"/>
      <c r="GP202" s="235"/>
      <c r="GQ202" s="235"/>
      <c r="GR202" s="235"/>
      <c r="GS202" s="235"/>
      <c r="GT202" s="235"/>
      <c r="GU202" s="235"/>
      <c r="GV202" s="235"/>
      <c r="GW202" s="235"/>
      <c r="GX202" s="235"/>
      <c r="GY202" s="235"/>
      <c r="GZ202" s="235"/>
      <c r="HA202" s="235"/>
      <c r="HB202" s="235"/>
      <c r="HC202" s="235"/>
      <c r="HD202" s="235"/>
      <c r="HE202" s="235"/>
      <c r="HF202" s="235"/>
      <c r="HG202" s="235"/>
      <c r="HH202" s="235"/>
      <c r="HI202" s="235"/>
      <c r="HJ202" s="235"/>
      <c r="HK202" s="235"/>
      <c r="HL202" s="235"/>
      <c r="HM202" s="235"/>
      <c r="HN202" s="235"/>
      <c r="HO202" s="235"/>
      <c r="HP202" s="235"/>
      <c r="HQ202" s="235"/>
      <c r="HR202" s="235"/>
      <c r="HS202" s="235"/>
      <c r="HT202" s="235"/>
      <c r="HU202" s="235"/>
      <c r="HV202" s="235"/>
      <c r="HW202" s="235"/>
      <c r="HX202" s="235"/>
      <c r="HY202" s="235"/>
      <c r="HZ202" s="235"/>
      <c r="IA202" s="235"/>
      <c r="IB202" s="235"/>
      <c r="IC202" s="235"/>
      <c r="ID202" s="235"/>
      <c r="IE202" s="235"/>
      <c r="IF202" s="235"/>
      <c r="IG202" s="235"/>
      <c r="IH202" s="235"/>
      <c r="II202" s="235"/>
      <c r="IJ202" s="235"/>
      <c r="IK202" s="235"/>
      <c r="IL202" s="235"/>
      <c r="IM202" s="235"/>
      <c r="IN202" s="235"/>
      <c r="IO202" s="235"/>
      <c r="IP202" s="235"/>
      <c r="IQ202" s="235"/>
      <c r="IR202" s="235"/>
      <c r="IS202" s="235"/>
      <c r="IT202" s="235"/>
      <c r="IU202" s="235"/>
      <c r="IV202" s="235"/>
    </row>
    <row r="203" ht="16.5" customHeight="1" spans="1:256">
      <c r="A203" s="243"/>
      <c r="B203" s="193"/>
      <c r="C203" s="281"/>
      <c r="D203" s="282"/>
      <c r="E203" s="282"/>
      <c r="F203" s="283"/>
      <c r="G203" s="282"/>
      <c r="H203" s="282"/>
      <c r="I203" s="282"/>
      <c r="J203" s="282"/>
      <c r="K203" s="282"/>
      <c r="L203" s="235"/>
      <c r="M203" s="235"/>
      <c r="N203" s="235"/>
      <c r="O203" s="235"/>
      <c r="P203" s="235"/>
      <c r="Q203" s="235"/>
      <c r="R203" s="235"/>
      <c r="S203" s="235"/>
      <c r="T203" s="235"/>
      <c r="U203" s="235"/>
      <c r="V203" s="235"/>
      <c r="W203" s="235"/>
      <c r="X203" s="235"/>
      <c r="Y203" s="235"/>
      <c r="Z203" s="235"/>
      <c r="AA203" s="235"/>
      <c r="AB203" s="235"/>
      <c r="AC203" s="235"/>
      <c r="AD203" s="235"/>
      <c r="AE203" s="235"/>
      <c r="AF203" s="235"/>
      <c r="AG203" s="235"/>
      <c r="AH203" s="235"/>
      <c r="AI203" s="235"/>
      <c r="AJ203" s="235"/>
      <c r="AK203" s="235"/>
      <c r="AL203" s="235"/>
      <c r="AM203" s="235"/>
      <c r="AN203" s="235"/>
      <c r="AO203" s="235"/>
      <c r="AP203" s="235"/>
      <c r="AQ203" s="235"/>
      <c r="AR203" s="235"/>
      <c r="AS203" s="235"/>
      <c r="AT203" s="235"/>
      <c r="AU203" s="235"/>
      <c r="AV203" s="235"/>
      <c r="AW203" s="235"/>
      <c r="AX203" s="235"/>
      <c r="AY203" s="235"/>
      <c r="AZ203" s="235"/>
      <c r="BA203" s="235"/>
      <c r="BB203" s="235"/>
      <c r="BC203" s="235"/>
      <c r="BD203" s="235"/>
      <c r="BE203" s="235"/>
      <c r="BF203" s="235"/>
      <c r="BG203" s="235"/>
      <c r="BH203" s="235"/>
      <c r="BI203" s="235"/>
      <c r="BJ203" s="235"/>
      <c r="BK203" s="235"/>
      <c r="BL203" s="235"/>
      <c r="BM203" s="235"/>
      <c r="BN203" s="235"/>
      <c r="BO203" s="235"/>
      <c r="BP203" s="235"/>
      <c r="BQ203" s="235"/>
      <c r="BR203" s="235"/>
      <c r="BS203" s="235"/>
      <c r="BT203" s="235"/>
      <c r="BU203" s="235"/>
      <c r="BV203" s="235"/>
      <c r="BW203" s="235"/>
      <c r="BX203" s="235"/>
      <c r="BY203" s="235"/>
      <c r="BZ203" s="235"/>
      <c r="CA203" s="235"/>
      <c r="CB203" s="235"/>
      <c r="CC203" s="235"/>
      <c r="CD203" s="235"/>
      <c r="CE203" s="235"/>
      <c r="CF203" s="235"/>
      <c r="CG203" s="235"/>
      <c r="CH203" s="235"/>
      <c r="CI203" s="235"/>
      <c r="CJ203" s="235"/>
      <c r="CK203" s="235"/>
      <c r="CL203" s="235"/>
      <c r="CM203" s="235"/>
      <c r="CN203" s="235"/>
      <c r="CO203" s="235"/>
      <c r="CP203" s="235"/>
      <c r="CQ203" s="235"/>
      <c r="CR203" s="235"/>
      <c r="CS203" s="235"/>
      <c r="CT203" s="235"/>
      <c r="CU203" s="235"/>
      <c r="CV203" s="235"/>
      <c r="CW203" s="235"/>
      <c r="CX203" s="235"/>
      <c r="CY203" s="235"/>
      <c r="CZ203" s="235"/>
      <c r="DA203" s="235"/>
      <c r="DB203" s="235"/>
      <c r="DC203" s="235"/>
      <c r="DD203" s="235"/>
      <c r="DE203" s="235"/>
      <c r="DF203" s="235"/>
      <c r="DG203" s="235"/>
      <c r="DH203" s="235"/>
      <c r="DI203" s="235"/>
      <c r="DJ203" s="235"/>
      <c r="DK203" s="235"/>
      <c r="DL203" s="235"/>
      <c r="DM203" s="235"/>
      <c r="DN203" s="235"/>
      <c r="DO203" s="235"/>
      <c r="DP203" s="235"/>
      <c r="DQ203" s="235"/>
      <c r="DR203" s="235"/>
      <c r="DS203" s="235"/>
      <c r="DT203" s="235"/>
      <c r="DU203" s="235"/>
      <c r="DV203" s="235"/>
      <c r="DW203" s="235"/>
      <c r="DX203" s="235"/>
      <c r="DY203" s="235"/>
      <c r="DZ203" s="235"/>
      <c r="EA203" s="235"/>
      <c r="EB203" s="235"/>
      <c r="EC203" s="235"/>
      <c r="ED203" s="235"/>
      <c r="EE203" s="235"/>
      <c r="EF203" s="235"/>
      <c r="EG203" s="235"/>
      <c r="EH203" s="235"/>
      <c r="EI203" s="235"/>
      <c r="EJ203" s="235"/>
      <c r="EK203" s="235"/>
      <c r="EL203" s="235"/>
      <c r="EM203" s="235"/>
      <c r="EN203" s="235"/>
      <c r="EO203" s="235"/>
      <c r="EP203" s="235"/>
      <c r="EQ203" s="235"/>
      <c r="ER203" s="235"/>
      <c r="ES203" s="235"/>
      <c r="ET203" s="235"/>
      <c r="EU203" s="235"/>
      <c r="EV203" s="235"/>
      <c r="EW203" s="235"/>
      <c r="EX203" s="235"/>
      <c r="EY203" s="235"/>
      <c r="EZ203" s="235"/>
      <c r="FA203" s="235"/>
      <c r="FB203" s="235"/>
      <c r="FC203" s="235"/>
      <c r="FD203" s="235"/>
      <c r="FE203" s="235"/>
      <c r="FF203" s="235"/>
      <c r="FG203" s="235"/>
      <c r="FH203" s="235"/>
      <c r="FI203" s="235"/>
      <c r="FJ203" s="235"/>
      <c r="FK203" s="235"/>
      <c r="FL203" s="235"/>
      <c r="FM203" s="235"/>
      <c r="FN203" s="235"/>
      <c r="FO203" s="235"/>
      <c r="FP203" s="235"/>
      <c r="FQ203" s="235"/>
      <c r="FR203" s="235"/>
      <c r="FS203" s="235"/>
      <c r="FT203" s="235"/>
      <c r="FU203" s="235"/>
      <c r="FV203" s="235"/>
      <c r="FW203" s="235"/>
      <c r="FX203" s="235"/>
      <c r="FY203" s="235"/>
      <c r="FZ203" s="235"/>
      <c r="GA203" s="235"/>
      <c r="GB203" s="235"/>
      <c r="GC203" s="235"/>
      <c r="GD203" s="235"/>
      <c r="GE203" s="235"/>
      <c r="GF203" s="235"/>
      <c r="GG203" s="235"/>
      <c r="GH203" s="235"/>
      <c r="GI203" s="235"/>
      <c r="GJ203" s="235"/>
      <c r="GK203" s="235"/>
      <c r="GL203" s="235"/>
      <c r="GM203" s="235"/>
      <c r="GN203" s="235"/>
      <c r="GO203" s="235"/>
      <c r="GP203" s="235"/>
      <c r="GQ203" s="235"/>
      <c r="GR203" s="235"/>
      <c r="GS203" s="235"/>
      <c r="GT203" s="235"/>
      <c r="GU203" s="235"/>
      <c r="GV203" s="235"/>
      <c r="GW203" s="235"/>
      <c r="GX203" s="235"/>
      <c r="GY203" s="235"/>
      <c r="GZ203" s="235"/>
      <c r="HA203" s="235"/>
      <c r="HB203" s="235"/>
      <c r="HC203" s="235"/>
      <c r="HD203" s="235"/>
      <c r="HE203" s="235"/>
      <c r="HF203" s="235"/>
      <c r="HG203" s="235"/>
      <c r="HH203" s="235"/>
      <c r="HI203" s="235"/>
      <c r="HJ203" s="235"/>
      <c r="HK203" s="235"/>
      <c r="HL203" s="235"/>
      <c r="HM203" s="235"/>
      <c r="HN203" s="235"/>
      <c r="HO203" s="235"/>
      <c r="HP203" s="235"/>
      <c r="HQ203" s="235"/>
      <c r="HR203" s="235"/>
      <c r="HS203" s="235"/>
      <c r="HT203" s="235"/>
      <c r="HU203" s="235"/>
      <c r="HV203" s="235"/>
      <c r="HW203" s="235"/>
      <c r="HX203" s="235"/>
      <c r="HY203" s="235"/>
      <c r="HZ203" s="235"/>
      <c r="IA203" s="235"/>
      <c r="IB203" s="235"/>
      <c r="IC203" s="235"/>
      <c r="ID203" s="235"/>
      <c r="IE203" s="235"/>
      <c r="IF203" s="235"/>
      <c r="IG203" s="235"/>
      <c r="IH203" s="235"/>
      <c r="II203" s="235"/>
      <c r="IJ203" s="235"/>
      <c r="IK203" s="235"/>
      <c r="IL203" s="235"/>
      <c r="IM203" s="235"/>
      <c r="IN203" s="235"/>
      <c r="IO203" s="235"/>
      <c r="IP203" s="235"/>
      <c r="IQ203" s="235"/>
      <c r="IR203" s="235"/>
      <c r="IS203" s="235"/>
      <c r="IT203" s="235"/>
      <c r="IU203" s="235"/>
      <c r="IV203" s="235"/>
    </row>
    <row r="204" ht="16.5" customHeight="1" spans="1:256">
      <c r="A204" s="243"/>
      <c r="B204" s="193"/>
      <c r="C204" s="281"/>
      <c r="D204" s="282"/>
      <c r="E204" s="282"/>
      <c r="F204" s="283"/>
      <c r="G204" s="282"/>
      <c r="H204" s="282"/>
      <c r="I204" s="282"/>
      <c r="J204" s="282"/>
      <c r="K204" s="282"/>
      <c r="L204" s="235"/>
      <c r="M204" s="235"/>
      <c r="N204" s="235"/>
      <c r="O204" s="235"/>
      <c r="P204" s="235"/>
      <c r="Q204" s="235"/>
      <c r="R204" s="235"/>
      <c r="S204" s="235"/>
      <c r="T204" s="235"/>
      <c r="U204" s="235"/>
      <c r="V204" s="235"/>
      <c r="W204" s="235"/>
      <c r="X204" s="235"/>
      <c r="Y204" s="235"/>
      <c r="Z204" s="235"/>
      <c r="AA204" s="235"/>
      <c r="AB204" s="235"/>
      <c r="AC204" s="235"/>
      <c r="AD204" s="235"/>
      <c r="AE204" s="235"/>
      <c r="AF204" s="235"/>
      <c r="AG204" s="235"/>
      <c r="AH204" s="235"/>
      <c r="AI204" s="235"/>
      <c r="AJ204" s="235"/>
      <c r="AK204" s="235"/>
      <c r="AL204" s="235"/>
      <c r="AM204" s="235"/>
      <c r="AN204" s="235"/>
      <c r="AO204" s="235"/>
      <c r="AP204" s="235"/>
      <c r="AQ204" s="235"/>
      <c r="AR204" s="235"/>
      <c r="AS204" s="235"/>
      <c r="AT204" s="235"/>
      <c r="AU204" s="235"/>
      <c r="AV204" s="235"/>
      <c r="AW204" s="235"/>
      <c r="AX204" s="235"/>
      <c r="AY204" s="235"/>
      <c r="AZ204" s="235"/>
      <c r="BA204" s="235"/>
      <c r="BB204" s="235"/>
      <c r="BC204" s="235"/>
      <c r="BD204" s="235"/>
      <c r="BE204" s="235"/>
      <c r="BF204" s="235"/>
      <c r="BG204" s="235"/>
      <c r="BH204" s="235"/>
      <c r="BI204" s="235"/>
      <c r="BJ204" s="235"/>
      <c r="BK204" s="235"/>
      <c r="BL204" s="235"/>
      <c r="BM204" s="235"/>
      <c r="BN204" s="235"/>
      <c r="BO204" s="235"/>
      <c r="BP204" s="235"/>
      <c r="BQ204" s="235"/>
      <c r="BR204" s="235"/>
      <c r="BS204" s="235"/>
      <c r="BT204" s="235"/>
      <c r="BU204" s="235"/>
      <c r="BV204" s="235"/>
      <c r="BW204" s="235"/>
      <c r="BX204" s="235"/>
      <c r="BY204" s="235"/>
      <c r="BZ204" s="235"/>
      <c r="CA204" s="235"/>
      <c r="CB204" s="235"/>
      <c r="CC204" s="235"/>
      <c r="CD204" s="235"/>
      <c r="CE204" s="235"/>
      <c r="CF204" s="235"/>
      <c r="CG204" s="235"/>
      <c r="CH204" s="235"/>
      <c r="CI204" s="235"/>
      <c r="CJ204" s="235"/>
      <c r="CK204" s="235"/>
      <c r="CL204" s="235"/>
      <c r="CM204" s="235"/>
      <c r="CN204" s="235"/>
      <c r="CO204" s="235"/>
      <c r="CP204" s="235"/>
      <c r="CQ204" s="235"/>
      <c r="CR204" s="235"/>
      <c r="CS204" s="235"/>
      <c r="CT204" s="235"/>
      <c r="CU204" s="235"/>
      <c r="CV204" s="235"/>
      <c r="CW204" s="235"/>
      <c r="CX204" s="235"/>
      <c r="CY204" s="235"/>
      <c r="CZ204" s="235"/>
      <c r="DA204" s="235"/>
      <c r="DB204" s="235"/>
      <c r="DC204" s="235"/>
      <c r="DD204" s="235"/>
      <c r="DE204" s="235"/>
      <c r="DF204" s="235"/>
      <c r="DG204" s="235"/>
      <c r="DH204" s="235"/>
      <c r="DI204" s="235"/>
      <c r="DJ204" s="235"/>
      <c r="DK204" s="235"/>
      <c r="DL204" s="235"/>
      <c r="DM204" s="235"/>
      <c r="DN204" s="235"/>
      <c r="DO204" s="235"/>
      <c r="DP204" s="235"/>
      <c r="DQ204" s="235"/>
      <c r="DR204" s="235"/>
      <c r="DS204" s="235"/>
      <c r="DT204" s="235"/>
      <c r="DU204" s="235"/>
      <c r="DV204" s="235"/>
      <c r="DW204" s="235"/>
      <c r="DX204" s="235"/>
      <c r="DY204" s="235"/>
      <c r="DZ204" s="235"/>
      <c r="EA204" s="235"/>
      <c r="EB204" s="235"/>
      <c r="EC204" s="235"/>
      <c r="ED204" s="235"/>
      <c r="EE204" s="235"/>
      <c r="EF204" s="235"/>
      <c r="EG204" s="235"/>
      <c r="EH204" s="235"/>
      <c r="EI204" s="235"/>
      <c r="EJ204" s="235"/>
      <c r="EK204" s="235"/>
      <c r="EL204" s="235"/>
      <c r="EM204" s="235"/>
      <c r="EN204" s="235"/>
      <c r="EO204" s="235"/>
      <c r="EP204" s="235"/>
      <c r="EQ204" s="235"/>
      <c r="ER204" s="235"/>
      <c r="ES204" s="235"/>
      <c r="ET204" s="235"/>
      <c r="EU204" s="235"/>
      <c r="EV204" s="235"/>
      <c r="EW204" s="235"/>
      <c r="EX204" s="235"/>
      <c r="EY204" s="235"/>
      <c r="EZ204" s="235"/>
      <c r="FA204" s="235"/>
      <c r="FB204" s="235"/>
      <c r="FC204" s="235"/>
      <c r="FD204" s="235"/>
      <c r="FE204" s="235"/>
      <c r="FF204" s="235"/>
      <c r="FG204" s="235"/>
      <c r="FH204" s="235"/>
      <c r="FI204" s="235"/>
      <c r="FJ204" s="235"/>
      <c r="FK204" s="235"/>
      <c r="FL204" s="235"/>
      <c r="FM204" s="235"/>
      <c r="FN204" s="235"/>
      <c r="FO204" s="235"/>
      <c r="FP204" s="235"/>
      <c r="FQ204" s="235"/>
      <c r="FR204" s="235"/>
      <c r="FS204" s="235"/>
      <c r="FT204" s="235"/>
      <c r="FU204" s="235"/>
      <c r="FV204" s="235"/>
      <c r="FW204" s="235"/>
      <c r="FX204" s="235"/>
      <c r="FY204" s="235"/>
      <c r="FZ204" s="235"/>
      <c r="GA204" s="235"/>
      <c r="GB204" s="235"/>
      <c r="GC204" s="235"/>
      <c r="GD204" s="235"/>
      <c r="GE204" s="235"/>
      <c r="GF204" s="235"/>
      <c r="GG204" s="235"/>
      <c r="GH204" s="235"/>
      <c r="GI204" s="235"/>
      <c r="GJ204" s="235"/>
      <c r="GK204" s="235"/>
      <c r="GL204" s="235"/>
      <c r="GM204" s="235"/>
      <c r="GN204" s="235"/>
      <c r="GO204" s="235"/>
      <c r="GP204" s="235"/>
      <c r="GQ204" s="235"/>
      <c r="GR204" s="235"/>
      <c r="GS204" s="235"/>
      <c r="GT204" s="235"/>
      <c r="GU204" s="235"/>
      <c r="GV204" s="235"/>
      <c r="GW204" s="235"/>
      <c r="GX204" s="235"/>
      <c r="GY204" s="235"/>
      <c r="GZ204" s="235"/>
      <c r="HA204" s="235"/>
      <c r="HB204" s="235"/>
      <c r="HC204" s="235"/>
      <c r="HD204" s="235"/>
      <c r="HE204" s="235"/>
      <c r="HF204" s="235"/>
      <c r="HG204" s="235"/>
      <c r="HH204" s="235"/>
      <c r="HI204" s="235"/>
      <c r="HJ204" s="235"/>
      <c r="HK204" s="235"/>
      <c r="HL204" s="235"/>
      <c r="HM204" s="235"/>
      <c r="HN204" s="235"/>
      <c r="HO204" s="235"/>
      <c r="HP204" s="235"/>
      <c r="HQ204" s="235"/>
      <c r="HR204" s="235"/>
      <c r="HS204" s="235"/>
      <c r="HT204" s="235"/>
      <c r="HU204" s="235"/>
      <c r="HV204" s="235"/>
      <c r="HW204" s="235"/>
      <c r="HX204" s="235"/>
      <c r="HY204" s="235"/>
      <c r="HZ204" s="235"/>
      <c r="IA204" s="235"/>
      <c r="IB204" s="235"/>
      <c r="IC204" s="235"/>
      <c r="ID204" s="235"/>
      <c r="IE204" s="235"/>
      <c r="IF204" s="235"/>
      <c r="IG204" s="235"/>
      <c r="IH204" s="235"/>
      <c r="II204" s="235"/>
      <c r="IJ204" s="235"/>
      <c r="IK204" s="235"/>
      <c r="IL204" s="235"/>
      <c r="IM204" s="235"/>
      <c r="IN204" s="235"/>
      <c r="IO204" s="235"/>
      <c r="IP204" s="235"/>
      <c r="IQ204" s="235"/>
      <c r="IR204" s="235"/>
      <c r="IS204" s="235"/>
      <c r="IT204" s="235"/>
      <c r="IU204" s="235"/>
      <c r="IV204" s="235"/>
    </row>
    <row r="205" ht="16.5" customHeight="1" spans="1:256">
      <c r="A205" s="243"/>
      <c r="B205" s="193"/>
      <c r="C205" s="281"/>
      <c r="D205" s="282"/>
      <c r="E205" s="282"/>
      <c r="F205" s="283"/>
      <c r="G205" s="282"/>
      <c r="H205" s="282"/>
      <c r="I205" s="282"/>
      <c r="J205" s="282"/>
      <c r="K205" s="282"/>
      <c r="L205" s="235"/>
      <c r="M205" s="235"/>
      <c r="N205" s="235"/>
      <c r="O205" s="235"/>
      <c r="P205" s="235"/>
      <c r="Q205" s="235"/>
      <c r="R205" s="235"/>
      <c r="S205" s="235"/>
      <c r="T205" s="235"/>
      <c r="U205" s="235"/>
      <c r="V205" s="235"/>
      <c r="W205" s="235"/>
      <c r="X205" s="235"/>
      <c r="Y205" s="235"/>
      <c r="Z205" s="235"/>
      <c r="AA205" s="235"/>
      <c r="AB205" s="235"/>
      <c r="AC205" s="235"/>
      <c r="AD205" s="235"/>
      <c r="AE205" s="235"/>
      <c r="AF205" s="235"/>
      <c r="AG205" s="235"/>
      <c r="AH205" s="235"/>
      <c r="AI205" s="235"/>
      <c r="AJ205" s="235"/>
      <c r="AK205" s="235"/>
      <c r="AL205" s="235"/>
      <c r="AM205" s="235"/>
      <c r="AN205" s="235"/>
      <c r="AO205" s="235"/>
      <c r="AP205" s="235"/>
      <c r="AQ205" s="235"/>
      <c r="AR205" s="235"/>
      <c r="AS205" s="235"/>
      <c r="AT205" s="235"/>
      <c r="AU205" s="235"/>
      <c r="AV205" s="235"/>
      <c r="AW205" s="235"/>
      <c r="AX205" s="235"/>
      <c r="AY205" s="235"/>
      <c r="AZ205" s="235"/>
      <c r="BA205" s="235"/>
      <c r="BB205" s="235"/>
      <c r="BC205" s="235"/>
      <c r="BD205" s="235"/>
      <c r="BE205" s="235"/>
      <c r="BF205" s="235"/>
      <c r="BG205" s="235"/>
      <c r="BH205" s="235"/>
      <c r="BI205" s="235"/>
      <c r="BJ205" s="235"/>
      <c r="BK205" s="235"/>
      <c r="BL205" s="235"/>
      <c r="BM205" s="235"/>
      <c r="BN205" s="235"/>
      <c r="BO205" s="235"/>
      <c r="BP205" s="235"/>
      <c r="BQ205" s="235"/>
      <c r="BR205" s="235"/>
      <c r="BS205" s="235"/>
      <c r="BT205" s="235"/>
      <c r="BU205" s="235"/>
      <c r="BV205" s="235"/>
      <c r="BW205" s="235"/>
      <c r="BX205" s="235"/>
      <c r="BY205" s="235"/>
      <c r="BZ205" s="235"/>
      <c r="CA205" s="235"/>
      <c r="CB205" s="235"/>
      <c r="CC205" s="235"/>
      <c r="CD205" s="235"/>
      <c r="CE205" s="235"/>
      <c r="CF205" s="235"/>
      <c r="CG205" s="235"/>
      <c r="CH205" s="235"/>
      <c r="CI205" s="235"/>
      <c r="CJ205" s="235"/>
      <c r="CK205" s="235"/>
      <c r="CL205" s="235"/>
      <c r="CM205" s="235"/>
      <c r="CN205" s="235"/>
      <c r="CO205" s="235"/>
      <c r="CP205" s="235"/>
      <c r="CQ205" s="235"/>
      <c r="CR205" s="235"/>
      <c r="CS205" s="235"/>
      <c r="CT205" s="235"/>
      <c r="CU205" s="235"/>
      <c r="CV205" s="235"/>
      <c r="CW205" s="235"/>
      <c r="CX205" s="235"/>
      <c r="CY205" s="235"/>
      <c r="CZ205" s="235"/>
      <c r="DA205" s="235"/>
      <c r="DB205" s="235"/>
      <c r="DC205" s="235"/>
      <c r="DD205" s="235"/>
      <c r="DE205" s="235"/>
      <c r="DF205" s="235"/>
      <c r="DG205" s="235"/>
      <c r="DH205" s="235"/>
      <c r="DI205" s="235"/>
      <c r="DJ205" s="235"/>
      <c r="DK205" s="235"/>
      <c r="DL205" s="235"/>
      <c r="DM205" s="235"/>
      <c r="DN205" s="235"/>
      <c r="DO205" s="235"/>
      <c r="DP205" s="235"/>
      <c r="DQ205" s="235"/>
      <c r="DR205" s="235"/>
      <c r="DS205" s="235"/>
      <c r="DT205" s="235"/>
      <c r="DU205" s="235"/>
      <c r="DV205" s="235"/>
      <c r="DW205" s="235"/>
      <c r="DX205" s="235"/>
      <c r="DY205" s="235"/>
      <c r="DZ205" s="235"/>
      <c r="EA205" s="235"/>
      <c r="EB205" s="235"/>
      <c r="EC205" s="235"/>
      <c r="ED205" s="235"/>
      <c r="EE205" s="235"/>
      <c r="EF205" s="235"/>
      <c r="EG205" s="235"/>
      <c r="EH205" s="235"/>
      <c r="EI205" s="235"/>
      <c r="EJ205" s="235"/>
      <c r="EK205" s="235"/>
      <c r="EL205" s="235"/>
      <c r="EM205" s="235"/>
      <c r="EN205" s="235"/>
      <c r="EO205" s="235"/>
      <c r="EP205" s="235"/>
      <c r="EQ205" s="235"/>
      <c r="ER205" s="235"/>
      <c r="ES205" s="235"/>
      <c r="ET205" s="235"/>
      <c r="EU205" s="235"/>
      <c r="EV205" s="235"/>
      <c r="EW205" s="235"/>
      <c r="EX205" s="235"/>
      <c r="EY205" s="235"/>
      <c r="EZ205" s="235"/>
      <c r="FA205" s="235"/>
      <c r="FB205" s="235"/>
      <c r="FC205" s="235"/>
      <c r="FD205" s="235"/>
      <c r="FE205" s="235"/>
      <c r="FF205" s="235"/>
      <c r="FG205" s="235"/>
      <c r="FH205" s="235"/>
      <c r="FI205" s="235"/>
      <c r="FJ205" s="235"/>
      <c r="FK205" s="235"/>
      <c r="FL205" s="235"/>
      <c r="FM205" s="235"/>
      <c r="FN205" s="235"/>
      <c r="FO205" s="235"/>
      <c r="FP205" s="235"/>
      <c r="FQ205" s="235"/>
      <c r="FR205" s="235"/>
      <c r="FS205" s="235"/>
      <c r="FT205" s="235"/>
      <c r="FU205" s="235"/>
      <c r="FV205" s="235"/>
      <c r="FW205" s="235"/>
      <c r="FX205" s="235"/>
      <c r="FY205" s="235"/>
      <c r="FZ205" s="235"/>
      <c r="GA205" s="235"/>
      <c r="GB205" s="235"/>
      <c r="GC205" s="235"/>
      <c r="GD205" s="235"/>
      <c r="GE205" s="235"/>
      <c r="GF205" s="235"/>
      <c r="GG205" s="235"/>
      <c r="GH205" s="235"/>
      <c r="GI205" s="235"/>
      <c r="GJ205" s="235"/>
      <c r="GK205" s="235"/>
      <c r="GL205" s="235"/>
      <c r="GM205" s="235"/>
      <c r="GN205" s="235"/>
      <c r="GO205" s="235"/>
      <c r="GP205" s="235"/>
      <c r="GQ205" s="235"/>
      <c r="GR205" s="235"/>
      <c r="GS205" s="235"/>
      <c r="GT205" s="235"/>
      <c r="GU205" s="235"/>
      <c r="GV205" s="235"/>
      <c r="GW205" s="235"/>
      <c r="GX205" s="235"/>
      <c r="GY205" s="235"/>
      <c r="GZ205" s="235"/>
      <c r="HA205" s="235"/>
      <c r="HB205" s="235"/>
      <c r="HC205" s="235"/>
      <c r="HD205" s="235"/>
      <c r="HE205" s="235"/>
      <c r="HF205" s="235"/>
      <c r="HG205" s="235"/>
      <c r="HH205" s="235"/>
      <c r="HI205" s="235"/>
      <c r="HJ205" s="235"/>
      <c r="HK205" s="235"/>
      <c r="HL205" s="235"/>
      <c r="HM205" s="235"/>
      <c r="HN205" s="235"/>
      <c r="HO205" s="235"/>
      <c r="HP205" s="235"/>
      <c r="HQ205" s="235"/>
      <c r="HR205" s="235"/>
      <c r="HS205" s="235"/>
      <c r="HT205" s="235"/>
      <c r="HU205" s="235"/>
      <c r="HV205" s="235"/>
      <c r="HW205" s="235"/>
      <c r="HX205" s="235"/>
      <c r="HY205" s="235"/>
      <c r="HZ205" s="235"/>
      <c r="IA205" s="235"/>
      <c r="IB205" s="235"/>
      <c r="IC205" s="235"/>
      <c r="ID205" s="235"/>
      <c r="IE205" s="235"/>
      <c r="IF205" s="235"/>
      <c r="IG205" s="235"/>
      <c r="IH205" s="235"/>
      <c r="II205" s="235"/>
      <c r="IJ205" s="235"/>
      <c r="IK205" s="235"/>
      <c r="IL205" s="235"/>
      <c r="IM205" s="235"/>
      <c r="IN205" s="235"/>
      <c r="IO205" s="235"/>
      <c r="IP205" s="235"/>
      <c r="IQ205" s="235"/>
      <c r="IR205" s="235"/>
      <c r="IS205" s="235"/>
      <c r="IT205" s="235"/>
      <c r="IU205" s="235"/>
      <c r="IV205" s="235"/>
    </row>
    <row r="206" ht="16.5" customHeight="1" spans="1:256">
      <c r="A206" s="243"/>
      <c r="B206" s="193"/>
      <c r="C206" s="281"/>
      <c r="D206" s="282"/>
      <c r="E206" s="282"/>
      <c r="F206" s="283"/>
      <c r="G206" s="282"/>
      <c r="H206" s="282"/>
      <c r="I206" s="282"/>
      <c r="J206" s="282"/>
      <c r="K206" s="282"/>
      <c r="L206" s="235"/>
      <c r="M206" s="235"/>
      <c r="N206" s="235"/>
      <c r="O206" s="235"/>
      <c r="P206" s="235"/>
      <c r="Q206" s="235"/>
      <c r="R206" s="235"/>
      <c r="S206" s="235"/>
      <c r="T206" s="235"/>
      <c r="U206" s="235"/>
      <c r="V206" s="235"/>
      <c r="W206" s="235"/>
      <c r="X206" s="235"/>
      <c r="Y206" s="235"/>
      <c r="Z206" s="235"/>
      <c r="AA206" s="235"/>
      <c r="AB206" s="235"/>
      <c r="AC206" s="235"/>
      <c r="AD206" s="235"/>
      <c r="AE206" s="235"/>
      <c r="AF206" s="235"/>
      <c r="AG206" s="235"/>
      <c r="AH206" s="235"/>
      <c r="AI206" s="235"/>
      <c r="AJ206" s="235"/>
      <c r="AK206" s="235"/>
      <c r="AL206" s="235"/>
      <c r="AM206" s="235"/>
      <c r="AN206" s="235"/>
      <c r="AO206" s="235"/>
      <c r="AP206" s="235"/>
      <c r="AQ206" s="235"/>
      <c r="AR206" s="235"/>
      <c r="AS206" s="235"/>
      <c r="AT206" s="235"/>
      <c r="AU206" s="235"/>
      <c r="AV206" s="235"/>
      <c r="AW206" s="235"/>
      <c r="AX206" s="235"/>
      <c r="AY206" s="235"/>
      <c r="AZ206" s="235"/>
      <c r="BA206" s="235"/>
      <c r="BB206" s="235"/>
      <c r="BC206" s="235"/>
      <c r="BD206" s="235"/>
      <c r="BE206" s="235"/>
      <c r="BF206" s="235"/>
      <c r="BG206" s="235"/>
      <c r="BH206" s="235"/>
      <c r="BI206" s="235"/>
      <c r="BJ206" s="235"/>
      <c r="BK206" s="235"/>
      <c r="BL206" s="235"/>
      <c r="BM206" s="235"/>
      <c r="BN206" s="235"/>
      <c r="BO206" s="235"/>
      <c r="BP206" s="235"/>
      <c r="BQ206" s="235"/>
      <c r="BR206" s="235"/>
      <c r="BS206" s="235"/>
      <c r="BT206" s="235"/>
      <c r="BU206" s="235"/>
      <c r="BV206" s="235"/>
      <c r="BW206" s="235"/>
      <c r="BX206" s="235"/>
      <c r="BY206" s="235"/>
      <c r="BZ206" s="235"/>
      <c r="CA206" s="235"/>
      <c r="CB206" s="235"/>
      <c r="CC206" s="235"/>
      <c r="CD206" s="235"/>
      <c r="CE206" s="235"/>
      <c r="CF206" s="235"/>
      <c r="CG206" s="235"/>
      <c r="CH206" s="235"/>
      <c r="CI206" s="235"/>
      <c r="CJ206" s="235"/>
      <c r="CK206" s="235"/>
      <c r="CL206" s="235"/>
      <c r="CM206" s="235"/>
      <c r="CN206" s="235"/>
      <c r="CO206" s="235"/>
      <c r="CP206" s="235"/>
      <c r="CQ206" s="235"/>
      <c r="CR206" s="235"/>
      <c r="CS206" s="235"/>
      <c r="CT206" s="235"/>
      <c r="CU206" s="235"/>
      <c r="CV206" s="235"/>
      <c r="CW206" s="235"/>
      <c r="CX206" s="235"/>
      <c r="CY206" s="235"/>
      <c r="CZ206" s="235"/>
      <c r="DA206" s="235"/>
      <c r="DB206" s="235"/>
      <c r="DC206" s="235"/>
      <c r="DD206" s="235"/>
      <c r="DE206" s="235"/>
      <c r="DF206" s="235"/>
      <c r="DG206" s="235"/>
      <c r="DH206" s="235"/>
      <c r="DI206" s="235"/>
      <c r="DJ206" s="235"/>
      <c r="DK206" s="235"/>
      <c r="DL206" s="235"/>
      <c r="DM206" s="235"/>
      <c r="DN206" s="235"/>
      <c r="DO206" s="235"/>
      <c r="DP206" s="235"/>
      <c r="DQ206" s="235"/>
      <c r="DR206" s="235"/>
      <c r="DS206" s="235"/>
      <c r="DT206" s="235"/>
      <c r="DU206" s="235"/>
      <c r="DV206" s="235"/>
      <c r="DW206" s="235"/>
      <c r="DX206" s="235"/>
      <c r="DY206" s="235"/>
      <c r="DZ206" s="235"/>
      <c r="EA206" s="235"/>
      <c r="EB206" s="235"/>
      <c r="EC206" s="235"/>
      <c r="ED206" s="235"/>
      <c r="EE206" s="235"/>
      <c r="EF206" s="235"/>
      <c r="EG206" s="235"/>
      <c r="EH206" s="235"/>
      <c r="EI206" s="235"/>
      <c r="EJ206" s="235"/>
      <c r="EK206" s="235"/>
      <c r="EL206" s="235"/>
      <c r="EM206" s="235"/>
      <c r="EN206" s="235"/>
      <c r="EO206" s="235"/>
      <c r="EP206" s="235"/>
      <c r="EQ206" s="235"/>
      <c r="ER206" s="235"/>
      <c r="ES206" s="235"/>
      <c r="ET206" s="235"/>
      <c r="EU206" s="235"/>
      <c r="EV206" s="235"/>
      <c r="EW206" s="235"/>
      <c r="EX206" s="235"/>
      <c r="EY206" s="235"/>
      <c r="EZ206" s="235"/>
      <c r="FA206" s="235"/>
      <c r="FB206" s="235"/>
      <c r="FC206" s="235"/>
      <c r="FD206" s="235"/>
      <c r="FE206" s="235"/>
      <c r="FF206" s="235"/>
      <c r="FG206" s="235"/>
      <c r="FH206" s="235"/>
      <c r="FI206" s="235"/>
      <c r="FJ206" s="235"/>
      <c r="FK206" s="235"/>
      <c r="FL206" s="235"/>
      <c r="FM206" s="235"/>
      <c r="FN206" s="235"/>
      <c r="FO206" s="235"/>
      <c r="FP206" s="235"/>
      <c r="FQ206" s="235"/>
      <c r="FR206" s="235"/>
      <c r="FS206" s="235"/>
      <c r="FT206" s="235"/>
      <c r="FU206" s="235"/>
      <c r="FV206" s="235"/>
      <c r="FW206" s="235"/>
      <c r="FX206" s="235"/>
      <c r="FY206" s="235"/>
      <c r="FZ206" s="235"/>
      <c r="GA206" s="235"/>
      <c r="GB206" s="235"/>
      <c r="GC206" s="235"/>
      <c r="GD206" s="235"/>
      <c r="GE206" s="235"/>
      <c r="GF206" s="235"/>
      <c r="GG206" s="235"/>
      <c r="GH206" s="235"/>
      <c r="GI206" s="235"/>
      <c r="GJ206" s="235"/>
      <c r="GK206" s="235"/>
      <c r="GL206" s="235"/>
      <c r="GM206" s="235"/>
      <c r="GN206" s="235"/>
      <c r="GO206" s="235"/>
      <c r="GP206" s="235"/>
      <c r="GQ206" s="235"/>
      <c r="GR206" s="235"/>
      <c r="GS206" s="235"/>
      <c r="GT206" s="235"/>
      <c r="GU206" s="235"/>
      <c r="GV206" s="235"/>
      <c r="GW206" s="235"/>
      <c r="GX206" s="235"/>
      <c r="GY206" s="235"/>
      <c r="GZ206" s="235"/>
      <c r="HA206" s="235"/>
      <c r="HB206" s="235"/>
      <c r="HC206" s="235"/>
      <c r="HD206" s="235"/>
      <c r="HE206" s="235"/>
      <c r="HF206" s="235"/>
      <c r="HG206" s="235"/>
      <c r="HH206" s="235"/>
      <c r="HI206" s="235"/>
      <c r="HJ206" s="235"/>
      <c r="HK206" s="235"/>
      <c r="HL206" s="235"/>
      <c r="HM206" s="235"/>
      <c r="HN206" s="235"/>
      <c r="HO206" s="235"/>
      <c r="HP206" s="235"/>
      <c r="HQ206" s="235"/>
      <c r="HR206" s="235"/>
      <c r="HS206" s="235"/>
      <c r="HT206" s="235"/>
      <c r="HU206" s="235"/>
      <c r="HV206" s="235"/>
      <c r="HW206" s="235"/>
      <c r="HX206" s="235"/>
      <c r="HY206" s="235"/>
      <c r="HZ206" s="235"/>
      <c r="IA206" s="235"/>
      <c r="IB206" s="235"/>
      <c r="IC206" s="235"/>
      <c r="ID206" s="235"/>
      <c r="IE206" s="235"/>
      <c r="IF206" s="235"/>
      <c r="IG206" s="235"/>
      <c r="IH206" s="235"/>
      <c r="II206" s="235"/>
      <c r="IJ206" s="235"/>
      <c r="IK206" s="235"/>
      <c r="IL206" s="235"/>
      <c r="IM206" s="235"/>
      <c r="IN206" s="235"/>
      <c r="IO206" s="235"/>
      <c r="IP206" s="235"/>
      <c r="IQ206" s="235"/>
      <c r="IR206" s="235"/>
      <c r="IS206" s="235"/>
      <c r="IT206" s="235"/>
      <c r="IU206" s="235"/>
      <c r="IV206" s="235"/>
    </row>
    <row r="207" ht="16.5" customHeight="1" spans="1:256">
      <c r="A207" s="243"/>
      <c r="B207" s="193"/>
      <c r="C207" s="281"/>
      <c r="D207" s="282"/>
      <c r="E207" s="282"/>
      <c r="F207" s="283"/>
      <c r="G207" s="282"/>
      <c r="H207" s="282"/>
      <c r="I207" s="282"/>
      <c r="J207" s="282"/>
      <c r="K207" s="282"/>
      <c r="L207" s="235"/>
      <c r="M207" s="235"/>
      <c r="N207" s="235"/>
      <c r="O207" s="235"/>
      <c r="P207" s="235"/>
      <c r="Q207" s="235"/>
      <c r="R207" s="235"/>
      <c r="S207" s="235"/>
      <c r="T207" s="235"/>
      <c r="U207" s="235"/>
      <c r="V207" s="235"/>
      <c r="W207" s="235"/>
      <c r="X207" s="235"/>
      <c r="Y207" s="235"/>
      <c r="Z207" s="235"/>
      <c r="AA207" s="235"/>
      <c r="AB207" s="235"/>
      <c r="AC207" s="235"/>
      <c r="AD207" s="235"/>
      <c r="AE207" s="235"/>
      <c r="AF207" s="235"/>
      <c r="AG207" s="235"/>
      <c r="AH207" s="235"/>
      <c r="AI207" s="235"/>
      <c r="AJ207" s="235"/>
      <c r="AK207" s="235"/>
      <c r="AL207" s="235"/>
      <c r="AM207" s="235"/>
      <c r="AN207" s="235"/>
      <c r="AO207" s="235"/>
      <c r="AP207" s="235"/>
      <c r="AQ207" s="235"/>
      <c r="AR207" s="235"/>
      <c r="AS207" s="235"/>
      <c r="AT207" s="235"/>
      <c r="AU207" s="235"/>
      <c r="AV207" s="235"/>
      <c r="AW207" s="235"/>
      <c r="AX207" s="235"/>
      <c r="AY207" s="235"/>
      <c r="AZ207" s="235"/>
      <c r="BA207" s="235"/>
      <c r="BB207" s="235"/>
      <c r="BC207" s="235"/>
      <c r="BD207" s="235"/>
      <c r="BE207" s="235"/>
      <c r="BF207" s="235"/>
      <c r="BG207" s="235"/>
      <c r="BH207" s="235"/>
      <c r="BI207" s="235"/>
      <c r="BJ207" s="235"/>
      <c r="BK207" s="235"/>
      <c r="BL207" s="235"/>
      <c r="BM207" s="235"/>
      <c r="BN207" s="235"/>
      <c r="BO207" s="235"/>
      <c r="BP207" s="235"/>
      <c r="BQ207" s="235"/>
      <c r="BR207" s="235"/>
      <c r="BS207" s="235"/>
      <c r="BT207" s="235"/>
      <c r="BU207" s="235"/>
      <c r="BV207" s="235"/>
      <c r="BW207" s="235"/>
      <c r="BX207" s="235"/>
      <c r="BY207" s="235"/>
      <c r="BZ207" s="235"/>
      <c r="CA207" s="235"/>
      <c r="CB207" s="235"/>
      <c r="CC207" s="235"/>
      <c r="CD207" s="235"/>
      <c r="CE207" s="235"/>
      <c r="CF207" s="235"/>
      <c r="CG207" s="235"/>
      <c r="CH207" s="235"/>
      <c r="CI207" s="235"/>
      <c r="CJ207" s="235"/>
      <c r="CK207" s="235"/>
      <c r="CL207" s="235"/>
      <c r="CM207" s="235"/>
      <c r="CN207" s="235"/>
      <c r="CO207" s="235"/>
      <c r="CP207" s="235"/>
      <c r="CQ207" s="235"/>
      <c r="CR207" s="235"/>
      <c r="CS207" s="235"/>
      <c r="CT207" s="235"/>
      <c r="CU207" s="235"/>
      <c r="CV207" s="235"/>
      <c r="CW207" s="235"/>
      <c r="CX207" s="235"/>
      <c r="CY207" s="235"/>
      <c r="CZ207" s="235"/>
      <c r="DA207" s="235"/>
      <c r="DB207" s="235"/>
      <c r="DC207" s="235"/>
      <c r="DD207" s="235"/>
      <c r="DE207" s="235"/>
      <c r="DF207" s="235"/>
      <c r="DG207" s="235"/>
      <c r="DH207" s="235"/>
      <c r="DI207" s="235"/>
      <c r="DJ207" s="235"/>
      <c r="DK207" s="235"/>
      <c r="DL207" s="235"/>
      <c r="DM207" s="235"/>
      <c r="DN207" s="235"/>
      <c r="DO207" s="235"/>
      <c r="DP207" s="235"/>
      <c r="DQ207" s="235"/>
      <c r="DR207" s="235"/>
      <c r="DS207" s="235"/>
      <c r="DT207" s="235"/>
      <c r="DU207" s="235"/>
      <c r="DV207" s="235"/>
      <c r="DW207" s="235"/>
      <c r="DX207" s="235"/>
      <c r="DY207" s="235"/>
      <c r="DZ207" s="235"/>
      <c r="EA207" s="235"/>
      <c r="EB207" s="235"/>
      <c r="EC207" s="235"/>
      <c r="ED207" s="235"/>
      <c r="EE207" s="235"/>
      <c r="EF207" s="235"/>
      <c r="EG207" s="235"/>
      <c r="EH207" s="235"/>
      <c r="EI207" s="235"/>
      <c r="EJ207" s="235"/>
      <c r="EK207" s="235"/>
      <c r="EL207" s="235"/>
      <c r="EM207" s="235"/>
      <c r="EN207" s="235"/>
      <c r="EO207" s="235"/>
      <c r="EP207" s="235"/>
      <c r="EQ207" s="235"/>
      <c r="ER207" s="235"/>
      <c r="ES207" s="235"/>
      <c r="ET207" s="235"/>
      <c r="EU207" s="235"/>
      <c r="EV207" s="235"/>
      <c r="EW207" s="235"/>
      <c r="EX207" s="235"/>
      <c r="EY207" s="235"/>
      <c r="EZ207" s="235"/>
      <c r="FA207" s="235"/>
      <c r="FB207" s="235"/>
      <c r="FC207" s="235"/>
      <c r="FD207" s="235"/>
      <c r="FE207" s="235"/>
      <c r="FF207" s="235"/>
      <c r="FG207" s="235"/>
      <c r="FH207" s="235"/>
      <c r="FI207" s="235"/>
      <c r="FJ207" s="235"/>
      <c r="FK207" s="235"/>
      <c r="FL207" s="235"/>
      <c r="FM207" s="235"/>
      <c r="FN207" s="235"/>
      <c r="FO207" s="235"/>
      <c r="FP207" s="235"/>
      <c r="FQ207" s="235"/>
      <c r="FR207" s="235"/>
      <c r="FS207" s="235"/>
      <c r="FT207" s="235"/>
      <c r="FU207" s="235"/>
      <c r="FV207" s="235"/>
      <c r="FW207" s="235"/>
      <c r="FX207" s="235"/>
      <c r="FY207" s="235"/>
      <c r="FZ207" s="235"/>
      <c r="GA207" s="235"/>
      <c r="GB207" s="235"/>
      <c r="GC207" s="235"/>
      <c r="GD207" s="235"/>
      <c r="GE207" s="235"/>
      <c r="GF207" s="235"/>
      <c r="GG207" s="235"/>
      <c r="GH207" s="235"/>
      <c r="GI207" s="235"/>
      <c r="GJ207" s="235"/>
      <c r="GK207" s="235"/>
      <c r="GL207" s="235"/>
      <c r="GM207" s="235"/>
      <c r="GN207" s="235"/>
      <c r="GO207" s="235"/>
      <c r="GP207" s="235"/>
      <c r="GQ207" s="235"/>
      <c r="GR207" s="235"/>
      <c r="GS207" s="235"/>
      <c r="GT207" s="235"/>
      <c r="GU207" s="235"/>
      <c r="GV207" s="235"/>
      <c r="GW207" s="235"/>
      <c r="GX207" s="235"/>
      <c r="GY207" s="235"/>
      <c r="GZ207" s="235"/>
      <c r="HA207" s="235"/>
      <c r="HB207" s="235"/>
      <c r="HC207" s="235"/>
      <c r="HD207" s="235"/>
      <c r="HE207" s="235"/>
      <c r="HF207" s="235"/>
      <c r="HG207" s="235"/>
      <c r="HH207" s="235"/>
      <c r="HI207" s="235"/>
      <c r="HJ207" s="235"/>
      <c r="HK207" s="235"/>
      <c r="HL207" s="235"/>
      <c r="HM207" s="235"/>
      <c r="HN207" s="235"/>
      <c r="HO207" s="235"/>
      <c r="HP207" s="235"/>
      <c r="HQ207" s="235"/>
      <c r="HR207" s="235"/>
      <c r="HS207" s="235"/>
      <c r="HT207" s="235"/>
      <c r="HU207" s="235"/>
      <c r="HV207" s="235"/>
      <c r="HW207" s="235"/>
      <c r="HX207" s="235"/>
      <c r="HY207" s="235"/>
      <c r="HZ207" s="235"/>
      <c r="IA207" s="235"/>
      <c r="IB207" s="235"/>
      <c r="IC207" s="235"/>
      <c r="ID207" s="235"/>
      <c r="IE207" s="235"/>
      <c r="IF207" s="235"/>
      <c r="IG207" s="235"/>
      <c r="IH207" s="235"/>
      <c r="II207" s="235"/>
      <c r="IJ207" s="235"/>
      <c r="IK207" s="235"/>
      <c r="IL207" s="235"/>
      <c r="IM207" s="235"/>
      <c r="IN207" s="235"/>
      <c r="IO207" s="235"/>
      <c r="IP207" s="235"/>
      <c r="IQ207" s="235"/>
      <c r="IR207" s="235"/>
      <c r="IS207" s="235"/>
      <c r="IT207" s="235"/>
      <c r="IU207" s="235"/>
      <c r="IV207" s="235"/>
    </row>
    <row r="208" ht="16.5" customHeight="1" spans="1:256">
      <c r="A208" s="243"/>
      <c r="B208" s="193"/>
      <c r="C208" s="281"/>
      <c r="D208" s="282"/>
      <c r="E208" s="282"/>
      <c r="F208" s="283"/>
      <c r="G208" s="282"/>
      <c r="H208" s="282"/>
      <c r="I208" s="282"/>
      <c r="J208" s="282"/>
      <c r="K208" s="282"/>
      <c r="L208" s="235"/>
      <c r="M208" s="235"/>
      <c r="N208" s="235"/>
      <c r="O208" s="235"/>
      <c r="P208" s="235"/>
      <c r="Q208" s="235"/>
      <c r="R208" s="235"/>
      <c r="S208" s="235"/>
      <c r="T208" s="235"/>
      <c r="U208" s="235"/>
      <c r="V208" s="235"/>
      <c r="W208" s="235"/>
      <c r="X208" s="235"/>
      <c r="Y208" s="235"/>
      <c r="Z208" s="235"/>
      <c r="AA208" s="235"/>
      <c r="AB208" s="235"/>
      <c r="AC208" s="235"/>
      <c r="AD208" s="235"/>
      <c r="AE208" s="235"/>
      <c r="AF208" s="235"/>
      <c r="AG208" s="235"/>
      <c r="AH208" s="235"/>
      <c r="AI208" s="235"/>
      <c r="AJ208" s="235"/>
      <c r="AK208" s="235"/>
      <c r="AL208" s="235"/>
      <c r="AM208" s="235"/>
      <c r="AN208" s="235"/>
      <c r="AO208" s="235"/>
      <c r="AP208" s="235"/>
      <c r="AQ208" s="235"/>
      <c r="AR208" s="235"/>
      <c r="AS208" s="235"/>
      <c r="AT208" s="235"/>
      <c r="AU208" s="235"/>
      <c r="AV208" s="235"/>
      <c r="AW208" s="235"/>
      <c r="AX208" s="235"/>
      <c r="AY208" s="235"/>
      <c r="AZ208" s="235"/>
      <c r="BA208" s="235"/>
      <c r="BB208" s="235"/>
      <c r="BC208" s="235"/>
      <c r="BD208" s="235"/>
      <c r="BE208" s="235"/>
      <c r="BF208" s="235"/>
      <c r="BG208" s="235"/>
      <c r="BH208" s="235"/>
      <c r="BI208" s="235"/>
      <c r="BJ208" s="235"/>
      <c r="BK208" s="235"/>
      <c r="BL208" s="235"/>
      <c r="BM208" s="235"/>
      <c r="BN208" s="235"/>
      <c r="BO208" s="235"/>
      <c r="BP208" s="235"/>
      <c r="BQ208" s="235"/>
      <c r="BR208" s="235"/>
      <c r="BS208" s="235"/>
      <c r="BT208" s="235"/>
      <c r="BU208" s="235"/>
      <c r="BV208" s="235"/>
      <c r="BW208" s="235"/>
      <c r="BX208" s="235"/>
      <c r="BY208" s="235"/>
      <c r="BZ208" s="235"/>
      <c r="CA208" s="235"/>
      <c r="CB208" s="235"/>
      <c r="CC208" s="235"/>
      <c r="CD208" s="235"/>
      <c r="CE208" s="235"/>
      <c r="CF208" s="235"/>
      <c r="CG208" s="235"/>
      <c r="CH208" s="235"/>
      <c r="CI208" s="235"/>
      <c r="CJ208" s="235"/>
      <c r="CK208" s="235"/>
      <c r="CL208" s="235"/>
      <c r="CM208" s="235"/>
      <c r="CN208" s="235"/>
      <c r="CO208" s="235"/>
      <c r="CP208" s="235"/>
      <c r="CQ208" s="235"/>
      <c r="CR208" s="235"/>
      <c r="CS208" s="235"/>
      <c r="CT208" s="235"/>
      <c r="CU208" s="235"/>
      <c r="CV208" s="235"/>
      <c r="CW208" s="235"/>
      <c r="CX208" s="235"/>
      <c r="CY208" s="235"/>
      <c r="CZ208" s="235"/>
      <c r="DA208" s="235"/>
      <c r="DB208" s="235"/>
      <c r="DC208" s="235"/>
      <c r="DD208" s="235"/>
      <c r="DE208" s="235"/>
      <c r="DF208" s="235"/>
      <c r="DG208" s="235"/>
      <c r="DH208" s="235"/>
      <c r="DI208" s="235"/>
      <c r="DJ208" s="235"/>
      <c r="DK208" s="235"/>
      <c r="DL208" s="235"/>
      <c r="DM208" s="235"/>
      <c r="DN208" s="235"/>
      <c r="DO208" s="235"/>
      <c r="DP208" s="235"/>
      <c r="DQ208" s="235"/>
      <c r="DR208" s="235"/>
      <c r="DS208" s="235"/>
      <c r="DT208" s="235"/>
      <c r="DU208" s="235"/>
      <c r="DV208" s="235"/>
      <c r="DW208" s="235"/>
      <c r="DX208" s="235"/>
      <c r="DY208" s="235"/>
      <c r="DZ208" s="235"/>
      <c r="EA208" s="235"/>
      <c r="EB208" s="235"/>
      <c r="EC208" s="235"/>
      <c r="ED208" s="235"/>
      <c r="EE208" s="235"/>
      <c r="EF208" s="235"/>
      <c r="EG208" s="235"/>
      <c r="EH208" s="235"/>
      <c r="EI208" s="235"/>
      <c r="EJ208" s="235"/>
      <c r="EK208" s="235"/>
      <c r="EL208" s="235"/>
      <c r="EM208" s="235"/>
      <c r="EN208" s="235"/>
      <c r="EO208" s="235"/>
      <c r="EP208" s="235"/>
      <c r="EQ208" s="235"/>
      <c r="ER208" s="235"/>
      <c r="ES208" s="235"/>
      <c r="ET208" s="235"/>
      <c r="EU208" s="235"/>
      <c r="EV208" s="235"/>
      <c r="EW208" s="235"/>
      <c r="EX208" s="235"/>
      <c r="EY208" s="235"/>
      <c r="EZ208" s="235"/>
      <c r="FA208" s="235"/>
      <c r="FB208" s="235"/>
      <c r="FC208" s="235"/>
      <c r="FD208" s="235"/>
      <c r="FE208" s="235"/>
      <c r="FF208" s="235"/>
      <c r="FG208" s="235"/>
      <c r="FH208" s="235"/>
      <c r="FI208" s="235"/>
      <c r="FJ208" s="235"/>
      <c r="FK208" s="235"/>
      <c r="FL208" s="235"/>
      <c r="FM208" s="235"/>
      <c r="FN208" s="235"/>
      <c r="FO208" s="235"/>
      <c r="FP208" s="235"/>
      <c r="FQ208" s="235"/>
      <c r="FR208" s="235"/>
      <c r="FS208" s="235"/>
      <c r="FT208" s="235"/>
      <c r="FU208" s="235"/>
      <c r="FV208" s="235"/>
      <c r="FW208" s="235"/>
      <c r="FX208" s="235"/>
      <c r="FY208" s="235"/>
      <c r="FZ208" s="235"/>
      <c r="GA208" s="235"/>
      <c r="GB208" s="235"/>
      <c r="GC208" s="235"/>
      <c r="GD208" s="235"/>
      <c r="GE208" s="235"/>
      <c r="GF208" s="235"/>
      <c r="GG208" s="235"/>
      <c r="GH208" s="235"/>
      <c r="GI208" s="235"/>
      <c r="GJ208" s="235"/>
      <c r="GK208" s="235"/>
      <c r="GL208" s="235"/>
      <c r="GM208" s="235"/>
      <c r="GN208" s="235"/>
      <c r="GO208" s="235"/>
      <c r="GP208" s="235"/>
      <c r="GQ208" s="235"/>
      <c r="GR208" s="235"/>
      <c r="GS208" s="235"/>
      <c r="GT208" s="235"/>
      <c r="GU208" s="235"/>
      <c r="GV208" s="235"/>
      <c r="GW208" s="235"/>
      <c r="GX208" s="235"/>
      <c r="GY208" s="235"/>
      <c r="GZ208" s="235"/>
      <c r="HA208" s="235"/>
      <c r="HB208" s="235"/>
      <c r="HC208" s="235"/>
      <c r="HD208" s="235"/>
      <c r="HE208" s="235"/>
      <c r="HF208" s="235"/>
      <c r="HG208" s="235"/>
      <c r="HH208" s="235"/>
      <c r="HI208" s="235"/>
      <c r="HJ208" s="235"/>
      <c r="HK208" s="235"/>
      <c r="HL208" s="235"/>
      <c r="HM208" s="235"/>
      <c r="HN208" s="235"/>
      <c r="HO208" s="235"/>
      <c r="HP208" s="235"/>
      <c r="HQ208" s="235"/>
      <c r="HR208" s="235"/>
      <c r="HS208" s="235"/>
      <c r="HT208" s="235"/>
      <c r="HU208" s="235"/>
      <c r="HV208" s="235"/>
      <c r="HW208" s="235"/>
      <c r="HX208" s="235"/>
      <c r="HY208" s="235"/>
      <c r="HZ208" s="235"/>
      <c r="IA208" s="235"/>
      <c r="IB208" s="235"/>
      <c r="IC208" s="235"/>
      <c r="ID208" s="235"/>
      <c r="IE208" s="235"/>
      <c r="IF208" s="235"/>
      <c r="IG208" s="235"/>
      <c r="IH208" s="235"/>
      <c r="II208" s="235"/>
      <c r="IJ208" s="235"/>
      <c r="IK208" s="235"/>
      <c r="IL208" s="235"/>
      <c r="IM208" s="235"/>
      <c r="IN208" s="235"/>
      <c r="IO208" s="235"/>
      <c r="IP208" s="235"/>
      <c r="IQ208" s="235"/>
      <c r="IR208" s="235"/>
      <c r="IS208" s="235"/>
      <c r="IT208" s="235"/>
      <c r="IU208" s="235"/>
      <c r="IV208" s="235"/>
    </row>
    <row r="209" ht="16.5" customHeight="1" spans="1:256">
      <c r="A209" s="243"/>
      <c r="B209" s="193"/>
      <c r="C209" s="281"/>
      <c r="D209" s="282"/>
      <c r="E209" s="282"/>
      <c r="F209" s="283"/>
      <c r="G209" s="282"/>
      <c r="H209" s="282"/>
      <c r="I209" s="282"/>
      <c r="J209" s="282"/>
      <c r="K209" s="282"/>
      <c r="L209" s="235"/>
      <c r="M209" s="235"/>
      <c r="N209" s="235"/>
      <c r="O209" s="235"/>
      <c r="P209" s="235"/>
      <c r="Q209" s="235"/>
      <c r="R209" s="235"/>
      <c r="S209" s="235"/>
      <c r="T209" s="235"/>
      <c r="U209" s="235"/>
      <c r="V209" s="235"/>
      <c r="W209" s="235"/>
      <c r="X209" s="235"/>
      <c r="Y209" s="235"/>
      <c r="Z209" s="235"/>
      <c r="AA209" s="235"/>
      <c r="AB209" s="235"/>
      <c r="AC209" s="235"/>
      <c r="AD209" s="235"/>
      <c r="AE209" s="235"/>
      <c r="AF209" s="235"/>
      <c r="AG209" s="235"/>
      <c r="AH209" s="235"/>
      <c r="AI209" s="235"/>
      <c r="AJ209" s="235"/>
      <c r="AK209" s="235"/>
      <c r="AL209" s="235"/>
      <c r="AM209" s="235"/>
      <c r="AN209" s="235"/>
      <c r="AO209" s="235"/>
      <c r="AP209" s="235"/>
      <c r="AQ209" s="235"/>
      <c r="AR209" s="235"/>
      <c r="AS209" s="235"/>
      <c r="AT209" s="235"/>
      <c r="AU209" s="235"/>
      <c r="AV209" s="235"/>
      <c r="AW209" s="235"/>
      <c r="AX209" s="235"/>
      <c r="AY209" s="235"/>
      <c r="AZ209" s="235"/>
      <c r="BA209" s="235"/>
      <c r="BB209" s="235"/>
      <c r="BC209" s="235"/>
      <c r="BD209" s="235"/>
      <c r="BE209" s="235"/>
      <c r="BF209" s="235"/>
      <c r="BG209" s="235"/>
      <c r="BH209" s="235"/>
      <c r="BI209" s="235"/>
      <c r="BJ209" s="235"/>
      <c r="BK209" s="235"/>
      <c r="BL209" s="235"/>
      <c r="BM209" s="235"/>
      <c r="BN209" s="235"/>
      <c r="BO209" s="235"/>
      <c r="BP209" s="235"/>
      <c r="BQ209" s="235"/>
      <c r="BR209" s="235"/>
      <c r="BS209" s="235"/>
      <c r="BT209" s="235"/>
      <c r="BU209" s="235"/>
      <c r="BV209" s="235"/>
      <c r="BW209" s="235"/>
      <c r="BX209" s="235"/>
      <c r="BY209" s="235"/>
      <c r="BZ209" s="235"/>
      <c r="CA209" s="235"/>
      <c r="CB209" s="235"/>
      <c r="CC209" s="235"/>
      <c r="CD209" s="235"/>
      <c r="CE209" s="235"/>
      <c r="CF209" s="235"/>
      <c r="CG209" s="235"/>
      <c r="CH209" s="235"/>
      <c r="CI209" s="235"/>
      <c r="CJ209" s="235"/>
      <c r="CK209" s="235"/>
      <c r="CL209" s="235"/>
      <c r="CM209" s="235"/>
      <c r="CN209" s="235"/>
      <c r="CO209" s="235"/>
      <c r="CP209" s="235"/>
      <c r="CQ209" s="235"/>
      <c r="CR209" s="235"/>
      <c r="CS209" s="235"/>
      <c r="CT209" s="235"/>
      <c r="CU209" s="235"/>
      <c r="CV209" s="235"/>
      <c r="CW209" s="235"/>
      <c r="CX209" s="235"/>
      <c r="CY209" s="235"/>
      <c r="CZ209" s="235"/>
      <c r="DA209" s="235"/>
      <c r="DB209" s="235"/>
      <c r="DC209" s="235"/>
      <c r="DD209" s="235"/>
      <c r="DE209" s="235"/>
      <c r="DF209" s="235"/>
      <c r="DG209" s="235"/>
      <c r="DH209" s="235"/>
      <c r="DI209" s="235"/>
      <c r="DJ209" s="235"/>
      <c r="DK209" s="235"/>
      <c r="DL209" s="235"/>
      <c r="DM209" s="235"/>
      <c r="DN209" s="235"/>
      <c r="DO209" s="235"/>
      <c r="DP209" s="235"/>
      <c r="DQ209" s="235"/>
      <c r="DR209" s="235"/>
      <c r="DS209" s="235"/>
      <c r="DT209" s="235"/>
      <c r="DU209" s="235"/>
      <c r="DV209" s="235"/>
      <c r="DW209" s="235"/>
      <c r="DX209" s="235"/>
      <c r="DY209" s="235"/>
      <c r="DZ209" s="235"/>
      <c r="EA209" s="235"/>
      <c r="EB209" s="235"/>
      <c r="EC209" s="235"/>
      <c r="ED209" s="235"/>
      <c r="EE209" s="235"/>
      <c r="EF209" s="235"/>
      <c r="EG209" s="235"/>
      <c r="EH209" s="235"/>
      <c r="EI209" s="235"/>
      <c r="EJ209" s="235"/>
      <c r="EK209" s="235"/>
      <c r="EL209" s="235"/>
      <c r="EM209" s="235"/>
      <c r="EN209" s="235"/>
      <c r="EO209" s="235"/>
      <c r="EP209" s="235"/>
      <c r="EQ209" s="235"/>
      <c r="ER209" s="235"/>
      <c r="ES209" s="235"/>
      <c r="ET209" s="235"/>
      <c r="EU209" s="235"/>
      <c r="EV209" s="235"/>
      <c r="EW209" s="235"/>
      <c r="EX209" s="235"/>
      <c r="EY209" s="235"/>
      <c r="EZ209" s="235"/>
      <c r="FA209" s="235"/>
      <c r="FB209" s="235"/>
      <c r="FC209" s="235"/>
      <c r="FD209" s="235"/>
      <c r="FE209" s="235"/>
      <c r="FF209" s="235"/>
      <c r="FG209" s="235"/>
      <c r="FH209" s="235"/>
      <c r="FI209" s="235"/>
      <c r="FJ209" s="235"/>
      <c r="FK209" s="235"/>
      <c r="FL209" s="235"/>
      <c r="FM209" s="235"/>
      <c r="FN209" s="235"/>
      <c r="FO209" s="235"/>
      <c r="FP209" s="235"/>
      <c r="FQ209" s="235"/>
      <c r="FR209" s="235"/>
      <c r="FS209" s="235"/>
      <c r="FT209" s="235"/>
      <c r="FU209" s="235"/>
      <c r="FV209" s="235"/>
      <c r="FW209" s="235"/>
      <c r="FX209" s="235"/>
      <c r="FY209" s="235"/>
      <c r="FZ209" s="235"/>
      <c r="GA209" s="235"/>
      <c r="GB209" s="235"/>
      <c r="GC209" s="235"/>
      <c r="GD209" s="235"/>
      <c r="GE209" s="235"/>
      <c r="GF209" s="235"/>
      <c r="GG209" s="235"/>
      <c r="GH209" s="235"/>
      <c r="GI209" s="235"/>
      <c r="GJ209" s="235"/>
      <c r="GK209" s="235"/>
      <c r="GL209" s="235"/>
      <c r="GM209" s="235"/>
      <c r="GN209" s="235"/>
      <c r="GO209" s="235"/>
      <c r="GP209" s="235"/>
      <c r="GQ209" s="235"/>
      <c r="GR209" s="235"/>
      <c r="GS209" s="235"/>
      <c r="GT209" s="235"/>
      <c r="GU209" s="235"/>
      <c r="GV209" s="235"/>
      <c r="GW209" s="235"/>
      <c r="GX209" s="235"/>
      <c r="GY209" s="235"/>
      <c r="GZ209" s="235"/>
      <c r="HA209" s="235"/>
      <c r="HB209" s="235"/>
      <c r="HC209" s="235"/>
      <c r="HD209" s="235"/>
      <c r="HE209" s="235"/>
      <c r="HF209" s="235"/>
      <c r="HG209" s="235"/>
      <c r="HH209" s="235"/>
      <c r="HI209" s="235"/>
      <c r="HJ209" s="235"/>
      <c r="HK209" s="235"/>
      <c r="HL209" s="235"/>
      <c r="HM209" s="235"/>
      <c r="HN209" s="235"/>
      <c r="HO209" s="235"/>
      <c r="HP209" s="235"/>
      <c r="HQ209" s="235"/>
      <c r="HR209" s="235"/>
      <c r="HS209" s="235"/>
      <c r="HT209" s="235"/>
      <c r="HU209" s="235"/>
      <c r="HV209" s="235"/>
      <c r="HW209" s="235"/>
      <c r="HX209" s="235"/>
      <c r="HY209" s="235"/>
      <c r="HZ209" s="235"/>
      <c r="IA209" s="235"/>
      <c r="IB209" s="235"/>
      <c r="IC209" s="235"/>
      <c r="ID209" s="235"/>
      <c r="IE209" s="235"/>
      <c r="IF209" s="235"/>
      <c r="IG209" s="235"/>
      <c r="IH209" s="235"/>
      <c r="II209" s="235"/>
      <c r="IJ209" s="235"/>
      <c r="IK209" s="235"/>
      <c r="IL209" s="235"/>
      <c r="IM209" s="235"/>
      <c r="IN209" s="235"/>
      <c r="IO209" s="235"/>
      <c r="IP209" s="235"/>
      <c r="IQ209" s="235"/>
      <c r="IR209" s="235"/>
      <c r="IS209" s="235"/>
      <c r="IT209" s="235"/>
      <c r="IU209" s="235"/>
      <c r="IV209" s="235"/>
    </row>
    <row r="210" ht="16.5" customHeight="1" spans="1:256">
      <c r="A210" s="243"/>
      <c r="B210" s="193"/>
      <c r="C210" s="281"/>
      <c r="D210" s="282"/>
      <c r="E210" s="282"/>
      <c r="F210" s="283"/>
      <c r="G210" s="282"/>
      <c r="H210" s="282"/>
      <c r="I210" s="282"/>
      <c r="J210" s="282"/>
      <c r="K210" s="282"/>
      <c r="L210" s="235"/>
      <c r="M210" s="235"/>
      <c r="N210" s="235"/>
      <c r="O210" s="235"/>
      <c r="P210" s="235"/>
      <c r="Q210" s="235"/>
      <c r="R210" s="235"/>
      <c r="S210" s="235"/>
      <c r="T210" s="235"/>
      <c r="U210" s="235"/>
      <c r="V210" s="235"/>
      <c r="W210" s="235"/>
      <c r="X210" s="235"/>
      <c r="Y210" s="235"/>
      <c r="Z210" s="235"/>
      <c r="AA210" s="235"/>
      <c r="AB210" s="235"/>
      <c r="AC210" s="235"/>
      <c r="AD210" s="235"/>
      <c r="AE210" s="235"/>
      <c r="AF210" s="235"/>
      <c r="AG210" s="235"/>
      <c r="AH210" s="235"/>
      <c r="AI210" s="235"/>
      <c r="AJ210" s="235"/>
      <c r="AK210" s="235"/>
      <c r="AL210" s="235"/>
      <c r="AM210" s="235"/>
      <c r="AN210" s="235"/>
      <c r="AO210" s="235"/>
      <c r="AP210" s="235"/>
      <c r="AQ210" s="235"/>
      <c r="AR210" s="235"/>
      <c r="AS210" s="235"/>
      <c r="AT210" s="235"/>
      <c r="AU210" s="235"/>
      <c r="AV210" s="235"/>
      <c r="AW210" s="235"/>
      <c r="AX210" s="235"/>
      <c r="AY210" s="235"/>
      <c r="AZ210" s="235"/>
      <c r="BA210" s="235"/>
      <c r="BB210" s="235"/>
      <c r="BC210" s="235"/>
      <c r="BD210" s="235"/>
      <c r="BE210" s="235"/>
      <c r="BF210" s="235"/>
      <c r="BG210" s="235"/>
      <c r="BH210" s="235"/>
      <c r="BI210" s="235"/>
      <c r="BJ210" s="235"/>
      <c r="BK210" s="235"/>
      <c r="BL210" s="235"/>
      <c r="BM210" s="235"/>
      <c r="BN210" s="235"/>
      <c r="BO210" s="235"/>
      <c r="BP210" s="235"/>
      <c r="BQ210" s="235"/>
      <c r="BR210" s="235"/>
      <c r="BS210" s="235"/>
      <c r="BT210" s="235"/>
      <c r="BU210" s="235"/>
      <c r="BV210" s="235"/>
      <c r="BW210" s="235"/>
      <c r="BX210" s="235"/>
      <c r="BY210" s="235"/>
      <c r="BZ210" s="235"/>
      <c r="CA210" s="235"/>
      <c r="CB210" s="235"/>
      <c r="CC210" s="235"/>
      <c r="CD210" s="235"/>
      <c r="CE210" s="235"/>
      <c r="CF210" s="235"/>
      <c r="CG210" s="235"/>
      <c r="CH210" s="235"/>
      <c r="CI210" s="235"/>
      <c r="CJ210" s="235"/>
      <c r="CK210" s="235"/>
      <c r="CL210" s="235"/>
      <c r="CM210" s="235"/>
      <c r="CN210" s="235"/>
      <c r="CO210" s="235"/>
      <c r="CP210" s="235"/>
      <c r="CQ210" s="235"/>
      <c r="CR210" s="235"/>
      <c r="CS210" s="235"/>
      <c r="CT210" s="235"/>
      <c r="CU210" s="235"/>
      <c r="CV210" s="235"/>
      <c r="CW210" s="235"/>
      <c r="CX210" s="235"/>
      <c r="CY210" s="235"/>
      <c r="CZ210" s="235"/>
      <c r="DA210" s="235"/>
      <c r="DB210" s="235"/>
      <c r="DC210" s="235"/>
      <c r="DD210" s="235"/>
      <c r="DE210" s="235"/>
      <c r="DF210" s="235"/>
      <c r="DG210" s="235"/>
      <c r="DH210" s="235"/>
      <c r="DI210" s="235"/>
      <c r="DJ210" s="235"/>
      <c r="DK210" s="235"/>
      <c r="DL210" s="235"/>
      <c r="DM210" s="235"/>
      <c r="DN210" s="235"/>
      <c r="DO210" s="235"/>
      <c r="DP210" s="235"/>
      <c r="DQ210" s="235"/>
      <c r="DR210" s="235"/>
      <c r="DS210" s="235"/>
      <c r="DT210" s="235"/>
      <c r="DU210" s="235"/>
      <c r="DV210" s="235"/>
      <c r="DW210" s="235"/>
      <c r="DX210" s="235"/>
      <c r="DY210" s="235"/>
      <c r="DZ210" s="235"/>
      <c r="EA210" s="235"/>
      <c r="EB210" s="235"/>
      <c r="EC210" s="235"/>
      <c r="ED210" s="235"/>
      <c r="EE210" s="235"/>
      <c r="EF210" s="235"/>
      <c r="EG210" s="235"/>
      <c r="EH210" s="235"/>
      <c r="EI210" s="235"/>
      <c r="EJ210" s="235"/>
      <c r="EK210" s="235"/>
      <c r="EL210" s="235"/>
      <c r="EM210" s="235"/>
      <c r="EN210" s="235"/>
      <c r="EO210" s="235"/>
      <c r="EP210" s="235"/>
      <c r="EQ210" s="235"/>
      <c r="ER210" s="235"/>
      <c r="ES210" s="235"/>
      <c r="ET210" s="235"/>
      <c r="EU210" s="235"/>
      <c r="EV210" s="235"/>
      <c r="EW210" s="235"/>
      <c r="EX210" s="235"/>
      <c r="EY210" s="235"/>
      <c r="EZ210" s="235"/>
      <c r="FA210" s="235"/>
      <c r="FB210" s="235"/>
      <c r="FC210" s="235"/>
      <c r="FD210" s="235"/>
      <c r="FE210" s="235"/>
      <c r="FF210" s="235"/>
      <c r="FG210" s="235"/>
      <c r="FH210" s="235"/>
      <c r="FI210" s="235"/>
      <c r="FJ210" s="235"/>
      <c r="FK210" s="235"/>
      <c r="FL210" s="235"/>
      <c r="FM210" s="235"/>
      <c r="FN210" s="235"/>
      <c r="FO210" s="235"/>
      <c r="FP210" s="235"/>
      <c r="FQ210" s="235"/>
      <c r="FR210" s="235"/>
      <c r="FS210" s="235"/>
      <c r="FT210" s="235"/>
      <c r="FU210" s="235"/>
      <c r="FV210" s="235"/>
      <c r="FW210" s="235"/>
      <c r="FX210" s="235"/>
      <c r="FY210" s="235"/>
      <c r="FZ210" s="235"/>
      <c r="GA210" s="235"/>
      <c r="GB210" s="235"/>
      <c r="GC210" s="235"/>
      <c r="GD210" s="235"/>
      <c r="GE210" s="235"/>
      <c r="GF210" s="235"/>
      <c r="GG210" s="235"/>
      <c r="GH210" s="235"/>
      <c r="GI210" s="235"/>
      <c r="GJ210" s="235"/>
      <c r="GK210" s="235"/>
      <c r="GL210" s="235"/>
      <c r="GM210" s="235"/>
      <c r="GN210" s="235"/>
      <c r="GO210" s="235"/>
      <c r="GP210" s="235"/>
      <c r="GQ210" s="235"/>
      <c r="GR210" s="235"/>
      <c r="GS210" s="235"/>
      <c r="GT210" s="235"/>
      <c r="GU210" s="235"/>
      <c r="GV210" s="235"/>
      <c r="GW210" s="235"/>
      <c r="GX210" s="235"/>
      <c r="GY210" s="235"/>
      <c r="GZ210" s="235"/>
      <c r="HA210" s="235"/>
      <c r="HB210" s="235"/>
      <c r="HC210" s="235"/>
      <c r="HD210" s="235"/>
      <c r="HE210" s="235"/>
      <c r="HF210" s="235"/>
      <c r="HG210" s="235"/>
      <c r="HH210" s="235"/>
      <c r="HI210" s="235"/>
      <c r="HJ210" s="235"/>
      <c r="HK210" s="235"/>
      <c r="HL210" s="235"/>
      <c r="HM210" s="235"/>
      <c r="HN210" s="235"/>
      <c r="HO210" s="235"/>
      <c r="HP210" s="235"/>
      <c r="HQ210" s="235"/>
      <c r="HR210" s="235"/>
      <c r="HS210" s="235"/>
      <c r="HT210" s="235"/>
      <c r="HU210" s="235"/>
      <c r="HV210" s="235"/>
      <c r="HW210" s="235"/>
      <c r="HX210" s="235"/>
      <c r="HY210" s="235"/>
      <c r="HZ210" s="235"/>
      <c r="IA210" s="235"/>
      <c r="IB210" s="235"/>
      <c r="IC210" s="235"/>
      <c r="ID210" s="235"/>
      <c r="IE210" s="235"/>
      <c r="IF210" s="235"/>
      <c r="IG210" s="235"/>
      <c r="IH210" s="235"/>
      <c r="II210" s="235"/>
      <c r="IJ210" s="235"/>
      <c r="IK210" s="235"/>
      <c r="IL210" s="235"/>
      <c r="IM210" s="235"/>
      <c r="IN210" s="235"/>
      <c r="IO210" s="235"/>
      <c r="IP210" s="235"/>
      <c r="IQ210" s="235"/>
      <c r="IR210" s="235"/>
      <c r="IS210" s="235"/>
      <c r="IT210" s="235"/>
      <c r="IU210" s="235"/>
      <c r="IV210" s="235"/>
    </row>
  </sheetData>
  <mergeCells count="151">
    <mergeCell ref="C3:D3"/>
    <mergeCell ref="C4:D4"/>
    <mergeCell ref="B10:C10"/>
    <mergeCell ref="A23:C23"/>
    <mergeCell ref="I45:J45"/>
    <mergeCell ref="A50:C50"/>
    <mergeCell ref="I50:J50"/>
    <mergeCell ref="I52:J52"/>
    <mergeCell ref="I53:J53"/>
    <mergeCell ref="I61:J61"/>
    <mergeCell ref="I63:J63"/>
    <mergeCell ref="I64:J64"/>
    <mergeCell ref="I65:J65"/>
    <mergeCell ref="B70:C70"/>
    <mergeCell ref="A74:C74"/>
    <mergeCell ref="B79:C79"/>
    <mergeCell ref="A85:C85"/>
    <mergeCell ref="A86:C86"/>
    <mergeCell ref="B88:C88"/>
    <mergeCell ref="A93:C93"/>
    <mergeCell ref="B95:C95"/>
    <mergeCell ref="A100:C100"/>
    <mergeCell ref="A101:C101"/>
    <mergeCell ref="A105:C105"/>
    <mergeCell ref="B106:C106"/>
    <mergeCell ref="A114:C114"/>
    <mergeCell ref="B116:C116"/>
    <mergeCell ref="A128:C128"/>
    <mergeCell ref="B131:C131"/>
    <mergeCell ref="A136:C136"/>
    <mergeCell ref="B138:C138"/>
    <mergeCell ref="H141:I141"/>
    <mergeCell ref="J141:K141"/>
    <mergeCell ref="A148:C148"/>
    <mergeCell ref="B152:C152"/>
    <mergeCell ref="F152:H152"/>
    <mergeCell ref="F153:G153"/>
    <mergeCell ref="J153:K153"/>
    <mergeCell ref="J154:K154"/>
    <mergeCell ref="A155:B155"/>
    <mergeCell ref="A156:B156"/>
    <mergeCell ref="A157:B157"/>
    <mergeCell ref="A158:B158"/>
    <mergeCell ref="A159:B159"/>
    <mergeCell ref="A160:B160"/>
    <mergeCell ref="A161:B161"/>
    <mergeCell ref="A162:B162"/>
    <mergeCell ref="A163:B163"/>
    <mergeCell ref="A164:B164"/>
    <mergeCell ref="A166:B166"/>
    <mergeCell ref="A168:B168"/>
    <mergeCell ref="A173:B173"/>
    <mergeCell ref="C173:D173"/>
    <mergeCell ref="C174:D174"/>
    <mergeCell ref="C175:D175"/>
    <mergeCell ref="C176:D176"/>
    <mergeCell ref="A11:A12"/>
    <mergeCell ref="A39:A40"/>
    <mergeCell ref="A71:A72"/>
    <mergeCell ref="A80:A81"/>
    <mergeCell ref="A89:A90"/>
    <mergeCell ref="A96:A97"/>
    <mergeCell ref="A107:A108"/>
    <mergeCell ref="A117:A118"/>
    <mergeCell ref="A132:A133"/>
    <mergeCell ref="A139:A140"/>
    <mergeCell ref="B11:B12"/>
    <mergeCell ref="B13:B22"/>
    <mergeCell ref="B39:B40"/>
    <mergeCell ref="B41:B44"/>
    <mergeCell ref="B45:B49"/>
    <mergeCell ref="B71:B72"/>
    <mergeCell ref="B80:B81"/>
    <mergeCell ref="B82:B84"/>
    <mergeCell ref="B89:B90"/>
    <mergeCell ref="B91:B92"/>
    <mergeCell ref="B96:B97"/>
    <mergeCell ref="B98:B99"/>
    <mergeCell ref="B107:B108"/>
    <mergeCell ref="B109:B113"/>
    <mergeCell ref="B117:B118"/>
    <mergeCell ref="B119:B127"/>
    <mergeCell ref="B132:B133"/>
    <mergeCell ref="B134:B135"/>
    <mergeCell ref="B139:B140"/>
    <mergeCell ref="B142:B147"/>
    <mergeCell ref="C11:C12"/>
    <mergeCell ref="C39:C40"/>
    <mergeCell ref="C56:C57"/>
    <mergeCell ref="C71:C72"/>
    <mergeCell ref="C80:C81"/>
    <mergeCell ref="C89:C90"/>
    <mergeCell ref="C96:C97"/>
    <mergeCell ref="C107:C108"/>
    <mergeCell ref="C117:C118"/>
    <mergeCell ref="C132:C133"/>
    <mergeCell ref="C139:C140"/>
    <mergeCell ref="C153:C154"/>
    <mergeCell ref="D11:D12"/>
    <mergeCell ref="D30:D31"/>
    <mergeCell ref="D33:D34"/>
    <mergeCell ref="D36:D37"/>
    <mergeCell ref="D39:D40"/>
    <mergeCell ref="D56:D57"/>
    <mergeCell ref="D71:D72"/>
    <mergeCell ref="D80:D81"/>
    <mergeCell ref="D89:D90"/>
    <mergeCell ref="D96:D97"/>
    <mergeCell ref="D107:D108"/>
    <mergeCell ref="D117:D118"/>
    <mergeCell ref="D132:D133"/>
    <mergeCell ref="D139:D140"/>
    <mergeCell ref="D153:D154"/>
    <mergeCell ref="E11:E12"/>
    <mergeCell ref="E39:E40"/>
    <mergeCell ref="E71:E72"/>
    <mergeCell ref="E107:E108"/>
    <mergeCell ref="E139:E140"/>
    <mergeCell ref="E153:E154"/>
    <mergeCell ref="F11:F12"/>
    <mergeCell ref="F39:F40"/>
    <mergeCell ref="F80:F81"/>
    <mergeCell ref="F100:F101"/>
    <mergeCell ref="F107:F108"/>
    <mergeCell ref="F132:F133"/>
    <mergeCell ref="F139:F140"/>
    <mergeCell ref="G11:G12"/>
    <mergeCell ref="G39:G40"/>
    <mergeCell ref="G80:G81"/>
    <mergeCell ref="G100:G101"/>
    <mergeCell ref="G107:G108"/>
    <mergeCell ref="G132:G133"/>
    <mergeCell ref="H11:H12"/>
    <mergeCell ref="H39:H40"/>
    <mergeCell ref="H80:H81"/>
    <mergeCell ref="H132:H133"/>
    <mergeCell ref="H153:H154"/>
    <mergeCell ref="I11:I12"/>
    <mergeCell ref="I80:I81"/>
    <mergeCell ref="I132:I133"/>
    <mergeCell ref="J11:J12"/>
    <mergeCell ref="J80:J81"/>
    <mergeCell ref="J132:J133"/>
    <mergeCell ref="K80:K81"/>
    <mergeCell ref="K132:K133"/>
    <mergeCell ref="B30:C31"/>
    <mergeCell ref="B33:C34"/>
    <mergeCell ref="B36:C37"/>
    <mergeCell ref="I39:J40"/>
    <mergeCell ref="H139:K140"/>
    <mergeCell ref="A153:B154"/>
  </mergeCells>
  <hyperlinks>
    <hyperlink ref="C176" r:id="rId2" display="gerencia.hrcfabamed@gmail.com / coord.adm.hrc@fabamed.org.br"/>
  </hyperlinks>
  <printOptions horizontalCentered="1" verticalCentered="1"/>
  <pageMargins left="0" right="0" top="0" bottom="0" header="0" footer="0"/>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000"/>
  <sheetViews>
    <sheetView showGridLines="0" workbookViewId="0">
      <selection activeCell="E52" sqref="E52"/>
    </sheetView>
  </sheetViews>
  <sheetFormatPr defaultColWidth="12.5714285714286" defaultRowHeight="15" customHeight="1"/>
  <cols>
    <col min="1" max="1" width="13.1428571428571" style="185" customWidth="1"/>
    <col min="2" max="2" width="11.4285714285714" style="185" customWidth="1"/>
    <col min="3" max="3" width="99.5714285714286" style="185" customWidth="1"/>
    <col min="4" max="4" width="15.2857142857143" style="185" customWidth="1"/>
    <col min="5" max="5" width="20.7142857142857" style="185" customWidth="1"/>
    <col min="6" max="26" width="9.14285714285714" style="185" customWidth="1"/>
    <col min="27" max="16384" width="12.5714285714286" style="185"/>
  </cols>
  <sheetData>
    <row r="1" ht="16.5" customHeight="1" spans="1:26">
      <c r="A1" s="186"/>
      <c r="B1" s="186"/>
      <c r="C1" s="186"/>
      <c r="D1" s="186"/>
      <c r="E1" s="186"/>
      <c r="F1" s="186"/>
      <c r="G1" s="186"/>
      <c r="H1" s="186"/>
      <c r="I1" s="186"/>
      <c r="J1" s="186"/>
      <c r="K1" s="186"/>
      <c r="L1" s="186"/>
      <c r="M1" s="186"/>
      <c r="N1" s="186"/>
      <c r="O1" s="186"/>
      <c r="P1" s="186"/>
      <c r="Q1" s="186"/>
      <c r="R1" s="186"/>
      <c r="S1" s="186"/>
      <c r="T1" s="186"/>
      <c r="U1" s="186"/>
      <c r="V1" s="186"/>
      <c r="W1" s="186"/>
      <c r="X1" s="186"/>
      <c r="Y1" s="186"/>
      <c r="Z1" s="186"/>
    </row>
    <row r="2" ht="20.25" customHeight="1" spans="1:26">
      <c r="A2" s="186"/>
      <c r="B2" s="186"/>
      <c r="C2" s="187" t="s">
        <v>0</v>
      </c>
      <c r="D2" s="188" t="s">
        <v>1</v>
      </c>
      <c r="E2" s="189" t="s">
        <v>2</v>
      </c>
      <c r="F2" s="186"/>
      <c r="G2" s="186"/>
      <c r="H2" s="186"/>
      <c r="I2" s="186"/>
      <c r="J2" s="186"/>
      <c r="K2" s="186"/>
      <c r="L2" s="186"/>
      <c r="M2" s="186"/>
      <c r="N2" s="186"/>
      <c r="O2" s="186"/>
      <c r="P2" s="186"/>
      <c r="Q2" s="186"/>
      <c r="R2" s="186"/>
      <c r="S2" s="186"/>
      <c r="T2" s="186"/>
      <c r="U2" s="186"/>
      <c r="V2" s="186"/>
      <c r="W2" s="186"/>
      <c r="X2" s="186"/>
      <c r="Y2" s="186"/>
      <c r="Z2" s="186"/>
    </row>
    <row r="3" ht="20.25" customHeight="1" spans="1:26">
      <c r="A3" s="186"/>
      <c r="B3" s="186"/>
      <c r="C3" s="190" t="s">
        <v>3</v>
      </c>
      <c r="D3" s="188" t="s">
        <v>4</v>
      </c>
      <c r="E3" s="189">
        <v>2026</v>
      </c>
      <c r="F3" s="186"/>
      <c r="G3" s="186"/>
      <c r="H3" s="186"/>
      <c r="I3" s="186"/>
      <c r="J3" s="186"/>
      <c r="K3" s="186"/>
      <c r="L3" s="186"/>
      <c r="M3" s="186"/>
      <c r="N3" s="186"/>
      <c r="O3" s="186"/>
      <c r="P3" s="186"/>
      <c r="Q3" s="186"/>
      <c r="R3" s="186"/>
      <c r="S3" s="186"/>
      <c r="T3" s="186"/>
      <c r="U3" s="186"/>
      <c r="V3" s="186"/>
      <c r="W3" s="186"/>
      <c r="X3" s="186"/>
      <c r="Y3" s="186"/>
      <c r="Z3" s="186"/>
    </row>
    <row r="4" ht="20.25" customHeight="1" spans="1:26">
      <c r="A4" s="186"/>
      <c r="B4" s="186"/>
      <c r="C4" s="186"/>
      <c r="D4" s="191" t="s">
        <v>5</v>
      </c>
      <c r="E4" s="192" t="s">
        <v>6</v>
      </c>
      <c r="F4" s="186"/>
      <c r="G4" s="186"/>
      <c r="H4" s="186"/>
      <c r="I4" s="186"/>
      <c r="J4" s="186"/>
      <c r="K4" s="186"/>
      <c r="L4" s="186"/>
      <c r="M4" s="186"/>
      <c r="N4" s="186"/>
      <c r="O4" s="186"/>
      <c r="P4" s="186"/>
      <c r="Q4" s="186"/>
      <c r="R4" s="186"/>
      <c r="S4" s="186"/>
      <c r="T4" s="186"/>
      <c r="U4" s="186"/>
      <c r="V4" s="186"/>
      <c r="W4" s="186"/>
      <c r="X4" s="186"/>
      <c r="Y4" s="186"/>
      <c r="Z4" s="186"/>
    </row>
    <row r="5" ht="16.5" customHeight="1" spans="1:26">
      <c r="A5" s="186"/>
      <c r="B5" s="186"/>
      <c r="C5" s="186"/>
      <c r="D5" s="186"/>
      <c r="E5" s="186"/>
      <c r="F5" s="186"/>
      <c r="G5" s="186"/>
      <c r="H5" s="186"/>
      <c r="I5" s="186"/>
      <c r="J5" s="186"/>
      <c r="K5" s="186"/>
      <c r="L5" s="186"/>
      <c r="M5" s="186"/>
      <c r="N5" s="186"/>
      <c r="O5" s="186"/>
      <c r="P5" s="186"/>
      <c r="Q5" s="186"/>
      <c r="R5" s="186"/>
      <c r="S5" s="186"/>
      <c r="T5" s="186"/>
      <c r="U5" s="186"/>
      <c r="V5" s="186"/>
      <c r="W5" s="186"/>
      <c r="X5" s="186"/>
      <c r="Y5" s="186"/>
      <c r="Z5" s="186"/>
    </row>
    <row r="6" ht="16.5" customHeight="1" spans="1:26">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ht="16.5" customHeight="1" spans="1:26">
      <c r="A7" s="186"/>
      <c r="B7" s="186"/>
      <c r="C7" s="186"/>
      <c r="D7" s="186"/>
      <c r="E7" s="186"/>
      <c r="F7" s="186"/>
      <c r="G7" s="186"/>
      <c r="H7" s="186"/>
      <c r="I7" s="186"/>
      <c r="J7" s="186"/>
      <c r="K7" s="186"/>
      <c r="L7" s="186"/>
      <c r="M7" s="186"/>
      <c r="N7" s="186"/>
      <c r="O7" s="186"/>
      <c r="P7" s="186"/>
      <c r="Q7" s="186"/>
      <c r="R7" s="186"/>
      <c r="S7" s="186"/>
      <c r="T7" s="186"/>
      <c r="U7" s="186"/>
      <c r="V7" s="186"/>
      <c r="W7" s="186"/>
      <c r="X7" s="186"/>
      <c r="Y7" s="186"/>
      <c r="Z7" s="186"/>
    </row>
    <row r="8" ht="16.5" customHeight="1" spans="1:26">
      <c r="A8" s="186"/>
      <c r="B8" s="186"/>
      <c r="C8" s="186"/>
      <c r="D8" s="186"/>
      <c r="E8" s="186"/>
      <c r="F8" s="186"/>
      <c r="G8" s="186"/>
      <c r="H8" s="186"/>
      <c r="I8" s="186"/>
      <c r="J8" s="186"/>
      <c r="K8" s="186"/>
      <c r="L8" s="186"/>
      <c r="M8" s="186"/>
      <c r="N8" s="186"/>
      <c r="O8" s="186"/>
      <c r="P8" s="186"/>
      <c r="Q8" s="186"/>
      <c r="R8" s="186"/>
      <c r="S8" s="186"/>
      <c r="T8" s="186"/>
      <c r="U8" s="186"/>
      <c r="V8" s="186"/>
      <c r="W8" s="186"/>
      <c r="X8" s="186"/>
      <c r="Y8" s="186"/>
      <c r="Z8" s="186"/>
    </row>
    <row r="9" ht="16.5" customHeight="1" spans="1:26">
      <c r="A9" s="193"/>
      <c r="B9" s="194" t="s">
        <v>1363</v>
      </c>
      <c r="C9" s="195"/>
      <c r="D9" s="196"/>
      <c r="E9" s="193"/>
      <c r="F9" s="193"/>
      <c r="G9" s="193"/>
      <c r="H9" s="193"/>
      <c r="I9" s="193"/>
      <c r="J9" s="193"/>
      <c r="K9" s="193"/>
      <c r="L9" s="193"/>
      <c r="M9" s="193"/>
      <c r="N9" s="193"/>
      <c r="O9" s="193"/>
      <c r="P9" s="193"/>
      <c r="Q9" s="193"/>
      <c r="R9" s="193"/>
      <c r="S9" s="193"/>
      <c r="T9" s="193"/>
      <c r="U9" s="193"/>
      <c r="V9" s="193"/>
      <c r="W9" s="193"/>
      <c r="X9" s="193"/>
      <c r="Y9" s="193"/>
      <c r="Z9" s="193"/>
    </row>
    <row r="10" ht="5.25" customHeight="1" spans="1:26">
      <c r="A10" s="193"/>
      <c r="B10" s="194"/>
      <c r="C10" s="195"/>
      <c r="D10" s="196"/>
      <c r="E10" s="193"/>
      <c r="F10" s="193"/>
      <c r="G10" s="193"/>
      <c r="H10" s="193"/>
      <c r="I10" s="193"/>
      <c r="J10" s="193"/>
      <c r="K10" s="193"/>
      <c r="L10" s="193"/>
      <c r="M10" s="193"/>
      <c r="N10" s="193"/>
      <c r="O10" s="193"/>
      <c r="P10" s="193"/>
      <c r="Q10" s="193"/>
      <c r="R10" s="193"/>
      <c r="S10" s="193"/>
      <c r="T10" s="193"/>
      <c r="U10" s="193"/>
      <c r="V10" s="193"/>
      <c r="W10" s="193"/>
      <c r="X10" s="193"/>
      <c r="Y10" s="193"/>
      <c r="Z10" s="193"/>
    </row>
    <row r="11" ht="19.5" customHeight="1" spans="1:26">
      <c r="A11" s="193"/>
      <c r="B11" s="197" t="s">
        <v>76</v>
      </c>
      <c r="C11" s="197" t="s">
        <v>1254</v>
      </c>
      <c r="D11" s="197" t="s">
        <v>1322</v>
      </c>
      <c r="E11" s="198"/>
      <c r="F11" s="193"/>
      <c r="G11" s="193"/>
      <c r="H11" s="193"/>
      <c r="I11" s="193"/>
      <c r="J11" s="193"/>
      <c r="K11" s="193"/>
      <c r="L11" s="193"/>
      <c r="M11" s="193"/>
      <c r="N11" s="193"/>
      <c r="O11" s="193"/>
      <c r="P11" s="193"/>
      <c r="Q11" s="193"/>
      <c r="R11" s="193"/>
      <c r="S11" s="193"/>
      <c r="T11" s="193"/>
      <c r="U11" s="193"/>
      <c r="V11" s="193"/>
      <c r="W11" s="193"/>
      <c r="X11" s="193"/>
      <c r="Y11" s="193"/>
      <c r="Z11" s="193"/>
    </row>
    <row r="12" ht="21.75" customHeight="1" spans="1:26">
      <c r="A12" s="193"/>
      <c r="B12" s="199">
        <v>1</v>
      </c>
      <c r="C12" s="200" t="s">
        <v>1364</v>
      </c>
      <c r="D12" s="201">
        <v>0</v>
      </c>
      <c r="E12" s="193"/>
      <c r="F12" s="193"/>
      <c r="G12" s="193"/>
      <c r="H12" s="193"/>
      <c r="I12" s="193"/>
      <c r="J12" s="193"/>
      <c r="K12" s="193"/>
      <c r="L12" s="193"/>
      <c r="M12" s="193"/>
      <c r="N12" s="193"/>
      <c r="O12" s="193"/>
      <c r="P12" s="193"/>
      <c r="Q12" s="193"/>
      <c r="R12" s="193"/>
      <c r="S12" s="193"/>
      <c r="T12" s="193"/>
      <c r="U12" s="193"/>
      <c r="V12" s="193"/>
      <c r="W12" s="193"/>
      <c r="X12" s="193"/>
      <c r="Y12" s="193"/>
      <c r="Z12" s="193"/>
    </row>
    <row r="13" ht="19.5" customHeight="1" spans="1:26">
      <c r="A13" s="193"/>
      <c r="B13" s="202">
        <v>2</v>
      </c>
      <c r="C13" s="203" t="s">
        <v>1365</v>
      </c>
      <c r="D13" s="201">
        <v>0</v>
      </c>
      <c r="E13" s="193"/>
      <c r="F13" s="193"/>
      <c r="G13" s="193"/>
      <c r="H13" s="193"/>
      <c r="I13" s="193"/>
      <c r="J13" s="193"/>
      <c r="K13" s="193"/>
      <c r="L13" s="193"/>
      <c r="M13" s="193"/>
      <c r="N13" s="193"/>
      <c r="O13" s="193"/>
      <c r="P13" s="193"/>
      <c r="Q13" s="193"/>
      <c r="R13" s="193"/>
      <c r="S13" s="193"/>
      <c r="T13" s="193"/>
      <c r="U13" s="193"/>
      <c r="V13" s="193"/>
      <c r="W13" s="193"/>
      <c r="X13" s="193"/>
      <c r="Y13" s="193"/>
      <c r="Z13" s="193"/>
    </row>
    <row r="14" ht="19.5" customHeight="1" spans="1:26">
      <c r="A14" s="193"/>
      <c r="B14" s="202">
        <v>3</v>
      </c>
      <c r="C14" s="203" t="s">
        <v>1366</v>
      </c>
      <c r="D14" s="204">
        <v>5</v>
      </c>
      <c r="E14" s="193"/>
      <c r="F14" s="193"/>
      <c r="G14" s="193"/>
      <c r="H14" s="193"/>
      <c r="I14" s="193"/>
      <c r="J14" s="193"/>
      <c r="K14" s="193"/>
      <c r="L14" s="193"/>
      <c r="M14" s="193"/>
      <c r="N14" s="193"/>
      <c r="O14" s="193"/>
      <c r="P14" s="193"/>
      <c r="Q14" s="193"/>
      <c r="R14" s="193"/>
      <c r="S14" s="193"/>
      <c r="T14" s="193"/>
      <c r="U14" s="193"/>
      <c r="V14" s="193"/>
      <c r="W14" s="193"/>
      <c r="X14" s="193"/>
      <c r="Y14" s="193"/>
      <c r="Z14" s="193"/>
    </row>
    <row r="15" ht="9" customHeight="1" spans="1:26">
      <c r="A15" s="193"/>
      <c r="B15" s="193"/>
      <c r="C15" s="205"/>
      <c r="D15" s="193"/>
      <c r="E15" s="193"/>
      <c r="F15" s="193"/>
      <c r="G15" s="193"/>
      <c r="H15" s="193"/>
      <c r="I15" s="193"/>
      <c r="J15" s="193"/>
      <c r="K15" s="193"/>
      <c r="L15" s="193"/>
      <c r="M15" s="193"/>
      <c r="N15" s="193"/>
      <c r="O15" s="193"/>
      <c r="P15" s="193"/>
      <c r="Q15" s="193"/>
      <c r="R15" s="193"/>
      <c r="S15" s="193"/>
      <c r="T15" s="193"/>
      <c r="U15" s="193"/>
      <c r="V15" s="193"/>
      <c r="W15" s="193"/>
      <c r="X15" s="193"/>
      <c r="Y15" s="193"/>
      <c r="Z15" s="193"/>
    </row>
    <row r="16" ht="19.5" customHeight="1" spans="1:26">
      <c r="A16" s="193"/>
      <c r="B16" s="202">
        <v>4</v>
      </c>
      <c r="C16" s="203" t="s">
        <v>1367</v>
      </c>
      <c r="D16" s="206">
        <v>139</v>
      </c>
      <c r="E16" s="193"/>
      <c r="F16" s="193"/>
      <c r="G16" s="193"/>
      <c r="H16" s="193"/>
      <c r="I16" s="193"/>
      <c r="J16" s="193"/>
      <c r="K16" s="193"/>
      <c r="L16" s="193"/>
      <c r="M16" s="193"/>
      <c r="N16" s="193"/>
      <c r="O16" s="193"/>
      <c r="P16" s="193"/>
      <c r="Q16" s="193"/>
      <c r="R16" s="193"/>
      <c r="S16" s="193"/>
      <c r="T16" s="193"/>
      <c r="U16" s="193"/>
      <c r="V16" s="193"/>
      <c r="W16" s="193"/>
      <c r="X16" s="193"/>
      <c r="Y16" s="193"/>
      <c r="Z16" s="193"/>
    </row>
    <row r="17" ht="19.5" customHeight="1" spans="1:26">
      <c r="A17" s="193"/>
      <c r="B17" s="202">
        <v>5</v>
      </c>
      <c r="C17" s="203" t="s">
        <v>1368</v>
      </c>
      <c r="D17" s="207" t="e">
        <f>D16/D13</f>
        <v>#DIV/0!</v>
      </c>
      <c r="E17" s="193"/>
      <c r="F17" s="193"/>
      <c r="G17" s="193"/>
      <c r="H17" s="193"/>
      <c r="I17" s="193"/>
      <c r="J17" s="193"/>
      <c r="K17" s="193"/>
      <c r="L17" s="193"/>
      <c r="M17" s="193"/>
      <c r="N17" s="193"/>
      <c r="O17" s="193"/>
      <c r="P17" s="193"/>
      <c r="Q17" s="193"/>
      <c r="R17" s="193"/>
      <c r="S17" s="193"/>
      <c r="T17" s="193"/>
      <c r="U17" s="193"/>
      <c r="V17" s="193"/>
      <c r="W17" s="193"/>
      <c r="X17" s="193"/>
      <c r="Y17" s="193"/>
      <c r="Z17" s="193"/>
    </row>
    <row r="18" ht="17.25" customHeight="1" spans="1:26">
      <c r="A18" s="193"/>
      <c r="B18" s="193"/>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row>
    <row r="19" ht="16.5" customHeight="1" spans="1:26">
      <c r="A19" s="193"/>
      <c r="B19" s="194" t="s">
        <v>1369</v>
      </c>
      <c r="C19" s="195"/>
      <c r="D19" s="196"/>
      <c r="E19" s="193"/>
      <c r="F19" s="193"/>
      <c r="G19" s="198"/>
      <c r="H19" s="193"/>
      <c r="I19" s="193"/>
      <c r="J19" s="193"/>
      <c r="K19" s="193"/>
      <c r="L19" s="193"/>
      <c r="M19" s="193"/>
      <c r="N19" s="193"/>
      <c r="O19" s="193"/>
      <c r="P19" s="193"/>
      <c r="Q19" s="193"/>
      <c r="R19" s="193"/>
      <c r="S19" s="193"/>
      <c r="T19" s="193"/>
      <c r="U19" s="193"/>
      <c r="V19" s="193"/>
      <c r="W19" s="193"/>
      <c r="X19" s="193"/>
      <c r="Y19" s="193"/>
      <c r="Z19" s="193"/>
    </row>
    <row r="20" ht="5.25" customHeight="1" spans="1:26">
      <c r="A20" s="193"/>
      <c r="B20" s="194"/>
      <c r="C20" s="195"/>
      <c r="D20" s="196"/>
      <c r="E20" s="193"/>
      <c r="F20" s="193"/>
      <c r="G20" s="193"/>
      <c r="H20" s="193"/>
      <c r="I20" s="193"/>
      <c r="J20" s="193"/>
      <c r="K20" s="193"/>
      <c r="L20" s="193"/>
      <c r="M20" s="193"/>
      <c r="N20" s="193"/>
      <c r="O20" s="193"/>
      <c r="P20" s="193"/>
      <c r="Q20" s="193"/>
      <c r="R20" s="193"/>
      <c r="S20" s="193"/>
      <c r="T20" s="193"/>
      <c r="U20" s="193"/>
      <c r="V20" s="193"/>
      <c r="W20" s="193"/>
      <c r="X20" s="193"/>
      <c r="Y20" s="193"/>
      <c r="Z20" s="193"/>
    </row>
    <row r="21" ht="19.5" customHeight="1" spans="1:26">
      <c r="A21" s="193"/>
      <c r="B21" s="197" t="s">
        <v>76</v>
      </c>
      <c r="C21" s="197" t="s">
        <v>1254</v>
      </c>
      <c r="D21" s="197" t="s">
        <v>1322</v>
      </c>
      <c r="E21" s="193"/>
      <c r="F21" s="193"/>
      <c r="G21" s="193"/>
      <c r="H21" s="193"/>
      <c r="I21" s="193"/>
      <c r="J21" s="193"/>
      <c r="K21" s="193"/>
      <c r="L21" s="193"/>
      <c r="M21" s="193"/>
      <c r="N21" s="193"/>
      <c r="O21" s="193"/>
      <c r="P21" s="193"/>
      <c r="Q21" s="193"/>
      <c r="R21" s="193"/>
      <c r="S21" s="193"/>
      <c r="T21" s="193"/>
      <c r="U21" s="193"/>
      <c r="V21" s="193"/>
      <c r="W21" s="193"/>
      <c r="X21" s="193"/>
      <c r="Y21" s="193"/>
      <c r="Z21" s="193"/>
    </row>
    <row r="22" ht="19.5" customHeight="1" spans="1:26">
      <c r="A22" s="193"/>
      <c r="B22" s="199">
        <v>1</v>
      </c>
      <c r="C22" s="208" t="s">
        <v>1370</v>
      </c>
      <c r="D22" s="206">
        <v>12</v>
      </c>
      <c r="E22" s="193"/>
      <c r="F22" s="193"/>
      <c r="G22" s="193"/>
      <c r="H22" s="193"/>
      <c r="I22" s="193"/>
      <c r="J22" s="193"/>
      <c r="K22" s="193"/>
      <c r="L22" s="193"/>
      <c r="M22" s="193"/>
      <c r="N22" s="193"/>
      <c r="O22" s="193"/>
      <c r="P22" s="193"/>
      <c r="Q22" s="193"/>
      <c r="R22" s="193"/>
      <c r="S22" s="193"/>
      <c r="T22" s="193"/>
      <c r="U22" s="193"/>
      <c r="V22" s="193"/>
      <c r="W22" s="193"/>
      <c r="X22" s="193"/>
      <c r="Y22" s="193"/>
      <c r="Z22" s="193"/>
    </row>
    <row r="23" ht="19.5" customHeight="1" spans="1:26">
      <c r="A23" s="193"/>
      <c r="B23" s="202">
        <v>2</v>
      </c>
      <c r="C23" s="203" t="s">
        <v>1371</v>
      </c>
      <c r="D23" s="206">
        <v>3</v>
      </c>
      <c r="E23" s="193"/>
      <c r="F23" s="193"/>
      <c r="G23" s="193"/>
      <c r="H23" s="193"/>
      <c r="I23" s="193"/>
      <c r="J23" s="193"/>
      <c r="K23" s="193"/>
      <c r="L23" s="193"/>
      <c r="M23" s="193"/>
      <c r="N23" s="193"/>
      <c r="O23" s="193"/>
      <c r="P23" s="193"/>
      <c r="Q23" s="193"/>
      <c r="R23" s="193"/>
      <c r="S23" s="193"/>
      <c r="T23" s="193"/>
      <c r="U23" s="193"/>
      <c r="V23" s="193"/>
      <c r="W23" s="193"/>
      <c r="X23" s="193"/>
      <c r="Y23" s="193"/>
      <c r="Z23" s="193"/>
    </row>
    <row r="24" ht="19.5" customHeight="1" spans="1:26">
      <c r="A24" s="193"/>
      <c r="B24" s="202">
        <v>3</v>
      </c>
      <c r="C24" s="203" t="s">
        <v>1372</v>
      </c>
      <c r="D24" s="207">
        <f>D23/D22</f>
        <v>0.25</v>
      </c>
      <c r="E24" s="193"/>
      <c r="F24" s="193"/>
      <c r="G24" s="193"/>
      <c r="H24" s="193"/>
      <c r="I24" s="193"/>
      <c r="J24" s="193"/>
      <c r="K24" s="193"/>
      <c r="L24" s="193"/>
      <c r="M24" s="193"/>
      <c r="N24" s="193"/>
      <c r="O24" s="193"/>
      <c r="P24" s="193"/>
      <c r="Q24" s="193"/>
      <c r="R24" s="193"/>
      <c r="S24" s="193"/>
      <c r="T24" s="193"/>
      <c r="U24" s="193"/>
      <c r="V24" s="193"/>
      <c r="W24" s="193"/>
      <c r="X24" s="193"/>
      <c r="Y24" s="193"/>
      <c r="Z24" s="193"/>
    </row>
    <row r="25" ht="9" customHeight="1" spans="1:26">
      <c r="A25" s="193"/>
      <c r="B25" s="193"/>
      <c r="C25" s="205"/>
      <c r="D25" s="193"/>
      <c r="E25" s="193"/>
      <c r="F25" s="193"/>
      <c r="G25" s="193"/>
      <c r="H25" s="193"/>
      <c r="I25" s="193"/>
      <c r="J25" s="193"/>
      <c r="K25" s="193"/>
      <c r="L25" s="193"/>
      <c r="M25" s="193"/>
      <c r="N25" s="193"/>
      <c r="O25" s="193"/>
      <c r="P25" s="193"/>
      <c r="Q25" s="193"/>
      <c r="R25" s="193"/>
      <c r="S25" s="193"/>
      <c r="T25" s="193"/>
      <c r="U25" s="193"/>
      <c r="V25" s="193"/>
      <c r="W25" s="193"/>
      <c r="X25" s="193"/>
      <c r="Y25" s="193"/>
      <c r="Z25" s="193"/>
    </row>
    <row r="26" ht="19.5" customHeight="1" spans="1:26">
      <c r="A26" s="193"/>
      <c r="B26" s="202">
        <v>4</v>
      </c>
      <c r="C26" s="203" t="s">
        <v>1373</v>
      </c>
      <c r="D26" s="209">
        <v>353</v>
      </c>
      <c r="E26" s="193"/>
      <c r="F26" s="193"/>
      <c r="G26" s="193"/>
      <c r="H26" s="193"/>
      <c r="I26" s="193"/>
      <c r="J26" s="193"/>
      <c r="K26" s="193"/>
      <c r="L26" s="193"/>
      <c r="M26" s="193"/>
      <c r="N26" s="193"/>
      <c r="O26" s="193"/>
      <c r="P26" s="193"/>
      <c r="Q26" s="193"/>
      <c r="R26" s="193"/>
      <c r="S26" s="193"/>
      <c r="T26" s="193"/>
      <c r="U26" s="193"/>
      <c r="V26" s="193"/>
      <c r="W26" s="193"/>
      <c r="X26" s="193"/>
      <c r="Y26" s="193"/>
      <c r="Z26" s="193"/>
    </row>
    <row r="27" ht="19.5" customHeight="1" spans="1:26">
      <c r="A27" s="193"/>
      <c r="B27" s="202">
        <v>5</v>
      </c>
      <c r="C27" s="203" t="s">
        <v>1374</v>
      </c>
      <c r="D27" s="209">
        <v>8</v>
      </c>
      <c r="E27" s="193"/>
      <c r="F27" s="193"/>
      <c r="G27" s="193"/>
      <c r="H27" s="193"/>
      <c r="I27" s="193"/>
      <c r="J27" s="193"/>
      <c r="K27" s="193"/>
      <c r="L27" s="193"/>
      <c r="M27" s="193"/>
      <c r="N27" s="193"/>
      <c r="O27" s="193"/>
      <c r="P27" s="193"/>
      <c r="Q27" s="193"/>
      <c r="R27" s="193"/>
      <c r="S27" s="193"/>
      <c r="T27" s="193"/>
      <c r="U27" s="193"/>
      <c r="V27" s="193"/>
      <c r="W27" s="193"/>
      <c r="X27" s="193"/>
      <c r="Y27" s="193"/>
      <c r="Z27" s="193"/>
    </row>
    <row r="28" ht="19.5" customHeight="1" spans="1:26">
      <c r="A28" s="193"/>
      <c r="B28" s="202">
        <v>6</v>
      </c>
      <c r="C28" s="203" t="s">
        <v>1375</v>
      </c>
      <c r="D28" s="210">
        <v>0</v>
      </c>
      <c r="E28" s="193"/>
      <c r="F28" s="193"/>
      <c r="G28" s="193"/>
      <c r="H28" s="193"/>
      <c r="I28" s="193"/>
      <c r="J28" s="193"/>
      <c r="K28" s="193"/>
      <c r="L28" s="193"/>
      <c r="M28" s="193"/>
      <c r="N28" s="193"/>
      <c r="O28" s="193"/>
      <c r="P28" s="193"/>
      <c r="Q28" s="193"/>
      <c r="R28" s="193"/>
      <c r="S28" s="193"/>
      <c r="T28" s="193"/>
      <c r="U28" s="193"/>
      <c r="V28" s="193"/>
      <c r="W28" s="193"/>
      <c r="X28" s="193"/>
      <c r="Y28" s="193"/>
      <c r="Z28" s="193"/>
    </row>
    <row r="29" ht="17.25" customHeight="1" spans="1:26">
      <c r="A29" s="193"/>
      <c r="B29" s="193"/>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row>
    <row r="30" ht="16.5" customHeight="1" spans="1:26">
      <c r="A30" s="193"/>
      <c r="B30" s="194" t="s">
        <v>1376</v>
      </c>
      <c r="C30" s="195"/>
      <c r="D30" s="196"/>
      <c r="E30" s="193"/>
      <c r="F30" s="193"/>
      <c r="G30" s="193"/>
      <c r="H30" s="193"/>
      <c r="I30" s="193"/>
      <c r="J30" s="193"/>
      <c r="K30" s="193"/>
      <c r="L30" s="193"/>
      <c r="M30" s="193"/>
      <c r="N30" s="193"/>
      <c r="O30" s="193"/>
      <c r="P30" s="193"/>
      <c r="Q30" s="193"/>
      <c r="R30" s="193"/>
      <c r="S30" s="193"/>
      <c r="T30" s="193"/>
      <c r="U30" s="193"/>
      <c r="V30" s="193"/>
      <c r="W30" s="193"/>
      <c r="X30" s="193"/>
      <c r="Y30" s="193"/>
      <c r="Z30" s="193"/>
    </row>
    <row r="31" ht="5.25" customHeight="1" spans="1:26">
      <c r="A31" s="193"/>
      <c r="B31" s="194"/>
      <c r="C31" s="195"/>
      <c r="D31" s="196"/>
      <c r="E31" s="193"/>
      <c r="F31" s="193"/>
      <c r="G31" s="193"/>
      <c r="H31" s="193"/>
      <c r="I31" s="193"/>
      <c r="J31" s="193"/>
      <c r="K31" s="193"/>
      <c r="L31" s="193"/>
      <c r="M31" s="193"/>
      <c r="N31" s="193"/>
      <c r="O31" s="193"/>
      <c r="P31" s="193"/>
      <c r="Q31" s="193"/>
      <c r="R31" s="193"/>
      <c r="S31" s="193"/>
      <c r="T31" s="193"/>
      <c r="U31" s="193"/>
      <c r="V31" s="193"/>
      <c r="W31" s="193"/>
      <c r="X31" s="193"/>
      <c r="Y31" s="193"/>
      <c r="Z31" s="193"/>
    </row>
    <row r="32" ht="19.5" customHeight="1" spans="1:26">
      <c r="A32" s="193"/>
      <c r="B32" s="197" t="s">
        <v>76</v>
      </c>
      <c r="C32" s="197" t="s">
        <v>1254</v>
      </c>
      <c r="D32" s="197" t="s">
        <v>1322</v>
      </c>
      <c r="E32" s="193"/>
      <c r="F32" s="193"/>
      <c r="G32" s="193"/>
      <c r="H32" s="193"/>
      <c r="I32" s="193"/>
      <c r="J32" s="193"/>
      <c r="K32" s="193"/>
      <c r="L32" s="193"/>
      <c r="M32" s="193"/>
      <c r="N32" s="193"/>
      <c r="O32" s="193"/>
      <c r="P32" s="193"/>
      <c r="Q32" s="193"/>
      <c r="R32" s="193"/>
      <c r="S32" s="193"/>
      <c r="T32" s="193"/>
      <c r="U32" s="193"/>
      <c r="V32" s="193"/>
      <c r="W32" s="193"/>
      <c r="X32" s="193"/>
      <c r="Y32" s="193"/>
      <c r="Z32" s="193"/>
    </row>
    <row r="33" ht="19.5" customHeight="1" spans="1:26">
      <c r="A33" s="193"/>
      <c r="B33" s="202">
        <v>1</v>
      </c>
      <c r="C33" s="203" t="s">
        <v>1377</v>
      </c>
      <c r="D33" s="210">
        <v>8</v>
      </c>
      <c r="E33" s="193"/>
      <c r="F33" s="193"/>
      <c r="G33" s="193"/>
      <c r="H33" s="193"/>
      <c r="I33" s="193"/>
      <c r="J33" s="193"/>
      <c r="K33" s="193"/>
      <c r="L33" s="193"/>
      <c r="M33" s="193"/>
      <c r="N33" s="193"/>
      <c r="O33" s="193"/>
      <c r="P33" s="193"/>
      <c r="Q33" s="193"/>
      <c r="R33" s="193"/>
      <c r="S33" s="193"/>
      <c r="T33" s="193"/>
      <c r="U33" s="193"/>
      <c r="V33" s="193"/>
      <c r="W33" s="193"/>
      <c r="X33" s="193"/>
      <c r="Y33" s="193"/>
      <c r="Z33" s="193"/>
    </row>
    <row r="34" ht="16.5" customHeight="1" spans="1:26">
      <c r="A34" s="193"/>
      <c r="B34" s="193"/>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row>
    <row r="35" ht="16.5" customHeight="1" spans="1:26">
      <c r="A35" s="193"/>
      <c r="B35" s="193"/>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row>
    <row r="36" ht="16.5" customHeight="1" spans="1:26">
      <c r="A36" s="193"/>
      <c r="B36" s="193"/>
      <c r="C36" s="193"/>
      <c r="D36" s="193"/>
      <c r="E36" s="193"/>
      <c r="F36" s="193"/>
      <c r="G36" s="193"/>
      <c r="H36" s="193"/>
      <c r="I36" s="193"/>
      <c r="J36" s="193"/>
      <c r="K36" s="193"/>
      <c r="L36" s="193"/>
      <c r="M36" s="193"/>
      <c r="N36" s="193"/>
      <c r="O36" s="193"/>
      <c r="P36" s="193"/>
      <c r="Q36" s="193"/>
      <c r="R36" s="193"/>
      <c r="S36" s="193"/>
      <c r="T36" s="193"/>
      <c r="U36" s="193"/>
      <c r="V36" s="193"/>
      <c r="W36" s="193"/>
      <c r="X36" s="193"/>
      <c r="Y36" s="193"/>
      <c r="Z36" s="193"/>
    </row>
    <row r="37" ht="16.5" customHeight="1" spans="1:26">
      <c r="A37" s="193"/>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row>
    <row r="38" ht="16.5" customHeight="1" spans="1:26">
      <c r="A38" s="193"/>
      <c r="B38" s="194" t="s">
        <v>1378</v>
      </c>
      <c r="C38" s="195"/>
      <c r="D38" s="196"/>
      <c r="E38" s="193"/>
      <c r="F38" s="193"/>
      <c r="G38" s="193"/>
      <c r="H38" s="193"/>
      <c r="I38" s="193"/>
      <c r="J38" s="193"/>
      <c r="K38" s="193"/>
      <c r="L38" s="193"/>
      <c r="M38" s="193"/>
      <c r="N38" s="193"/>
      <c r="O38" s="193"/>
      <c r="P38" s="193"/>
      <c r="Q38" s="193"/>
      <c r="R38" s="193"/>
      <c r="S38" s="193"/>
      <c r="T38" s="193"/>
      <c r="U38" s="193"/>
      <c r="V38" s="193"/>
      <c r="W38" s="193"/>
      <c r="X38" s="193"/>
      <c r="Y38" s="193"/>
      <c r="Z38" s="193"/>
    </row>
    <row r="39" ht="5.25" customHeight="1" spans="1:26">
      <c r="A39" s="193"/>
      <c r="B39" s="194"/>
      <c r="C39" s="195"/>
      <c r="D39" s="196"/>
      <c r="E39" s="193"/>
      <c r="F39" s="193"/>
      <c r="G39" s="193"/>
      <c r="H39" s="193"/>
      <c r="I39" s="193"/>
      <c r="J39" s="193"/>
      <c r="K39" s="193"/>
      <c r="L39" s="193"/>
      <c r="M39" s="193"/>
      <c r="N39" s="193"/>
      <c r="O39" s="193"/>
      <c r="P39" s="193"/>
      <c r="Q39" s="193"/>
      <c r="R39" s="193"/>
      <c r="S39" s="193"/>
      <c r="T39" s="193"/>
      <c r="U39" s="193"/>
      <c r="V39" s="193"/>
      <c r="W39" s="193"/>
      <c r="X39" s="193"/>
      <c r="Y39" s="193"/>
      <c r="Z39" s="193"/>
    </row>
    <row r="40" ht="19.5" customHeight="1" spans="1:26">
      <c r="A40" s="193"/>
      <c r="B40" s="197" t="s">
        <v>76</v>
      </c>
      <c r="C40" s="197" t="s">
        <v>1254</v>
      </c>
      <c r="D40" s="197" t="s">
        <v>1322</v>
      </c>
      <c r="E40" s="193"/>
      <c r="F40" s="193"/>
      <c r="G40" s="193"/>
      <c r="H40" s="193"/>
      <c r="I40" s="193"/>
      <c r="J40" s="193"/>
      <c r="K40" s="193"/>
      <c r="L40" s="193"/>
      <c r="M40" s="193"/>
      <c r="N40" s="193"/>
      <c r="O40" s="193"/>
      <c r="P40" s="193"/>
      <c r="Q40" s="193"/>
      <c r="R40" s="193"/>
      <c r="S40" s="193"/>
      <c r="T40" s="193"/>
      <c r="U40" s="193"/>
      <c r="V40" s="193"/>
      <c r="W40" s="193"/>
      <c r="X40" s="193"/>
      <c r="Y40" s="193"/>
      <c r="Z40" s="193"/>
    </row>
    <row r="41" ht="19.5" customHeight="1" spans="1:26">
      <c r="A41" s="193"/>
      <c r="B41" s="202">
        <v>1</v>
      </c>
      <c r="C41" s="203" t="s">
        <v>1379</v>
      </c>
      <c r="D41" s="206">
        <v>60</v>
      </c>
      <c r="E41" s="193"/>
      <c r="F41" s="193"/>
      <c r="G41" s="193"/>
      <c r="H41" s="193"/>
      <c r="I41" s="193"/>
      <c r="J41" s="193"/>
      <c r="K41" s="193"/>
      <c r="L41" s="193"/>
      <c r="M41" s="193"/>
      <c r="N41" s="193"/>
      <c r="O41" s="193"/>
      <c r="P41" s="193"/>
      <c r="Q41" s="193"/>
      <c r="R41" s="193"/>
      <c r="S41" s="193"/>
      <c r="T41" s="193"/>
      <c r="U41" s="193"/>
      <c r="V41" s="193"/>
      <c r="W41" s="193"/>
      <c r="X41" s="193"/>
      <c r="Y41" s="193"/>
      <c r="Z41" s="193"/>
    </row>
    <row r="42" ht="19.5" customHeight="1" spans="1:26">
      <c r="A42" s="193"/>
      <c r="B42" s="211">
        <v>2</v>
      </c>
      <c r="C42" s="203" t="s">
        <v>1380</v>
      </c>
      <c r="D42" s="206">
        <v>54</v>
      </c>
      <c r="E42" s="193"/>
      <c r="F42" s="193"/>
      <c r="G42" s="193"/>
      <c r="H42" s="193"/>
      <c r="I42" s="193"/>
      <c r="J42" s="193"/>
      <c r="K42" s="193"/>
      <c r="L42" s="193"/>
      <c r="M42" s="193"/>
      <c r="N42" s="193"/>
      <c r="O42" s="193"/>
      <c r="P42" s="193"/>
      <c r="Q42" s="193"/>
      <c r="R42" s="193"/>
      <c r="S42" s="193"/>
      <c r="T42" s="193"/>
      <c r="U42" s="193"/>
      <c r="V42" s="193"/>
      <c r="W42" s="193"/>
      <c r="X42" s="193"/>
      <c r="Y42" s="193"/>
      <c r="Z42" s="193"/>
    </row>
    <row r="43" ht="19.5" customHeight="1" spans="1:26">
      <c r="A43" s="193"/>
      <c r="B43" s="212">
        <v>3</v>
      </c>
      <c r="C43" s="213" t="s">
        <v>1381</v>
      </c>
      <c r="D43" s="207">
        <f>D42/D41</f>
        <v>0.9</v>
      </c>
      <c r="E43" s="193"/>
      <c r="F43" s="193"/>
      <c r="G43" s="193"/>
      <c r="H43" s="193"/>
      <c r="I43" s="193"/>
      <c r="J43" s="193"/>
      <c r="K43" s="193"/>
      <c r="L43" s="193"/>
      <c r="M43" s="193"/>
      <c r="N43" s="193"/>
      <c r="O43" s="193"/>
      <c r="P43" s="193"/>
      <c r="Q43" s="193"/>
      <c r="R43" s="193"/>
      <c r="S43" s="193"/>
      <c r="T43" s="193"/>
      <c r="U43" s="193"/>
      <c r="V43" s="193"/>
      <c r="W43" s="193"/>
      <c r="X43" s="193"/>
      <c r="Y43" s="193"/>
      <c r="Z43" s="193"/>
    </row>
    <row r="44" customHeight="1" spans="1:26">
      <c r="A44" s="193"/>
      <c r="B44" s="214" t="s">
        <v>1382</v>
      </c>
      <c r="C44" s="215" t="s">
        <v>1383</v>
      </c>
      <c r="D44" s="216"/>
      <c r="E44" s="193"/>
      <c r="F44" s="193"/>
      <c r="G44" s="193"/>
      <c r="H44" s="193"/>
      <c r="I44" s="193"/>
      <c r="J44" s="193"/>
      <c r="K44" s="193"/>
      <c r="L44" s="193"/>
      <c r="M44" s="193"/>
      <c r="N44" s="193"/>
      <c r="O44" s="193"/>
      <c r="P44" s="193"/>
      <c r="Q44" s="193"/>
      <c r="R44" s="193"/>
      <c r="S44" s="193"/>
      <c r="T44" s="193"/>
      <c r="U44" s="193"/>
      <c r="V44" s="193"/>
      <c r="W44" s="193"/>
      <c r="X44" s="193"/>
      <c r="Y44" s="193"/>
      <c r="Z44" s="193"/>
    </row>
    <row r="45" ht="16.5" customHeight="1" spans="1:26">
      <c r="A45" s="193"/>
      <c r="B45" s="193"/>
      <c r="C45" s="205"/>
      <c r="D45" s="193"/>
      <c r="E45" s="193"/>
      <c r="F45" s="193"/>
      <c r="G45" s="193"/>
      <c r="H45" s="193"/>
      <c r="I45" s="193"/>
      <c r="J45" s="193"/>
      <c r="K45" s="193"/>
      <c r="L45" s="193"/>
      <c r="M45" s="193"/>
      <c r="N45" s="193"/>
      <c r="O45" s="193"/>
      <c r="P45" s="193"/>
      <c r="Q45" s="193"/>
      <c r="R45" s="193"/>
      <c r="S45" s="193"/>
      <c r="T45" s="193"/>
      <c r="U45" s="193"/>
      <c r="V45" s="193"/>
      <c r="W45" s="193"/>
      <c r="X45" s="193"/>
      <c r="Y45" s="193"/>
      <c r="Z45" s="193"/>
    </row>
    <row r="46" ht="20.25" customHeight="1" spans="1:26">
      <c r="A46" s="193"/>
      <c r="B46" s="202">
        <v>4</v>
      </c>
      <c r="C46" s="203" t="s">
        <v>1384</v>
      </c>
      <c r="D46" s="206">
        <v>163</v>
      </c>
      <c r="E46" s="193"/>
      <c r="F46" s="193"/>
      <c r="G46" s="193"/>
      <c r="H46" s="193"/>
      <c r="I46" s="193"/>
      <c r="J46" s="193"/>
      <c r="K46" s="193"/>
      <c r="L46" s="193"/>
      <c r="M46" s="193"/>
      <c r="N46" s="193"/>
      <c r="O46" s="193"/>
      <c r="P46" s="193"/>
      <c r="Q46" s="193"/>
      <c r="R46" s="193"/>
      <c r="S46" s="193"/>
      <c r="T46" s="193"/>
      <c r="U46" s="193"/>
      <c r="V46" s="193"/>
      <c r="W46" s="193"/>
      <c r="X46" s="193"/>
      <c r="Y46" s="193"/>
      <c r="Z46" s="193"/>
    </row>
    <row r="47" ht="20.25" customHeight="1" spans="1:26">
      <c r="A47" s="193"/>
      <c r="B47" s="211">
        <v>5</v>
      </c>
      <c r="C47" s="203" t="s">
        <v>1385</v>
      </c>
      <c r="D47" s="206">
        <v>0</v>
      </c>
      <c r="E47" s="193"/>
      <c r="F47" s="193"/>
      <c r="G47" s="193"/>
      <c r="H47" s="193"/>
      <c r="I47" s="193"/>
      <c r="J47" s="193"/>
      <c r="K47" s="193"/>
      <c r="L47" s="193"/>
      <c r="M47" s="193"/>
      <c r="N47" s="193"/>
      <c r="O47" s="193"/>
      <c r="P47" s="193"/>
      <c r="Q47" s="193"/>
      <c r="R47" s="193"/>
      <c r="S47" s="193"/>
      <c r="T47" s="193"/>
      <c r="U47" s="193"/>
      <c r="V47" s="193"/>
      <c r="W47" s="193"/>
      <c r="X47" s="193"/>
      <c r="Y47" s="193"/>
      <c r="Z47" s="193"/>
    </row>
    <row r="48" ht="20.25" customHeight="1" spans="1:26">
      <c r="A48" s="193"/>
      <c r="B48" s="212">
        <v>6</v>
      </c>
      <c r="C48" s="213" t="s">
        <v>1386</v>
      </c>
      <c r="D48" s="207">
        <f>D47/D46</f>
        <v>0</v>
      </c>
      <c r="E48" s="193"/>
      <c r="F48" s="193"/>
      <c r="G48" s="193"/>
      <c r="H48" s="193"/>
      <c r="I48" s="193"/>
      <c r="J48" s="193"/>
      <c r="K48" s="193"/>
      <c r="L48" s="193"/>
      <c r="M48" s="193"/>
      <c r="N48" s="193"/>
      <c r="O48" s="193"/>
      <c r="P48" s="193"/>
      <c r="Q48" s="193"/>
      <c r="R48" s="193"/>
      <c r="S48" s="193"/>
      <c r="T48" s="193"/>
      <c r="U48" s="193"/>
      <c r="V48" s="193"/>
      <c r="W48" s="193"/>
      <c r="X48" s="193"/>
      <c r="Y48" s="193"/>
      <c r="Z48" s="193"/>
    </row>
    <row r="49" customHeight="1" spans="1:26">
      <c r="A49" s="193"/>
      <c r="B49" s="193"/>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row>
    <row r="50" ht="17.25" customHeight="1" spans="1:26">
      <c r="A50" s="193"/>
      <c r="B50" s="202">
        <v>7</v>
      </c>
      <c r="C50" s="203" t="s">
        <v>1387</v>
      </c>
      <c r="D50" s="206">
        <v>60</v>
      </c>
      <c r="E50" s="193"/>
      <c r="F50" s="193"/>
      <c r="G50" s="193"/>
      <c r="H50" s="193"/>
      <c r="I50" s="193"/>
      <c r="J50" s="193"/>
      <c r="K50" s="193"/>
      <c r="L50" s="193"/>
      <c r="M50" s="193"/>
      <c r="N50" s="193"/>
      <c r="O50" s="193"/>
      <c r="P50" s="193"/>
      <c r="Q50" s="193"/>
      <c r="R50" s="193"/>
      <c r="S50" s="193"/>
      <c r="T50" s="193"/>
      <c r="U50" s="193"/>
      <c r="V50" s="193"/>
      <c r="W50" s="193"/>
      <c r="X50" s="193"/>
      <c r="Y50" s="193"/>
      <c r="Z50" s="193"/>
    </row>
    <row r="51" ht="17.25" customHeight="1" spans="1:26">
      <c r="A51" s="193"/>
      <c r="B51" s="211">
        <v>8</v>
      </c>
      <c r="C51" s="203" t="s">
        <v>1388</v>
      </c>
      <c r="D51" s="206">
        <v>41</v>
      </c>
      <c r="E51" s="193"/>
      <c r="F51" s="193"/>
      <c r="G51" s="193"/>
      <c r="H51" s="193"/>
      <c r="I51" s="193"/>
      <c r="J51" s="193"/>
      <c r="K51" s="193"/>
      <c r="L51" s="193"/>
      <c r="M51" s="193"/>
      <c r="N51" s="193"/>
      <c r="O51" s="193"/>
      <c r="P51" s="193"/>
      <c r="Q51" s="193"/>
      <c r="R51" s="193"/>
      <c r="S51" s="193"/>
      <c r="T51" s="193"/>
      <c r="U51" s="193"/>
      <c r="V51" s="193"/>
      <c r="W51" s="193"/>
      <c r="X51" s="193"/>
      <c r="Y51" s="193"/>
      <c r="Z51" s="193"/>
    </row>
    <row r="52" ht="17.25" customHeight="1" spans="1:26">
      <c r="A52" s="193"/>
      <c r="B52" s="212">
        <v>9</v>
      </c>
      <c r="C52" s="213" t="s">
        <v>1389</v>
      </c>
      <c r="D52" s="207">
        <f>D51/D50</f>
        <v>0.683333333333333</v>
      </c>
      <c r="E52" s="193"/>
      <c r="F52" s="193"/>
      <c r="G52" s="193"/>
      <c r="H52" s="193"/>
      <c r="I52" s="193"/>
      <c r="J52" s="193"/>
      <c r="K52" s="193"/>
      <c r="L52" s="193"/>
      <c r="M52" s="193"/>
      <c r="N52" s="193"/>
      <c r="O52" s="193"/>
      <c r="P52" s="193"/>
      <c r="Q52" s="193"/>
      <c r="R52" s="193"/>
      <c r="S52" s="193"/>
      <c r="T52" s="193"/>
      <c r="U52" s="193"/>
      <c r="V52" s="193"/>
      <c r="W52" s="193"/>
      <c r="X52" s="193"/>
      <c r="Y52" s="193"/>
      <c r="Z52" s="193"/>
    </row>
    <row r="53" ht="17.25" customHeight="1" spans="1:26">
      <c r="A53" s="193"/>
      <c r="B53" s="193"/>
      <c r="C53" s="193"/>
      <c r="D53" s="193"/>
      <c r="E53" s="193"/>
      <c r="F53" s="193"/>
      <c r="G53" s="193"/>
      <c r="H53" s="193"/>
      <c r="I53" s="193"/>
      <c r="J53" s="193"/>
      <c r="K53" s="193"/>
      <c r="L53" s="193"/>
      <c r="M53" s="193"/>
      <c r="N53" s="193"/>
      <c r="O53" s="193"/>
      <c r="P53" s="193"/>
      <c r="Q53" s="193"/>
      <c r="R53" s="193"/>
      <c r="S53" s="193"/>
      <c r="T53" s="193"/>
      <c r="U53" s="193"/>
      <c r="V53" s="193"/>
      <c r="W53" s="193"/>
      <c r="X53" s="193"/>
      <c r="Y53" s="193"/>
      <c r="Z53" s="193"/>
    </row>
    <row r="54" ht="17.25" customHeight="1" spans="1:26">
      <c r="A54" s="193"/>
      <c r="B54" s="202">
        <v>10</v>
      </c>
      <c r="C54" s="203" t="s">
        <v>1379</v>
      </c>
      <c r="D54" s="206">
        <v>62</v>
      </c>
      <c r="E54" s="193"/>
      <c r="F54" s="193"/>
      <c r="G54" s="193"/>
      <c r="H54" s="193"/>
      <c r="I54" s="193"/>
      <c r="J54" s="193"/>
      <c r="K54" s="193"/>
      <c r="L54" s="193"/>
      <c r="M54" s="193"/>
      <c r="N54" s="193"/>
      <c r="O54" s="193"/>
      <c r="P54" s="193"/>
      <c r="Q54" s="193"/>
      <c r="R54" s="193"/>
      <c r="S54" s="193"/>
      <c r="T54" s="193"/>
      <c r="U54" s="193"/>
      <c r="V54" s="193"/>
      <c r="W54" s="193"/>
      <c r="X54" s="193"/>
      <c r="Y54" s="193"/>
      <c r="Z54" s="193"/>
    </row>
    <row r="55" ht="17.25" customHeight="1" spans="1:26">
      <c r="A55" s="193"/>
      <c r="B55" s="211">
        <v>11</v>
      </c>
      <c r="C55" s="203" t="s">
        <v>1390</v>
      </c>
      <c r="D55" s="206">
        <v>0</v>
      </c>
      <c r="E55" s="193"/>
      <c r="F55" s="193"/>
      <c r="G55" s="193"/>
      <c r="H55" s="193"/>
      <c r="I55" s="193"/>
      <c r="J55" s="193"/>
      <c r="K55" s="193"/>
      <c r="L55" s="193"/>
      <c r="M55" s="193"/>
      <c r="N55" s="193"/>
      <c r="O55" s="193"/>
      <c r="P55" s="193"/>
      <c r="Q55" s="193"/>
      <c r="R55" s="193"/>
      <c r="S55" s="193"/>
      <c r="T55" s="193"/>
      <c r="U55" s="193"/>
      <c r="V55" s="193"/>
      <c r="W55" s="193"/>
      <c r="X55" s="193"/>
      <c r="Y55" s="193"/>
      <c r="Z55" s="193"/>
    </row>
    <row r="56" ht="17.25" customHeight="1" spans="1:26">
      <c r="A56" s="193"/>
      <c r="B56" s="217">
        <v>12</v>
      </c>
      <c r="C56" s="218" t="s">
        <v>1391</v>
      </c>
      <c r="D56" s="219">
        <f>D55/D54</f>
        <v>0</v>
      </c>
      <c r="E56" s="193"/>
      <c r="F56" s="193"/>
      <c r="G56" s="193"/>
      <c r="H56" s="193"/>
      <c r="I56" s="193"/>
      <c r="J56" s="193"/>
      <c r="K56" s="193"/>
      <c r="L56" s="193"/>
      <c r="M56" s="193"/>
      <c r="N56" s="193"/>
      <c r="O56" s="193"/>
      <c r="P56" s="193"/>
      <c r="Q56" s="193"/>
      <c r="R56" s="193"/>
      <c r="S56" s="193"/>
      <c r="T56" s="193"/>
      <c r="U56" s="193"/>
      <c r="V56" s="193"/>
      <c r="W56" s="193"/>
      <c r="X56" s="193"/>
      <c r="Y56" s="193"/>
      <c r="Z56" s="193"/>
    </row>
    <row r="57" ht="17.25" customHeight="1" spans="1:26">
      <c r="A57" s="193"/>
      <c r="B57" s="193"/>
      <c r="C57" s="193"/>
      <c r="D57" s="193"/>
      <c r="E57" s="193"/>
      <c r="F57" s="193"/>
      <c r="G57" s="193"/>
      <c r="H57" s="193"/>
      <c r="I57" s="193"/>
      <c r="J57" s="193"/>
      <c r="K57" s="193"/>
      <c r="L57" s="193"/>
      <c r="M57" s="193"/>
      <c r="N57" s="193"/>
      <c r="O57" s="193"/>
      <c r="P57" s="193"/>
      <c r="Q57" s="193"/>
      <c r="R57" s="193"/>
      <c r="S57" s="193"/>
      <c r="T57" s="193"/>
      <c r="U57" s="193"/>
      <c r="V57" s="193"/>
      <c r="W57" s="193"/>
      <c r="X57" s="193"/>
      <c r="Y57" s="193"/>
      <c r="Z57" s="193"/>
    </row>
    <row r="58" ht="17.25" customHeight="1" spans="1:26">
      <c r="A58" s="193"/>
      <c r="B58" s="202">
        <v>13</v>
      </c>
      <c r="C58" s="203" t="s">
        <v>1392</v>
      </c>
      <c r="D58" s="206">
        <v>160</v>
      </c>
      <c r="E58" s="193"/>
      <c r="F58" s="193"/>
      <c r="G58" s="193"/>
      <c r="H58" s="193"/>
      <c r="I58" s="193"/>
      <c r="J58" s="193"/>
      <c r="K58" s="193"/>
      <c r="L58" s="193"/>
      <c r="M58" s="193"/>
      <c r="N58" s="193"/>
      <c r="O58" s="193"/>
      <c r="P58" s="193"/>
      <c r="Q58" s="193"/>
      <c r="R58" s="193"/>
      <c r="S58" s="193"/>
      <c r="T58" s="193"/>
      <c r="U58" s="193"/>
      <c r="V58" s="193"/>
      <c r="W58" s="193"/>
      <c r="X58" s="193"/>
      <c r="Y58" s="193"/>
      <c r="Z58" s="193"/>
    </row>
    <row r="59" ht="17.25" customHeight="1" spans="1:26">
      <c r="A59" s="193"/>
      <c r="B59" s="211">
        <v>14</v>
      </c>
      <c r="C59" s="203" t="s">
        <v>1393</v>
      </c>
      <c r="D59" s="206">
        <v>160</v>
      </c>
      <c r="E59" s="193"/>
      <c r="F59" s="193"/>
      <c r="G59" s="193"/>
      <c r="H59" s="193"/>
      <c r="I59" s="193"/>
      <c r="J59" s="193"/>
      <c r="K59" s="193"/>
      <c r="L59" s="193"/>
      <c r="M59" s="193"/>
      <c r="N59" s="193"/>
      <c r="O59" s="193"/>
      <c r="P59" s="193"/>
      <c r="Q59" s="193"/>
      <c r="R59" s="193"/>
      <c r="S59" s="193"/>
      <c r="T59" s="193"/>
      <c r="U59" s="193"/>
      <c r="V59" s="193"/>
      <c r="W59" s="193"/>
      <c r="X59" s="193"/>
      <c r="Y59" s="193"/>
      <c r="Z59" s="193"/>
    </row>
    <row r="60" ht="17.25" customHeight="1" spans="1:26">
      <c r="A60" s="193"/>
      <c r="B60" s="217">
        <v>15</v>
      </c>
      <c r="C60" s="218" t="s">
        <v>1394</v>
      </c>
      <c r="D60" s="219">
        <f>D59/D58</f>
        <v>1</v>
      </c>
      <c r="E60" s="193"/>
      <c r="F60" s="193"/>
      <c r="G60" s="193"/>
      <c r="H60" s="193"/>
      <c r="I60" s="193"/>
      <c r="J60" s="193"/>
      <c r="K60" s="193"/>
      <c r="L60" s="193"/>
      <c r="M60" s="193"/>
      <c r="N60" s="193"/>
      <c r="O60" s="193"/>
      <c r="P60" s="193"/>
      <c r="Q60" s="193"/>
      <c r="R60" s="193"/>
      <c r="S60" s="193"/>
      <c r="T60" s="193"/>
      <c r="U60" s="193"/>
      <c r="V60" s="193"/>
      <c r="W60" s="193"/>
      <c r="X60" s="193"/>
      <c r="Y60" s="193"/>
      <c r="Z60" s="193"/>
    </row>
    <row r="61" ht="17.25" customHeight="1" spans="1:26">
      <c r="A61" s="193"/>
      <c r="B61" s="193"/>
      <c r="C61" s="193"/>
      <c r="D61" s="193"/>
      <c r="E61" s="193"/>
      <c r="F61" s="193"/>
      <c r="G61" s="193"/>
      <c r="H61" s="193"/>
      <c r="I61" s="193"/>
      <c r="J61" s="193"/>
      <c r="K61" s="193"/>
      <c r="L61" s="193"/>
      <c r="M61" s="193"/>
      <c r="N61" s="193"/>
      <c r="O61" s="193"/>
      <c r="P61" s="193"/>
      <c r="Q61" s="193"/>
      <c r="R61" s="193"/>
      <c r="S61" s="193"/>
      <c r="T61" s="193"/>
      <c r="U61" s="193"/>
      <c r="V61" s="193"/>
      <c r="W61" s="193"/>
      <c r="X61" s="193"/>
      <c r="Y61" s="193"/>
      <c r="Z61" s="193"/>
    </row>
    <row r="62" ht="17.25" customHeight="1" spans="1:26">
      <c r="A62" s="193"/>
      <c r="B62" s="202">
        <v>16</v>
      </c>
      <c r="C62" s="203" t="s">
        <v>1392</v>
      </c>
      <c r="D62" s="206">
        <v>160</v>
      </c>
      <c r="E62" s="193"/>
      <c r="F62" s="193"/>
      <c r="G62" s="193"/>
      <c r="H62" s="193"/>
      <c r="I62" s="193"/>
      <c r="J62" s="193"/>
      <c r="K62" s="193"/>
      <c r="L62" s="193"/>
      <c r="M62" s="193"/>
      <c r="N62" s="193"/>
      <c r="O62" s="193"/>
      <c r="P62" s="193"/>
      <c r="Q62" s="193"/>
      <c r="R62" s="193"/>
      <c r="S62" s="193"/>
      <c r="T62" s="193"/>
      <c r="U62" s="193"/>
      <c r="V62" s="193"/>
      <c r="W62" s="193"/>
      <c r="X62" s="193"/>
      <c r="Y62" s="193"/>
      <c r="Z62" s="193"/>
    </row>
    <row r="63" ht="17.25" customHeight="1" spans="1:26">
      <c r="A63" s="193"/>
      <c r="B63" s="211">
        <v>17</v>
      </c>
      <c r="C63" s="203" t="s">
        <v>1395</v>
      </c>
      <c r="D63" s="206">
        <v>160</v>
      </c>
      <c r="E63" s="193"/>
      <c r="F63" s="193"/>
      <c r="G63" s="193"/>
      <c r="H63" s="193"/>
      <c r="I63" s="193"/>
      <c r="J63" s="193"/>
      <c r="K63" s="193"/>
      <c r="L63" s="193"/>
      <c r="M63" s="193"/>
      <c r="N63" s="193"/>
      <c r="O63" s="193"/>
      <c r="P63" s="193"/>
      <c r="Q63" s="193"/>
      <c r="R63" s="193"/>
      <c r="S63" s="193"/>
      <c r="T63" s="193"/>
      <c r="U63" s="193"/>
      <c r="V63" s="193"/>
      <c r="W63" s="193"/>
      <c r="X63" s="193"/>
      <c r="Y63" s="193"/>
      <c r="Z63" s="193"/>
    </row>
    <row r="64" ht="17.25" customHeight="1" spans="1:26">
      <c r="A64" s="193"/>
      <c r="B64" s="217">
        <v>18</v>
      </c>
      <c r="C64" s="218" t="s">
        <v>1396</v>
      </c>
      <c r="D64" s="219">
        <f>D63/D62</f>
        <v>1</v>
      </c>
      <c r="E64" s="193"/>
      <c r="F64" s="193"/>
      <c r="G64" s="193"/>
      <c r="H64" s="193"/>
      <c r="I64" s="193"/>
      <c r="J64" s="193"/>
      <c r="K64" s="193"/>
      <c r="L64" s="193"/>
      <c r="M64" s="193"/>
      <c r="N64" s="193"/>
      <c r="O64" s="193"/>
      <c r="P64" s="193"/>
      <c r="Q64" s="193"/>
      <c r="R64" s="193"/>
      <c r="S64" s="193"/>
      <c r="T64" s="193"/>
      <c r="U64" s="193"/>
      <c r="V64" s="193"/>
      <c r="W64" s="193"/>
      <c r="X64" s="193"/>
      <c r="Y64" s="193"/>
      <c r="Z64" s="193"/>
    </row>
    <row r="65" ht="17.25" customHeight="1" spans="1:26">
      <c r="A65" s="193"/>
      <c r="B65" s="193"/>
      <c r="C65" s="193"/>
      <c r="D65" s="193"/>
      <c r="E65" s="193"/>
      <c r="F65" s="193"/>
      <c r="G65" s="193"/>
      <c r="H65" s="193"/>
      <c r="I65" s="193"/>
      <c r="J65" s="193"/>
      <c r="K65" s="193"/>
      <c r="L65" s="193"/>
      <c r="M65" s="193"/>
      <c r="N65" s="193"/>
      <c r="O65" s="193"/>
      <c r="P65" s="193"/>
      <c r="Q65" s="193"/>
      <c r="R65" s="193"/>
      <c r="S65" s="193"/>
      <c r="T65" s="193"/>
      <c r="U65" s="193"/>
      <c r="V65" s="193"/>
      <c r="W65" s="193"/>
      <c r="X65" s="193"/>
      <c r="Y65" s="193"/>
      <c r="Z65" s="193"/>
    </row>
    <row r="66" ht="17.25" customHeight="1" spans="1:26">
      <c r="A66" s="193"/>
      <c r="B66" s="202">
        <v>19</v>
      </c>
      <c r="C66" s="203" t="s">
        <v>1392</v>
      </c>
      <c r="D66" s="206">
        <v>141</v>
      </c>
      <c r="E66" s="193"/>
      <c r="F66" s="193"/>
      <c r="G66" s="193"/>
      <c r="H66" s="193"/>
      <c r="I66" s="193"/>
      <c r="J66" s="193"/>
      <c r="K66" s="193"/>
      <c r="L66" s="193"/>
      <c r="M66" s="193"/>
      <c r="N66" s="193"/>
      <c r="O66" s="193"/>
      <c r="P66" s="193"/>
      <c r="Q66" s="193"/>
      <c r="R66" s="193"/>
      <c r="S66" s="193"/>
      <c r="T66" s="193"/>
      <c r="U66" s="193"/>
      <c r="V66" s="193"/>
      <c r="W66" s="193"/>
      <c r="X66" s="193"/>
      <c r="Y66" s="193"/>
      <c r="Z66" s="193"/>
    </row>
    <row r="67" ht="17.25" customHeight="1" spans="1:26">
      <c r="A67" s="193"/>
      <c r="B67" s="211">
        <v>20</v>
      </c>
      <c r="C67" s="203" t="s">
        <v>1397</v>
      </c>
      <c r="D67" s="206">
        <v>141</v>
      </c>
      <c r="E67" s="193"/>
      <c r="F67" s="193"/>
      <c r="G67" s="193"/>
      <c r="H67" s="193"/>
      <c r="I67" s="193"/>
      <c r="J67" s="193"/>
      <c r="K67" s="193"/>
      <c r="L67" s="193"/>
      <c r="M67" s="193"/>
      <c r="N67" s="193"/>
      <c r="O67" s="193"/>
      <c r="P67" s="193"/>
      <c r="Q67" s="193"/>
      <c r="R67" s="193"/>
      <c r="S67" s="193"/>
      <c r="T67" s="193"/>
      <c r="U67" s="193"/>
      <c r="V67" s="193"/>
      <c r="W67" s="193"/>
      <c r="X67" s="193"/>
      <c r="Y67" s="193"/>
      <c r="Z67" s="193"/>
    </row>
    <row r="68" ht="17.25" customHeight="1" spans="1:26">
      <c r="A68" s="193"/>
      <c r="B68" s="217">
        <v>21</v>
      </c>
      <c r="C68" s="218" t="s">
        <v>1398</v>
      </c>
      <c r="D68" s="219">
        <f>D67/D66</f>
        <v>1</v>
      </c>
      <c r="E68" s="193"/>
      <c r="F68" s="193"/>
      <c r="G68" s="193"/>
      <c r="H68" s="193"/>
      <c r="I68" s="193"/>
      <c r="J68" s="193"/>
      <c r="K68" s="193"/>
      <c r="L68" s="193"/>
      <c r="M68" s="193"/>
      <c r="N68" s="193"/>
      <c r="O68" s="193"/>
      <c r="P68" s="193"/>
      <c r="Q68" s="193"/>
      <c r="R68" s="193"/>
      <c r="S68" s="193"/>
      <c r="T68" s="193"/>
      <c r="U68" s="193"/>
      <c r="V68" s="193"/>
      <c r="W68" s="193"/>
      <c r="X68" s="193"/>
      <c r="Y68" s="193"/>
      <c r="Z68" s="193"/>
    </row>
    <row r="69" ht="17.25" customHeight="1" spans="1:26">
      <c r="A69" s="193"/>
      <c r="B69" s="193"/>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row>
    <row r="70" ht="17.25" customHeight="1" spans="1:26">
      <c r="A70" s="193"/>
      <c r="B70" s="202">
        <v>22</v>
      </c>
      <c r="C70" s="203" t="s">
        <v>1392</v>
      </c>
      <c r="D70" s="206">
        <v>141</v>
      </c>
      <c r="E70" s="193"/>
      <c r="F70" s="193"/>
      <c r="G70" s="193"/>
      <c r="H70" s="193"/>
      <c r="I70" s="193"/>
      <c r="J70" s="193"/>
      <c r="K70" s="193"/>
      <c r="L70" s="193"/>
      <c r="M70" s="193"/>
      <c r="N70" s="193"/>
      <c r="O70" s="193"/>
      <c r="P70" s="193"/>
      <c r="Q70" s="193"/>
      <c r="R70" s="193"/>
      <c r="S70" s="193"/>
      <c r="T70" s="193"/>
      <c r="U70" s="193"/>
      <c r="V70" s="193"/>
      <c r="W70" s="193"/>
      <c r="X70" s="193"/>
      <c r="Y70" s="193"/>
      <c r="Z70" s="193"/>
    </row>
    <row r="71" ht="17.25" customHeight="1" spans="1:26">
      <c r="A71" s="193"/>
      <c r="B71" s="211">
        <v>23</v>
      </c>
      <c r="C71" s="203" t="s">
        <v>1399</v>
      </c>
      <c r="D71" s="206">
        <v>141</v>
      </c>
      <c r="E71" s="193"/>
      <c r="F71" s="193"/>
      <c r="G71" s="193"/>
      <c r="H71" s="193"/>
      <c r="I71" s="193"/>
      <c r="J71" s="193"/>
      <c r="K71" s="193"/>
      <c r="L71" s="193"/>
      <c r="M71" s="193"/>
      <c r="N71" s="193"/>
      <c r="O71" s="193"/>
      <c r="P71" s="193"/>
      <c r="Q71" s="193"/>
      <c r="R71" s="193"/>
      <c r="S71" s="193"/>
      <c r="T71" s="193"/>
      <c r="U71" s="193"/>
      <c r="V71" s="193"/>
      <c r="W71" s="193"/>
      <c r="X71" s="193"/>
      <c r="Y71" s="193"/>
      <c r="Z71" s="193"/>
    </row>
    <row r="72" ht="17.25" customHeight="1" spans="1:26">
      <c r="A72" s="193"/>
      <c r="B72" s="217">
        <v>24</v>
      </c>
      <c r="C72" s="218" t="s">
        <v>1400</v>
      </c>
      <c r="D72" s="219">
        <f>D71/D70</f>
        <v>1</v>
      </c>
      <c r="E72" s="193"/>
      <c r="F72" s="193"/>
      <c r="G72" s="193"/>
      <c r="H72" s="193"/>
      <c r="I72" s="193"/>
      <c r="J72" s="193"/>
      <c r="K72" s="193"/>
      <c r="L72" s="193"/>
      <c r="M72" s="193"/>
      <c r="N72" s="193"/>
      <c r="O72" s="193"/>
      <c r="P72" s="193"/>
      <c r="Q72" s="193"/>
      <c r="R72" s="193"/>
      <c r="S72" s="193"/>
      <c r="T72" s="193"/>
      <c r="U72" s="193"/>
      <c r="V72" s="193"/>
      <c r="W72" s="193"/>
      <c r="X72" s="193"/>
      <c r="Y72" s="193"/>
      <c r="Z72" s="193"/>
    </row>
    <row r="73" ht="17.25" customHeight="1" spans="1:26">
      <c r="A73" s="193"/>
      <c r="B73" s="193"/>
      <c r="C73" s="205"/>
      <c r="D73" s="193"/>
      <c r="E73" s="193"/>
      <c r="F73" s="193"/>
      <c r="G73" s="193"/>
      <c r="H73" s="193"/>
      <c r="I73" s="193"/>
      <c r="J73" s="193"/>
      <c r="K73" s="193"/>
      <c r="L73" s="193"/>
      <c r="M73" s="193"/>
      <c r="N73" s="193"/>
      <c r="O73" s="193"/>
      <c r="P73" s="193"/>
      <c r="Q73" s="193"/>
      <c r="R73" s="193"/>
      <c r="S73" s="193"/>
      <c r="T73" s="193"/>
      <c r="U73" s="193"/>
      <c r="V73" s="193"/>
      <c r="W73" s="193"/>
      <c r="X73" s="193"/>
      <c r="Y73" s="193"/>
      <c r="Z73" s="193"/>
    </row>
    <row r="74" ht="17.25" customHeight="1" spans="1:26">
      <c r="A74" s="193"/>
      <c r="B74" s="193"/>
      <c r="C74" s="205"/>
      <c r="D74" s="193"/>
      <c r="E74" s="193"/>
      <c r="F74" s="193"/>
      <c r="G74" s="193"/>
      <c r="H74" s="193"/>
      <c r="I74" s="193"/>
      <c r="J74" s="193"/>
      <c r="K74" s="193"/>
      <c r="L74" s="193"/>
      <c r="M74" s="193"/>
      <c r="N74" s="193"/>
      <c r="O74" s="193"/>
      <c r="P74" s="193"/>
      <c r="Q74" s="193"/>
      <c r="R74" s="193"/>
      <c r="S74" s="193"/>
      <c r="T74" s="193"/>
      <c r="U74" s="193"/>
      <c r="V74" s="193"/>
      <c r="W74" s="193"/>
      <c r="X74" s="193"/>
      <c r="Y74" s="193"/>
      <c r="Z74" s="193"/>
    </row>
    <row r="75" ht="17.25" customHeight="1" spans="1:26">
      <c r="A75" s="193"/>
      <c r="B75" s="193"/>
      <c r="C75" s="205"/>
      <c r="D75" s="193"/>
      <c r="E75" s="193"/>
      <c r="F75" s="193"/>
      <c r="G75" s="193"/>
      <c r="H75" s="193"/>
      <c r="I75" s="193"/>
      <c r="J75" s="193"/>
      <c r="K75" s="193"/>
      <c r="L75" s="193"/>
      <c r="M75" s="193"/>
      <c r="N75" s="193"/>
      <c r="O75" s="193"/>
      <c r="P75" s="193"/>
      <c r="Q75" s="193"/>
      <c r="R75" s="193"/>
      <c r="S75" s="193"/>
      <c r="T75" s="193"/>
      <c r="U75" s="193"/>
      <c r="V75" s="193"/>
      <c r="W75" s="193"/>
      <c r="X75" s="193"/>
      <c r="Y75" s="193"/>
      <c r="Z75" s="193"/>
    </row>
    <row r="76" ht="17.25" customHeight="1" spans="1:26">
      <c r="A76" s="193"/>
      <c r="B76" s="193"/>
      <c r="C76" s="205"/>
      <c r="D76" s="193"/>
      <c r="E76" s="193"/>
      <c r="F76" s="193"/>
      <c r="G76" s="193"/>
      <c r="H76" s="193"/>
      <c r="I76" s="193"/>
      <c r="J76" s="193"/>
      <c r="K76" s="193"/>
      <c r="L76" s="193"/>
      <c r="M76" s="193"/>
      <c r="N76" s="193"/>
      <c r="O76" s="193"/>
      <c r="P76" s="193"/>
      <c r="Q76" s="193"/>
      <c r="R76" s="193"/>
      <c r="S76" s="193"/>
      <c r="T76" s="193"/>
      <c r="U76" s="193"/>
      <c r="V76" s="193"/>
      <c r="W76" s="193"/>
      <c r="X76" s="193"/>
      <c r="Y76" s="193"/>
      <c r="Z76" s="193"/>
    </row>
    <row r="77" ht="17.25" customHeight="1" spans="1:26">
      <c r="A77" s="193"/>
      <c r="B77" s="193"/>
      <c r="C77" s="205"/>
      <c r="D77" s="193"/>
      <c r="E77" s="193"/>
      <c r="F77" s="193"/>
      <c r="G77" s="193"/>
      <c r="H77" s="193"/>
      <c r="I77" s="193"/>
      <c r="J77" s="193"/>
      <c r="K77" s="193"/>
      <c r="L77" s="193"/>
      <c r="M77" s="193"/>
      <c r="N77" s="193"/>
      <c r="O77" s="193"/>
      <c r="P77" s="193"/>
      <c r="Q77" s="193"/>
      <c r="R77" s="193"/>
      <c r="S77" s="193"/>
      <c r="T77" s="193"/>
      <c r="U77" s="193"/>
      <c r="V77" s="193"/>
      <c r="W77" s="193"/>
      <c r="X77" s="193"/>
      <c r="Y77" s="193"/>
      <c r="Z77" s="193"/>
    </row>
    <row r="78" ht="16.5" customHeight="1" spans="1:26">
      <c r="A78" s="186"/>
      <c r="B78" s="186"/>
      <c r="C78" s="186"/>
      <c r="D78" s="186"/>
      <c r="E78" s="186"/>
      <c r="F78" s="186"/>
      <c r="G78" s="186"/>
      <c r="H78" s="186"/>
      <c r="I78" s="186"/>
      <c r="J78" s="186"/>
      <c r="K78" s="186"/>
      <c r="L78" s="186"/>
      <c r="M78" s="186"/>
      <c r="N78" s="186"/>
      <c r="O78" s="186"/>
      <c r="P78" s="186"/>
      <c r="Q78" s="186"/>
      <c r="R78" s="186"/>
      <c r="S78" s="186"/>
      <c r="T78" s="186"/>
      <c r="U78" s="186"/>
      <c r="V78" s="186"/>
      <c r="W78" s="186"/>
      <c r="X78" s="186"/>
      <c r="Y78" s="186"/>
      <c r="Z78" s="186"/>
    </row>
    <row r="79" ht="24" customHeight="1" spans="1:26">
      <c r="A79" s="196"/>
      <c r="B79" s="196"/>
      <c r="C79" s="220" t="s">
        <v>148</v>
      </c>
      <c r="D79" s="221"/>
      <c r="E79" s="221"/>
      <c r="F79" s="221"/>
      <c r="G79" s="222"/>
      <c r="H79" s="222"/>
      <c r="I79" s="225"/>
      <c r="J79" s="196"/>
      <c r="K79" s="196"/>
      <c r="L79" s="196"/>
      <c r="M79" s="196"/>
      <c r="N79" s="196"/>
      <c r="O79" s="196"/>
      <c r="P79" s="196"/>
      <c r="Q79" s="196"/>
      <c r="R79" s="196"/>
      <c r="S79" s="196"/>
      <c r="T79" s="196"/>
      <c r="U79" s="196"/>
      <c r="V79" s="196"/>
      <c r="W79" s="235"/>
      <c r="X79" s="235"/>
      <c r="Y79" s="235"/>
      <c r="Z79" s="235"/>
    </row>
    <row r="80" ht="9" customHeight="1" spans="1:26">
      <c r="A80" s="196"/>
      <c r="B80" s="196"/>
      <c r="C80" s="223"/>
      <c r="D80" s="223"/>
      <c r="E80" s="223"/>
      <c r="F80" s="224"/>
      <c r="G80" s="225"/>
      <c r="H80" s="225"/>
      <c r="I80" s="225"/>
      <c r="J80" s="225"/>
      <c r="K80" s="225"/>
      <c r="L80" s="196"/>
      <c r="M80" s="196"/>
      <c r="N80" s="196"/>
      <c r="O80" s="196"/>
      <c r="P80" s="196"/>
      <c r="Q80" s="196"/>
      <c r="R80" s="196"/>
      <c r="S80" s="196"/>
      <c r="T80" s="196"/>
      <c r="U80" s="196"/>
      <c r="V80" s="196"/>
      <c r="W80" s="235"/>
      <c r="X80" s="235"/>
      <c r="Y80" s="235"/>
      <c r="Z80" s="235"/>
    </row>
    <row r="81" ht="20.25" customHeight="1" spans="1:26">
      <c r="A81" s="226" t="s">
        <v>149</v>
      </c>
      <c r="B81" s="227"/>
      <c r="C81" s="228" t="s">
        <v>1359</v>
      </c>
      <c r="D81" s="229"/>
      <c r="E81" s="230"/>
      <c r="F81" s="231"/>
      <c r="G81" s="231"/>
      <c r="H81" s="225"/>
      <c r="I81" s="225"/>
      <c r="J81" s="225"/>
      <c r="K81" s="196"/>
      <c r="L81" s="196"/>
      <c r="M81" s="196"/>
      <c r="N81" s="196"/>
      <c r="O81" s="196"/>
      <c r="P81" s="196"/>
      <c r="Q81" s="196"/>
      <c r="R81" s="196"/>
      <c r="S81" s="196"/>
      <c r="T81" s="196"/>
      <c r="U81" s="196"/>
      <c r="V81" s="235"/>
      <c r="W81" s="235"/>
      <c r="X81" s="235"/>
      <c r="Y81" s="235"/>
      <c r="Z81" s="235"/>
    </row>
    <row r="82" ht="20.25" customHeight="1" spans="1:26">
      <c r="A82" s="232"/>
      <c r="B82" s="233" t="s">
        <v>65</v>
      </c>
      <c r="C82" s="228" t="s">
        <v>1401</v>
      </c>
      <c r="D82" s="229"/>
      <c r="E82" s="230"/>
      <c r="F82" s="231"/>
      <c r="G82" s="231"/>
      <c r="H82" s="225"/>
      <c r="I82" s="225"/>
      <c r="J82" s="225"/>
      <c r="K82" s="196"/>
      <c r="L82" s="196"/>
      <c r="M82" s="196"/>
      <c r="N82" s="196"/>
      <c r="O82" s="196"/>
      <c r="P82" s="196"/>
      <c r="Q82" s="196"/>
      <c r="R82" s="196"/>
      <c r="S82" s="196"/>
      <c r="T82" s="196"/>
      <c r="U82" s="196"/>
      <c r="V82" s="235"/>
      <c r="W82" s="235"/>
      <c r="X82" s="235"/>
      <c r="Y82" s="235"/>
      <c r="Z82" s="235"/>
    </row>
    <row r="83" ht="20.25" customHeight="1" spans="1:26">
      <c r="A83" s="232"/>
      <c r="B83" s="233" t="s">
        <v>67</v>
      </c>
      <c r="C83" s="228" t="s">
        <v>1361</v>
      </c>
      <c r="D83" s="229"/>
      <c r="E83" s="230"/>
      <c r="F83" s="231"/>
      <c r="G83" s="231"/>
      <c r="H83" s="225"/>
      <c r="I83" s="225"/>
      <c r="J83" s="225"/>
      <c r="K83" s="196"/>
      <c r="L83" s="196"/>
      <c r="M83" s="196"/>
      <c r="N83" s="196"/>
      <c r="O83" s="196"/>
      <c r="P83" s="196"/>
      <c r="Q83" s="196"/>
      <c r="R83" s="196"/>
      <c r="S83" s="196"/>
      <c r="T83" s="196"/>
      <c r="U83" s="196"/>
      <c r="V83" s="235"/>
      <c r="W83" s="235"/>
      <c r="X83" s="235"/>
      <c r="Y83" s="235"/>
      <c r="Z83" s="235"/>
    </row>
    <row r="84" ht="20.25" customHeight="1" spans="1:26">
      <c r="A84" s="232"/>
      <c r="B84" s="233" t="s">
        <v>69</v>
      </c>
      <c r="C84" s="234" t="s">
        <v>1362</v>
      </c>
      <c r="D84" s="229"/>
      <c r="E84" s="230"/>
      <c r="F84" s="231"/>
      <c r="G84" s="231"/>
      <c r="H84" s="225"/>
      <c r="I84" s="225"/>
      <c r="J84" s="225"/>
      <c r="K84" s="196"/>
      <c r="L84" s="196"/>
      <c r="M84" s="196"/>
      <c r="N84" s="196"/>
      <c r="O84" s="196"/>
      <c r="P84" s="196"/>
      <c r="Q84" s="196"/>
      <c r="R84" s="196"/>
      <c r="S84" s="196"/>
      <c r="T84" s="196"/>
      <c r="U84" s="196"/>
      <c r="V84" s="235"/>
      <c r="W84" s="235"/>
      <c r="X84" s="235"/>
      <c r="Y84" s="235"/>
      <c r="Z84" s="235"/>
    </row>
    <row r="85" ht="16.5" customHeight="1" spans="1:26">
      <c r="A85" s="186"/>
      <c r="B85" s="186"/>
      <c r="C85" s="186"/>
      <c r="D85" s="186"/>
      <c r="E85" s="186"/>
      <c r="F85" s="186"/>
      <c r="G85" s="186"/>
      <c r="H85" s="186"/>
      <c r="I85" s="186"/>
      <c r="J85" s="186"/>
      <c r="K85" s="186"/>
      <c r="L85" s="186"/>
      <c r="M85" s="186"/>
      <c r="N85" s="186"/>
      <c r="O85" s="186"/>
      <c r="P85" s="186"/>
      <c r="Q85" s="186"/>
      <c r="R85" s="186"/>
      <c r="S85" s="186"/>
      <c r="T85" s="186"/>
      <c r="U85" s="186"/>
      <c r="V85" s="186"/>
      <c r="W85" s="186"/>
      <c r="X85" s="186"/>
      <c r="Y85" s="186"/>
      <c r="Z85" s="186"/>
    </row>
    <row r="86" ht="16.5" customHeight="1" spans="1:26">
      <c r="A86" s="186"/>
      <c r="B86" s="186"/>
      <c r="C86" s="186"/>
      <c r="D86" s="186"/>
      <c r="E86" s="186"/>
      <c r="F86" s="186"/>
      <c r="G86" s="186"/>
      <c r="H86" s="186"/>
      <c r="I86" s="186"/>
      <c r="J86" s="186"/>
      <c r="K86" s="186"/>
      <c r="L86" s="186"/>
      <c r="M86" s="186"/>
      <c r="N86" s="186"/>
      <c r="O86" s="186"/>
      <c r="P86" s="186"/>
      <c r="Q86" s="186"/>
      <c r="R86" s="186"/>
      <c r="S86" s="186"/>
      <c r="T86" s="186"/>
      <c r="U86" s="186"/>
      <c r="V86" s="186"/>
      <c r="W86" s="186"/>
      <c r="X86" s="186"/>
      <c r="Y86" s="186"/>
      <c r="Z86" s="186"/>
    </row>
    <row r="87" ht="16.5" customHeight="1" spans="1:26">
      <c r="A87" s="186"/>
      <c r="B87" s="186"/>
      <c r="C87" s="186"/>
      <c r="D87" s="186"/>
      <c r="E87" s="186"/>
      <c r="F87" s="186"/>
      <c r="G87" s="186"/>
      <c r="H87" s="186"/>
      <c r="I87" s="186"/>
      <c r="J87" s="186"/>
      <c r="K87" s="186"/>
      <c r="L87" s="186"/>
      <c r="M87" s="186"/>
      <c r="N87" s="186"/>
      <c r="O87" s="186"/>
      <c r="P87" s="186"/>
      <c r="Q87" s="186"/>
      <c r="R87" s="186"/>
      <c r="S87" s="186"/>
      <c r="T87" s="186"/>
      <c r="U87" s="186"/>
      <c r="V87" s="186"/>
      <c r="W87" s="186"/>
      <c r="X87" s="186"/>
      <c r="Y87" s="186"/>
      <c r="Z87" s="186"/>
    </row>
    <row r="88" ht="16.5" customHeight="1" spans="1:26">
      <c r="A88" s="186"/>
      <c r="B88" s="186"/>
      <c r="C88" s="186"/>
      <c r="D88" s="186"/>
      <c r="E88" s="186"/>
      <c r="F88" s="186"/>
      <c r="G88" s="186"/>
      <c r="H88" s="186"/>
      <c r="I88" s="186"/>
      <c r="J88" s="186"/>
      <c r="K88" s="186"/>
      <c r="L88" s="186"/>
      <c r="M88" s="186"/>
      <c r="N88" s="186"/>
      <c r="O88" s="186"/>
      <c r="P88" s="186"/>
      <c r="Q88" s="186"/>
      <c r="R88" s="186"/>
      <c r="S88" s="186"/>
      <c r="T88" s="186"/>
      <c r="U88" s="186"/>
      <c r="V88" s="186"/>
      <c r="W88" s="186"/>
      <c r="X88" s="186"/>
      <c r="Y88" s="186"/>
      <c r="Z88" s="186"/>
    </row>
    <row r="89" ht="16.5" customHeight="1" spans="1:26">
      <c r="A89" s="186"/>
      <c r="B89" s="186"/>
      <c r="C89" s="186"/>
      <c r="D89" s="186"/>
      <c r="E89" s="186"/>
      <c r="F89" s="186"/>
      <c r="G89" s="186"/>
      <c r="H89" s="186"/>
      <c r="I89" s="186"/>
      <c r="J89" s="186"/>
      <c r="K89" s="186"/>
      <c r="L89" s="186"/>
      <c r="M89" s="186"/>
      <c r="N89" s="186"/>
      <c r="O89" s="186"/>
      <c r="P89" s="186"/>
      <c r="Q89" s="186"/>
      <c r="R89" s="186"/>
      <c r="S89" s="186"/>
      <c r="T89" s="186"/>
      <c r="U89" s="186"/>
      <c r="V89" s="186"/>
      <c r="W89" s="186"/>
      <c r="X89" s="186"/>
      <c r="Y89" s="186"/>
      <c r="Z89" s="186"/>
    </row>
    <row r="90" ht="16.5" customHeight="1" spans="1:26">
      <c r="A90" s="186"/>
      <c r="B90" s="186"/>
      <c r="C90" s="186"/>
      <c r="D90" s="186"/>
      <c r="E90" s="186"/>
      <c r="F90" s="186"/>
      <c r="G90" s="186"/>
      <c r="H90" s="186"/>
      <c r="I90" s="186"/>
      <c r="J90" s="186"/>
      <c r="K90" s="186"/>
      <c r="L90" s="186"/>
      <c r="M90" s="186"/>
      <c r="N90" s="186"/>
      <c r="O90" s="186"/>
      <c r="P90" s="186"/>
      <c r="Q90" s="186"/>
      <c r="R90" s="186"/>
      <c r="S90" s="186"/>
      <c r="T90" s="186"/>
      <c r="U90" s="186"/>
      <c r="V90" s="186"/>
      <c r="W90" s="186"/>
      <c r="X90" s="186"/>
      <c r="Y90" s="186"/>
      <c r="Z90" s="186"/>
    </row>
    <row r="91" ht="16.5" customHeight="1" spans="1:26">
      <c r="A91" s="186"/>
      <c r="B91" s="186"/>
      <c r="C91" s="186"/>
      <c r="D91" s="186"/>
      <c r="E91" s="186"/>
      <c r="F91" s="186"/>
      <c r="G91" s="186"/>
      <c r="H91" s="186"/>
      <c r="I91" s="186"/>
      <c r="J91" s="186"/>
      <c r="K91" s="186"/>
      <c r="L91" s="186"/>
      <c r="M91" s="186"/>
      <c r="N91" s="186"/>
      <c r="O91" s="186"/>
      <c r="P91" s="186"/>
      <c r="Q91" s="186"/>
      <c r="R91" s="186"/>
      <c r="S91" s="186"/>
      <c r="T91" s="186"/>
      <c r="U91" s="186"/>
      <c r="V91" s="186"/>
      <c r="W91" s="186"/>
      <c r="X91" s="186"/>
      <c r="Y91" s="186"/>
      <c r="Z91" s="186"/>
    </row>
    <row r="92" ht="16.5" customHeight="1" spans="1:26">
      <c r="A92" s="186"/>
      <c r="B92" s="186"/>
      <c r="C92" s="186"/>
      <c r="D92" s="186"/>
      <c r="E92" s="186"/>
      <c r="F92" s="186"/>
      <c r="G92" s="186"/>
      <c r="H92" s="186"/>
      <c r="I92" s="186"/>
      <c r="J92" s="186"/>
      <c r="K92" s="186"/>
      <c r="L92" s="186"/>
      <c r="M92" s="186"/>
      <c r="N92" s="186"/>
      <c r="O92" s="186"/>
      <c r="P92" s="186"/>
      <c r="Q92" s="186"/>
      <c r="R92" s="186"/>
      <c r="S92" s="186"/>
      <c r="T92" s="186"/>
      <c r="U92" s="186"/>
      <c r="V92" s="186"/>
      <c r="W92" s="186"/>
      <c r="X92" s="186"/>
      <c r="Y92" s="186"/>
      <c r="Z92" s="186"/>
    </row>
    <row r="93" ht="16.5" customHeight="1" spans="1:26">
      <c r="A93" s="186"/>
      <c r="B93" s="186"/>
      <c r="C93" s="186"/>
      <c r="D93" s="186"/>
      <c r="E93" s="186"/>
      <c r="F93" s="186"/>
      <c r="G93" s="186"/>
      <c r="H93" s="186"/>
      <c r="I93" s="186"/>
      <c r="J93" s="186"/>
      <c r="K93" s="186"/>
      <c r="L93" s="186"/>
      <c r="M93" s="186"/>
      <c r="N93" s="186"/>
      <c r="O93" s="186"/>
      <c r="P93" s="186"/>
      <c r="Q93" s="186"/>
      <c r="R93" s="186"/>
      <c r="S93" s="186"/>
      <c r="T93" s="186"/>
      <c r="U93" s="186"/>
      <c r="V93" s="186"/>
      <c r="W93" s="186"/>
      <c r="X93" s="186"/>
      <c r="Y93" s="186"/>
      <c r="Z93" s="186"/>
    </row>
    <row r="94" ht="16.5" customHeight="1" spans="1:26">
      <c r="A94" s="186"/>
      <c r="B94" s="186"/>
      <c r="C94" s="186"/>
      <c r="D94" s="186"/>
      <c r="E94" s="186"/>
      <c r="F94" s="186"/>
      <c r="G94" s="186"/>
      <c r="H94" s="186"/>
      <c r="I94" s="186"/>
      <c r="J94" s="186"/>
      <c r="K94" s="186"/>
      <c r="L94" s="186"/>
      <c r="M94" s="186"/>
      <c r="N94" s="186"/>
      <c r="O94" s="186"/>
      <c r="P94" s="186"/>
      <c r="Q94" s="186"/>
      <c r="R94" s="186"/>
      <c r="S94" s="186"/>
      <c r="T94" s="186"/>
      <c r="U94" s="186"/>
      <c r="V94" s="186"/>
      <c r="W94" s="186"/>
      <c r="X94" s="186"/>
      <c r="Y94" s="186"/>
      <c r="Z94" s="186"/>
    </row>
    <row r="95" ht="16.5" customHeight="1" spans="1:26">
      <c r="A95" s="186"/>
      <c r="B95" s="186"/>
      <c r="C95" s="186"/>
      <c r="D95" s="186"/>
      <c r="E95" s="186"/>
      <c r="F95" s="186"/>
      <c r="G95" s="186"/>
      <c r="H95" s="186"/>
      <c r="I95" s="186"/>
      <c r="J95" s="186"/>
      <c r="K95" s="186"/>
      <c r="L95" s="186"/>
      <c r="M95" s="186"/>
      <c r="N95" s="186"/>
      <c r="O95" s="186"/>
      <c r="P95" s="186"/>
      <c r="Q95" s="186"/>
      <c r="R95" s="186"/>
      <c r="S95" s="186"/>
      <c r="T95" s="186"/>
      <c r="U95" s="186"/>
      <c r="V95" s="186"/>
      <c r="W95" s="186"/>
      <c r="X95" s="186"/>
      <c r="Y95" s="186"/>
      <c r="Z95" s="186"/>
    </row>
    <row r="96" ht="16.5" customHeight="1" spans="1:26">
      <c r="A96" s="186"/>
      <c r="B96" s="186"/>
      <c r="C96" s="186"/>
      <c r="D96" s="186"/>
      <c r="E96" s="186"/>
      <c r="F96" s="186"/>
      <c r="G96" s="186"/>
      <c r="H96" s="186"/>
      <c r="I96" s="186"/>
      <c r="J96" s="186"/>
      <c r="K96" s="186"/>
      <c r="L96" s="186"/>
      <c r="M96" s="186"/>
      <c r="N96" s="186"/>
      <c r="O96" s="186"/>
      <c r="P96" s="186"/>
      <c r="Q96" s="186"/>
      <c r="R96" s="186"/>
      <c r="S96" s="186"/>
      <c r="T96" s="186"/>
      <c r="U96" s="186"/>
      <c r="V96" s="186"/>
      <c r="W96" s="186"/>
      <c r="X96" s="186"/>
      <c r="Y96" s="186"/>
      <c r="Z96" s="186"/>
    </row>
    <row r="97" ht="16.5" customHeight="1" spans="1:26">
      <c r="A97" s="186"/>
      <c r="B97" s="186"/>
      <c r="C97" s="186"/>
      <c r="D97" s="186"/>
      <c r="E97" s="186"/>
      <c r="F97" s="186"/>
      <c r="G97" s="186"/>
      <c r="H97" s="186"/>
      <c r="I97" s="186"/>
      <c r="J97" s="186"/>
      <c r="K97" s="186"/>
      <c r="L97" s="186"/>
      <c r="M97" s="186"/>
      <c r="N97" s="186"/>
      <c r="O97" s="186"/>
      <c r="P97" s="186"/>
      <c r="Q97" s="186"/>
      <c r="R97" s="186"/>
      <c r="S97" s="186"/>
      <c r="T97" s="186"/>
      <c r="U97" s="186"/>
      <c r="V97" s="186"/>
      <c r="W97" s="186"/>
      <c r="X97" s="186"/>
      <c r="Y97" s="186"/>
      <c r="Z97" s="186"/>
    </row>
    <row r="98" ht="16.5" customHeight="1" spans="1:26">
      <c r="A98" s="186"/>
      <c r="B98" s="186"/>
      <c r="C98" s="186"/>
      <c r="D98" s="186"/>
      <c r="E98" s="186"/>
      <c r="F98" s="186"/>
      <c r="G98" s="186"/>
      <c r="H98" s="186"/>
      <c r="I98" s="186"/>
      <c r="J98" s="186"/>
      <c r="K98" s="186"/>
      <c r="L98" s="186"/>
      <c r="M98" s="186"/>
      <c r="N98" s="186"/>
      <c r="O98" s="186"/>
      <c r="P98" s="186"/>
      <c r="Q98" s="186"/>
      <c r="R98" s="186"/>
      <c r="S98" s="186"/>
      <c r="T98" s="186"/>
      <c r="U98" s="186"/>
      <c r="V98" s="186"/>
      <c r="W98" s="186"/>
      <c r="X98" s="186"/>
      <c r="Y98" s="186"/>
      <c r="Z98" s="186"/>
    </row>
    <row r="99" ht="16.5" customHeight="1" spans="1:26">
      <c r="A99" s="186"/>
      <c r="B99" s="186"/>
      <c r="C99" s="186"/>
      <c r="D99" s="186"/>
      <c r="E99" s="186"/>
      <c r="F99" s="186"/>
      <c r="G99" s="186"/>
      <c r="H99" s="186"/>
      <c r="I99" s="186"/>
      <c r="J99" s="186"/>
      <c r="K99" s="186"/>
      <c r="L99" s="186"/>
      <c r="M99" s="186"/>
      <c r="N99" s="186"/>
      <c r="O99" s="186"/>
      <c r="P99" s="186"/>
      <c r="Q99" s="186"/>
      <c r="R99" s="186"/>
      <c r="S99" s="186"/>
      <c r="T99" s="186"/>
      <c r="U99" s="186"/>
      <c r="V99" s="186"/>
      <c r="W99" s="186"/>
      <c r="X99" s="186"/>
      <c r="Y99" s="186"/>
      <c r="Z99" s="186"/>
    </row>
    <row r="100" ht="16.5" customHeight="1" spans="1:26">
      <c r="A100" s="186"/>
      <c r="B100" s="186"/>
      <c r="C100" s="186"/>
      <c r="D100" s="186"/>
      <c r="E100" s="186"/>
      <c r="F100" s="186"/>
      <c r="G100" s="186"/>
      <c r="H100" s="186"/>
      <c r="I100" s="186"/>
      <c r="J100" s="186"/>
      <c r="K100" s="186"/>
      <c r="L100" s="186"/>
      <c r="M100" s="186"/>
      <c r="N100" s="186"/>
      <c r="O100" s="186"/>
      <c r="P100" s="186"/>
      <c r="Q100" s="186"/>
      <c r="R100" s="186"/>
      <c r="S100" s="186"/>
      <c r="T100" s="186"/>
      <c r="U100" s="186"/>
      <c r="V100" s="186"/>
      <c r="W100" s="186"/>
      <c r="X100" s="186"/>
      <c r="Y100" s="186"/>
      <c r="Z100" s="186"/>
    </row>
    <row r="101" ht="16.5" customHeight="1" spans="1:26">
      <c r="A101" s="186"/>
      <c r="B101" s="186"/>
      <c r="C101" s="186"/>
      <c r="D101" s="186"/>
      <c r="E101" s="186"/>
      <c r="F101" s="186"/>
      <c r="G101" s="186"/>
      <c r="H101" s="186"/>
      <c r="I101" s="186"/>
      <c r="J101" s="186"/>
      <c r="K101" s="186"/>
      <c r="L101" s="186"/>
      <c r="M101" s="186"/>
      <c r="N101" s="186"/>
      <c r="O101" s="186"/>
      <c r="P101" s="186"/>
      <c r="Q101" s="186"/>
      <c r="R101" s="186"/>
      <c r="S101" s="186"/>
      <c r="T101" s="186"/>
      <c r="U101" s="186"/>
      <c r="V101" s="186"/>
      <c r="W101" s="186"/>
      <c r="X101" s="186"/>
      <c r="Y101" s="186"/>
      <c r="Z101" s="186"/>
    </row>
    <row r="102" ht="16.5" customHeight="1" spans="1:26">
      <c r="A102" s="186"/>
      <c r="B102" s="186"/>
      <c r="C102" s="186"/>
      <c r="D102" s="186"/>
      <c r="E102" s="186"/>
      <c r="F102" s="186"/>
      <c r="G102" s="186"/>
      <c r="H102" s="186"/>
      <c r="I102" s="186"/>
      <c r="J102" s="186"/>
      <c r="K102" s="186"/>
      <c r="L102" s="186"/>
      <c r="M102" s="186"/>
      <c r="N102" s="186"/>
      <c r="O102" s="186"/>
      <c r="P102" s="186"/>
      <c r="Q102" s="186"/>
      <c r="R102" s="186"/>
      <c r="S102" s="186"/>
      <c r="T102" s="186"/>
      <c r="U102" s="186"/>
      <c r="V102" s="186"/>
      <c r="W102" s="186"/>
      <c r="X102" s="186"/>
      <c r="Y102" s="186"/>
      <c r="Z102" s="186"/>
    </row>
    <row r="103" ht="16.5" customHeight="1" spans="1:26">
      <c r="A103" s="186"/>
      <c r="B103" s="186"/>
      <c r="C103" s="186"/>
      <c r="D103" s="186"/>
      <c r="E103" s="186"/>
      <c r="F103" s="186"/>
      <c r="G103" s="186"/>
      <c r="H103" s="186"/>
      <c r="I103" s="186"/>
      <c r="J103" s="186"/>
      <c r="K103" s="186"/>
      <c r="L103" s="186"/>
      <c r="M103" s="186"/>
      <c r="N103" s="186"/>
      <c r="O103" s="186"/>
      <c r="P103" s="186"/>
      <c r="Q103" s="186"/>
      <c r="R103" s="186"/>
      <c r="S103" s="186"/>
      <c r="T103" s="186"/>
      <c r="U103" s="186"/>
      <c r="V103" s="186"/>
      <c r="W103" s="186"/>
      <c r="X103" s="186"/>
      <c r="Y103" s="186"/>
      <c r="Z103" s="186"/>
    </row>
    <row r="104" ht="16.5" customHeight="1" spans="1:26">
      <c r="A104" s="186"/>
      <c r="B104" s="186"/>
      <c r="C104" s="186"/>
      <c r="D104" s="186"/>
      <c r="E104" s="186"/>
      <c r="F104" s="186"/>
      <c r="G104" s="186"/>
      <c r="H104" s="186"/>
      <c r="I104" s="186"/>
      <c r="J104" s="186"/>
      <c r="K104" s="186"/>
      <c r="L104" s="186"/>
      <c r="M104" s="186"/>
      <c r="N104" s="186"/>
      <c r="O104" s="186"/>
      <c r="P104" s="186"/>
      <c r="Q104" s="186"/>
      <c r="R104" s="186"/>
      <c r="S104" s="186"/>
      <c r="T104" s="186"/>
      <c r="U104" s="186"/>
      <c r="V104" s="186"/>
      <c r="W104" s="186"/>
      <c r="X104" s="186"/>
      <c r="Y104" s="186"/>
      <c r="Z104" s="186"/>
    </row>
    <row r="105" ht="16.5" customHeight="1" spans="1:26">
      <c r="A105" s="186"/>
      <c r="B105" s="186"/>
      <c r="C105" s="186"/>
      <c r="D105" s="186"/>
      <c r="E105" s="186"/>
      <c r="F105" s="186"/>
      <c r="G105" s="186"/>
      <c r="H105" s="186"/>
      <c r="I105" s="186"/>
      <c r="J105" s="186"/>
      <c r="K105" s="186"/>
      <c r="L105" s="186"/>
      <c r="M105" s="186"/>
      <c r="N105" s="186"/>
      <c r="O105" s="186"/>
      <c r="P105" s="186"/>
      <c r="Q105" s="186"/>
      <c r="R105" s="186"/>
      <c r="S105" s="186"/>
      <c r="T105" s="186"/>
      <c r="U105" s="186"/>
      <c r="V105" s="186"/>
      <c r="W105" s="186"/>
      <c r="X105" s="186"/>
      <c r="Y105" s="186"/>
      <c r="Z105" s="186"/>
    </row>
    <row r="106" ht="16.5" customHeight="1" spans="1:26">
      <c r="A106" s="186"/>
      <c r="B106" s="186"/>
      <c r="C106" s="186"/>
      <c r="D106" s="186"/>
      <c r="E106" s="186"/>
      <c r="F106" s="186"/>
      <c r="G106" s="186"/>
      <c r="H106" s="186"/>
      <c r="I106" s="186"/>
      <c r="J106" s="186"/>
      <c r="K106" s="186"/>
      <c r="L106" s="186"/>
      <c r="M106" s="186"/>
      <c r="N106" s="186"/>
      <c r="O106" s="186"/>
      <c r="P106" s="186"/>
      <c r="Q106" s="186"/>
      <c r="R106" s="186"/>
      <c r="S106" s="186"/>
      <c r="T106" s="186"/>
      <c r="U106" s="186"/>
      <c r="V106" s="186"/>
      <c r="W106" s="186"/>
      <c r="X106" s="186"/>
      <c r="Y106" s="186"/>
      <c r="Z106" s="186"/>
    </row>
    <row r="107" ht="16.5" customHeight="1" spans="1:26">
      <c r="A107" s="186"/>
      <c r="B107" s="186"/>
      <c r="C107" s="186"/>
      <c r="D107" s="186"/>
      <c r="E107" s="186"/>
      <c r="F107" s="186"/>
      <c r="G107" s="186"/>
      <c r="H107" s="186"/>
      <c r="I107" s="186"/>
      <c r="J107" s="186"/>
      <c r="K107" s="186"/>
      <c r="L107" s="186"/>
      <c r="M107" s="186"/>
      <c r="N107" s="186"/>
      <c r="O107" s="186"/>
      <c r="P107" s="186"/>
      <c r="Q107" s="186"/>
      <c r="R107" s="186"/>
      <c r="S107" s="186"/>
      <c r="T107" s="186"/>
      <c r="U107" s="186"/>
      <c r="V107" s="186"/>
      <c r="W107" s="186"/>
      <c r="X107" s="186"/>
      <c r="Y107" s="186"/>
      <c r="Z107" s="186"/>
    </row>
    <row r="108" ht="16.5" customHeight="1" spans="1:26">
      <c r="A108" s="186"/>
      <c r="B108" s="186"/>
      <c r="C108" s="186"/>
      <c r="D108" s="186"/>
      <c r="E108" s="186"/>
      <c r="F108" s="186"/>
      <c r="G108" s="186"/>
      <c r="H108" s="186"/>
      <c r="I108" s="186"/>
      <c r="J108" s="186"/>
      <c r="K108" s="186"/>
      <c r="L108" s="186"/>
      <c r="M108" s="186"/>
      <c r="N108" s="186"/>
      <c r="O108" s="186"/>
      <c r="P108" s="186"/>
      <c r="Q108" s="186"/>
      <c r="R108" s="186"/>
      <c r="S108" s="186"/>
      <c r="T108" s="186"/>
      <c r="U108" s="186"/>
      <c r="V108" s="186"/>
      <c r="W108" s="186"/>
      <c r="X108" s="186"/>
      <c r="Y108" s="186"/>
      <c r="Z108" s="186"/>
    </row>
    <row r="109" ht="16.5" customHeight="1" spans="1:26">
      <c r="A109" s="186"/>
      <c r="B109" s="186"/>
      <c r="C109" s="186"/>
      <c r="D109" s="186"/>
      <c r="E109" s="186"/>
      <c r="F109" s="186"/>
      <c r="G109" s="186"/>
      <c r="H109" s="186"/>
      <c r="I109" s="186"/>
      <c r="J109" s="186"/>
      <c r="K109" s="186"/>
      <c r="L109" s="186"/>
      <c r="M109" s="186"/>
      <c r="N109" s="186"/>
      <c r="O109" s="186"/>
      <c r="P109" s="186"/>
      <c r="Q109" s="186"/>
      <c r="R109" s="186"/>
      <c r="S109" s="186"/>
      <c r="T109" s="186"/>
      <c r="U109" s="186"/>
      <c r="V109" s="186"/>
      <c r="W109" s="186"/>
      <c r="X109" s="186"/>
      <c r="Y109" s="186"/>
      <c r="Z109" s="186"/>
    </row>
    <row r="110" ht="16.5" customHeight="1" spans="1:26">
      <c r="A110" s="186"/>
      <c r="B110" s="186"/>
      <c r="C110" s="186"/>
      <c r="D110" s="186"/>
      <c r="E110" s="186"/>
      <c r="F110" s="186"/>
      <c r="G110" s="186"/>
      <c r="H110" s="186"/>
      <c r="I110" s="186"/>
      <c r="J110" s="186"/>
      <c r="K110" s="186"/>
      <c r="L110" s="186"/>
      <c r="M110" s="186"/>
      <c r="N110" s="186"/>
      <c r="O110" s="186"/>
      <c r="P110" s="186"/>
      <c r="Q110" s="186"/>
      <c r="R110" s="186"/>
      <c r="S110" s="186"/>
      <c r="T110" s="186"/>
      <c r="U110" s="186"/>
      <c r="V110" s="186"/>
      <c r="W110" s="186"/>
      <c r="X110" s="186"/>
      <c r="Y110" s="186"/>
      <c r="Z110" s="186"/>
    </row>
    <row r="111" ht="16.5" customHeight="1" spans="1:26">
      <c r="A111" s="186"/>
      <c r="B111" s="186"/>
      <c r="C111" s="186"/>
      <c r="D111" s="186"/>
      <c r="E111" s="186"/>
      <c r="F111" s="186"/>
      <c r="G111" s="186"/>
      <c r="H111" s="186"/>
      <c r="I111" s="186"/>
      <c r="J111" s="186"/>
      <c r="K111" s="186"/>
      <c r="L111" s="186"/>
      <c r="M111" s="186"/>
      <c r="N111" s="186"/>
      <c r="O111" s="186"/>
      <c r="P111" s="186"/>
      <c r="Q111" s="186"/>
      <c r="R111" s="186"/>
      <c r="S111" s="186"/>
      <c r="T111" s="186"/>
      <c r="U111" s="186"/>
      <c r="V111" s="186"/>
      <c r="W111" s="186"/>
      <c r="X111" s="186"/>
      <c r="Y111" s="186"/>
      <c r="Z111" s="186"/>
    </row>
    <row r="112" ht="16.5" customHeight="1" spans="1:26">
      <c r="A112" s="186"/>
      <c r="B112" s="186"/>
      <c r="C112" s="186"/>
      <c r="D112" s="186"/>
      <c r="E112" s="186"/>
      <c r="F112" s="186"/>
      <c r="G112" s="186"/>
      <c r="H112" s="186"/>
      <c r="I112" s="186"/>
      <c r="J112" s="186"/>
      <c r="K112" s="186"/>
      <c r="L112" s="186"/>
      <c r="M112" s="186"/>
      <c r="N112" s="186"/>
      <c r="O112" s="186"/>
      <c r="P112" s="186"/>
      <c r="Q112" s="186"/>
      <c r="R112" s="186"/>
      <c r="S112" s="186"/>
      <c r="T112" s="186"/>
      <c r="U112" s="186"/>
      <c r="V112" s="186"/>
      <c r="W112" s="186"/>
      <c r="X112" s="186"/>
      <c r="Y112" s="186"/>
      <c r="Z112" s="186"/>
    </row>
    <row r="113" ht="16.5" customHeight="1" spans="1:26">
      <c r="A113" s="186"/>
      <c r="B113" s="186"/>
      <c r="C113" s="186"/>
      <c r="D113" s="186"/>
      <c r="E113" s="186"/>
      <c r="F113" s="186"/>
      <c r="G113" s="186"/>
      <c r="H113" s="186"/>
      <c r="I113" s="186"/>
      <c r="J113" s="186"/>
      <c r="K113" s="186"/>
      <c r="L113" s="186"/>
      <c r="M113" s="186"/>
      <c r="N113" s="186"/>
      <c r="O113" s="186"/>
      <c r="P113" s="186"/>
      <c r="Q113" s="186"/>
      <c r="R113" s="186"/>
      <c r="S113" s="186"/>
      <c r="T113" s="186"/>
      <c r="U113" s="186"/>
      <c r="V113" s="186"/>
      <c r="W113" s="186"/>
      <c r="X113" s="186"/>
      <c r="Y113" s="186"/>
      <c r="Z113" s="186"/>
    </row>
    <row r="114" ht="16.5" customHeight="1" spans="1:26">
      <c r="A114" s="186"/>
      <c r="B114" s="186"/>
      <c r="C114" s="186"/>
      <c r="D114" s="186"/>
      <c r="E114" s="186"/>
      <c r="F114" s="186"/>
      <c r="G114" s="186"/>
      <c r="H114" s="186"/>
      <c r="I114" s="186"/>
      <c r="J114" s="186"/>
      <c r="K114" s="186"/>
      <c r="L114" s="186"/>
      <c r="M114" s="186"/>
      <c r="N114" s="186"/>
      <c r="O114" s="186"/>
      <c r="P114" s="186"/>
      <c r="Q114" s="186"/>
      <c r="R114" s="186"/>
      <c r="S114" s="186"/>
      <c r="T114" s="186"/>
      <c r="U114" s="186"/>
      <c r="V114" s="186"/>
      <c r="W114" s="186"/>
      <c r="X114" s="186"/>
      <c r="Y114" s="186"/>
      <c r="Z114" s="186"/>
    </row>
    <row r="115" ht="16.5" customHeight="1" spans="1:26">
      <c r="A115" s="186"/>
      <c r="B115" s="186"/>
      <c r="C115" s="186"/>
      <c r="D115" s="186"/>
      <c r="E115" s="186"/>
      <c r="F115" s="186"/>
      <c r="G115" s="186"/>
      <c r="H115" s="186"/>
      <c r="I115" s="186"/>
      <c r="J115" s="186"/>
      <c r="K115" s="186"/>
      <c r="L115" s="186"/>
      <c r="M115" s="186"/>
      <c r="N115" s="186"/>
      <c r="O115" s="186"/>
      <c r="P115" s="186"/>
      <c r="Q115" s="186"/>
      <c r="R115" s="186"/>
      <c r="S115" s="186"/>
      <c r="T115" s="186"/>
      <c r="U115" s="186"/>
      <c r="V115" s="186"/>
      <c r="W115" s="186"/>
      <c r="X115" s="186"/>
      <c r="Y115" s="186"/>
      <c r="Z115" s="186"/>
    </row>
    <row r="116" ht="16.5" customHeight="1" spans="1:26">
      <c r="A116" s="186"/>
      <c r="B116" s="186"/>
      <c r="C116" s="186"/>
      <c r="D116" s="186"/>
      <c r="E116" s="186"/>
      <c r="F116" s="186"/>
      <c r="G116" s="186"/>
      <c r="H116" s="186"/>
      <c r="I116" s="186"/>
      <c r="J116" s="186"/>
      <c r="K116" s="186"/>
      <c r="L116" s="186"/>
      <c r="M116" s="186"/>
      <c r="N116" s="186"/>
      <c r="O116" s="186"/>
      <c r="P116" s="186"/>
      <c r="Q116" s="186"/>
      <c r="R116" s="186"/>
      <c r="S116" s="186"/>
      <c r="T116" s="186"/>
      <c r="U116" s="186"/>
      <c r="V116" s="186"/>
      <c r="W116" s="186"/>
      <c r="X116" s="186"/>
      <c r="Y116" s="186"/>
      <c r="Z116" s="186"/>
    </row>
    <row r="117" ht="16.5" customHeight="1" spans="1:26">
      <c r="A117" s="186"/>
      <c r="B117" s="186"/>
      <c r="C117" s="186"/>
      <c r="D117" s="186"/>
      <c r="E117" s="186"/>
      <c r="F117" s="186"/>
      <c r="G117" s="186"/>
      <c r="H117" s="186"/>
      <c r="I117" s="186"/>
      <c r="J117" s="186"/>
      <c r="K117" s="186"/>
      <c r="L117" s="186"/>
      <c r="M117" s="186"/>
      <c r="N117" s="186"/>
      <c r="O117" s="186"/>
      <c r="P117" s="186"/>
      <c r="Q117" s="186"/>
      <c r="R117" s="186"/>
      <c r="S117" s="186"/>
      <c r="T117" s="186"/>
      <c r="U117" s="186"/>
      <c r="V117" s="186"/>
      <c r="W117" s="186"/>
      <c r="X117" s="186"/>
      <c r="Y117" s="186"/>
      <c r="Z117" s="186"/>
    </row>
    <row r="118" ht="16.5" customHeight="1" spans="1:26">
      <c r="A118" s="186"/>
      <c r="B118" s="186"/>
      <c r="C118" s="186"/>
      <c r="D118" s="186"/>
      <c r="E118" s="186"/>
      <c r="F118" s="186"/>
      <c r="G118" s="186"/>
      <c r="H118" s="186"/>
      <c r="I118" s="186"/>
      <c r="J118" s="186"/>
      <c r="K118" s="186"/>
      <c r="L118" s="186"/>
      <c r="M118" s="186"/>
      <c r="N118" s="186"/>
      <c r="O118" s="186"/>
      <c r="P118" s="186"/>
      <c r="Q118" s="186"/>
      <c r="R118" s="186"/>
      <c r="S118" s="186"/>
      <c r="T118" s="186"/>
      <c r="U118" s="186"/>
      <c r="V118" s="186"/>
      <c r="W118" s="186"/>
      <c r="X118" s="186"/>
      <c r="Y118" s="186"/>
      <c r="Z118" s="186"/>
    </row>
    <row r="119" ht="16.5" customHeight="1" spans="1:26">
      <c r="A119" s="186"/>
      <c r="B119" s="186"/>
      <c r="C119" s="186"/>
      <c r="D119" s="186"/>
      <c r="E119" s="186"/>
      <c r="F119" s="186"/>
      <c r="G119" s="186"/>
      <c r="H119" s="186"/>
      <c r="I119" s="186"/>
      <c r="J119" s="186"/>
      <c r="K119" s="186"/>
      <c r="L119" s="186"/>
      <c r="M119" s="186"/>
      <c r="N119" s="186"/>
      <c r="O119" s="186"/>
      <c r="P119" s="186"/>
      <c r="Q119" s="186"/>
      <c r="R119" s="186"/>
      <c r="S119" s="186"/>
      <c r="T119" s="186"/>
      <c r="U119" s="186"/>
      <c r="V119" s="186"/>
      <c r="W119" s="186"/>
      <c r="X119" s="186"/>
      <c r="Y119" s="186"/>
      <c r="Z119" s="186"/>
    </row>
    <row r="120" ht="16.5" customHeight="1" spans="1:26">
      <c r="A120" s="186"/>
      <c r="B120" s="186"/>
      <c r="C120" s="186"/>
      <c r="D120" s="186"/>
      <c r="E120" s="186"/>
      <c r="F120" s="186"/>
      <c r="G120" s="186"/>
      <c r="H120" s="186"/>
      <c r="I120" s="186"/>
      <c r="J120" s="186"/>
      <c r="K120" s="186"/>
      <c r="L120" s="186"/>
      <c r="M120" s="186"/>
      <c r="N120" s="186"/>
      <c r="O120" s="186"/>
      <c r="P120" s="186"/>
      <c r="Q120" s="186"/>
      <c r="R120" s="186"/>
      <c r="S120" s="186"/>
      <c r="T120" s="186"/>
      <c r="U120" s="186"/>
      <c r="V120" s="186"/>
      <c r="W120" s="186"/>
      <c r="X120" s="186"/>
      <c r="Y120" s="186"/>
      <c r="Z120" s="186"/>
    </row>
    <row r="121" ht="16.5" customHeight="1" spans="1:26">
      <c r="A121" s="186"/>
      <c r="B121" s="186"/>
      <c r="C121" s="186"/>
      <c r="D121" s="186"/>
      <c r="E121" s="186"/>
      <c r="F121" s="186"/>
      <c r="G121" s="186"/>
      <c r="H121" s="186"/>
      <c r="I121" s="186"/>
      <c r="J121" s="186"/>
      <c r="K121" s="186"/>
      <c r="L121" s="186"/>
      <c r="M121" s="186"/>
      <c r="N121" s="186"/>
      <c r="O121" s="186"/>
      <c r="P121" s="186"/>
      <c r="Q121" s="186"/>
      <c r="R121" s="186"/>
      <c r="S121" s="186"/>
      <c r="T121" s="186"/>
      <c r="U121" s="186"/>
      <c r="V121" s="186"/>
      <c r="W121" s="186"/>
      <c r="X121" s="186"/>
      <c r="Y121" s="186"/>
      <c r="Z121" s="186"/>
    </row>
    <row r="122" ht="16.5" customHeight="1" spans="1:26">
      <c r="A122" s="186"/>
      <c r="B122" s="186"/>
      <c r="C122" s="186"/>
      <c r="D122" s="186"/>
      <c r="E122" s="186"/>
      <c r="F122" s="186"/>
      <c r="G122" s="186"/>
      <c r="H122" s="186"/>
      <c r="I122" s="186"/>
      <c r="J122" s="186"/>
      <c r="K122" s="186"/>
      <c r="L122" s="186"/>
      <c r="M122" s="186"/>
      <c r="N122" s="186"/>
      <c r="O122" s="186"/>
      <c r="P122" s="186"/>
      <c r="Q122" s="186"/>
      <c r="R122" s="186"/>
      <c r="S122" s="186"/>
      <c r="T122" s="186"/>
      <c r="U122" s="186"/>
      <c r="V122" s="186"/>
      <c r="W122" s="186"/>
      <c r="X122" s="186"/>
      <c r="Y122" s="186"/>
      <c r="Z122" s="186"/>
    </row>
    <row r="123" ht="16.5" customHeight="1" spans="1:26">
      <c r="A123" s="186"/>
      <c r="B123" s="186"/>
      <c r="C123" s="186"/>
      <c r="D123" s="186"/>
      <c r="E123" s="186"/>
      <c r="F123" s="186"/>
      <c r="G123" s="186"/>
      <c r="H123" s="186"/>
      <c r="I123" s="186"/>
      <c r="J123" s="186"/>
      <c r="K123" s="186"/>
      <c r="L123" s="186"/>
      <c r="M123" s="186"/>
      <c r="N123" s="186"/>
      <c r="O123" s="186"/>
      <c r="P123" s="186"/>
      <c r="Q123" s="186"/>
      <c r="R123" s="186"/>
      <c r="S123" s="186"/>
      <c r="T123" s="186"/>
      <c r="U123" s="186"/>
      <c r="V123" s="186"/>
      <c r="W123" s="186"/>
      <c r="X123" s="186"/>
      <c r="Y123" s="186"/>
      <c r="Z123" s="186"/>
    </row>
    <row r="124" ht="16.5" customHeight="1" spans="1:26">
      <c r="A124" s="186"/>
      <c r="B124" s="186"/>
      <c r="C124" s="186"/>
      <c r="D124" s="186"/>
      <c r="E124" s="186"/>
      <c r="F124" s="186"/>
      <c r="G124" s="186"/>
      <c r="H124" s="186"/>
      <c r="I124" s="186"/>
      <c r="J124" s="186"/>
      <c r="K124" s="186"/>
      <c r="L124" s="186"/>
      <c r="M124" s="186"/>
      <c r="N124" s="186"/>
      <c r="O124" s="186"/>
      <c r="P124" s="186"/>
      <c r="Q124" s="186"/>
      <c r="R124" s="186"/>
      <c r="S124" s="186"/>
      <c r="T124" s="186"/>
      <c r="U124" s="186"/>
      <c r="V124" s="186"/>
      <c r="W124" s="186"/>
      <c r="X124" s="186"/>
      <c r="Y124" s="186"/>
      <c r="Z124" s="186"/>
    </row>
    <row r="125" ht="16.5" customHeight="1" spans="1:26">
      <c r="A125" s="186"/>
      <c r="B125" s="186"/>
      <c r="C125" s="186"/>
      <c r="D125" s="186"/>
      <c r="E125" s="186"/>
      <c r="F125" s="186"/>
      <c r="G125" s="186"/>
      <c r="H125" s="186"/>
      <c r="I125" s="186"/>
      <c r="J125" s="186"/>
      <c r="K125" s="186"/>
      <c r="L125" s="186"/>
      <c r="M125" s="186"/>
      <c r="N125" s="186"/>
      <c r="O125" s="186"/>
      <c r="P125" s="186"/>
      <c r="Q125" s="186"/>
      <c r="R125" s="186"/>
      <c r="S125" s="186"/>
      <c r="T125" s="186"/>
      <c r="U125" s="186"/>
      <c r="V125" s="186"/>
      <c r="W125" s="186"/>
      <c r="X125" s="186"/>
      <c r="Y125" s="186"/>
      <c r="Z125" s="186"/>
    </row>
    <row r="126" ht="16.5" customHeight="1" spans="1:26">
      <c r="A126" s="186"/>
      <c r="B126" s="186"/>
      <c r="C126" s="186"/>
      <c r="D126" s="186"/>
      <c r="E126" s="186"/>
      <c r="F126" s="186"/>
      <c r="G126" s="186"/>
      <c r="H126" s="186"/>
      <c r="I126" s="186"/>
      <c r="J126" s="186"/>
      <c r="K126" s="186"/>
      <c r="L126" s="186"/>
      <c r="M126" s="186"/>
      <c r="N126" s="186"/>
      <c r="O126" s="186"/>
      <c r="P126" s="186"/>
      <c r="Q126" s="186"/>
      <c r="R126" s="186"/>
      <c r="S126" s="186"/>
      <c r="T126" s="186"/>
      <c r="U126" s="186"/>
      <c r="V126" s="186"/>
      <c r="W126" s="186"/>
      <c r="X126" s="186"/>
      <c r="Y126" s="186"/>
      <c r="Z126" s="186"/>
    </row>
    <row r="127" ht="16.5" customHeight="1" spans="1:26">
      <c r="A127" s="186"/>
      <c r="B127" s="186"/>
      <c r="C127" s="186"/>
      <c r="D127" s="186"/>
      <c r="E127" s="186"/>
      <c r="F127" s="186"/>
      <c r="G127" s="186"/>
      <c r="H127" s="186"/>
      <c r="I127" s="186"/>
      <c r="J127" s="186"/>
      <c r="K127" s="186"/>
      <c r="L127" s="186"/>
      <c r="M127" s="186"/>
      <c r="N127" s="186"/>
      <c r="O127" s="186"/>
      <c r="P127" s="186"/>
      <c r="Q127" s="186"/>
      <c r="R127" s="186"/>
      <c r="S127" s="186"/>
      <c r="T127" s="186"/>
      <c r="U127" s="186"/>
      <c r="V127" s="186"/>
      <c r="W127" s="186"/>
      <c r="X127" s="186"/>
      <c r="Y127" s="186"/>
      <c r="Z127" s="186"/>
    </row>
    <row r="128" ht="16.5" customHeight="1" spans="1:26">
      <c r="A128" s="186"/>
      <c r="B128" s="186"/>
      <c r="C128" s="186"/>
      <c r="D128" s="186"/>
      <c r="E128" s="186"/>
      <c r="F128" s="186"/>
      <c r="G128" s="186"/>
      <c r="H128" s="186"/>
      <c r="I128" s="186"/>
      <c r="J128" s="186"/>
      <c r="K128" s="186"/>
      <c r="L128" s="186"/>
      <c r="M128" s="186"/>
      <c r="N128" s="186"/>
      <c r="O128" s="186"/>
      <c r="P128" s="186"/>
      <c r="Q128" s="186"/>
      <c r="R128" s="186"/>
      <c r="S128" s="186"/>
      <c r="T128" s="186"/>
      <c r="U128" s="186"/>
      <c r="V128" s="186"/>
      <c r="W128" s="186"/>
      <c r="X128" s="186"/>
      <c r="Y128" s="186"/>
      <c r="Z128" s="186"/>
    </row>
    <row r="129" ht="16.5" customHeight="1" spans="1:26">
      <c r="A129" s="186"/>
      <c r="B129" s="186"/>
      <c r="C129" s="186"/>
      <c r="D129" s="186"/>
      <c r="E129" s="186"/>
      <c r="F129" s="186"/>
      <c r="G129" s="186"/>
      <c r="H129" s="186"/>
      <c r="I129" s="186"/>
      <c r="J129" s="186"/>
      <c r="K129" s="186"/>
      <c r="L129" s="186"/>
      <c r="M129" s="186"/>
      <c r="N129" s="186"/>
      <c r="O129" s="186"/>
      <c r="P129" s="186"/>
      <c r="Q129" s="186"/>
      <c r="R129" s="186"/>
      <c r="S129" s="186"/>
      <c r="T129" s="186"/>
      <c r="U129" s="186"/>
      <c r="V129" s="186"/>
      <c r="W129" s="186"/>
      <c r="X129" s="186"/>
      <c r="Y129" s="186"/>
      <c r="Z129" s="186"/>
    </row>
    <row r="130" ht="16.5" customHeight="1" spans="1:26">
      <c r="A130" s="186"/>
      <c r="B130" s="186"/>
      <c r="C130" s="186"/>
      <c r="D130" s="186"/>
      <c r="E130" s="186"/>
      <c r="F130" s="186"/>
      <c r="G130" s="186"/>
      <c r="H130" s="186"/>
      <c r="I130" s="186"/>
      <c r="J130" s="186"/>
      <c r="K130" s="186"/>
      <c r="L130" s="186"/>
      <c r="M130" s="186"/>
      <c r="N130" s="186"/>
      <c r="O130" s="186"/>
      <c r="P130" s="186"/>
      <c r="Q130" s="186"/>
      <c r="R130" s="186"/>
      <c r="S130" s="186"/>
      <c r="T130" s="186"/>
      <c r="U130" s="186"/>
      <c r="V130" s="186"/>
      <c r="W130" s="186"/>
      <c r="X130" s="186"/>
      <c r="Y130" s="186"/>
      <c r="Z130" s="186"/>
    </row>
    <row r="131" ht="16.5" customHeight="1" spans="1:26">
      <c r="A131" s="186"/>
      <c r="B131" s="186"/>
      <c r="C131" s="186"/>
      <c r="D131" s="186"/>
      <c r="E131" s="186"/>
      <c r="F131" s="186"/>
      <c r="G131" s="186"/>
      <c r="H131" s="186"/>
      <c r="I131" s="186"/>
      <c r="J131" s="186"/>
      <c r="K131" s="186"/>
      <c r="L131" s="186"/>
      <c r="M131" s="186"/>
      <c r="N131" s="186"/>
      <c r="O131" s="186"/>
      <c r="P131" s="186"/>
      <c r="Q131" s="186"/>
      <c r="R131" s="186"/>
      <c r="S131" s="186"/>
      <c r="T131" s="186"/>
      <c r="U131" s="186"/>
      <c r="V131" s="186"/>
      <c r="W131" s="186"/>
      <c r="X131" s="186"/>
      <c r="Y131" s="186"/>
      <c r="Z131" s="186"/>
    </row>
    <row r="132" ht="16.5" customHeight="1" spans="1:26">
      <c r="A132" s="186"/>
      <c r="B132" s="186"/>
      <c r="C132" s="186"/>
      <c r="D132" s="186"/>
      <c r="E132" s="186"/>
      <c r="F132" s="186"/>
      <c r="G132" s="186"/>
      <c r="H132" s="186"/>
      <c r="I132" s="186"/>
      <c r="J132" s="186"/>
      <c r="K132" s="186"/>
      <c r="L132" s="186"/>
      <c r="M132" s="186"/>
      <c r="N132" s="186"/>
      <c r="O132" s="186"/>
      <c r="P132" s="186"/>
      <c r="Q132" s="186"/>
      <c r="R132" s="186"/>
      <c r="S132" s="186"/>
      <c r="T132" s="186"/>
      <c r="U132" s="186"/>
      <c r="V132" s="186"/>
      <c r="W132" s="186"/>
      <c r="X132" s="186"/>
      <c r="Y132" s="186"/>
      <c r="Z132" s="186"/>
    </row>
    <row r="133" ht="16.5" customHeight="1" spans="1:26">
      <c r="A133" s="186"/>
      <c r="B133" s="186"/>
      <c r="C133" s="186"/>
      <c r="D133" s="186"/>
      <c r="E133" s="186"/>
      <c r="F133" s="186"/>
      <c r="G133" s="186"/>
      <c r="H133" s="186"/>
      <c r="I133" s="186"/>
      <c r="J133" s="186"/>
      <c r="K133" s="186"/>
      <c r="L133" s="186"/>
      <c r="M133" s="186"/>
      <c r="N133" s="186"/>
      <c r="O133" s="186"/>
      <c r="P133" s="186"/>
      <c r="Q133" s="186"/>
      <c r="R133" s="186"/>
      <c r="S133" s="186"/>
      <c r="T133" s="186"/>
      <c r="U133" s="186"/>
      <c r="V133" s="186"/>
      <c r="W133" s="186"/>
      <c r="X133" s="186"/>
      <c r="Y133" s="186"/>
      <c r="Z133" s="186"/>
    </row>
    <row r="134" ht="16.5" customHeight="1" spans="1:26">
      <c r="A134" s="186"/>
      <c r="B134" s="186"/>
      <c r="C134" s="186"/>
      <c r="D134" s="186"/>
      <c r="E134" s="186"/>
      <c r="F134" s="186"/>
      <c r="G134" s="186"/>
      <c r="H134" s="186"/>
      <c r="I134" s="186"/>
      <c r="J134" s="186"/>
      <c r="K134" s="186"/>
      <c r="L134" s="186"/>
      <c r="M134" s="186"/>
      <c r="N134" s="186"/>
      <c r="O134" s="186"/>
      <c r="P134" s="186"/>
      <c r="Q134" s="186"/>
      <c r="R134" s="186"/>
      <c r="S134" s="186"/>
      <c r="T134" s="186"/>
      <c r="U134" s="186"/>
      <c r="V134" s="186"/>
      <c r="W134" s="186"/>
      <c r="X134" s="186"/>
      <c r="Y134" s="186"/>
      <c r="Z134" s="186"/>
    </row>
    <row r="135" ht="16.5" customHeight="1" spans="1:26">
      <c r="A135" s="186"/>
      <c r="B135" s="186"/>
      <c r="C135" s="186"/>
      <c r="D135" s="186"/>
      <c r="E135" s="186"/>
      <c r="F135" s="186"/>
      <c r="G135" s="186"/>
      <c r="H135" s="186"/>
      <c r="I135" s="186"/>
      <c r="J135" s="186"/>
      <c r="K135" s="186"/>
      <c r="L135" s="186"/>
      <c r="M135" s="186"/>
      <c r="N135" s="186"/>
      <c r="O135" s="186"/>
      <c r="P135" s="186"/>
      <c r="Q135" s="186"/>
      <c r="R135" s="186"/>
      <c r="S135" s="186"/>
      <c r="T135" s="186"/>
      <c r="U135" s="186"/>
      <c r="V135" s="186"/>
      <c r="W135" s="186"/>
      <c r="X135" s="186"/>
      <c r="Y135" s="186"/>
      <c r="Z135" s="186"/>
    </row>
    <row r="136" ht="16.5" customHeight="1" spans="1:26">
      <c r="A136" s="186"/>
      <c r="B136" s="186"/>
      <c r="C136" s="186"/>
      <c r="D136" s="186"/>
      <c r="E136" s="186"/>
      <c r="F136" s="186"/>
      <c r="G136" s="186"/>
      <c r="H136" s="186"/>
      <c r="I136" s="186"/>
      <c r="J136" s="186"/>
      <c r="K136" s="186"/>
      <c r="L136" s="186"/>
      <c r="M136" s="186"/>
      <c r="N136" s="186"/>
      <c r="O136" s="186"/>
      <c r="P136" s="186"/>
      <c r="Q136" s="186"/>
      <c r="R136" s="186"/>
      <c r="S136" s="186"/>
      <c r="T136" s="186"/>
      <c r="U136" s="186"/>
      <c r="V136" s="186"/>
      <c r="W136" s="186"/>
      <c r="X136" s="186"/>
      <c r="Y136" s="186"/>
      <c r="Z136" s="186"/>
    </row>
    <row r="137" ht="16.5" customHeight="1" spans="1:26">
      <c r="A137" s="186"/>
      <c r="B137" s="186"/>
      <c r="C137" s="186"/>
      <c r="D137" s="186"/>
      <c r="E137" s="186"/>
      <c r="F137" s="186"/>
      <c r="G137" s="186"/>
      <c r="H137" s="186"/>
      <c r="I137" s="186"/>
      <c r="J137" s="186"/>
      <c r="K137" s="186"/>
      <c r="L137" s="186"/>
      <c r="M137" s="186"/>
      <c r="N137" s="186"/>
      <c r="O137" s="186"/>
      <c r="P137" s="186"/>
      <c r="Q137" s="186"/>
      <c r="R137" s="186"/>
      <c r="S137" s="186"/>
      <c r="T137" s="186"/>
      <c r="U137" s="186"/>
      <c r="V137" s="186"/>
      <c r="W137" s="186"/>
      <c r="X137" s="186"/>
      <c r="Y137" s="186"/>
      <c r="Z137" s="186"/>
    </row>
    <row r="138" ht="16.5" customHeight="1" spans="1:26">
      <c r="A138" s="186"/>
      <c r="B138" s="186"/>
      <c r="C138" s="186"/>
      <c r="D138" s="186"/>
      <c r="E138" s="186"/>
      <c r="F138" s="186"/>
      <c r="G138" s="186"/>
      <c r="H138" s="186"/>
      <c r="I138" s="186"/>
      <c r="J138" s="186"/>
      <c r="K138" s="186"/>
      <c r="L138" s="186"/>
      <c r="M138" s="186"/>
      <c r="N138" s="186"/>
      <c r="O138" s="186"/>
      <c r="P138" s="186"/>
      <c r="Q138" s="186"/>
      <c r="R138" s="186"/>
      <c r="S138" s="186"/>
      <c r="T138" s="186"/>
      <c r="U138" s="186"/>
      <c r="V138" s="186"/>
      <c r="W138" s="186"/>
      <c r="X138" s="186"/>
      <c r="Y138" s="186"/>
      <c r="Z138" s="186"/>
    </row>
    <row r="139" ht="16.5" customHeight="1" spans="1:26">
      <c r="A139" s="186"/>
      <c r="B139" s="186"/>
      <c r="C139" s="186"/>
      <c r="D139" s="186"/>
      <c r="E139" s="186"/>
      <c r="F139" s="186"/>
      <c r="G139" s="186"/>
      <c r="H139" s="186"/>
      <c r="I139" s="186"/>
      <c r="J139" s="186"/>
      <c r="K139" s="186"/>
      <c r="L139" s="186"/>
      <c r="M139" s="186"/>
      <c r="N139" s="186"/>
      <c r="O139" s="186"/>
      <c r="P139" s="186"/>
      <c r="Q139" s="186"/>
      <c r="R139" s="186"/>
      <c r="S139" s="186"/>
      <c r="T139" s="186"/>
      <c r="U139" s="186"/>
      <c r="V139" s="186"/>
      <c r="W139" s="186"/>
      <c r="X139" s="186"/>
      <c r="Y139" s="186"/>
      <c r="Z139" s="186"/>
    </row>
    <row r="140" ht="16.5" customHeight="1" spans="1:26">
      <c r="A140" s="186"/>
      <c r="B140" s="186"/>
      <c r="C140" s="186"/>
      <c r="D140" s="186"/>
      <c r="E140" s="186"/>
      <c r="F140" s="186"/>
      <c r="G140" s="186"/>
      <c r="H140" s="186"/>
      <c r="I140" s="186"/>
      <c r="J140" s="186"/>
      <c r="K140" s="186"/>
      <c r="L140" s="186"/>
      <c r="M140" s="186"/>
      <c r="N140" s="186"/>
      <c r="O140" s="186"/>
      <c r="P140" s="186"/>
      <c r="Q140" s="186"/>
      <c r="R140" s="186"/>
      <c r="S140" s="186"/>
      <c r="T140" s="186"/>
      <c r="U140" s="186"/>
      <c r="V140" s="186"/>
      <c r="W140" s="186"/>
      <c r="X140" s="186"/>
      <c r="Y140" s="186"/>
      <c r="Z140" s="186"/>
    </row>
    <row r="141" ht="16.5" customHeight="1" spans="1:26">
      <c r="A141" s="186"/>
      <c r="B141" s="186"/>
      <c r="C141" s="186"/>
      <c r="D141" s="186"/>
      <c r="E141" s="186"/>
      <c r="F141" s="186"/>
      <c r="G141" s="186"/>
      <c r="H141" s="186"/>
      <c r="I141" s="186"/>
      <c r="J141" s="186"/>
      <c r="K141" s="186"/>
      <c r="L141" s="186"/>
      <c r="M141" s="186"/>
      <c r="N141" s="186"/>
      <c r="O141" s="186"/>
      <c r="P141" s="186"/>
      <c r="Q141" s="186"/>
      <c r="R141" s="186"/>
      <c r="S141" s="186"/>
      <c r="T141" s="186"/>
      <c r="U141" s="186"/>
      <c r="V141" s="186"/>
      <c r="W141" s="186"/>
      <c r="X141" s="186"/>
      <c r="Y141" s="186"/>
      <c r="Z141" s="186"/>
    </row>
    <row r="142" ht="16.5" customHeight="1" spans="1:26">
      <c r="A142" s="186"/>
      <c r="B142" s="186"/>
      <c r="C142" s="186"/>
      <c r="D142" s="186"/>
      <c r="E142" s="186"/>
      <c r="F142" s="186"/>
      <c r="G142" s="186"/>
      <c r="H142" s="186"/>
      <c r="I142" s="186"/>
      <c r="J142" s="186"/>
      <c r="K142" s="186"/>
      <c r="L142" s="186"/>
      <c r="M142" s="186"/>
      <c r="N142" s="186"/>
      <c r="O142" s="186"/>
      <c r="P142" s="186"/>
      <c r="Q142" s="186"/>
      <c r="R142" s="186"/>
      <c r="S142" s="186"/>
      <c r="T142" s="186"/>
      <c r="U142" s="186"/>
      <c r="V142" s="186"/>
      <c r="W142" s="186"/>
      <c r="X142" s="186"/>
      <c r="Y142" s="186"/>
      <c r="Z142" s="186"/>
    </row>
    <row r="143" ht="16.5" customHeight="1" spans="1:26">
      <c r="A143" s="186"/>
      <c r="B143" s="186"/>
      <c r="C143" s="186"/>
      <c r="D143" s="186"/>
      <c r="E143" s="186"/>
      <c r="F143" s="186"/>
      <c r="G143" s="186"/>
      <c r="H143" s="186"/>
      <c r="I143" s="186"/>
      <c r="J143" s="186"/>
      <c r="K143" s="186"/>
      <c r="L143" s="186"/>
      <c r="M143" s="186"/>
      <c r="N143" s="186"/>
      <c r="O143" s="186"/>
      <c r="P143" s="186"/>
      <c r="Q143" s="186"/>
      <c r="R143" s="186"/>
      <c r="S143" s="186"/>
      <c r="T143" s="186"/>
      <c r="U143" s="186"/>
      <c r="V143" s="186"/>
      <c r="W143" s="186"/>
      <c r="X143" s="186"/>
      <c r="Y143" s="186"/>
      <c r="Z143" s="186"/>
    </row>
    <row r="144" ht="16.5" customHeight="1" spans="1:26">
      <c r="A144" s="186"/>
      <c r="B144" s="186"/>
      <c r="C144" s="186"/>
      <c r="D144" s="186"/>
      <c r="E144" s="186"/>
      <c r="F144" s="186"/>
      <c r="G144" s="186"/>
      <c r="H144" s="186"/>
      <c r="I144" s="186"/>
      <c r="J144" s="186"/>
      <c r="K144" s="186"/>
      <c r="L144" s="186"/>
      <c r="M144" s="186"/>
      <c r="N144" s="186"/>
      <c r="O144" s="186"/>
      <c r="P144" s="186"/>
      <c r="Q144" s="186"/>
      <c r="R144" s="186"/>
      <c r="S144" s="186"/>
      <c r="T144" s="186"/>
      <c r="U144" s="186"/>
      <c r="V144" s="186"/>
      <c r="W144" s="186"/>
      <c r="X144" s="186"/>
      <c r="Y144" s="186"/>
      <c r="Z144" s="186"/>
    </row>
    <row r="145" ht="16.5" customHeight="1" spans="1:26">
      <c r="A145" s="186"/>
      <c r="B145" s="186"/>
      <c r="C145" s="186"/>
      <c r="D145" s="186"/>
      <c r="E145" s="186"/>
      <c r="F145" s="186"/>
      <c r="G145" s="186"/>
      <c r="H145" s="186"/>
      <c r="I145" s="186"/>
      <c r="J145" s="186"/>
      <c r="K145" s="186"/>
      <c r="L145" s="186"/>
      <c r="M145" s="186"/>
      <c r="N145" s="186"/>
      <c r="O145" s="186"/>
      <c r="P145" s="186"/>
      <c r="Q145" s="186"/>
      <c r="R145" s="186"/>
      <c r="S145" s="186"/>
      <c r="T145" s="186"/>
      <c r="U145" s="186"/>
      <c r="V145" s="186"/>
      <c r="W145" s="186"/>
      <c r="X145" s="186"/>
      <c r="Y145" s="186"/>
      <c r="Z145" s="186"/>
    </row>
    <row r="146" ht="16.5" customHeight="1" spans="1:26">
      <c r="A146" s="186"/>
      <c r="B146" s="186"/>
      <c r="C146" s="186"/>
      <c r="D146" s="186"/>
      <c r="E146" s="186"/>
      <c r="F146" s="186"/>
      <c r="G146" s="186"/>
      <c r="H146" s="186"/>
      <c r="I146" s="186"/>
      <c r="J146" s="186"/>
      <c r="K146" s="186"/>
      <c r="L146" s="186"/>
      <c r="M146" s="186"/>
      <c r="N146" s="186"/>
      <c r="O146" s="186"/>
      <c r="P146" s="186"/>
      <c r="Q146" s="186"/>
      <c r="R146" s="186"/>
      <c r="S146" s="186"/>
      <c r="T146" s="186"/>
      <c r="U146" s="186"/>
      <c r="V146" s="186"/>
      <c r="W146" s="186"/>
      <c r="X146" s="186"/>
      <c r="Y146" s="186"/>
      <c r="Z146" s="186"/>
    </row>
    <row r="147" ht="16.5" customHeight="1" spans="1:26">
      <c r="A147" s="186"/>
      <c r="B147" s="186"/>
      <c r="C147" s="186"/>
      <c r="D147" s="186"/>
      <c r="E147" s="186"/>
      <c r="F147" s="186"/>
      <c r="G147" s="186"/>
      <c r="H147" s="186"/>
      <c r="I147" s="186"/>
      <c r="J147" s="186"/>
      <c r="K147" s="186"/>
      <c r="L147" s="186"/>
      <c r="M147" s="186"/>
      <c r="N147" s="186"/>
      <c r="O147" s="186"/>
      <c r="P147" s="186"/>
      <c r="Q147" s="186"/>
      <c r="R147" s="186"/>
      <c r="S147" s="186"/>
      <c r="T147" s="186"/>
      <c r="U147" s="186"/>
      <c r="V147" s="186"/>
      <c r="W147" s="186"/>
      <c r="X147" s="186"/>
      <c r="Y147" s="186"/>
      <c r="Z147" s="186"/>
    </row>
    <row r="148" ht="16.5" customHeight="1" spans="1:26">
      <c r="A148" s="186"/>
      <c r="B148" s="186"/>
      <c r="C148" s="186"/>
      <c r="D148" s="186"/>
      <c r="E148" s="186"/>
      <c r="F148" s="186"/>
      <c r="G148" s="186"/>
      <c r="H148" s="186"/>
      <c r="I148" s="186"/>
      <c r="J148" s="186"/>
      <c r="K148" s="186"/>
      <c r="L148" s="186"/>
      <c r="M148" s="186"/>
      <c r="N148" s="186"/>
      <c r="O148" s="186"/>
      <c r="P148" s="186"/>
      <c r="Q148" s="186"/>
      <c r="R148" s="186"/>
      <c r="S148" s="186"/>
      <c r="T148" s="186"/>
      <c r="U148" s="186"/>
      <c r="V148" s="186"/>
      <c r="W148" s="186"/>
      <c r="X148" s="186"/>
      <c r="Y148" s="186"/>
      <c r="Z148" s="186"/>
    </row>
    <row r="149" ht="16.5" customHeight="1" spans="1:26">
      <c r="A149" s="186"/>
      <c r="B149" s="186"/>
      <c r="C149" s="186"/>
      <c r="D149" s="186"/>
      <c r="E149" s="186"/>
      <c r="F149" s="186"/>
      <c r="G149" s="186"/>
      <c r="H149" s="186"/>
      <c r="I149" s="186"/>
      <c r="J149" s="186"/>
      <c r="K149" s="186"/>
      <c r="L149" s="186"/>
      <c r="M149" s="186"/>
      <c r="N149" s="186"/>
      <c r="O149" s="186"/>
      <c r="P149" s="186"/>
      <c r="Q149" s="186"/>
      <c r="R149" s="186"/>
      <c r="S149" s="186"/>
      <c r="T149" s="186"/>
      <c r="U149" s="186"/>
      <c r="V149" s="186"/>
      <c r="W149" s="186"/>
      <c r="X149" s="186"/>
      <c r="Y149" s="186"/>
      <c r="Z149" s="186"/>
    </row>
    <row r="150" ht="16.5" customHeight="1" spans="1:26">
      <c r="A150" s="186"/>
      <c r="B150" s="186"/>
      <c r="C150" s="186"/>
      <c r="D150" s="186"/>
      <c r="E150" s="186"/>
      <c r="F150" s="186"/>
      <c r="G150" s="186"/>
      <c r="H150" s="186"/>
      <c r="I150" s="186"/>
      <c r="J150" s="186"/>
      <c r="K150" s="186"/>
      <c r="L150" s="186"/>
      <c r="M150" s="186"/>
      <c r="N150" s="186"/>
      <c r="O150" s="186"/>
      <c r="P150" s="186"/>
      <c r="Q150" s="186"/>
      <c r="R150" s="186"/>
      <c r="S150" s="186"/>
      <c r="T150" s="186"/>
      <c r="U150" s="186"/>
      <c r="V150" s="186"/>
      <c r="W150" s="186"/>
      <c r="X150" s="186"/>
      <c r="Y150" s="186"/>
      <c r="Z150" s="186"/>
    </row>
    <row r="151" ht="16.5" customHeight="1" spans="1:26">
      <c r="A151" s="186"/>
      <c r="B151" s="186"/>
      <c r="C151" s="186"/>
      <c r="D151" s="186"/>
      <c r="E151" s="186"/>
      <c r="F151" s="186"/>
      <c r="G151" s="186"/>
      <c r="H151" s="186"/>
      <c r="I151" s="186"/>
      <c r="J151" s="186"/>
      <c r="K151" s="186"/>
      <c r="L151" s="186"/>
      <c r="M151" s="186"/>
      <c r="N151" s="186"/>
      <c r="O151" s="186"/>
      <c r="P151" s="186"/>
      <c r="Q151" s="186"/>
      <c r="R151" s="186"/>
      <c r="S151" s="186"/>
      <c r="T151" s="186"/>
      <c r="U151" s="186"/>
      <c r="V151" s="186"/>
      <c r="W151" s="186"/>
      <c r="X151" s="186"/>
      <c r="Y151" s="186"/>
      <c r="Z151" s="186"/>
    </row>
    <row r="152" ht="16.5" customHeight="1" spans="1:26">
      <c r="A152" s="186"/>
      <c r="B152" s="186"/>
      <c r="C152" s="186"/>
      <c r="D152" s="186"/>
      <c r="E152" s="186"/>
      <c r="F152" s="186"/>
      <c r="G152" s="186"/>
      <c r="H152" s="186"/>
      <c r="I152" s="186"/>
      <c r="J152" s="186"/>
      <c r="K152" s="186"/>
      <c r="L152" s="186"/>
      <c r="M152" s="186"/>
      <c r="N152" s="186"/>
      <c r="O152" s="186"/>
      <c r="P152" s="186"/>
      <c r="Q152" s="186"/>
      <c r="R152" s="186"/>
      <c r="S152" s="186"/>
      <c r="T152" s="186"/>
      <c r="U152" s="186"/>
      <c r="V152" s="186"/>
      <c r="W152" s="186"/>
      <c r="X152" s="186"/>
      <c r="Y152" s="186"/>
      <c r="Z152" s="186"/>
    </row>
    <row r="153" ht="16.5" customHeight="1" spans="1:26">
      <c r="A153" s="186"/>
      <c r="B153" s="186"/>
      <c r="C153" s="186"/>
      <c r="D153" s="186"/>
      <c r="E153" s="186"/>
      <c r="F153" s="186"/>
      <c r="G153" s="186"/>
      <c r="H153" s="186"/>
      <c r="I153" s="186"/>
      <c r="J153" s="186"/>
      <c r="K153" s="186"/>
      <c r="L153" s="186"/>
      <c r="M153" s="186"/>
      <c r="N153" s="186"/>
      <c r="O153" s="186"/>
      <c r="P153" s="186"/>
      <c r="Q153" s="186"/>
      <c r="R153" s="186"/>
      <c r="S153" s="186"/>
      <c r="T153" s="186"/>
      <c r="U153" s="186"/>
      <c r="V153" s="186"/>
      <c r="W153" s="186"/>
      <c r="X153" s="186"/>
      <c r="Y153" s="186"/>
      <c r="Z153" s="186"/>
    </row>
    <row r="154" ht="16.5" customHeight="1" spans="1:26">
      <c r="A154" s="186"/>
      <c r="B154" s="186"/>
      <c r="C154" s="186"/>
      <c r="D154" s="186"/>
      <c r="E154" s="186"/>
      <c r="F154" s="186"/>
      <c r="G154" s="186"/>
      <c r="H154" s="186"/>
      <c r="I154" s="186"/>
      <c r="J154" s="186"/>
      <c r="K154" s="186"/>
      <c r="L154" s="186"/>
      <c r="M154" s="186"/>
      <c r="N154" s="186"/>
      <c r="O154" s="186"/>
      <c r="P154" s="186"/>
      <c r="Q154" s="186"/>
      <c r="R154" s="186"/>
      <c r="S154" s="186"/>
      <c r="T154" s="186"/>
      <c r="U154" s="186"/>
      <c r="V154" s="186"/>
      <c r="W154" s="186"/>
      <c r="X154" s="186"/>
      <c r="Y154" s="186"/>
      <c r="Z154" s="186"/>
    </row>
    <row r="155" ht="16.5" customHeight="1" spans="1:26">
      <c r="A155" s="186"/>
      <c r="B155" s="186"/>
      <c r="C155" s="186"/>
      <c r="D155" s="186"/>
      <c r="E155" s="186"/>
      <c r="F155" s="186"/>
      <c r="G155" s="186"/>
      <c r="H155" s="186"/>
      <c r="I155" s="186"/>
      <c r="J155" s="186"/>
      <c r="K155" s="186"/>
      <c r="L155" s="186"/>
      <c r="M155" s="186"/>
      <c r="N155" s="186"/>
      <c r="O155" s="186"/>
      <c r="P155" s="186"/>
      <c r="Q155" s="186"/>
      <c r="R155" s="186"/>
      <c r="S155" s="186"/>
      <c r="T155" s="186"/>
      <c r="U155" s="186"/>
      <c r="V155" s="186"/>
      <c r="W155" s="186"/>
      <c r="X155" s="186"/>
      <c r="Y155" s="186"/>
      <c r="Z155" s="186"/>
    </row>
    <row r="156" ht="16.5" customHeight="1" spans="1:26">
      <c r="A156" s="186"/>
      <c r="B156" s="186"/>
      <c r="C156" s="186"/>
      <c r="D156" s="186"/>
      <c r="E156" s="186"/>
      <c r="F156" s="186"/>
      <c r="G156" s="186"/>
      <c r="H156" s="186"/>
      <c r="I156" s="186"/>
      <c r="J156" s="186"/>
      <c r="K156" s="186"/>
      <c r="L156" s="186"/>
      <c r="M156" s="186"/>
      <c r="N156" s="186"/>
      <c r="O156" s="186"/>
      <c r="P156" s="186"/>
      <c r="Q156" s="186"/>
      <c r="R156" s="186"/>
      <c r="S156" s="186"/>
      <c r="T156" s="186"/>
      <c r="U156" s="186"/>
      <c r="V156" s="186"/>
      <c r="W156" s="186"/>
      <c r="X156" s="186"/>
      <c r="Y156" s="186"/>
      <c r="Z156" s="186"/>
    </row>
    <row r="157" ht="16.5" customHeight="1" spans="1:26">
      <c r="A157" s="186"/>
      <c r="B157" s="186"/>
      <c r="C157" s="186"/>
      <c r="D157" s="186"/>
      <c r="E157" s="186"/>
      <c r="F157" s="186"/>
      <c r="G157" s="186"/>
      <c r="H157" s="186"/>
      <c r="I157" s="186"/>
      <c r="J157" s="186"/>
      <c r="K157" s="186"/>
      <c r="L157" s="186"/>
      <c r="M157" s="186"/>
      <c r="N157" s="186"/>
      <c r="O157" s="186"/>
      <c r="P157" s="186"/>
      <c r="Q157" s="186"/>
      <c r="R157" s="186"/>
      <c r="S157" s="186"/>
      <c r="T157" s="186"/>
      <c r="U157" s="186"/>
      <c r="V157" s="186"/>
      <c r="W157" s="186"/>
      <c r="X157" s="186"/>
      <c r="Y157" s="186"/>
      <c r="Z157" s="186"/>
    </row>
    <row r="158" ht="16.5" customHeight="1" spans="1:26">
      <c r="A158" s="186"/>
      <c r="B158" s="186"/>
      <c r="C158" s="186"/>
      <c r="D158" s="186"/>
      <c r="E158" s="186"/>
      <c r="F158" s="186"/>
      <c r="G158" s="186"/>
      <c r="H158" s="186"/>
      <c r="I158" s="186"/>
      <c r="J158" s="186"/>
      <c r="K158" s="186"/>
      <c r="L158" s="186"/>
      <c r="M158" s="186"/>
      <c r="N158" s="186"/>
      <c r="O158" s="186"/>
      <c r="P158" s="186"/>
      <c r="Q158" s="186"/>
      <c r="R158" s="186"/>
      <c r="S158" s="186"/>
      <c r="T158" s="186"/>
      <c r="U158" s="186"/>
      <c r="V158" s="186"/>
      <c r="W158" s="186"/>
      <c r="X158" s="186"/>
      <c r="Y158" s="186"/>
      <c r="Z158" s="186"/>
    </row>
    <row r="159" ht="16.5" customHeight="1" spans="1:26">
      <c r="A159" s="186"/>
      <c r="B159" s="186"/>
      <c r="C159" s="186"/>
      <c r="D159" s="186"/>
      <c r="E159" s="186"/>
      <c r="F159" s="186"/>
      <c r="G159" s="186"/>
      <c r="H159" s="186"/>
      <c r="I159" s="186"/>
      <c r="J159" s="186"/>
      <c r="K159" s="186"/>
      <c r="L159" s="186"/>
      <c r="M159" s="186"/>
      <c r="N159" s="186"/>
      <c r="O159" s="186"/>
      <c r="P159" s="186"/>
      <c r="Q159" s="186"/>
      <c r="R159" s="186"/>
      <c r="S159" s="186"/>
      <c r="T159" s="186"/>
      <c r="U159" s="186"/>
      <c r="V159" s="186"/>
      <c r="W159" s="186"/>
      <c r="X159" s="186"/>
      <c r="Y159" s="186"/>
      <c r="Z159" s="186"/>
    </row>
    <row r="160" ht="16.5" customHeight="1" spans="1:26">
      <c r="A160" s="186"/>
      <c r="B160" s="186"/>
      <c r="C160" s="186"/>
      <c r="D160" s="186"/>
      <c r="E160" s="186"/>
      <c r="F160" s="186"/>
      <c r="G160" s="186"/>
      <c r="H160" s="186"/>
      <c r="I160" s="186"/>
      <c r="J160" s="186"/>
      <c r="K160" s="186"/>
      <c r="L160" s="186"/>
      <c r="M160" s="186"/>
      <c r="N160" s="186"/>
      <c r="O160" s="186"/>
      <c r="P160" s="186"/>
      <c r="Q160" s="186"/>
      <c r="R160" s="186"/>
      <c r="S160" s="186"/>
      <c r="T160" s="186"/>
      <c r="U160" s="186"/>
      <c r="V160" s="186"/>
      <c r="W160" s="186"/>
      <c r="X160" s="186"/>
      <c r="Y160" s="186"/>
      <c r="Z160" s="186"/>
    </row>
    <row r="161" ht="16.5" customHeight="1" spans="1:26">
      <c r="A161" s="186"/>
      <c r="B161" s="186"/>
      <c r="C161" s="186"/>
      <c r="D161" s="186"/>
      <c r="E161" s="186"/>
      <c r="F161" s="186"/>
      <c r="G161" s="186"/>
      <c r="H161" s="186"/>
      <c r="I161" s="186"/>
      <c r="J161" s="186"/>
      <c r="K161" s="186"/>
      <c r="L161" s="186"/>
      <c r="M161" s="186"/>
      <c r="N161" s="186"/>
      <c r="O161" s="186"/>
      <c r="P161" s="186"/>
      <c r="Q161" s="186"/>
      <c r="R161" s="186"/>
      <c r="S161" s="186"/>
      <c r="T161" s="186"/>
      <c r="U161" s="186"/>
      <c r="V161" s="186"/>
      <c r="W161" s="186"/>
      <c r="X161" s="186"/>
      <c r="Y161" s="186"/>
      <c r="Z161" s="186"/>
    </row>
    <row r="162" ht="16.5" customHeight="1" spans="1:26">
      <c r="A162" s="186"/>
      <c r="B162" s="186"/>
      <c r="C162" s="186"/>
      <c r="D162" s="186"/>
      <c r="E162" s="186"/>
      <c r="F162" s="186"/>
      <c r="G162" s="186"/>
      <c r="H162" s="186"/>
      <c r="I162" s="186"/>
      <c r="J162" s="186"/>
      <c r="K162" s="186"/>
      <c r="L162" s="186"/>
      <c r="M162" s="186"/>
      <c r="N162" s="186"/>
      <c r="O162" s="186"/>
      <c r="P162" s="186"/>
      <c r="Q162" s="186"/>
      <c r="R162" s="186"/>
      <c r="S162" s="186"/>
      <c r="T162" s="186"/>
      <c r="U162" s="186"/>
      <c r="V162" s="186"/>
      <c r="W162" s="186"/>
      <c r="X162" s="186"/>
      <c r="Y162" s="186"/>
      <c r="Z162" s="186"/>
    </row>
    <row r="163" ht="16.5" customHeight="1" spans="1:26">
      <c r="A163" s="186"/>
      <c r="B163" s="186"/>
      <c r="C163" s="186"/>
      <c r="D163" s="186"/>
      <c r="E163" s="186"/>
      <c r="F163" s="186"/>
      <c r="G163" s="186"/>
      <c r="H163" s="186"/>
      <c r="I163" s="186"/>
      <c r="J163" s="186"/>
      <c r="K163" s="186"/>
      <c r="L163" s="186"/>
      <c r="M163" s="186"/>
      <c r="N163" s="186"/>
      <c r="O163" s="186"/>
      <c r="P163" s="186"/>
      <c r="Q163" s="186"/>
      <c r="R163" s="186"/>
      <c r="S163" s="186"/>
      <c r="T163" s="186"/>
      <c r="U163" s="186"/>
      <c r="V163" s="186"/>
      <c r="W163" s="186"/>
      <c r="X163" s="186"/>
      <c r="Y163" s="186"/>
      <c r="Z163" s="186"/>
    </row>
    <row r="164" ht="16.5" customHeight="1" spans="1:26">
      <c r="A164" s="186"/>
      <c r="B164" s="186"/>
      <c r="C164" s="186"/>
      <c r="D164" s="186"/>
      <c r="E164" s="186"/>
      <c r="F164" s="186"/>
      <c r="G164" s="186"/>
      <c r="H164" s="186"/>
      <c r="I164" s="186"/>
      <c r="J164" s="186"/>
      <c r="K164" s="186"/>
      <c r="L164" s="186"/>
      <c r="M164" s="186"/>
      <c r="N164" s="186"/>
      <c r="O164" s="186"/>
      <c r="P164" s="186"/>
      <c r="Q164" s="186"/>
      <c r="R164" s="186"/>
      <c r="S164" s="186"/>
      <c r="T164" s="186"/>
      <c r="U164" s="186"/>
      <c r="V164" s="186"/>
      <c r="W164" s="186"/>
      <c r="X164" s="186"/>
      <c r="Y164" s="186"/>
      <c r="Z164" s="186"/>
    </row>
    <row r="165" ht="16.5" customHeight="1" spans="1:26">
      <c r="A165" s="186"/>
      <c r="B165" s="186"/>
      <c r="C165" s="186"/>
      <c r="D165" s="186"/>
      <c r="E165" s="186"/>
      <c r="F165" s="186"/>
      <c r="G165" s="186"/>
      <c r="H165" s="186"/>
      <c r="I165" s="186"/>
      <c r="J165" s="186"/>
      <c r="K165" s="186"/>
      <c r="L165" s="186"/>
      <c r="M165" s="186"/>
      <c r="N165" s="186"/>
      <c r="O165" s="186"/>
      <c r="P165" s="186"/>
      <c r="Q165" s="186"/>
      <c r="R165" s="186"/>
      <c r="S165" s="186"/>
      <c r="T165" s="186"/>
      <c r="U165" s="186"/>
      <c r="V165" s="186"/>
      <c r="W165" s="186"/>
      <c r="X165" s="186"/>
      <c r="Y165" s="186"/>
      <c r="Z165" s="186"/>
    </row>
    <row r="166" ht="16.5" customHeight="1" spans="1:26">
      <c r="A166" s="186"/>
      <c r="B166" s="186"/>
      <c r="C166" s="186"/>
      <c r="D166" s="186"/>
      <c r="E166" s="186"/>
      <c r="F166" s="186"/>
      <c r="G166" s="186"/>
      <c r="H166" s="186"/>
      <c r="I166" s="186"/>
      <c r="J166" s="186"/>
      <c r="K166" s="186"/>
      <c r="L166" s="186"/>
      <c r="M166" s="186"/>
      <c r="N166" s="186"/>
      <c r="O166" s="186"/>
      <c r="P166" s="186"/>
      <c r="Q166" s="186"/>
      <c r="R166" s="186"/>
      <c r="S166" s="186"/>
      <c r="T166" s="186"/>
      <c r="U166" s="186"/>
      <c r="V166" s="186"/>
      <c r="W166" s="186"/>
      <c r="X166" s="186"/>
      <c r="Y166" s="186"/>
      <c r="Z166" s="186"/>
    </row>
    <row r="167" ht="16.5" customHeight="1" spans="1:26">
      <c r="A167" s="186"/>
      <c r="B167" s="186"/>
      <c r="C167" s="186"/>
      <c r="D167" s="186"/>
      <c r="E167" s="186"/>
      <c r="F167" s="186"/>
      <c r="G167" s="186"/>
      <c r="H167" s="186"/>
      <c r="I167" s="186"/>
      <c r="J167" s="186"/>
      <c r="K167" s="186"/>
      <c r="L167" s="186"/>
      <c r="M167" s="186"/>
      <c r="N167" s="186"/>
      <c r="O167" s="186"/>
      <c r="P167" s="186"/>
      <c r="Q167" s="186"/>
      <c r="R167" s="186"/>
      <c r="S167" s="186"/>
      <c r="T167" s="186"/>
      <c r="U167" s="186"/>
      <c r="V167" s="186"/>
      <c r="W167" s="186"/>
      <c r="X167" s="186"/>
      <c r="Y167" s="186"/>
      <c r="Z167" s="186"/>
    </row>
    <row r="168" ht="16.5" customHeight="1" spans="1:26">
      <c r="A168" s="186"/>
      <c r="B168" s="186"/>
      <c r="C168" s="186"/>
      <c r="D168" s="186"/>
      <c r="E168" s="186"/>
      <c r="F168" s="186"/>
      <c r="G168" s="186"/>
      <c r="H168" s="186"/>
      <c r="I168" s="186"/>
      <c r="J168" s="186"/>
      <c r="K168" s="186"/>
      <c r="L168" s="186"/>
      <c r="M168" s="186"/>
      <c r="N168" s="186"/>
      <c r="O168" s="186"/>
      <c r="P168" s="186"/>
      <c r="Q168" s="186"/>
      <c r="R168" s="186"/>
      <c r="S168" s="186"/>
      <c r="T168" s="186"/>
      <c r="U168" s="186"/>
      <c r="V168" s="186"/>
      <c r="W168" s="186"/>
      <c r="X168" s="186"/>
      <c r="Y168" s="186"/>
      <c r="Z168" s="186"/>
    </row>
    <row r="169" ht="16.5" customHeight="1" spans="1:26">
      <c r="A169" s="186"/>
      <c r="B169" s="186"/>
      <c r="C169" s="186"/>
      <c r="D169" s="186"/>
      <c r="E169" s="186"/>
      <c r="F169" s="186"/>
      <c r="G169" s="186"/>
      <c r="H169" s="186"/>
      <c r="I169" s="186"/>
      <c r="J169" s="186"/>
      <c r="K169" s="186"/>
      <c r="L169" s="186"/>
      <c r="M169" s="186"/>
      <c r="N169" s="186"/>
      <c r="O169" s="186"/>
      <c r="P169" s="186"/>
      <c r="Q169" s="186"/>
      <c r="R169" s="186"/>
      <c r="S169" s="186"/>
      <c r="T169" s="186"/>
      <c r="U169" s="186"/>
      <c r="V169" s="186"/>
      <c r="W169" s="186"/>
      <c r="X169" s="186"/>
      <c r="Y169" s="186"/>
      <c r="Z169" s="186"/>
    </row>
    <row r="170" ht="16.5" customHeight="1" spans="1:26">
      <c r="A170" s="186"/>
      <c r="B170" s="186"/>
      <c r="C170" s="186"/>
      <c r="D170" s="186"/>
      <c r="E170" s="186"/>
      <c r="F170" s="186"/>
      <c r="G170" s="186"/>
      <c r="H170" s="186"/>
      <c r="I170" s="186"/>
      <c r="J170" s="186"/>
      <c r="K170" s="186"/>
      <c r="L170" s="186"/>
      <c r="M170" s="186"/>
      <c r="N170" s="186"/>
      <c r="O170" s="186"/>
      <c r="P170" s="186"/>
      <c r="Q170" s="186"/>
      <c r="R170" s="186"/>
      <c r="S170" s="186"/>
      <c r="T170" s="186"/>
      <c r="U170" s="186"/>
      <c r="V170" s="186"/>
      <c r="W170" s="186"/>
      <c r="X170" s="186"/>
      <c r="Y170" s="186"/>
      <c r="Z170" s="186"/>
    </row>
    <row r="171" ht="16.5" customHeight="1" spans="1:26">
      <c r="A171" s="186"/>
      <c r="B171" s="186"/>
      <c r="C171" s="186"/>
      <c r="D171" s="186"/>
      <c r="E171" s="186"/>
      <c r="F171" s="186"/>
      <c r="G171" s="186"/>
      <c r="H171" s="186"/>
      <c r="I171" s="186"/>
      <c r="J171" s="186"/>
      <c r="K171" s="186"/>
      <c r="L171" s="186"/>
      <c r="M171" s="186"/>
      <c r="N171" s="186"/>
      <c r="O171" s="186"/>
      <c r="P171" s="186"/>
      <c r="Q171" s="186"/>
      <c r="R171" s="186"/>
      <c r="S171" s="186"/>
      <c r="T171" s="186"/>
      <c r="U171" s="186"/>
      <c r="V171" s="186"/>
      <c r="W171" s="186"/>
      <c r="X171" s="186"/>
      <c r="Y171" s="186"/>
      <c r="Z171" s="186"/>
    </row>
    <row r="172" ht="16.5" customHeight="1" spans="1:26">
      <c r="A172" s="186"/>
      <c r="B172" s="186"/>
      <c r="C172" s="186"/>
      <c r="D172" s="186"/>
      <c r="E172" s="186"/>
      <c r="F172" s="186"/>
      <c r="G172" s="186"/>
      <c r="H172" s="186"/>
      <c r="I172" s="186"/>
      <c r="J172" s="186"/>
      <c r="K172" s="186"/>
      <c r="L172" s="186"/>
      <c r="M172" s="186"/>
      <c r="N172" s="186"/>
      <c r="O172" s="186"/>
      <c r="P172" s="186"/>
      <c r="Q172" s="186"/>
      <c r="R172" s="186"/>
      <c r="S172" s="186"/>
      <c r="T172" s="186"/>
      <c r="U172" s="186"/>
      <c r="V172" s="186"/>
      <c r="W172" s="186"/>
      <c r="X172" s="186"/>
      <c r="Y172" s="186"/>
      <c r="Z172" s="186"/>
    </row>
    <row r="173" ht="16.5" customHeight="1" spans="1:26">
      <c r="A173" s="186"/>
      <c r="B173" s="186"/>
      <c r="C173" s="186"/>
      <c r="D173" s="186"/>
      <c r="E173" s="186"/>
      <c r="F173" s="186"/>
      <c r="G173" s="186"/>
      <c r="H173" s="186"/>
      <c r="I173" s="186"/>
      <c r="J173" s="186"/>
      <c r="K173" s="186"/>
      <c r="L173" s="186"/>
      <c r="M173" s="186"/>
      <c r="N173" s="186"/>
      <c r="O173" s="186"/>
      <c r="P173" s="186"/>
      <c r="Q173" s="186"/>
      <c r="R173" s="186"/>
      <c r="S173" s="186"/>
      <c r="T173" s="186"/>
      <c r="U173" s="186"/>
      <c r="V173" s="186"/>
      <c r="W173" s="186"/>
      <c r="X173" s="186"/>
      <c r="Y173" s="186"/>
      <c r="Z173" s="186"/>
    </row>
    <row r="174" ht="16.5" customHeight="1" spans="1:26">
      <c r="A174" s="186"/>
      <c r="B174" s="186"/>
      <c r="C174" s="186"/>
      <c r="D174" s="186"/>
      <c r="E174" s="186"/>
      <c r="F174" s="186"/>
      <c r="G174" s="186"/>
      <c r="H174" s="186"/>
      <c r="I174" s="186"/>
      <c r="J174" s="186"/>
      <c r="K174" s="186"/>
      <c r="L174" s="186"/>
      <c r="M174" s="186"/>
      <c r="N174" s="186"/>
      <c r="O174" s="186"/>
      <c r="P174" s="186"/>
      <c r="Q174" s="186"/>
      <c r="R174" s="186"/>
      <c r="S174" s="186"/>
      <c r="T174" s="186"/>
      <c r="U174" s="186"/>
      <c r="V174" s="186"/>
      <c r="W174" s="186"/>
      <c r="X174" s="186"/>
      <c r="Y174" s="186"/>
      <c r="Z174" s="186"/>
    </row>
    <row r="175" ht="16.5" customHeight="1" spans="1:26">
      <c r="A175" s="186"/>
      <c r="B175" s="186"/>
      <c r="C175" s="186"/>
      <c r="D175" s="186"/>
      <c r="E175" s="186"/>
      <c r="F175" s="186"/>
      <c r="G175" s="186"/>
      <c r="H175" s="186"/>
      <c r="I175" s="186"/>
      <c r="J175" s="186"/>
      <c r="K175" s="186"/>
      <c r="L175" s="186"/>
      <c r="M175" s="186"/>
      <c r="N175" s="186"/>
      <c r="O175" s="186"/>
      <c r="P175" s="186"/>
      <c r="Q175" s="186"/>
      <c r="R175" s="186"/>
      <c r="S175" s="186"/>
      <c r="T175" s="186"/>
      <c r="U175" s="186"/>
      <c r="V175" s="186"/>
      <c r="W175" s="186"/>
      <c r="X175" s="186"/>
      <c r="Y175" s="186"/>
      <c r="Z175" s="186"/>
    </row>
    <row r="176" ht="16.5" customHeight="1" spans="1:26">
      <c r="A176" s="186"/>
      <c r="B176" s="186"/>
      <c r="C176" s="186"/>
      <c r="D176" s="186"/>
      <c r="E176" s="186"/>
      <c r="F176" s="186"/>
      <c r="G176" s="186"/>
      <c r="H176" s="186"/>
      <c r="I176" s="186"/>
      <c r="J176" s="186"/>
      <c r="K176" s="186"/>
      <c r="L176" s="186"/>
      <c r="M176" s="186"/>
      <c r="N176" s="186"/>
      <c r="O176" s="186"/>
      <c r="P176" s="186"/>
      <c r="Q176" s="186"/>
      <c r="R176" s="186"/>
      <c r="S176" s="186"/>
      <c r="T176" s="186"/>
      <c r="U176" s="186"/>
      <c r="V176" s="186"/>
      <c r="W176" s="186"/>
      <c r="X176" s="186"/>
      <c r="Y176" s="186"/>
      <c r="Z176" s="186"/>
    </row>
    <row r="177" ht="16.5" customHeight="1" spans="1:26">
      <c r="A177" s="186"/>
      <c r="B177" s="186"/>
      <c r="C177" s="186"/>
      <c r="D177" s="186"/>
      <c r="E177" s="186"/>
      <c r="F177" s="186"/>
      <c r="G177" s="186"/>
      <c r="H177" s="186"/>
      <c r="I177" s="186"/>
      <c r="J177" s="186"/>
      <c r="K177" s="186"/>
      <c r="L177" s="186"/>
      <c r="M177" s="186"/>
      <c r="N177" s="186"/>
      <c r="O177" s="186"/>
      <c r="P177" s="186"/>
      <c r="Q177" s="186"/>
      <c r="R177" s="186"/>
      <c r="S177" s="186"/>
      <c r="T177" s="186"/>
      <c r="U177" s="186"/>
      <c r="V177" s="186"/>
      <c r="W177" s="186"/>
      <c r="X177" s="186"/>
      <c r="Y177" s="186"/>
      <c r="Z177" s="186"/>
    </row>
    <row r="178" ht="16.5" customHeight="1" spans="1:26">
      <c r="A178" s="186"/>
      <c r="B178" s="186"/>
      <c r="C178" s="186"/>
      <c r="D178" s="186"/>
      <c r="E178" s="186"/>
      <c r="F178" s="186"/>
      <c r="G178" s="186"/>
      <c r="H178" s="186"/>
      <c r="I178" s="186"/>
      <c r="J178" s="186"/>
      <c r="K178" s="186"/>
      <c r="L178" s="186"/>
      <c r="M178" s="186"/>
      <c r="N178" s="186"/>
      <c r="O178" s="186"/>
      <c r="P178" s="186"/>
      <c r="Q178" s="186"/>
      <c r="R178" s="186"/>
      <c r="S178" s="186"/>
      <c r="T178" s="186"/>
      <c r="U178" s="186"/>
      <c r="V178" s="186"/>
      <c r="W178" s="186"/>
      <c r="X178" s="186"/>
      <c r="Y178" s="186"/>
      <c r="Z178" s="186"/>
    </row>
    <row r="179" ht="16.5" customHeight="1" spans="1:26">
      <c r="A179" s="186"/>
      <c r="B179" s="186"/>
      <c r="C179" s="186"/>
      <c r="D179" s="186"/>
      <c r="E179" s="186"/>
      <c r="F179" s="186"/>
      <c r="G179" s="186"/>
      <c r="H179" s="186"/>
      <c r="I179" s="186"/>
      <c r="J179" s="186"/>
      <c r="K179" s="186"/>
      <c r="L179" s="186"/>
      <c r="M179" s="186"/>
      <c r="N179" s="186"/>
      <c r="O179" s="186"/>
      <c r="P179" s="186"/>
      <c r="Q179" s="186"/>
      <c r="R179" s="186"/>
      <c r="S179" s="186"/>
      <c r="T179" s="186"/>
      <c r="U179" s="186"/>
      <c r="V179" s="186"/>
      <c r="W179" s="186"/>
      <c r="X179" s="186"/>
      <c r="Y179" s="186"/>
      <c r="Z179" s="186"/>
    </row>
    <row r="180" ht="16.5" customHeight="1" spans="1:26">
      <c r="A180" s="186"/>
      <c r="B180" s="186"/>
      <c r="C180" s="186"/>
      <c r="D180" s="186"/>
      <c r="E180" s="186"/>
      <c r="F180" s="186"/>
      <c r="G180" s="186"/>
      <c r="H180" s="186"/>
      <c r="I180" s="186"/>
      <c r="J180" s="186"/>
      <c r="K180" s="186"/>
      <c r="L180" s="186"/>
      <c r="M180" s="186"/>
      <c r="N180" s="186"/>
      <c r="O180" s="186"/>
      <c r="P180" s="186"/>
      <c r="Q180" s="186"/>
      <c r="R180" s="186"/>
      <c r="S180" s="186"/>
      <c r="T180" s="186"/>
      <c r="U180" s="186"/>
      <c r="V180" s="186"/>
      <c r="W180" s="186"/>
      <c r="X180" s="186"/>
      <c r="Y180" s="186"/>
      <c r="Z180" s="186"/>
    </row>
    <row r="181" ht="16.5" customHeight="1" spans="1:26">
      <c r="A181" s="186"/>
      <c r="B181" s="186"/>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row>
    <row r="182" ht="16.5" customHeight="1" spans="1:26">
      <c r="A182" s="186"/>
      <c r="B182" s="186"/>
      <c r="C182" s="186"/>
      <c r="D182" s="186"/>
      <c r="E182" s="186"/>
      <c r="F182" s="186"/>
      <c r="G182" s="186"/>
      <c r="H182" s="186"/>
      <c r="I182" s="186"/>
      <c r="J182" s="186"/>
      <c r="K182" s="186"/>
      <c r="L182" s="186"/>
      <c r="M182" s="186"/>
      <c r="N182" s="186"/>
      <c r="O182" s="186"/>
      <c r="P182" s="186"/>
      <c r="Q182" s="186"/>
      <c r="R182" s="186"/>
      <c r="S182" s="186"/>
      <c r="T182" s="186"/>
      <c r="U182" s="186"/>
      <c r="V182" s="186"/>
      <c r="W182" s="186"/>
      <c r="X182" s="186"/>
      <c r="Y182" s="186"/>
      <c r="Z182" s="186"/>
    </row>
    <row r="183" ht="16.5" customHeight="1" spans="1:26">
      <c r="A183" s="186"/>
      <c r="B183" s="186"/>
      <c r="C183" s="186"/>
      <c r="D183" s="186"/>
      <c r="E183" s="186"/>
      <c r="F183" s="186"/>
      <c r="G183" s="186"/>
      <c r="H183" s="186"/>
      <c r="I183" s="186"/>
      <c r="J183" s="186"/>
      <c r="K183" s="186"/>
      <c r="L183" s="186"/>
      <c r="M183" s="186"/>
      <c r="N183" s="186"/>
      <c r="O183" s="186"/>
      <c r="P183" s="186"/>
      <c r="Q183" s="186"/>
      <c r="R183" s="186"/>
      <c r="S183" s="186"/>
      <c r="T183" s="186"/>
      <c r="U183" s="186"/>
      <c r="V183" s="186"/>
      <c r="W183" s="186"/>
      <c r="X183" s="186"/>
      <c r="Y183" s="186"/>
      <c r="Z183" s="186"/>
    </row>
    <row r="184" ht="16.5" customHeight="1" spans="1:26">
      <c r="A184" s="186"/>
      <c r="B184" s="186"/>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row>
    <row r="185" ht="16.5" customHeight="1" spans="1:26">
      <c r="A185" s="186"/>
      <c r="B185" s="186"/>
      <c r="C185" s="186"/>
      <c r="D185" s="186"/>
      <c r="E185" s="186"/>
      <c r="F185" s="186"/>
      <c r="G185" s="186"/>
      <c r="H185" s="186"/>
      <c r="I185" s="186"/>
      <c r="J185" s="186"/>
      <c r="K185" s="186"/>
      <c r="L185" s="186"/>
      <c r="M185" s="186"/>
      <c r="N185" s="186"/>
      <c r="O185" s="186"/>
      <c r="P185" s="186"/>
      <c r="Q185" s="186"/>
      <c r="R185" s="186"/>
      <c r="S185" s="186"/>
      <c r="T185" s="186"/>
      <c r="U185" s="186"/>
      <c r="V185" s="186"/>
      <c r="W185" s="186"/>
      <c r="X185" s="186"/>
      <c r="Y185" s="186"/>
      <c r="Z185" s="186"/>
    </row>
    <row r="186" ht="16.5" customHeight="1" spans="1:26">
      <c r="A186" s="186"/>
      <c r="B186" s="186"/>
      <c r="C186" s="186"/>
      <c r="D186" s="186"/>
      <c r="E186" s="186"/>
      <c r="F186" s="186"/>
      <c r="G186" s="186"/>
      <c r="H186" s="186"/>
      <c r="I186" s="186"/>
      <c r="J186" s="186"/>
      <c r="K186" s="186"/>
      <c r="L186" s="186"/>
      <c r="M186" s="186"/>
      <c r="N186" s="186"/>
      <c r="O186" s="186"/>
      <c r="P186" s="186"/>
      <c r="Q186" s="186"/>
      <c r="R186" s="186"/>
      <c r="S186" s="186"/>
      <c r="T186" s="186"/>
      <c r="U186" s="186"/>
      <c r="V186" s="186"/>
      <c r="W186" s="186"/>
      <c r="X186" s="186"/>
      <c r="Y186" s="186"/>
      <c r="Z186" s="186"/>
    </row>
    <row r="187" ht="16.5" customHeight="1" spans="1:26">
      <c r="A187" s="186"/>
      <c r="B187" s="186"/>
      <c r="C187" s="186"/>
      <c r="D187" s="186"/>
      <c r="E187" s="186"/>
      <c r="F187" s="186"/>
      <c r="G187" s="186"/>
      <c r="H187" s="186"/>
      <c r="I187" s="186"/>
      <c r="J187" s="186"/>
      <c r="K187" s="186"/>
      <c r="L187" s="186"/>
      <c r="M187" s="186"/>
      <c r="N187" s="186"/>
      <c r="O187" s="186"/>
      <c r="P187" s="186"/>
      <c r="Q187" s="186"/>
      <c r="R187" s="186"/>
      <c r="S187" s="186"/>
      <c r="T187" s="186"/>
      <c r="U187" s="186"/>
      <c r="V187" s="186"/>
      <c r="W187" s="186"/>
      <c r="X187" s="186"/>
      <c r="Y187" s="186"/>
      <c r="Z187" s="186"/>
    </row>
    <row r="188" ht="16.5" customHeight="1" spans="1:26">
      <c r="A188" s="186"/>
      <c r="B188" s="186"/>
      <c r="C188" s="186"/>
      <c r="D188" s="186"/>
      <c r="E188" s="186"/>
      <c r="F188" s="186"/>
      <c r="G188" s="186"/>
      <c r="H188" s="186"/>
      <c r="I188" s="186"/>
      <c r="J188" s="186"/>
      <c r="K188" s="186"/>
      <c r="L188" s="186"/>
      <c r="M188" s="186"/>
      <c r="N188" s="186"/>
      <c r="O188" s="186"/>
      <c r="P188" s="186"/>
      <c r="Q188" s="186"/>
      <c r="R188" s="186"/>
      <c r="S188" s="186"/>
      <c r="T188" s="186"/>
      <c r="U188" s="186"/>
      <c r="V188" s="186"/>
      <c r="W188" s="186"/>
      <c r="X188" s="186"/>
      <c r="Y188" s="186"/>
      <c r="Z188" s="186"/>
    </row>
    <row r="189" ht="16.5" customHeight="1" spans="1:26">
      <c r="A189" s="186"/>
      <c r="B189" s="186"/>
      <c r="C189" s="186"/>
      <c r="D189" s="186"/>
      <c r="E189" s="186"/>
      <c r="F189" s="186"/>
      <c r="G189" s="186"/>
      <c r="H189" s="186"/>
      <c r="I189" s="186"/>
      <c r="J189" s="186"/>
      <c r="K189" s="186"/>
      <c r="L189" s="186"/>
      <c r="M189" s="186"/>
      <c r="N189" s="186"/>
      <c r="O189" s="186"/>
      <c r="P189" s="186"/>
      <c r="Q189" s="186"/>
      <c r="R189" s="186"/>
      <c r="S189" s="186"/>
      <c r="T189" s="186"/>
      <c r="U189" s="186"/>
      <c r="V189" s="186"/>
      <c r="W189" s="186"/>
      <c r="X189" s="186"/>
      <c r="Y189" s="186"/>
      <c r="Z189" s="186"/>
    </row>
    <row r="190" ht="16.5" customHeight="1" spans="1:26">
      <c r="A190" s="186"/>
      <c r="B190" s="186"/>
      <c r="C190" s="186"/>
      <c r="D190" s="186"/>
      <c r="E190" s="186"/>
      <c r="F190" s="186"/>
      <c r="G190" s="186"/>
      <c r="H190" s="186"/>
      <c r="I190" s="186"/>
      <c r="J190" s="186"/>
      <c r="K190" s="186"/>
      <c r="L190" s="186"/>
      <c r="M190" s="186"/>
      <c r="N190" s="186"/>
      <c r="O190" s="186"/>
      <c r="P190" s="186"/>
      <c r="Q190" s="186"/>
      <c r="R190" s="186"/>
      <c r="S190" s="186"/>
      <c r="T190" s="186"/>
      <c r="U190" s="186"/>
      <c r="V190" s="186"/>
      <c r="W190" s="186"/>
      <c r="X190" s="186"/>
      <c r="Y190" s="186"/>
      <c r="Z190" s="186"/>
    </row>
    <row r="191" ht="16.5" customHeight="1" spans="1:26">
      <c r="A191" s="186"/>
      <c r="B191" s="186"/>
      <c r="C191" s="186"/>
      <c r="D191" s="186"/>
      <c r="E191" s="186"/>
      <c r="F191" s="186"/>
      <c r="G191" s="186"/>
      <c r="H191" s="186"/>
      <c r="I191" s="186"/>
      <c r="J191" s="186"/>
      <c r="K191" s="186"/>
      <c r="L191" s="186"/>
      <c r="M191" s="186"/>
      <c r="N191" s="186"/>
      <c r="O191" s="186"/>
      <c r="P191" s="186"/>
      <c r="Q191" s="186"/>
      <c r="R191" s="186"/>
      <c r="S191" s="186"/>
      <c r="T191" s="186"/>
      <c r="U191" s="186"/>
      <c r="V191" s="186"/>
      <c r="W191" s="186"/>
      <c r="X191" s="186"/>
      <c r="Y191" s="186"/>
      <c r="Z191" s="186"/>
    </row>
    <row r="192" ht="16.5" customHeight="1" spans="1:26">
      <c r="A192" s="186"/>
      <c r="B192" s="186"/>
      <c r="C192" s="186"/>
      <c r="D192" s="186"/>
      <c r="E192" s="186"/>
      <c r="F192" s="186"/>
      <c r="G192" s="186"/>
      <c r="H192" s="186"/>
      <c r="I192" s="186"/>
      <c r="J192" s="186"/>
      <c r="K192" s="186"/>
      <c r="L192" s="186"/>
      <c r="M192" s="186"/>
      <c r="N192" s="186"/>
      <c r="O192" s="186"/>
      <c r="P192" s="186"/>
      <c r="Q192" s="186"/>
      <c r="R192" s="186"/>
      <c r="S192" s="186"/>
      <c r="T192" s="186"/>
      <c r="U192" s="186"/>
      <c r="V192" s="186"/>
      <c r="W192" s="186"/>
      <c r="X192" s="186"/>
      <c r="Y192" s="186"/>
      <c r="Z192" s="186"/>
    </row>
    <row r="193" ht="16.5" customHeight="1" spans="1:26">
      <c r="A193" s="186"/>
      <c r="B193" s="186"/>
      <c r="C193" s="186"/>
      <c r="D193" s="186"/>
      <c r="E193" s="186"/>
      <c r="F193" s="186"/>
      <c r="G193" s="186"/>
      <c r="H193" s="186"/>
      <c r="I193" s="186"/>
      <c r="J193" s="186"/>
      <c r="K193" s="186"/>
      <c r="L193" s="186"/>
      <c r="M193" s="186"/>
      <c r="N193" s="186"/>
      <c r="O193" s="186"/>
      <c r="P193" s="186"/>
      <c r="Q193" s="186"/>
      <c r="R193" s="186"/>
      <c r="S193" s="186"/>
      <c r="T193" s="186"/>
      <c r="U193" s="186"/>
      <c r="V193" s="186"/>
      <c r="W193" s="186"/>
      <c r="X193" s="186"/>
      <c r="Y193" s="186"/>
      <c r="Z193" s="186"/>
    </row>
    <row r="194" ht="16.5" customHeight="1" spans="1:26">
      <c r="A194" s="186"/>
      <c r="B194" s="186"/>
      <c r="C194" s="186"/>
      <c r="D194" s="186"/>
      <c r="E194" s="186"/>
      <c r="F194" s="186"/>
      <c r="G194" s="186"/>
      <c r="H194" s="186"/>
      <c r="I194" s="186"/>
      <c r="J194" s="186"/>
      <c r="K194" s="186"/>
      <c r="L194" s="186"/>
      <c r="M194" s="186"/>
      <c r="N194" s="186"/>
      <c r="O194" s="186"/>
      <c r="P194" s="186"/>
      <c r="Q194" s="186"/>
      <c r="R194" s="186"/>
      <c r="S194" s="186"/>
      <c r="T194" s="186"/>
      <c r="U194" s="186"/>
      <c r="V194" s="186"/>
      <c r="W194" s="186"/>
      <c r="X194" s="186"/>
      <c r="Y194" s="186"/>
      <c r="Z194" s="186"/>
    </row>
    <row r="195" ht="16.5" customHeight="1" spans="1:26">
      <c r="A195" s="186"/>
      <c r="B195" s="186"/>
      <c r="C195" s="186"/>
      <c r="D195" s="186"/>
      <c r="E195" s="186"/>
      <c r="F195" s="186"/>
      <c r="G195" s="186"/>
      <c r="H195" s="186"/>
      <c r="I195" s="186"/>
      <c r="J195" s="186"/>
      <c r="K195" s="186"/>
      <c r="L195" s="186"/>
      <c r="M195" s="186"/>
      <c r="N195" s="186"/>
      <c r="O195" s="186"/>
      <c r="P195" s="186"/>
      <c r="Q195" s="186"/>
      <c r="R195" s="186"/>
      <c r="S195" s="186"/>
      <c r="T195" s="186"/>
      <c r="U195" s="186"/>
      <c r="V195" s="186"/>
      <c r="W195" s="186"/>
      <c r="X195" s="186"/>
      <c r="Y195" s="186"/>
      <c r="Z195" s="186"/>
    </row>
    <row r="196" ht="16.5" customHeight="1" spans="1:26">
      <c r="A196" s="186"/>
      <c r="B196" s="186"/>
      <c r="C196" s="186"/>
      <c r="D196" s="186"/>
      <c r="E196" s="186"/>
      <c r="F196" s="186"/>
      <c r="G196" s="186"/>
      <c r="H196" s="186"/>
      <c r="I196" s="186"/>
      <c r="J196" s="186"/>
      <c r="K196" s="186"/>
      <c r="L196" s="186"/>
      <c r="M196" s="186"/>
      <c r="N196" s="186"/>
      <c r="O196" s="186"/>
      <c r="P196" s="186"/>
      <c r="Q196" s="186"/>
      <c r="R196" s="186"/>
      <c r="S196" s="186"/>
      <c r="T196" s="186"/>
      <c r="U196" s="186"/>
      <c r="V196" s="186"/>
      <c r="W196" s="186"/>
      <c r="X196" s="186"/>
      <c r="Y196" s="186"/>
      <c r="Z196" s="186"/>
    </row>
    <row r="197" ht="16.5" customHeight="1" spans="1:26">
      <c r="A197" s="186"/>
      <c r="B197" s="186"/>
      <c r="C197" s="186"/>
      <c r="D197" s="186"/>
      <c r="E197" s="186"/>
      <c r="F197" s="186"/>
      <c r="G197" s="186"/>
      <c r="H197" s="186"/>
      <c r="I197" s="186"/>
      <c r="J197" s="186"/>
      <c r="K197" s="186"/>
      <c r="L197" s="186"/>
      <c r="M197" s="186"/>
      <c r="N197" s="186"/>
      <c r="O197" s="186"/>
      <c r="P197" s="186"/>
      <c r="Q197" s="186"/>
      <c r="R197" s="186"/>
      <c r="S197" s="186"/>
      <c r="T197" s="186"/>
      <c r="U197" s="186"/>
      <c r="V197" s="186"/>
      <c r="W197" s="186"/>
      <c r="X197" s="186"/>
      <c r="Y197" s="186"/>
      <c r="Z197" s="186"/>
    </row>
    <row r="198" ht="16.5" customHeight="1" spans="1:26">
      <c r="A198" s="186"/>
      <c r="B198" s="186"/>
      <c r="C198" s="186"/>
      <c r="D198" s="186"/>
      <c r="E198" s="186"/>
      <c r="F198" s="186"/>
      <c r="G198" s="186"/>
      <c r="H198" s="186"/>
      <c r="I198" s="186"/>
      <c r="J198" s="186"/>
      <c r="K198" s="186"/>
      <c r="L198" s="186"/>
      <c r="M198" s="186"/>
      <c r="N198" s="186"/>
      <c r="O198" s="186"/>
      <c r="P198" s="186"/>
      <c r="Q198" s="186"/>
      <c r="R198" s="186"/>
      <c r="S198" s="186"/>
      <c r="T198" s="186"/>
      <c r="U198" s="186"/>
      <c r="V198" s="186"/>
      <c r="W198" s="186"/>
      <c r="X198" s="186"/>
      <c r="Y198" s="186"/>
      <c r="Z198" s="186"/>
    </row>
    <row r="199" ht="16.5" customHeight="1" spans="1:26">
      <c r="A199" s="186"/>
      <c r="B199" s="186"/>
      <c r="C199" s="186"/>
      <c r="D199" s="186"/>
      <c r="E199" s="186"/>
      <c r="F199" s="186"/>
      <c r="G199" s="186"/>
      <c r="H199" s="186"/>
      <c r="I199" s="186"/>
      <c r="J199" s="186"/>
      <c r="K199" s="186"/>
      <c r="L199" s="186"/>
      <c r="M199" s="186"/>
      <c r="N199" s="186"/>
      <c r="O199" s="186"/>
      <c r="P199" s="186"/>
      <c r="Q199" s="186"/>
      <c r="R199" s="186"/>
      <c r="S199" s="186"/>
      <c r="T199" s="186"/>
      <c r="U199" s="186"/>
      <c r="V199" s="186"/>
      <c r="W199" s="186"/>
      <c r="X199" s="186"/>
      <c r="Y199" s="186"/>
      <c r="Z199" s="186"/>
    </row>
    <row r="200" ht="16.5" customHeight="1" spans="1:26">
      <c r="A200" s="186"/>
      <c r="B200" s="186"/>
      <c r="C200" s="186"/>
      <c r="D200" s="186"/>
      <c r="E200" s="186"/>
      <c r="F200" s="186"/>
      <c r="G200" s="186"/>
      <c r="H200" s="186"/>
      <c r="I200" s="186"/>
      <c r="J200" s="186"/>
      <c r="K200" s="186"/>
      <c r="L200" s="186"/>
      <c r="M200" s="186"/>
      <c r="N200" s="186"/>
      <c r="O200" s="186"/>
      <c r="P200" s="186"/>
      <c r="Q200" s="186"/>
      <c r="R200" s="186"/>
      <c r="S200" s="186"/>
      <c r="T200" s="186"/>
      <c r="U200" s="186"/>
      <c r="V200" s="186"/>
      <c r="W200" s="186"/>
      <c r="X200" s="186"/>
      <c r="Y200" s="186"/>
      <c r="Z200" s="186"/>
    </row>
    <row r="201" ht="16.5" customHeight="1" spans="1:26">
      <c r="A201" s="186"/>
      <c r="B201" s="186"/>
      <c r="C201" s="186"/>
      <c r="D201" s="186"/>
      <c r="E201" s="186"/>
      <c r="F201" s="186"/>
      <c r="G201" s="186"/>
      <c r="H201" s="186"/>
      <c r="I201" s="186"/>
      <c r="J201" s="186"/>
      <c r="K201" s="186"/>
      <c r="L201" s="186"/>
      <c r="M201" s="186"/>
      <c r="N201" s="186"/>
      <c r="O201" s="186"/>
      <c r="P201" s="186"/>
      <c r="Q201" s="186"/>
      <c r="R201" s="186"/>
      <c r="S201" s="186"/>
      <c r="T201" s="186"/>
      <c r="U201" s="186"/>
      <c r="V201" s="186"/>
      <c r="W201" s="186"/>
      <c r="X201" s="186"/>
      <c r="Y201" s="186"/>
      <c r="Z201" s="186"/>
    </row>
    <row r="202" ht="16.5" customHeight="1" spans="1:26">
      <c r="A202" s="186"/>
      <c r="B202" s="186"/>
      <c r="C202" s="186"/>
      <c r="D202" s="186"/>
      <c r="E202" s="186"/>
      <c r="F202" s="186"/>
      <c r="G202" s="186"/>
      <c r="H202" s="186"/>
      <c r="I202" s="186"/>
      <c r="J202" s="186"/>
      <c r="K202" s="186"/>
      <c r="L202" s="186"/>
      <c r="M202" s="186"/>
      <c r="N202" s="186"/>
      <c r="O202" s="186"/>
      <c r="P202" s="186"/>
      <c r="Q202" s="186"/>
      <c r="R202" s="186"/>
      <c r="S202" s="186"/>
      <c r="T202" s="186"/>
      <c r="U202" s="186"/>
      <c r="V202" s="186"/>
      <c r="W202" s="186"/>
      <c r="X202" s="186"/>
      <c r="Y202" s="186"/>
      <c r="Z202" s="186"/>
    </row>
    <row r="203" ht="16.5" customHeight="1" spans="1:26">
      <c r="A203" s="186"/>
      <c r="B203" s="186"/>
      <c r="C203" s="186"/>
      <c r="D203" s="186"/>
      <c r="E203" s="186"/>
      <c r="F203" s="186"/>
      <c r="G203" s="186"/>
      <c r="H203" s="186"/>
      <c r="I203" s="186"/>
      <c r="J203" s="186"/>
      <c r="K203" s="186"/>
      <c r="L203" s="186"/>
      <c r="M203" s="186"/>
      <c r="N203" s="186"/>
      <c r="O203" s="186"/>
      <c r="P203" s="186"/>
      <c r="Q203" s="186"/>
      <c r="R203" s="186"/>
      <c r="S203" s="186"/>
      <c r="T203" s="186"/>
      <c r="U203" s="186"/>
      <c r="V203" s="186"/>
      <c r="W203" s="186"/>
      <c r="X203" s="186"/>
      <c r="Y203" s="186"/>
      <c r="Z203" s="186"/>
    </row>
    <row r="204" ht="16.5" customHeight="1" spans="1:26">
      <c r="A204" s="186"/>
      <c r="B204" s="186"/>
      <c r="C204" s="186"/>
      <c r="D204" s="186"/>
      <c r="E204" s="186"/>
      <c r="F204" s="186"/>
      <c r="G204" s="186"/>
      <c r="H204" s="186"/>
      <c r="I204" s="186"/>
      <c r="J204" s="186"/>
      <c r="K204" s="186"/>
      <c r="L204" s="186"/>
      <c r="M204" s="186"/>
      <c r="N204" s="186"/>
      <c r="O204" s="186"/>
      <c r="P204" s="186"/>
      <c r="Q204" s="186"/>
      <c r="R204" s="186"/>
      <c r="S204" s="186"/>
      <c r="T204" s="186"/>
      <c r="U204" s="186"/>
      <c r="V204" s="186"/>
      <c r="W204" s="186"/>
      <c r="X204" s="186"/>
      <c r="Y204" s="186"/>
      <c r="Z204" s="186"/>
    </row>
    <row r="205" ht="16.5" customHeight="1" spans="1:26">
      <c r="A205" s="186"/>
      <c r="B205" s="186"/>
      <c r="C205" s="186"/>
      <c r="D205" s="186"/>
      <c r="E205" s="186"/>
      <c r="F205" s="186"/>
      <c r="G205" s="186"/>
      <c r="H205" s="186"/>
      <c r="I205" s="186"/>
      <c r="J205" s="186"/>
      <c r="K205" s="186"/>
      <c r="L205" s="186"/>
      <c r="M205" s="186"/>
      <c r="N205" s="186"/>
      <c r="O205" s="186"/>
      <c r="P205" s="186"/>
      <c r="Q205" s="186"/>
      <c r="R205" s="186"/>
      <c r="S205" s="186"/>
      <c r="T205" s="186"/>
      <c r="U205" s="186"/>
      <c r="V205" s="186"/>
      <c r="W205" s="186"/>
      <c r="X205" s="186"/>
      <c r="Y205" s="186"/>
      <c r="Z205" s="186"/>
    </row>
    <row r="206" ht="16.5" customHeight="1" spans="1:26">
      <c r="A206" s="186"/>
      <c r="B206" s="186"/>
      <c r="C206" s="186"/>
      <c r="D206" s="186"/>
      <c r="E206" s="186"/>
      <c r="F206" s="186"/>
      <c r="G206" s="186"/>
      <c r="H206" s="186"/>
      <c r="I206" s="186"/>
      <c r="J206" s="186"/>
      <c r="K206" s="186"/>
      <c r="L206" s="186"/>
      <c r="M206" s="186"/>
      <c r="N206" s="186"/>
      <c r="O206" s="186"/>
      <c r="P206" s="186"/>
      <c r="Q206" s="186"/>
      <c r="R206" s="186"/>
      <c r="S206" s="186"/>
      <c r="T206" s="186"/>
      <c r="U206" s="186"/>
      <c r="V206" s="186"/>
      <c r="W206" s="186"/>
      <c r="X206" s="186"/>
      <c r="Y206" s="186"/>
      <c r="Z206" s="186"/>
    </row>
    <row r="207" ht="16.5" customHeight="1" spans="1:26">
      <c r="A207" s="186"/>
      <c r="B207" s="186"/>
      <c r="C207" s="186"/>
      <c r="D207" s="186"/>
      <c r="E207" s="186"/>
      <c r="F207" s="186"/>
      <c r="G207" s="186"/>
      <c r="H207" s="186"/>
      <c r="I207" s="186"/>
      <c r="J207" s="186"/>
      <c r="K207" s="186"/>
      <c r="L207" s="186"/>
      <c r="M207" s="186"/>
      <c r="N207" s="186"/>
      <c r="O207" s="186"/>
      <c r="P207" s="186"/>
      <c r="Q207" s="186"/>
      <c r="R207" s="186"/>
      <c r="S207" s="186"/>
      <c r="T207" s="186"/>
      <c r="U207" s="186"/>
      <c r="V207" s="186"/>
      <c r="W207" s="186"/>
      <c r="X207" s="186"/>
      <c r="Y207" s="186"/>
      <c r="Z207" s="186"/>
    </row>
    <row r="208" ht="16.5" customHeight="1" spans="1:26">
      <c r="A208" s="186"/>
      <c r="B208" s="186"/>
      <c r="C208" s="186"/>
      <c r="D208" s="186"/>
      <c r="E208" s="186"/>
      <c r="F208" s="186"/>
      <c r="G208" s="186"/>
      <c r="H208" s="186"/>
      <c r="I208" s="186"/>
      <c r="J208" s="186"/>
      <c r="K208" s="186"/>
      <c r="L208" s="186"/>
      <c r="M208" s="186"/>
      <c r="N208" s="186"/>
      <c r="O208" s="186"/>
      <c r="P208" s="186"/>
      <c r="Q208" s="186"/>
      <c r="R208" s="186"/>
      <c r="S208" s="186"/>
      <c r="T208" s="186"/>
      <c r="U208" s="186"/>
      <c r="V208" s="186"/>
      <c r="W208" s="186"/>
      <c r="X208" s="186"/>
      <c r="Y208" s="186"/>
      <c r="Z208" s="186"/>
    </row>
    <row r="209" ht="16.5" customHeight="1" spans="1:26">
      <c r="A209" s="186"/>
      <c r="B209" s="186"/>
      <c r="C209" s="186"/>
      <c r="D209" s="186"/>
      <c r="E209" s="186"/>
      <c r="F209" s="186"/>
      <c r="G209" s="186"/>
      <c r="H209" s="186"/>
      <c r="I209" s="186"/>
      <c r="J209" s="186"/>
      <c r="K209" s="186"/>
      <c r="L209" s="186"/>
      <c r="M209" s="186"/>
      <c r="N209" s="186"/>
      <c r="O209" s="186"/>
      <c r="P209" s="186"/>
      <c r="Q209" s="186"/>
      <c r="R209" s="186"/>
      <c r="S209" s="186"/>
      <c r="T209" s="186"/>
      <c r="U209" s="186"/>
      <c r="V209" s="186"/>
      <c r="W209" s="186"/>
      <c r="X209" s="186"/>
      <c r="Y209" s="186"/>
      <c r="Z209" s="186"/>
    </row>
    <row r="210" ht="16.5" customHeight="1" spans="1:26">
      <c r="A210" s="186"/>
      <c r="B210" s="186"/>
      <c r="C210" s="186"/>
      <c r="D210" s="186"/>
      <c r="E210" s="186"/>
      <c r="F210" s="186"/>
      <c r="G210" s="186"/>
      <c r="H210" s="186"/>
      <c r="I210" s="186"/>
      <c r="J210" s="186"/>
      <c r="K210" s="186"/>
      <c r="L210" s="186"/>
      <c r="M210" s="186"/>
      <c r="N210" s="186"/>
      <c r="O210" s="186"/>
      <c r="P210" s="186"/>
      <c r="Q210" s="186"/>
      <c r="R210" s="186"/>
      <c r="S210" s="186"/>
      <c r="T210" s="186"/>
      <c r="U210" s="186"/>
      <c r="V210" s="186"/>
      <c r="W210" s="186"/>
      <c r="X210" s="186"/>
      <c r="Y210" s="186"/>
      <c r="Z210" s="186"/>
    </row>
    <row r="211" ht="16.5" customHeight="1" spans="1:26">
      <c r="A211" s="186"/>
      <c r="B211" s="186"/>
      <c r="C211" s="186"/>
      <c r="D211" s="186"/>
      <c r="E211" s="186"/>
      <c r="F211" s="186"/>
      <c r="G211" s="186"/>
      <c r="H211" s="186"/>
      <c r="I211" s="186"/>
      <c r="J211" s="186"/>
      <c r="K211" s="186"/>
      <c r="L211" s="186"/>
      <c r="M211" s="186"/>
      <c r="N211" s="186"/>
      <c r="O211" s="186"/>
      <c r="P211" s="186"/>
      <c r="Q211" s="186"/>
      <c r="R211" s="186"/>
      <c r="S211" s="186"/>
      <c r="T211" s="186"/>
      <c r="U211" s="186"/>
      <c r="V211" s="186"/>
      <c r="W211" s="186"/>
      <c r="X211" s="186"/>
      <c r="Y211" s="186"/>
      <c r="Z211" s="186"/>
    </row>
    <row r="212" ht="16.5" customHeight="1" spans="1:26">
      <c r="A212" s="186"/>
      <c r="B212" s="186"/>
      <c r="C212" s="186"/>
      <c r="D212" s="186"/>
      <c r="E212" s="186"/>
      <c r="F212" s="186"/>
      <c r="G212" s="186"/>
      <c r="H212" s="186"/>
      <c r="I212" s="186"/>
      <c r="J212" s="186"/>
      <c r="K212" s="186"/>
      <c r="L212" s="186"/>
      <c r="M212" s="186"/>
      <c r="N212" s="186"/>
      <c r="O212" s="186"/>
      <c r="P212" s="186"/>
      <c r="Q212" s="186"/>
      <c r="R212" s="186"/>
      <c r="S212" s="186"/>
      <c r="T212" s="186"/>
      <c r="U212" s="186"/>
      <c r="V212" s="186"/>
      <c r="W212" s="186"/>
      <c r="X212" s="186"/>
      <c r="Y212" s="186"/>
      <c r="Z212" s="186"/>
    </row>
    <row r="213" ht="16.5" customHeight="1" spans="1:26">
      <c r="A213" s="186"/>
      <c r="B213" s="186"/>
      <c r="C213" s="186"/>
      <c r="D213" s="186"/>
      <c r="E213" s="186"/>
      <c r="F213" s="186"/>
      <c r="G213" s="186"/>
      <c r="H213" s="186"/>
      <c r="I213" s="186"/>
      <c r="J213" s="186"/>
      <c r="K213" s="186"/>
      <c r="L213" s="186"/>
      <c r="M213" s="186"/>
      <c r="N213" s="186"/>
      <c r="O213" s="186"/>
      <c r="P213" s="186"/>
      <c r="Q213" s="186"/>
      <c r="R213" s="186"/>
      <c r="S213" s="186"/>
      <c r="T213" s="186"/>
      <c r="U213" s="186"/>
      <c r="V213" s="186"/>
      <c r="W213" s="186"/>
      <c r="X213" s="186"/>
      <c r="Y213" s="186"/>
      <c r="Z213" s="186"/>
    </row>
    <row r="214" ht="16.5" customHeight="1" spans="1:26">
      <c r="A214" s="186"/>
      <c r="B214" s="186"/>
      <c r="C214" s="186"/>
      <c r="D214" s="186"/>
      <c r="E214" s="186"/>
      <c r="F214" s="186"/>
      <c r="G214" s="186"/>
      <c r="H214" s="186"/>
      <c r="I214" s="186"/>
      <c r="J214" s="186"/>
      <c r="K214" s="186"/>
      <c r="L214" s="186"/>
      <c r="M214" s="186"/>
      <c r="N214" s="186"/>
      <c r="O214" s="186"/>
      <c r="P214" s="186"/>
      <c r="Q214" s="186"/>
      <c r="R214" s="186"/>
      <c r="S214" s="186"/>
      <c r="T214" s="186"/>
      <c r="U214" s="186"/>
      <c r="V214" s="186"/>
      <c r="W214" s="186"/>
      <c r="X214" s="186"/>
      <c r="Y214" s="186"/>
      <c r="Z214" s="186"/>
    </row>
    <row r="215" ht="16.5" customHeight="1" spans="1:26">
      <c r="A215" s="186"/>
      <c r="B215" s="186"/>
      <c r="C215" s="186"/>
      <c r="D215" s="186"/>
      <c r="E215" s="186"/>
      <c r="F215" s="186"/>
      <c r="G215" s="186"/>
      <c r="H215" s="186"/>
      <c r="I215" s="186"/>
      <c r="J215" s="186"/>
      <c r="K215" s="186"/>
      <c r="L215" s="186"/>
      <c r="M215" s="186"/>
      <c r="N215" s="186"/>
      <c r="O215" s="186"/>
      <c r="P215" s="186"/>
      <c r="Q215" s="186"/>
      <c r="R215" s="186"/>
      <c r="S215" s="186"/>
      <c r="T215" s="186"/>
      <c r="U215" s="186"/>
      <c r="V215" s="186"/>
      <c r="W215" s="186"/>
      <c r="X215" s="186"/>
      <c r="Y215" s="186"/>
      <c r="Z215" s="186"/>
    </row>
    <row r="216" ht="16.5" customHeight="1" spans="1:26">
      <c r="A216" s="186"/>
      <c r="B216" s="186"/>
      <c r="C216" s="186"/>
      <c r="D216" s="186"/>
      <c r="E216" s="186"/>
      <c r="F216" s="186"/>
      <c r="G216" s="186"/>
      <c r="H216" s="186"/>
      <c r="I216" s="186"/>
      <c r="J216" s="186"/>
      <c r="K216" s="186"/>
      <c r="L216" s="186"/>
      <c r="M216" s="186"/>
      <c r="N216" s="186"/>
      <c r="O216" s="186"/>
      <c r="P216" s="186"/>
      <c r="Q216" s="186"/>
      <c r="R216" s="186"/>
      <c r="S216" s="186"/>
      <c r="T216" s="186"/>
      <c r="U216" s="186"/>
      <c r="V216" s="186"/>
      <c r="W216" s="186"/>
      <c r="X216" s="186"/>
      <c r="Y216" s="186"/>
      <c r="Z216" s="186"/>
    </row>
    <row r="217" ht="16.5" customHeight="1" spans="1:26">
      <c r="A217" s="186"/>
      <c r="B217" s="186"/>
      <c r="C217" s="186"/>
      <c r="D217" s="186"/>
      <c r="E217" s="186"/>
      <c r="F217" s="186"/>
      <c r="G217" s="186"/>
      <c r="H217" s="186"/>
      <c r="I217" s="186"/>
      <c r="J217" s="186"/>
      <c r="K217" s="186"/>
      <c r="L217" s="186"/>
      <c r="M217" s="186"/>
      <c r="N217" s="186"/>
      <c r="O217" s="186"/>
      <c r="P217" s="186"/>
      <c r="Q217" s="186"/>
      <c r="R217" s="186"/>
      <c r="S217" s="186"/>
      <c r="T217" s="186"/>
      <c r="U217" s="186"/>
      <c r="V217" s="186"/>
      <c r="W217" s="186"/>
      <c r="X217" s="186"/>
      <c r="Y217" s="186"/>
      <c r="Z217" s="186"/>
    </row>
    <row r="218" ht="16.5" customHeight="1" spans="1:26">
      <c r="A218" s="186"/>
      <c r="B218" s="186"/>
      <c r="C218" s="186"/>
      <c r="D218" s="186"/>
      <c r="E218" s="186"/>
      <c r="F218" s="186"/>
      <c r="G218" s="186"/>
      <c r="H218" s="186"/>
      <c r="I218" s="186"/>
      <c r="J218" s="186"/>
      <c r="K218" s="186"/>
      <c r="L218" s="186"/>
      <c r="M218" s="186"/>
      <c r="N218" s="186"/>
      <c r="O218" s="186"/>
      <c r="P218" s="186"/>
      <c r="Q218" s="186"/>
      <c r="R218" s="186"/>
      <c r="S218" s="186"/>
      <c r="T218" s="186"/>
      <c r="U218" s="186"/>
      <c r="V218" s="186"/>
      <c r="W218" s="186"/>
      <c r="X218" s="186"/>
      <c r="Y218" s="186"/>
      <c r="Z218" s="186"/>
    </row>
    <row r="219" ht="16.5" customHeight="1" spans="1:26">
      <c r="A219" s="186"/>
      <c r="B219" s="186"/>
      <c r="C219" s="186"/>
      <c r="D219" s="186"/>
      <c r="E219" s="186"/>
      <c r="F219" s="186"/>
      <c r="G219" s="186"/>
      <c r="H219" s="186"/>
      <c r="I219" s="186"/>
      <c r="J219" s="186"/>
      <c r="K219" s="186"/>
      <c r="L219" s="186"/>
      <c r="M219" s="186"/>
      <c r="N219" s="186"/>
      <c r="O219" s="186"/>
      <c r="P219" s="186"/>
      <c r="Q219" s="186"/>
      <c r="R219" s="186"/>
      <c r="S219" s="186"/>
      <c r="T219" s="186"/>
      <c r="U219" s="186"/>
      <c r="V219" s="186"/>
      <c r="W219" s="186"/>
      <c r="X219" s="186"/>
      <c r="Y219" s="186"/>
      <c r="Z219" s="186"/>
    </row>
    <row r="220" ht="16.5" customHeight="1" spans="1:26">
      <c r="A220" s="186"/>
      <c r="B220" s="186"/>
      <c r="C220" s="186"/>
      <c r="D220" s="186"/>
      <c r="E220" s="186"/>
      <c r="F220" s="186"/>
      <c r="G220" s="186"/>
      <c r="H220" s="186"/>
      <c r="I220" s="186"/>
      <c r="J220" s="186"/>
      <c r="K220" s="186"/>
      <c r="L220" s="186"/>
      <c r="M220" s="186"/>
      <c r="N220" s="186"/>
      <c r="O220" s="186"/>
      <c r="P220" s="186"/>
      <c r="Q220" s="186"/>
      <c r="R220" s="186"/>
      <c r="S220" s="186"/>
      <c r="T220" s="186"/>
      <c r="U220" s="186"/>
      <c r="V220" s="186"/>
      <c r="W220" s="186"/>
      <c r="X220" s="186"/>
      <c r="Y220" s="186"/>
      <c r="Z220" s="186"/>
    </row>
    <row r="221" ht="16.5" customHeight="1" spans="1:26">
      <c r="A221" s="186"/>
      <c r="B221" s="186"/>
      <c r="C221" s="186"/>
      <c r="D221" s="186"/>
      <c r="E221" s="186"/>
      <c r="F221" s="186"/>
      <c r="G221" s="186"/>
      <c r="H221" s="186"/>
      <c r="I221" s="186"/>
      <c r="J221" s="186"/>
      <c r="K221" s="186"/>
      <c r="L221" s="186"/>
      <c r="M221" s="186"/>
      <c r="N221" s="186"/>
      <c r="O221" s="186"/>
      <c r="P221" s="186"/>
      <c r="Q221" s="186"/>
      <c r="R221" s="186"/>
      <c r="S221" s="186"/>
      <c r="T221" s="186"/>
      <c r="U221" s="186"/>
      <c r="V221" s="186"/>
      <c r="W221" s="186"/>
      <c r="X221" s="186"/>
      <c r="Y221" s="186"/>
      <c r="Z221" s="186"/>
    </row>
    <row r="222" ht="16.5" customHeight="1" spans="1:26">
      <c r="A222" s="186"/>
      <c r="B222" s="186"/>
      <c r="C222" s="186"/>
      <c r="D222" s="186"/>
      <c r="E222" s="186"/>
      <c r="F222" s="186"/>
      <c r="G222" s="186"/>
      <c r="H222" s="186"/>
      <c r="I222" s="186"/>
      <c r="J222" s="186"/>
      <c r="K222" s="186"/>
      <c r="L222" s="186"/>
      <c r="M222" s="186"/>
      <c r="N222" s="186"/>
      <c r="O222" s="186"/>
      <c r="P222" s="186"/>
      <c r="Q222" s="186"/>
      <c r="R222" s="186"/>
      <c r="S222" s="186"/>
      <c r="T222" s="186"/>
      <c r="U222" s="186"/>
      <c r="V222" s="186"/>
      <c r="W222" s="186"/>
      <c r="X222" s="186"/>
      <c r="Y222" s="186"/>
      <c r="Z222" s="186"/>
    </row>
    <row r="223" ht="16.5" customHeight="1" spans="1:26">
      <c r="A223" s="186"/>
      <c r="B223" s="186"/>
      <c r="C223" s="186"/>
      <c r="D223" s="186"/>
      <c r="E223" s="186"/>
      <c r="F223" s="186"/>
      <c r="G223" s="186"/>
      <c r="H223" s="186"/>
      <c r="I223" s="186"/>
      <c r="J223" s="186"/>
      <c r="K223" s="186"/>
      <c r="L223" s="186"/>
      <c r="M223" s="186"/>
      <c r="N223" s="186"/>
      <c r="O223" s="186"/>
      <c r="P223" s="186"/>
      <c r="Q223" s="186"/>
      <c r="R223" s="186"/>
      <c r="S223" s="186"/>
      <c r="T223" s="186"/>
      <c r="U223" s="186"/>
      <c r="V223" s="186"/>
      <c r="W223" s="186"/>
      <c r="X223" s="186"/>
      <c r="Y223" s="186"/>
      <c r="Z223" s="186"/>
    </row>
    <row r="224" ht="16.5" customHeight="1" spans="1:26">
      <c r="A224" s="186"/>
      <c r="B224" s="186"/>
      <c r="C224" s="186"/>
      <c r="D224" s="186"/>
      <c r="E224" s="186"/>
      <c r="F224" s="186"/>
      <c r="G224" s="186"/>
      <c r="H224" s="186"/>
      <c r="I224" s="186"/>
      <c r="J224" s="186"/>
      <c r="K224" s="186"/>
      <c r="L224" s="186"/>
      <c r="M224" s="186"/>
      <c r="N224" s="186"/>
      <c r="O224" s="186"/>
      <c r="P224" s="186"/>
      <c r="Q224" s="186"/>
      <c r="R224" s="186"/>
      <c r="S224" s="186"/>
      <c r="T224" s="186"/>
      <c r="U224" s="186"/>
      <c r="V224" s="186"/>
      <c r="W224" s="186"/>
      <c r="X224" s="186"/>
      <c r="Y224" s="186"/>
      <c r="Z224" s="186"/>
    </row>
    <row r="225" ht="16.5" customHeight="1" spans="1:26">
      <c r="A225" s="186"/>
      <c r="B225" s="186"/>
      <c r="C225" s="186"/>
      <c r="D225" s="186"/>
      <c r="E225" s="186"/>
      <c r="F225" s="186"/>
      <c r="G225" s="186"/>
      <c r="H225" s="186"/>
      <c r="I225" s="186"/>
      <c r="J225" s="186"/>
      <c r="K225" s="186"/>
      <c r="L225" s="186"/>
      <c r="M225" s="186"/>
      <c r="N225" s="186"/>
      <c r="O225" s="186"/>
      <c r="P225" s="186"/>
      <c r="Q225" s="186"/>
      <c r="R225" s="186"/>
      <c r="S225" s="186"/>
      <c r="T225" s="186"/>
      <c r="U225" s="186"/>
      <c r="V225" s="186"/>
      <c r="W225" s="186"/>
      <c r="X225" s="186"/>
      <c r="Y225" s="186"/>
      <c r="Z225" s="186"/>
    </row>
    <row r="226" ht="16.5" customHeight="1" spans="1:26">
      <c r="A226" s="186"/>
      <c r="B226" s="186"/>
      <c r="C226" s="186"/>
      <c r="D226" s="186"/>
      <c r="E226" s="186"/>
      <c r="F226" s="186"/>
      <c r="G226" s="186"/>
      <c r="H226" s="186"/>
      <c r="I226" s="186"/>
      <c r="J226" s="186"/>
      <c r="K226" s="186"/>
      <c r="L226" s="186"/>
      <c r="M226" s="186"/>
      <c r="N226" s="186"/>
      <c r="O226" s="186"/>
      <c r="P226" s="186"/>
      <c r="Q226" s="186"/>
      <c r="R226" s="186"/>
      <c r="S226" s="186"/>
      <c r="T226" s="186"/>
      <c r="U226" s="186"/>
      <c r="V226" s="186"/>
      <c r="W226" s="186"/>
      <c r="X226" s="186"/>
      <c r="Y226" s="186"/>
      <c r="Z226" s="186"/>
    </row>
    <row r="227" ht="16.5" customHeight="1" spans="1:26">
      <c r="A227" s="186"/>
      <c r="B227" s="186"/>
      <c r="C227" s="186"/>
      <c r="D227" s="186"/>
      <c r="E227" s="186"/>
      <c r="F227" s="186"/>
      <c r="G227" s="186"/>
      <c r="H227" s="186"/>
      <c r="I227" s="186"/>
      <c r="J227" s="186"/>
      <c r="K227" s="186"/>
      <c r="L227" s="186"/>
      <c r="M227" s="186"/>
      <c r="N227" s="186"/>
      <c r="O227" s="186"/>
      <c r="P227" s="186"/>
      <c r="Q227" s="186"/>
      <c r="R227" s="186"/>
      <c r="S227" s="186"/>
      <c r="T227" s="186"/>
      <c r="U227" s="186"/>
      <c r="V227" s="186"/>
      <c r="W227" s="186"/>
      <c r="X227" s="186"/>
      <c r="Y227" s="186"/>
      <c r="Z227" s="186"/>
    </row>
    <row r="228" ht="16.5" customHeight="1" spans="1:26">
      <c r="A228" s="186"/>
      <c r="B228" s="186"/>
      <c r="C228" s="186"/>
      <c r="D228" s="186"/>
      <c r="E228" s="186"/>
      <c r="F228" s="186"/>
      <c r="G228" s="186"/>
      <c r="H228" s="186"/>
      <c r="I228" s="186"/>
      <c r="J228" s="186"/>
      <c r="K228" s="186"/>
      <c r="L228" s="186"/>
      <c r="M228" s="186"/>
      <c r="N228" s="186"/>
      <c r="O228" s="186"/>
      <c r="P228" s="186"/>
      <c r="Q228" s="186"/>
      <c r="R228" s="186"/>
      <c r="S228" s="186"/>
      <c r="T228" s="186"/>
      <c r="U228" s="186"/>
      <c r="V228" s="186"/>
      <c r="W228" s="186"/>
      <c r="X228" s="186"/>
      <c r="Y228" s="186"/>
      <c r="Z228" s="186"/>
    </row>
    <row r="229" ht="16.5" customHeight="1" spans="1:26">
      <c r="A229" s="186"/>
      <c r="B229" s="186"/>
      <c r="C229" s="186"/>
      <c r="D229" s="186"/>
      <c r="E229" s="186"/>
      <c r="F229" s="186"/>
      <c r="G229" s="186"/>
      <c r="H229" s="186"/>
      <c r="I229" s="186"/>
      <c r="J229" s="186"/>
      <c r="K229" s="186"/>
      <c r="L229" s="186"/>
      <c r="M229" s="186"/>
      <c r="N229" s="186"/>
      <c r="O229" s="186"/>
      <c r="P229" s="186"/>
      <c r="Q229" s="186"/>
      <c r="R229" s="186"/>
      <c r="S229" s="186"/>
      <c r="T229" s="186"/>
      <c r="U229" s="186"/>
      <c r="V229" s="186"/>
      <c r="W229" s="186"/>
      <c r="X229" s="186"/>
      <c r="Y229" s="186"/>
      <c r="Z229" s="186"/>
    </row>
    <row r="230" ht="16.5" customHeight="1" spans="1:26">
      <c r="A230" s="186"/>
      <c r="B230" s="186"/>
      <c r="C230" s="186"/>
      <c r="D230" s="186"/>
      <c r="E230" s="186"/>
      <c r="F230" s="186"/>
      <c r="G230" s="186"/>
      <c r="H230" s="186"/>
      <c r="I230" s="186"/>
      <c r="J230" s="186"/>
      <c r="K230" s="186"/>
      <c r="L230" s="186"/>
      <c r="M230" s="186"/>
      <c r="N230" s="186"/>
      <c r="O230" s="186"/>
      <c r="P230" s="186"/>
      <c r="Q230" s="186"/>
      <c r="R230" s="186"/>
      <c r="S230" s="186"/>
      <c r="T230" s="186"/>
      <c r="U230" s="186"/>
      <c r="V230" s="186"/>
      <c r="W230" s="186"/>
      <c r="X230" s="186"/>
      <c r="Y230" s="186"/>
      <c r="Z230" s="186"/>
    </row>
    <row r="231" ht="16.5" customHeight="1" spans="1:26">
      <c r="A231" s="186"/>
      <c r="B231" s="186"/>
      <c r="C231" s="186"/>
      <c r="D231" s="186"/>
      <c r="E231" s="186"/>
      <c r="F231" s="186"/>
      <c r="G231" s="186"/>
      <c r="H231" s="186"/>
      <c r="I231" s="186"/>
      <c r="J231" s="186"/>
      <c r="K231" s="186"/>
      <c r="L231" s="186"/>
      <c r="M231" s="186"/>
      <c r="N231" s="186"/>
      <c r="O231" s="186"/>
      <c r="P231" s="186"/>
      <c r="Q231" s="186"/>
      <c r="R231" s="186"/>
      <c r="S231" s="186"/>
      <c r="T231" s="186"/>
      <c r="U231" s="186"/>
      <c r="V231" s="186"/>
      <c r="W231" s="186"/>
      <c r="X231" s="186"/>
      <c r="Y231" s="186"/>
      <c r="Z231" s="186"/>
    </row>
    <row r="232" ht="16.5" customHeight="1" spans="1:26">
      <c r="A232" s="186"/>
      <c r="B232" s="186"/>
      <c r="C232" s="186"/>
      <c r="D232" s="186"/>
      <c r="E232" s="186"/>
      <c r="F232" s="186"/>
      <c r="G232" s="186"/>
      <c r="H232" s="186"/>
      <c r="I232" s="186"/>
      <c r="J232" s="186"/>
      <c r="K232" s="186"/>
      <c r="L232" s="186"/>
      <c r="M232" s="186"/>
      <c r="N232" s="186"/>
      <c r="O232" s="186"/>
      <c r="P232" s="186"/>
      <c r="Q232" s="186"/>
      <c r="R232" s="186"/>
      <c r="S232" s="186"/>
      <c r="T232" s="186"/>
      <c r="U232" s="186"/>
      <c r="V232" s="186"/>
      <c r="W232" s="186"/>
      <c r="X232" s="186"/>
      <c r="Y232" s="186"/>
      <c r="Z232" s="186"/>
    </row>
    <row r="233" ht="16.5" customHeight="1" spans="1:26">
      <c r="A233" s="186"/>
      <c r="B233" s="186"/>
      <c r="C233" s="186"/>
      <c r="D233" s="186"/>
      <c r="E233" s="186"/>
      <c r="F233" s="186"/>
      <c r="G233" s="186"/>
      <c r="H233" s="186"/>
      <c r="I233" s="186"/>
      <c r="J233" s="186"/>
      <c r="K233" s="186"/>
      <c r="L233" s="186"/>
      <c r="M233" s="186"/>
      <c r="N233" s="186"/>
      <c r="O233" s="186"/>
      <c r="P233" s="186"/>
      <c r="Q233" s="186"/>
      <c r="R233" s="186"/>
      <c r="S233" s="186"/>
      <c r="T233" s="186"/>
      <c r="U233" s="186"/>
      <c r="V233" s="186"/>
      <c r="W233" s="186"/>
      <c r="X233" s="186"/>
      <c r="Y233" s="186"/>
      <c r="Z233" s="186"/>
    </row>
    <row r="234" ht="16.5" customHeight="1" spans="1:26">
      <c r="A234" s="186"/>
      <c r="B234" s="186"/>
      <c r="C234" s="186"/>
      <c r="D234" s="186"/>
      <c r="E234" s="186"/>
      <c r="F234" s="186"/>
      <c r="G234" s="186"/>
      <c r="H234" s="186"/>
      <c r="I234" s="186"/>
      <c r="J234" s="186"/>
      <c r="K234" s="186"/>
      <c r="L234" s="186"/>
      <c r="M234" s="186"/>
      <c r="N234" s="186"/>
      <c r="O234" s="186"/>
      <c r="P234" s="186"/>
      <c r="Q234" s="186"/>
      <c r="R234" s="186"/>
      <c r="S234" s="186"/>
      <c r="T234" s="186"/>
      <c r="U234" s="186"/>
      <c r="V234" s="186"/>
      <c r="W234" s="186"/>
      <c r="X234" s="186"/>
      <c r="Y234" s="186"/>
      <c r="Z234" s="186"/>
    </row>
    <row r="235" ht="16.5" customHeight="1" spans="1:26">
      <c r="A235" s="186"/>
      <c r="B235" s="186"/>
      <c r="C235" s="186"/>
      <c r="D235" s="186"/>
      <c r="E235" s="186"/>
      <c r="F235" s="186"/>
      <c r="G235" s="186"/>
      <c r="H235" s="186"/>
      <c r="I235" s="186"/>
      <c r="J235" s="186"/>
      <c r="K235" s="186"/>
      <c r="L235" s="186"/>
      <c r="M235" s="186"/>
      <c r="N235" s="186"/>
      <c r="O235" s="186"/>
      <c r="P235" s="186"/>
      <c r="Q235" s="186"/>
      <c r="R235" s="186"/>
      <c r="S235" s="186"/>
      <c r="T235" s="186"/>
      <c r="U235" s="186"/>
      <c r="V235" s="186"/>
      <c r="W235" s="186"/>
      <c r="X235" s="186"/>
      <c r="Y235" s="186"/>
      <c r="Z235" s="186"/>
    </row>
    <row r="236" ht="16.5" customHeight="1" spans="1:26">
      <c r="A236" s="186"/>
      <c r="B236" s="186"/>
      <c r="C236" s="186"/>
      <c r="D236" s="186"/>
      <c r="E236" s="186"/>
      <c r="F236" s="186"/>
      <c r="G236" s="186"/>
      <c r="H236" s="186"/>
      <c r="I236" s="186"/>
      <c r="J236" s="186"/>
      <c r="K236" s="186"/>
      <c r="L236" s="186"/>
      <c r="M236" s="186"/>
      <c r="N236" s="186"/>
      <c r="O236" s="186"/>
      <c r="P236" s="186"/>
      <c r="Q236" s="186"/>
      <c r="R236" s="186"/>
      <c r="S236" s="186"/>
      <c r="T236" s="186"/>
      <c r="U236" s="186"/>
      <c r="V236" s="186"/>
      <c r="W236" s="186"/>
      <c r="X236" s="186"/>
      <c r="Y236" s="186"/>
      <c r="Z236" s="186"/>
    </row>
    <row r="237" ht="16.5" customHeight="1" spans="1:26">
      <c r="A237" s="186"/>
      <c r="B237" s="186"/>
      <c r="C237" s="186"/>
      <c r="D237" s="186"/>
      <c r="E237" s="186"/>
      <c r="F237" s="186"/>
      <c r="G237" s="186"/>
      <c r="H237" s="186"/>
      <c r="I237" s="186"/>
      <c r="J237" s="186"/>
      <c r="K237" s="186"/>
      <c r="L237" s="186"/>
      <c r="M237" s="186"/>
      <c r="N237" s="186"/>
      <c r="O237" s="186"/>
      <c r="P237" s="186"/>
      <c r="Q237" s="186"/>
      <c r="R237" s="186"/>
      <c r="S237" s="186"/>
      <c r="T237" s="186"/>
      <c r="U237" s="186"/>
      <c r="V237" s="186"/>
      <c r="W237" s="186"/>
      <c r="X237" s="186"/>
      <c r="Y237" s="186"/>
      <c r="Z237" s="186"/>
    </row>
    <row r="238" ht="16.5" customHeight="1" spans="1:26">
      <c r="A238" s="186"/>
      <c r="B238" s="186"/>
      <c r="C238" s="186"/>
      <c r="D238" s="186"/>
      <c r="E238" s="186"/>
      <c r="F238" s="186"/>
      <c r="G238" s="186"/>
      <c r="H238" s="186"/>
      <c r="I238" s="186"/>
      <c r="J238" s="186"/>
      <c r="K238" s="186"/>
      <c r="L238" s="186"/>
      <c r="M238" s="186"/>
      <c r="N238" s="186"/>
      <c r="O238" s="186"/>
      <c r="P238" s="186"/>
      <c r="Q238" s="186"/>
      <c r="R238" s="186"/>
      <c r="S238" s="186"/>
      <c r="T238" s="186"/>
      <c r="U238" s="186"/>
      <c r="V238" s="186"/>
      <c r="W238" s="186"/>
      <c r="X238" s="186"/>
      <c r="Y238" s="186"/>
      <c r="Z238" s="186"/>
    </row>
    <row r="239" ht="16.5" customHeight="1" spans="1:26">
      <c r="A239" s="186"/>
      <c r="B239" s="186"/>
      <c r="C239" s="186"/>
      <c r="D239" s="186"/>
      <c r="E239" s="186"/>
      <c r="F239" s="186"/>
      <c r="G239" s="186"/>
      <c r="H239" s="186"/>
      <c r="I239" s="186"/>
      <c r="J239" s="186"/>
      <c r="K239" s="186"/>
      <c r="L239" s="186"/>
      <c r="M239" s="186"/>
      <c r="N239" s="186"/>
      <c r="O239" s="186"/>
      <c r="P239" s="186"/>
      <c r="Q239" s="186"/>
      <c r="R239" s="186"/>
      <c r="S239" s="186"/>
      <c r="T239" s="186"/>
      <c r="U239" s="186"/>
      <c r="V239" s="186"/>
      <c r="W239" s="186"/>
      <c r="X239" s="186"/>
      <c r="Y239" s="186"/>
      <c r="Z239" s="186"/>
    </row>
    <row r="240" ht="16.5" customHeight="1" spans="1:26">
      <c r="A240" s="186"/>
      <c r="B240" s="186"/>
      <c r="C240" s="186"/>
      <c r="D240" s="186"/>
      <c r="E240" s="186"/>
      <c r="F240" s="186"/>
      <c r="G240" s="186"/>
      <c r="H240" s="186"/>
      <c r="I240" s="186"/>
      <c r="J240" s="186"/>
      <c r="K240" s="186"/>
      <c r="L240" s="186"/>
      <c r="M240" s="186"/>
      <c r="N240" s="186"/>
      <c r="O240" s="186"/>
      <c r="P240" s="186"/>
      <c r="Q240" s="186"/>
      <c r="R240" s="186"/>
      <c r="S240" s="186"/>
      <c r="T240" s="186"/>
      <c r="U240" s="186"/>
      <c r="V240" s="186"/>
      <c r="W240" s="186"/>
      <c r="X240" s="186"/>
      <c r="Y240" s="186"/>
      <c r="Z240" s="186"/>
    </row>
    <row r="241" ht="16.5" customHeight="1" spans="1:26">
      <c r="A241" s="186"/>
      <c r="B241" s="186"/>
      <c r="C241" s="186"/>
      <c r="D241" s="186"/>
      <c r="E241" s="186"/>
      <c r="F241" s="186"/>
      <c r="G241" s="186"/>
      <c r="H241" s="186"/>
      <c r="I241" s="186"/>
      <c r="J241" s="186"/>
      <c r="K241" s="186"/>
      <c r="L241" s="186"/>
      <c r="M241" s="186"/>
      <c r="N241" s="186"/>
      <c r="O241" s="186"/>
      <c r="P241" s="186"/>
      <c r="Q241" s="186"/>
      <c r="R241" s="186"/>
      <c r="S241" s="186"/>
      <c r="T241" s="186"/>
      <c r="U241" s="186"/>
      <c r="V241" s="186"/>
      <c r="W241" s="186"/>
      <c r="X241" s="186"/>
      <c r="Y241" s="186"/>
      <c r="Z241" s="186"/>
    </row>
    <row r="242" ht="16.5" customHeight="1" spans="1:26">
      <c r="A242" s="186"/>
      <c r="B242" s="186"/>
      <c r="C242" s="186"/>
      <c r="D242" s="186"/>
      <c r="E242" s="186"/>
      <c r="F242" s="186"/>
      <c r="G242" s="186"/>
      <c r="H242" s="186"/>
      <c r="I242" s="186"/>
      <c r="J242" s="186"/>
      <c r="K242" s="186"/>
      <c r="L242" s="186"/>
      <c r="M242" s="186"/>
      <c r="N242" s="186"/>
      <c r="O242" s="186"/>
      <c r="P242" s="186"/>
      <c r="Q242" s="186"/>
      <c r="R242" s="186"/>
      <c r="S242" s="186"/>
      <c r="T242" s="186"/>
      <c r="U242" s="186"/>
      <c r="V242" s="186"/>
      <c r="W242" s="186"/>
      <c r="X242" s="186"/>
      <c r="Y242" s="186"/>
      <c r="Z242" s="186"/>
    </row>
    <row r="243" ht="16.5" customHeight="1" spans="1:26">
      <c r="A243" s="186"/>
      <c r="B243" s="186"/>
      <c r="C243" s="186"/>
      <c r="D243" s="186"/>
      <c r="E243" s="186"/>
      <c r="F243" s="186"/>
      <c r="G243" s="186"/>
      <c r="H243" s="186"/>
      <c r="I243" s="186"/>
      <c r="J243" s="186"/>
      <c r="K243" s="186"/>
      <c r="L243" s="186"/>
      <c r="M243" s="186"/>
      <c r="N243" s="186"/>
      <c r="O243" s="186"/>
      <c r="P243" s="186"/>
      <c r="Q243" s="186"/>
      <c r="R243" s="186"/>
      <c r="S243" s="186"/>
      <c r="T243" s="186"/>
      <c r="U243" s="186"/>
      <c r="V243" s="186"/>
      <c r="W243" s="186"/>
      <c r="X243" s="186"/>
      <c r="Y243" s="186"/>
      <c r="Z243" s="186"/>
    </row>
    <row r="244" ht="16.5" customHeight="1" spans="1:26">
      <c r="A244" s="186"/>
      <c r="B244" s="186"/>
      <c r="C244" s="186"/>
      <c r="D244" s="186"/>
      <c r="E244" s="186"/>
      <c r="F244" s="186"/>
      <c r="G244" s="186"/>
      <c r="H244" s="186"/>
      <c r="I244" s="186"/>
      <c r="J244" s="186"/>
      <c r="K244" s="186"/>
      <c r="L244" s="186"/>
      <c r="M244" s="186"/>
      <c r="N244" s="186"/>
      <c r="O244" s="186"/>
      <c r="P244" s="186"/>
      <c r="Q244" s="186"/>
      <c r="R244" s="186"/>
      <c r="S244" s="186"/>
      <c r="T244" s="186"/>
      <c r="U244" s="186"/>
      <c r="V244" s="186"/>
      <c r="W244" s="186"/>
      <c r="X244" s="186"/>
      <c r="Y244" s="186"/>
      <c r="Z244" s="186"/>
    </row>
    <row r="245" ht="16.5" customHeight="1" spans="1:26">
      <c r="A245" s="186"/>
      <c r="B245" s="186"/>
      <c r="C245" s="186"/>
      <c r="D245" s="186"/>
      <c r="E245" s="186"/>
      <c r="F245" s="186"/>
      <c r="G245" s="186"/>
      <c r="H245" s="186"/>
      <c r="I245" s="186"/>
      <c r="J245" s="186"/>
      <c r="K245" s="186"/>
      <c r="L245" s="186"/>
      <c r="M245" s="186"/>
      <c r="N245" s="186"/>
      <c r="O245" s="186"/>
      <c r="P245" s="186"/>
      <c r="Q245" s="186"/>
      <c r="R245" s="186"/>
      <c r="S245" s="186"/>
      <c r="T245" s="186"/>
      <c r="U245" s="186"/>
      <c r="V245" s="186"/>
      <c r="W245" s="186"/>
      <c r="X245" s="186"/>
      <c r="Y245" s="186"/>
      <c r="Z245" s="186"/>
    </row>
    <row r="246" ht="16.5" customHeight="1" spans="1:26">
      <c r="A246" s="186"/>
      <c r="B246" s="186"/>
      <c r="C246" s="186"/>
      <c r="D246" s="186"/>
      <c r="E246" s="186"/>
      <c r="F246" s="186"/>
      <c r="G246" s="186"/>
      <c r="H246" s="186"/>
      <c r="I246" s="186"/>
      <c r="J246" s="186"/>
      <c r="K246" s="186"/>
      <c r="L246" s="186"/>
      <c r="M246" s="186"/>
      <c r="N246" s="186"/>
      <c r="O246" s="186"/>
      <c r="P246" s="186"/>
      <c r="Q246" s="186"/>
      <c r="R246" s="186"/>
      <c r="S246" s="186"/>
      <c r="T246" s="186"/>
      <c r="U246" s="186"/>
      <c r="V246" s="186"/>
      <c r="W246" s="186"/>
      <c r="X246" s="186"/>
      <c r="Y246" s="186"/>
      <c r="Z246" s="186"/>
    </row>
    <row r="247" ht="16.5" customHeight="1" spans="1:26">
      <c r="A247" s="186"/>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6"/>
      <c r="Y247" s="186"/>
      <c r="Z247" s="186"/>
    </row>
    <row r="248" ht="16.5" customHeight="1" spans="1:26">
      <c r="A248" s="186"/>
      <c r="B248" s="186"/>
      <c r="C248" s="186"/>
      <c r="D248" s="186"/>
      <c r="E248" s="186"/>
      <c r="F248" s="186"/>
      <c r="G248" s="186"/>
      <c r="H248" s="186"/>
      <c r="I248" s="186"/>
      <c r="J248" s="186"/>
      <c r="K248" s="186"/>
      <c r="L248" s="186"/>
      <c r="M248" s="186"/>
      <c r="N248" s="186"/>
      <c r="O248" s="186"/>
      <c r="P248" s="186"/>
      <c r="Q248" s="186"/>
      <c r="R248" s="186"/>
      <c r="S248" s="186"/>
      <c r="T248" s="186"/>
      <c r="U248" s="186"/>
      <c r="V248" s="186"/>
      <c r="W248" s="186"/>
      <c r="X248" s="186"/>
      <c r="Y248" s="186"/>
      <c r="Z248" s="186"/>
    </row>
    <row r="249" ht="16.5" customHeight="1" spans="1:26">
      <c r="A249" s="186"/>
      <c r="B249" s="186"/>
      <c r="C249" s="186"/>
      <c r="D249" s="186"/>
      <c r="E249" s="186"/>
      <c r="F249" s="186"/>
      <c r="G249" s="186"/>
      <c r="H249" s="186"/>
      <c r="I249" s="186"/>
      <c r="J249" s="186"/>
      <c r="K249" s="186"/>
      <c r="L249" s="186"/>
      <c r="M249" s="186"/>
      <c r="N249" s="186"/>
      <c r="O249" s="186"/>
      <c r="P249" s="186"/>
      <c r="Q249" s="186"/>
      <c r="R249" s="186"/>
      <c r="S249" s="186"/>
      <c r="T249" s="186"/>
      <c r="U249" s="186"/>
      <c r="V249" s="186"/>
      <c r="W249" s="186"/>
      <c r="X249" s="186"/>
      <c r="Y249" s="186"/>
      <c r="Z249" s="186"/>
    </row>
    <row r="250" ht="16.5" customHeight="1" spans="1:26">
      <c r="A250" s="186"/>
      <c r="B250" s="186"/>
      <c r="C250" s="186"/>
      <c r="D250" s="186"/>
      <c r="E250" s="186"/>
      <c r="F250" s="186"/>
      <c r="G250" s="186"/>
      <c r="H250" s="186"/>
      <c r="I250" s="186"/>
      <c r="J250" s="186"/>
      <c r="K250" s="186"/>
      <c r="L250" s="186"/>
      <c r="M250" s="186"/>
      <c r="N250" s="186"/>
      <c r="O250" s="186"/>
      <c r="P250" s="186"/>
      <c r="Q250" s="186"/>
      <c r="R250" s="186"/>
      <c r="S250" s="186"/>
      <c r="T250" s="186"/>
      <c r="U250" s="186"/>
      <c r="V250" s="186"/>
      <c r="W250" s="186"/>
      <c r="X250" s="186"/>
      <c r="Y250" s="186"/>
      <c r="Z250" s="186"/>
    </row>
    <row r="251" ht="16.5" customHeight="1" spans="1:26">
      <c r="A251" s="186"/>
      <c r="B251" s="186"/>
      <c r="C251" s="186"/>
      <c r="D251" s="186"/>
      <c r="E251" s="186"/>
      <c r="F251" s="186"/>
      <c r="G251" s="186"/>
      <c r="H251" s="186"/>
      <c r="I251" s="186"/>
      <c r="J251" s="186"/>
      <c r="K251" s="186"/>
      <c r="L251" s="186"/>
      <c r="M251" s="186"/>
      <c r="N251" s="186"/>
      <c r="O251" s="186"/>
      <c r="P251" s="186"/>
      <c r="Q251" s="186"/>
      <c r="R251" s="186"/>
      <c r="S251" s="186"/>
      <c r="T251" s="186"/>
      <c r="U251" s="186"/>
      <c r="V251" s="186"/>
      <c r="W251" s="186"/>
      <c r="X251" s="186"/>
      <c r="Y251" s="186"/>
      <c r="Z251" s="186"/>
    </row>
    <row r="252" ht="16.5" customHeight="1" spans="1:26">
      <c r="A252" s="186"/>
      <c r="B252" s="186"/>
      <c r="C252" s="186"/>
      <c r="D252" s="186"/>
      <c r="E252" s="186"/>
      <c r="F252" s="186"/>
      <c r="G252" s="186"/>
      <c r="H252" s="186"/>
      <c r="I252" s="186"/>
      <c r="J252" s="186"/>
      <c r="K252" s="186"/>
      <c r="L252" s="186"/>
      <c r="M252" s="186"/>
      <c r="N252" s="186"/>
      <c r="O252" s="186"/>
      <c r="P252" s="186"/>
      <c r="Q252" s="186"/>
      <c r="R252" s="186"/>
      <c r="S252" s="186"/>
      <c r="T252" s="186"/>
      <c r="U252" s="186"/>
      <c r="V252" s="186"/>
      <c r="W252" s="186"/>
      <c r="X252" s="186"/>
      <c r="Y252" s="186"/>
      <c r="Z252" s="186"/>
    </row>
    <row r="253" ht="16.5" customHeight="1" spans="1:26">
      <c r="A253" s="186"/>
      <c r="B253" s="186"/>
      <c r="C253" s="186"/>
      <c r="D253" s="186"/>
      <c r="E253" s="186"/>
      <c r="F253" s="186"/>
      <c r="G253" s="186"/>
      <c r="H253" s="186"/>
      <c r="I253" s="186"/>
      <c r="J253" s="186"/>
      <c r="K253" s="186"/>
      <c r="L253" s="186"/>
      <c r="M253" s="186"/>
      <c r="N253" s="186"/>
      <c r="O253" s="186"/>
      <c r="P253" s="186"/>
      <c r="Q253" s="186"/>
      <c r="R253" s="186"/>
      <c r="S253" s="186"/>
      <c r="T253" s="186"/>
      <c r="U253" s="186"/>
      <c r="V253" s="186"/>
      <c r="W253" s="186"/>
      <c r="X253" s="186"/>
      <c r="Y253" s="186"/>
      <c r="Z253" s="186"/>
    </row>
    <row r="254" ht="16.5" customHeight="1" spans="1:26">
      <c r="A254" s="186"/>
      <c r="B254" s="186"/>
      <c r="C254" s="186"/>
      <c r="D254" s="186"/>
      <c r="E254" s="186"/>
      <c r="F254" s="186"/>
      <c r="G254" s="186"/>
      <c r="H254" s="186"/>
      <c r="I254" s="186"/>
      <c r="J254" s="186"/>
      <c r="K254" s="186"/>
      <c r="L254" s="186"/>
      <c r="M254" s="186"/>
      <c r="N254" s="186"/>
      <c r="O254" s="186"/>
      <c r="P254" s="186"/>
      <c r="Q254" s="186"/>
      <c r="R254" s="186"/>
      <c r="S254" s="186"/>
      <c r="T254" s="186"/>
      <c r="U254" s="186"/>
      <c r="V254" s="186"/>
      <c r="W254" s="186"/>
      <c r="X254" s="186"/>
      <c r="Y254" s="186"/>
      <c r="Z254" s="186"/>
    </row>
    <row r="255" ht="16.5" customHeight="1" spans="1:26">
      <c r="A255" s="186"/>
      <c r="B255" s="186"/>
      <c r="C255" s="186"/>
      <c r="D255" s="186"/>
      <c r="E255" s="186"/>
      <c r="F255" s="186"/>
      <c r="G255" s="186"/>
      <c r="H255" s="186"/>
      <c r="I255" s="186"/>
      <c r="J255" s="186"/>
      <c r="K255" s="186"/>
      <c r="L255" s="186"/>
      <c r="M255" s="186"/>
      <c r="N255" s="186"/>
      <c r="O255" s="186"/>
      <c r="P255" s="186"/>
      <c r="Q255" s="186"/>
      <c r="R255" s="186"/>
      <c r="S255" s="186"/>
      <c r="T255" s="186"/>
      <c r="U255" s="186"/>
      <c r="V255" s="186"/>
      <c r="W255" s="186"/>
      <c r="X255" s="186"/>
      <c r="Y255" s="186"/>
      <c r="Z255" s="186"/>
    </row>
    <row r="256" ht="16.5" customHeight="1" spans="1:26">
      <c r="A256" s="186"/>
      <c r="B256" s="186"/>
      <c r="C256" s="186"/>
      <c r="D256" s="186"/>
      <c r="E256" s="186"/>
      <c r="F256" s="186"/>
      <c r="G256" s="186"/>
      <c r="H256" s="186"/>
      <c r="I256" s="186"/>
      <c r="J256" s="186"/>
      <c r="K256" s="186"/>
      <c r="L256" s="186"/>
      <c r="M256" s="186"/>
      <c r="N256" s="186"/>
      <c r="O256" s="186"/>
      <c r="P256" s="186"/>
      <c r="Q256" s="186"/>
      <c r="R256" s="186"/>
      <c r="S256" s="186"/>
      <c r="T256" s="186"/>
      <c r="U256" s="186"/>
      <c r="V256" s="186"/>
      <c r="W256" s="186"/>
      <c r="X256" s="186"/>
      <c r="Y256" s="186"/>
      <c r="Z256" s="186"/>
    </row>
    <row r="257" ht="16.5" customHeight="1" spans="1:26">
      <c r="A257" s="186"/>
      <c r="B257" s="186"/>
      <c r="C257" s="186"/>
      <c r="D257" s="186"/>
      <c r="E257" s="186"/>
      <c r="F257" s="186"/>
      <c r="G257" s="186"/>
      <c r="H257" s="186"/>
      <c r="I257" s="186"/>
      <c r="J257" s="186"/>
      <c r="K257" s="186"/>
      <c r="L257" s="186"/>
      <c r="M257" s="186"/>
      <c r="N257" s="186"/>
      <c r="O257" s="186"/>
      <c r="P257" s="186"/>
      <c r="Q257" s="186"/>
      <c r="R257" s="186"/>
      <c r="S257" s="186"/>
      <c r="T257" s="186"/>
      <c r="U257" s="186"/>
      <c r="V257" s="186"/>
      <c r="W257" s="186"/>
      <c r="X257" s="186"/>
      <c r="Y257" s="186"/>
      <c r="Z257" s="186"/>
    </row>
    <row r="258" ht="16.5" customHeight="1" spans="1:26">
      <c r="A258" s="186"/>
      <c r="B258" s="186"/>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row>
    <row r="259" ht="16.5" customHeight="1" spans="1:26">
      <c r="A259" s="186"/>
      <c r="B259" s="186"/>
      <c r="C259" s="186"/>
      <c r="D259" s="186"/>
      <c r="E259" s="186"/>
      <c r="F259" s="186"/>
      <c r="G259" s="186"/>
      <c r="H259" s="186"/>
      <c r="I259" s="186"/>
      <c r="J259" s="186"/>
      <c r="K259" s="186"/>
      <c r="L259" s="186"/>
      <c r="M259" s="186"/>
      <c r="N259" s="186"/>
      <c r="O259" s="186"/>
      <c r="P259" s="186"/>
      <c r="Q259" s="186"/>
      <c r="R259" s="186"/>
      <c r="S259" s="186"/>
      <c r="T259" s="186"/>
      <c r="U259" s="186"/>
      <c r="V259" s="186"/>
      <c r="W259" s="186"/>
      <c r="X259" s="186"/>
      <c r="Y259" s="186"/>
      <c r="Z259" s="186"/>
    </row>
    <row r="260" ht="16.5" customHeight="1" spans="1:26">
      <c r="A260" s="186"/>
      <c r="B260" s="186"/>
      <c r="C260" s="186"/>
      <c r="D260" s="186"/>
      <c r="E260" s="186"/>
      <c r="F260" s="186"/>
      <c r="G260" s="186"/>
      <c r="H260" s="186"/>
      <c r="I260" s="186"/>
      <c r="J260" s="186"/>
      <c r="K260" s="186"/>
      <c r="L260" s="186"/>
      <c r="M260" s="186"/>
      <c r="N260" s="186"/>
      <c r="O260" s="186"/>
      <c r="P260" s="186"/>
      <c r="Q260" s="186"/>
      <c r="R260" s="186"/>
      <c r="S260" s="186"/>
      <c r="T260" s="186"/>
      <c r="U260" s="186"/>
      <c r="V260" s="186"/>
      <c r="W260" s="186"/>
      <c r="X260" s="186"/>
      <c r="Y260" s="186"/>
      <c r="Z260" s="186"/>
    </row>
    <row r="261" ht="16.5" customHeight="1" spans="1:26">
      <c r="A261" s="186"/>
      <c r="B261" s="186"/>
      <c r="C261" s="186"/>
      <c r="D261" s="186"/>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row>
    <row r="262" ht="16.5" customHeight="1" spans="1:26">
      <c r="A262" s="186"/>
      <c r="B262" s="186"/>
      <c r="C262" s="186"/>
      <c r="D262" s="186"/>
      <c r="E262" s="186"/>
      <c r="F262" s="186"/>
      <c r="G262" s="186"/>
      <c r="H262" s="186"/>
      <c r="I262" s="186"/>
      <c r="J262" s="186"/>
      <c r="K262" s="186"/>
      <c r="L262" s="186"/>
      <c r="M262" s="186"/>
      <c r="N262" s="186"/>
      <c r="O262" s="186"/>
      <c r="P262" s="186"/>
      <c r="Q262" s="186"/>
      <c r="R262" s="186"/>
      <c r="S262" s="186"/>
      <c r="T262" s="186"/>
      <c r="U262" s="186"/>
      <c r="V262" s="186"/>
      <c r="W262" s="186"/>
      <c r="X262" s="186"/>
      <c r="Y262" s="186"/>
      <c r="Z262" s="186"/>
    </row>
    <row r="263" ht="16.5" customHeight="1" spans="1:26">
      <c r="A263" s="186"/>
      <c r="B263" s="186"/>
      <c r="C263" s="186"/>
      <c r="D263" s="186"/>
      <c r="E263" s="186"/>
      <c r="F263" s="186"/>
      <c r="G263" s="186"/>
      <c r="H263" s="186"/>
      <c r="I263" s="186"/>
      <c r="J263" s="186"/>
      <c r="K263" s="186"/>
      <c r="L263" s="186"/>
      <c r="M263" s="186"/>
      <c r="N263" s="186"/>
      <c r="O263" s="186"/>
      <c r="P263" s="186"/>
      <c r="Q263" s="186"/>
      <c r="R263" s="186"/>
      <c r="S263" s="186"/>
      <c r="T263" s="186"/>
      <c r="U263" s="186"/>
      <c r="V263" s="186"/>
      <c r="W263" s="186"/>
      <c r="X263" s="186"/>
      <c r="Y263" s="186"/>
      <c r="Z263" s="186"/>
    </row>
    <row r="264" ht="16.5" customHeight="1" spans="1:26">
      <c r="A264" s="186"/>
      <c r="B264" s="186"/>
      <c r="C264" s="186"/>
      <c r="D264" s="186"/>
      <c r="E264" s="186"/>
      <c r="F264" s="186"/>
      <c r="G264" s="186"/>
      <c r="H264" s="186"/>
      <c r="I264" s="186"/>
      <c r="J264" s="186"/>
      <c r="K264" s="186"/>
      <c r="L264" s="186"/>
      <c r="M264" s="186"/>
      <c r="N264" s="186"/>
      <c r="O264" s="186"/>
      <c r="P264" s="186"/>
      <c r="Q264" s="186"/>
      <c r="R264" s="186"/>
      <c r="S264" s="186"/>
      <c r="T264" s="186"/>
      <c r="U264" s="186"/>
      <c r="V264" s="186"/>
      <c r="W264" s="186"/>
      <c r="X264" s="186"/>
      <c r="Y264" s="186"/>
      <c r="Z264" s="186"/>
    </row>
    <row r="265" ht="16.5" customHeight="1" spans="1:26">
      <c r="A265" s="186"/>
      <c r="B265" s="186"/>
      <c r="C265" s="186"/>
      <c r="D265" s="186"/>
      <c r="E265" s="186"/>
      <c r="F265" s="186"/>
      <c r="G265" s="186"/>
      <c r="H265" s="186"/>
      <c r="I265" s="186"/>
      <c r="J265" s="186"/>
      <c r="K265" s="186"/>
      <c r="L265" s="186"/>
      <c r="M265" s="186"/>
      <c r="N265" s="186"/>
      <c r="O265" s="186"/>
      <c r="P265" s="186"/>
      <c r="Q265" s="186"/>
      <c r="R265" s="186"/>
      <c r="S265" s="186"/>
      <c r="T265" s="186"/>
      <c r="U265" s="186"/>
      <c r="V265" s="186"/>
      <c r="W265" s="186"/>
      <c r="X265" s="186"/>
      <c r="Y265" s="186"/>
      <c r="Z265" s="186"/>
    </row>
    <row r="266" ht="16.5" customHeight="1" spans="1:26">
      <c r="A266" s="186"/>
      <c r="B266" s="186"/>
      <c r="C266" s="186"/>
      <c r="D266" s="186"/>
      <c r="E266" s="186"/>
      <c r="F266" s="186"/>
      <c r="G266" s="186"/>
      <c r="H266" s="186"/>
      <c r="I266" s="186"/>
      <c r="J266" s="186"/>
      <c r="K266" s="186"/>
      <c r="L266" s="186"/>
      <c r="M266" s="186"/>
      <c r="N266" s="186"/>
      <c r="O266" s="186"/>
      <c r="P266" s="186"/>
      <c r="Q266" s="186"/>
      <c r="R266" s="186"/>
      <c r="S266" s="186"/>
      <c r="T266" s="186"/>
      <c r="U266" s="186"/>
      <c r="V266" s="186"/>
      <c r="W266" s="186"/>
      <c r="X266" s="186"/>
      <c r="Y266" s="186"/>
      <c r="Z266" s="186"/>
    </row>
    <row r="267" ht="16.5" customHeight="1" spans="1:26">
      <c r="A267" s="186"/>
      <c r="B267" s="186"/>
      <c r="C267" s="186"/>
      <c r="D267" s="186"/>
      <c r="E267" s="186"/>
      <c r="F267" s="186"/>
      <c r="G267" s="186"/>
      <c r="H267" s="186"/>
      <c r="I267" s="186"/>
      <c r="J267" s="186"/>
      <c r="K267" s="186"/>
      <c r="L267" s="186"/>
      <c r="M267" s="186"/>
      <c r="N267" s="186"/>
      <c r="O267" s="186"/>
      <c r="P267" s="186"/>
      <c r="Q267" s="186"/>
      <c r="R267" s="186"/>
      <c r="S267" s="186"/>
      <c r="T267" s="186"/>
      <c r="U267" s="186"/>
      <c r="V267" s="186"/>
      <c r="W267" s="186"/>
      <c r="X267" s="186"/>
      <c r="Y267" s="186"/>
      <c r="Z267" s="186"/>
    </row>
    <row r="268" ht="16.5" customHeight="1" spans="1:26">
      <c r="A268" s="186"/>
      <c r="B268" s="186"/>
      <c r="C268" s="186"/>
      <c r="D268" s="186"/>
      <c r="E268" s="186"/>
      <c r="F268" s="186"/>
      <c r="G268" s="186"/>
      <c r="H268" s="186"/>
      <c r="I268" s="186"/>
      <c r="J268" s="186"/>
      <c r="K268" s="186"/>
      <c r="L268" s="186"/>
      <c r="M268" s="186"/>
      <c r="N268" s="186"/>
      <c r="O268" s="186"/>
      <c r="P268" s="186"/>
      <c r="Q268" s="186"/>
      <c r="R268" s="186"/>
      <c r="S268" s="186"/>
      <c r="T268" s="186"/>
      <c r="U268" s="186"/>
      <c r="V268" s="186"/>
      <c r="W268" s="186"/>
      <c r="X268" s="186"/>
      <c r="Y268" s="186"/>
      <c r="Z268" s="186"/>
    </row>
    <row r="269" ht="16.5" customHeight="1" spans="1:26">
      <c r="A269" s="186"/>
      <c r="B269" s="186"/>
      <c r="C269" s="186"/>
      <c r="D269" s="186"/>
      <c r="E269" s="186"/>
      <c r="F269" s="186"/>
      <c r="G269" s="186"/>
      <c r="H269" s="186"/>
      <c r="I269" s="186"/>
      <c r="J269" s="186"/>
      <c r="K269" s="186"/>
      <c r="L269" s="186"/>
      <c r="M269" s="186"/>
      <c r="N269" s="186"/>
      <c r="O269" s="186"/>
      <c r="P269" s="186"/>
      <c r="Q269" s="186"/>
      <c r="R269" s="186"/>
      <c r="S269" s="186"/>
      <c r="T269" s="186"/>
      <c r="U269" s="186"/>
      <c r="V269" s="186"/>
      <c r="W269" s="186"/>
      <c r="X269" s="186"/>
      <c r="Y269" s="186"/>
      <c r="Z269" s="186"/>
    </row>
    <row r="270" ht="16.5" customHeight="1" spans="1:26">
      <c r="A270" s="186"/>
      <c r="B270" s="186"/>
      <c r="C270" s="186"/>
      <c r="D270" s="186"/>
      <c r="E270" s="186"/>
      <c r="F270" s="186"/>
      <c r="G270" s="186"/>
      <c r="H270" s="186"/>
      <c r="I270" s="186"/>
      <c r="J270" s="186"/>
      <c r="K270" s="186"/>
      <c r="L270" s="186"/>
      <c r="M270" s="186"/>
      <c r="N270" s="186"/>
      <c r="O270" s="186"/>
      <c r="P270" s="186"/>
      <c r="Q270" s="186"/>
      <c r="R270" s="186"/>
      <c r="S270" s="186"/>
      <c r="T270" s="186"/>
      <c r="U270" s="186"/>
      <c r="V270" s="186"/>
      <c r="W270" s="186"/>
      <c r="X270" s="186"/>
      <c r="Y270" s="186"/>
      <c r="Z270" s="186"/>
    </row>
    <row r="271" ht="16.5" customHeight="1" spans="1:26">
      <c r="A271" s="186"/>
      <c r="B271" s="186"/>
      <c r="C271" s="186"/>
      <c r="D271" s="186"/>
      <c r="E271" s="186"/>
      <c r="F271" s="186"/>
      <c r="G271" s="186"/>
      <c r="H271" s="186"/>
      <c r="I271" s="186"/>
      <c r="J271" s="186"/>
      <c r="K271" s="186"/>
      <c r="L271" s="186"/>
      <c r="M271" s="186"/>
      <c r="N271" s="186"/>
      <c r="O271" s="186"/>
      <c r="P271" s="186"/>
      <c r="Q271" s="186"/>
      <c r="R271" s="186"/>
      <c r="S271" s="186"/>
      <c r="T271" s="186"/>
      <c r="U271" s="186"/>
      <c r="V271" s="186"/>
      <c r="W271" s="186"/>
      <c r="X271" s="186"/>
      <c r="Y271" s="186"/>
      <c r="Z271" s="186"/>
    </row>
    <row r="272" ht="16.5" customHeight="1" spans="1:26">
      <c r="A272" s="186"/>
      <c r="B272" s="186"/>
      <c r="C272" s="186"/>
      <c r="D272" s="186"/>
      <c r="E272" s="186"/>
      <c r="F272" s="186"/>
      <c r="G272" s="186"/>
      <c r="H272" s="186"/>
      <c r="I272" s="186"/>
      <c r="J272" s="186"/>
      <c r="K272" s="186"/>
      <c r="L272" s="186"/>
      <c r="M272" s="186"/>
      <c r="N272" s="186"/>
      <c r="O272" s="186"/>
      <c r="P272" s="186"/>
      <c r="Q272" s="186"/>
      <c r="R272" s="186"/>
      <c r="S272" s="186"/>
      <c r="T272" s="186"/>
      <c r="U272" s="186"/>
      <c r="V272" s="186"/>
      <c r="W272" s="186"/>
      <c r="X272" s="186"/>
      <c r="Y272" s="186"/>
      <c r="Z272" s="186"/>
    </row>
    <row r="273" ht="16.5" customHeight="1" spans="1:26">
      <c r="A273" s="186"/>
      <c r="B273" s="186"/>
      <c r="C273" s="186"/>
      <c r="D273" s="186"/>
      <c r="E273" s="186"/>
      <c r="F273" s="186"/>
      <c r="G273" s="186"/>
      <c r="H273" s="186"/>
      <c r="I273" s="186"/>
      <c r="J273" s="186"/>
      <c r="K273" s="186"/>
      <c r="L273" s="186"/>
      <c r="M273" s="186"/>
      <c r="N273" s="186"/>
      <c r="O273" s="186"/>
      <c r="P273" s="186"/>
      <c r="Q273" s="186"/>
      <c r="R273" s="186"/>
      <c r="S273" s="186"/>
      <c r="T273" s="186"/>
      <c r="U273" s="186"/>
      <c r="V273" s="186"/>
      <c r="W273" s="186"/>
      <c r="X273" s="186"/>
      <c r="Y273" s="186"/>
      <c r="Z273" s="186"/>
    </row>
    <row r="274" ht="16.5" customHeight="1" spans="1:26">
      <c r="A274" s="186"/>
      <c r="B274" s="186"/>
      <c r="C274" s="186"/>
      <c r="D274" s="186"/>
      <c r="E274" s="186"/>
      <c r="F274" s="186"/>
      <c r="G274" s="186"/>
      <c r="H274" s="186"/>
      <c r="I274" s="186"/>
      <c r="J274" s="186"/>
      <c r="K274" s="186"/>
      <c r="L274" s="186"/>
      <c r="M274" s="186"/>
      <c r="N274" s="186"/>
      <c r="O274" s="186"/>
      <c r="P274" s="186"/>
      <c r="Q274" s="186"/>
      <c r="R274" s="186"/>
      <c r="S274" s="186"/>
      <c r="T274" s="186"/>
      <c r="U274" s="186"/>
      <c r="V274" s="186"/>
      <c r="W274" s="186"/>
      <c r="X274" s="186"/>
      <c r="Y274" s="186"/>
      <c r="Z274" s="186"/>
    </row>
    <row r="275" ht="16.5" customHeight="1" spans="1:26">
      <c r="A275" s="186"/>
      <c r="B275" s="186"/>
      <c r="C275" s="186"/>
      <c r="D275" s="186"/>
      <c r="E275" s="186"/>
      <c r="F275" s="186"/>
      <c r="G275" s="186"/>
      <c r="H275" s="186"/>
      <c r="I275" s="186"/>
      <c r="J275" s="186"/>
      <c r="K275" s="186"/>
      <c r="L275" s="186"/>
      <c r="M275" s="186"/>
      <c r="N275" s="186"/>
      <c r="O275" s="186"/>
      <c r="P275" s="186"/>
      <c r="Q275" s="186"/>
      <c r="R275" s="186"/>
      <c r="S275" s="186"/>
      <c r="T275" s="186"/>
      <c r="U275" s="186"/>
      <c r="V275" s="186"/>
      <c r="W275" s="186"/>
      <c r="X275" s="186"/>
      <c r="Y275" s="186"/>
      <c r="Z275" s="186"/>
    </row>
    <row r="276" ht="16.5" customHeight="1" spans="1:26">
      <c r="A276" s="186"/>
      <c r="B276" s="186"/>
      <c r="C276" s="186"/>
      <c r="D276" s="186"/>
      <c r="E276" s="186"/>
      <c r="F276" s="186"/>
      <c r="G276" s="186"/>
      <c r="H276" s="186"/>
      <c r="I276" s="186"/>
      <c r="J276" s="186"/>
      <c r="K276" s="186"/>
      <c r="L276" s="186"/>
      <c r="M276" s="186"/>
      <c r="N276" s="186"/>
      <c r="O276" s="186"/>
      <c r="P276" s="186"/>
      <c r="Q276" s="186"/>
      <c r="R276" s="186"/>
      <c r="S276" s="186"/>
      <c r="T276" s="186"/>
      <c r="U276" s="186"/>
      <c r="V276" s="186"/>
      <c r="W276" s="186"/>
      <c r="X276" s="186"/>
      <c r="Y276" s="186"/>
      <c r="Z276" s="186"/>
    </row>
    <row r="277" ht="16.5" customHeight="1" spans="1:26">
      <c r="A277" s="186"/>
      <c r="B277" s="186"/>
      <c r="C277" s="186"/>
      <c r="D277" s="186"/>
      <c r="E277" s="186"/>
      <c r="F277" s="186"/>
      <c r="G277" s="186"/>
      <c r="H277" s="186"/>
      <c r="I277" s="186"/>
      <c r="J277" s="186"/>
      <c r="K277" s="186"/>
      <c r="L277" s="186"/>
      <c r="M277" s="186"/>
      <c r="N277" s="186"/>
      <c r="O277" s="186"/>
      <c r="P277" s="186"/>
      <c r="Q277" s="186"/>
      <c r="R277" s="186"/>
      <c r="S277" s="186"/>
      <c r="T277" s="186"/>
      <c r="U277" s="186"/>
      <c r="V277" s="186"/>
      <c r="W277" s="186"/>
      <c r="X277" s="186"/>
      <c r="Y277" s="186"/>
      <c r="Z277" s="186"/>
    </row>
    <row r="278" ht="16.5" customHeight="1" spans="1:26">
      <c r="A278" s="186"/>
      <c r="B278" s="186"/>
      <c r="C278" s="186"/>
      <c r="D278" s="186"/>
      <c r="E278" s="186"/>
      <c r="F278" s="186"/>
      <c r="G278" s="186"/>
      <c r="H278" s="186"/>
      <c r="I278" s="186"/>
      <c r="J278" s="186"/>
      <c r="K278" s="186"/>
      <c r="L278" s="186"/>
      <c r="M278" s="186"/>
      <c r="N278" s="186"/>
      <c r="O278" s="186"/>
      <c r="P278" s="186"/>
      <c r="Q278" s="186"/>
      <c r="R278" s="186"/>
      <c r="S278" s="186"/>
      <c r="T278" s="186"/>
      <c r="U278" s="186"/>
      <c r="V278" s="186"/>
      <c r="W278" s="186"/>
      <c r="X278" s="186"/>
      <c r="Y278" s="186"/>
      <c r="Z278" s="186"/>
    </row>
    <row r="279" ht="16.5" customHeight="1" spans="1:26">
      <c r="A279" s="186"/>
      <c r="B279" s="186"/>
      <c r="C279" s="186"/>
      <c r="D279" s="186"/>
      <c r="E279" s="186"/>
      <c r="F279" s="186"/>
      <c r="G279" s="186"/>
      <c r="H279" s="186"/>
      <c r="I279" s="186"/>
      <c r="J279" s="186"/>
      <c r="K279" s="186"/>
      <c r="L279" s="186"/>
      <c r="M279" s="186"/>
      <c r="N279" s="186"/>
      <c r="O279" s="186"/>
      <c r="P279" s="186"/>
      <c r="Q279" s="186"/>
      <c r="R279" s="186"/>
      <c r="S279" s="186"/>
      <c r="T279" s="186"/>
      <c r="U279" s="186"/>
      <c r="V279" s="186"/>
      <c r="W279" s="186"/>
      <c r="X279" s="186"/>
      <c r="Y279" s="186"/>
      <c r="Z279" s="186"/>
    </row>
    <row r="280" ht="16.5" customHeight="1" spans="1:26">
      <c r="A280" s="186"/>
      <c r="B280" s="186"/>
      <c r="C280" s="186"/>
      <c r="D280" s="186"/>
      <c r="E280" s="186"/>
      <c r="F280" s="186"/>
      <c r="G280" s="186"/>
      <c r="H280" s="186"/>
      <c r="I280" s="186"/>
      <c r="J280" s="186"/>
      <c r="K280" s="186"/>
      <c r="L280" s="186"/>
      <c r="M280" s="186"/>
      <c r="N280" s="186"/>
      <c r="O280" s="186"/>
      <c r="P280" s="186"/>
      <c r="Q280" s="186"/>
      <c r="R280" s="186"/>
      <c r="S280" s="186"/>
      <c r="T280" s="186"/>
      <c r="U280" s="186"/>
      <c r="V280" s="186"/>
      <c r="W280" s="186"/>
      <c r="X280" s="186"/>
      <c r="Y280" s="186"/>
      <c r="Z280" s="186"/>
    </row>
    <row r="281" ht="16.5" customHeight="1" spans="1:26">
      <c r="A281" s="186"/>
      <c r="B281" s="186"/>
      <c r="C281" s="186"/>
      <c r="D281" s="186"/>
      <c r="E281" s="186"/>
      <c r="F281" s="186"/>
      <c r="G281" s="186"/>
      <c r="H281" s="186"/>
      <c r="I281" s="186"/>
      <c r="J281" s="186"/>
      <c r="K281" s="186"/>
      <c r="L281" s="186"/>
      <c r="M281" s="186"/>
      <c r="N281" s="186"/>
      <c r="O281" s="186"/>
      <c r="P281" s="186"/>
      <c r="Q281" s="186"/>
      <c r="R281" s="186"/>
      <c r="S281" s="186"/>
      <c r="T281" s="186"/>
      <c r="U281" s="186"/>
      <c r="V281" s="186"/>
      <c r="W281" s="186"/>
      <c r="X281" s="186"/>
      <c r="Y281" s="186"/>
      <c r="Z281" s="186"/>
    </row>
    <row r="282" ht="16.5" customHeight="1" spans="1:26">
      <c r="A282" s="186"/>
      <c r="B282" s="186"/>
      <c r="C282" s="186"/>
      <c r="D282" s="186"/>
      <c r="E282" s="186"/>
      <c r="F282" s="186"/>
      <c r="G282" s="186"/>
      <c r="H282" s="186"/>
      <c r="I282" s="186"/>
      <c r="J282" s="186"/>
      <c r="K282" s="186"/>
      <c r="L282" s="186"/>
      <c r="M282" s="186"/>
      <c r="N282" s="186"/>
      <c r="O282" s="186"/>
      <c r="P282" s="186"/>
      <c r="Q282" s="186"/>
      <c r="R282" s="186"/>
      <c r="S282" s="186"/>
      <c r="T282" s="186"/>
      <c r="U282" s="186"/>
      <c r="V282" s="186"/>
      <c r="W282" s="186"/>
      <c r="X282" s="186"/>
      <c r="Y282" s="186"/>
      <c r="Z282" s="186"/>
    </row>
    <row r="283" ht="16.5" customHeight="1" spans="1:26">
      <c r="A283" s="186"/>
      <c r="B283" s="186"/>
      <c r="C283" s="186"/>
      <c r="D283" s="186"/>
      <c r="E283" s="186"/>
      <c r="F283" s="186"/>
      <c r="G283" s="186"/>
      <c r="H283" s="186"/>
      <c r="I283" s="186"/>
      <c r="J283" s="186"/>
      <c r="K283" s="186"/>
      <c r="L283" s="186"/>
      <c r="M283" s="186"/>
      <c r="N283" s="186"/>
      <c r="O283" s="186"/>
      <c r="P283" s="186"/>
      <c r="Q283" s="186"/>
      <c r="R283" s="186"/>
      <c r="S283" s="186"/>
      <c r="T283" s="186"/>
      <c r="U283" s="186"/>
      <c r="V283" s="186"/>
      <c r="W283" s="186"/>
      <c r="X283" s="186"/>
      <c r="Y283" s="186"/>
      <c r="Z283" s="186"/>
    </row>
    <row r="284" ht="16.5" customHeight="1" spans="1:26">
      <c r="A284" s="186"/>
      <c r="B284" s="186"/>
      <c r="C284" s="186"/>
      <c r="D284" s="186"/>
      <c r="E284" s="186"/>
      <c r="F284" s="186"/>
      <c r="G284" s="186"/>
      <c r="H284" s="186"/>
      <c r="I284" s="186"/>
      <c r="J284" s="186"/>
      <c r="K284" s="186"/>
      <c r="L284" s="186"/>
      <c r="M284" s="186"/>
      <c r="N284" s="186"/>
      <c r="O284" s="186"/>
      <c r="P284" s="186"/>
      <c r="Q284" s="186"/>
      <c r="R284" s="186"/>
      <c r="S284" s="186"/>
      <c r="T284" s="186"/>
      <c r="U284" s="186"/>
      <c r="V284" s="186"/>
      <c r="W284" s="186"/>
      <c r="X284" s="186"/>
      <c r="Y284" s="186"/>
      <c r="Z284" s="186"/>
    </row>
    <row r="285" ht="16.5" customHeight="1" spans="1:26">
      <c r="A285" s="186"/>
      <c r="B285" s="186"/>
      <c r="C285" s="186"/>
      <c r="D285" s="186"/>
      <c r="E285" s="186"/>
      <c r="F285" s="186"/>
      <c r="G285" s="186"/>
      <c r="H285" s="186"/>
      <c r="I285" s="186"/>
      <c r="J285" s="186"/>
      <c r="K285" s="186"/>
      <c r="L285" s="186"/>
      <c r="M285" s="186"/>
      <c r="N285" s="186"/>
      <c r="O285" s="186"/>
      <c r="P285" s="186"/>
      <c r="Q285" s="186"/>
      <c r="R285" s="186"/>
      <c r="S285" s="186"/>
      <c r="T285" s="186"/>
      <c r="U285" s="186"/>
      <c r="V285" s="186"/>
      <c r="W285" s="186"/>
      <c r="X285" s="186"/>
      <c r="Y285" s="186"/>
      <c r="Z285" s="186"/>
    </row>
    <row r="286" ht="16.5" customHeight="1" spans="1:26">
      <c r="A286" s="186"/>
      <c r="B286" s="186"/>
      <c r="C286" s="186"/>
      <c r="D286" s="186"/>
      <c r="E286" s="186"/>
      <c r="F286" s="186"/>
      <c r="G286" s="186"/>
      <c r="H286" s="186"/>
      <c r="I286" s="186"/>
      <c r="J286" s="186"/>
      <c r="K286" s="186"/>
      <c r="L286" s="186"/>
      <c r="M286" s="186"/>
      <c r="N286" s="186"/>
      <c r="O286" s="186"/>
      <c r="P286" s="186"/>
      <c r="Q286" s="186"/>
      <c r="R286" s="186"/>
      <c r="S286" s="186"/>
      <c r="T286" s="186"/>
      <c r="U286" s="186"/>
      <c r="V286" s="186"/>
      <c r="W286" s="186"/>
      <c r="X286" s="186"/>
      <c r="Y286" s="186"/>
      <c r="Z286" s="186"/>
    </row>
    <row r="287" ht="16.5" customHeight="1" spans="1:26">
      <c r="A287" s="186"/>
      <c r="B287" s="186"/>
      <c r="C287" s="186"/>
      <c r="D287" s="186"/>
      <c r="E287" s="186"/>
      <c r="F287" s="186"/>
      <c r="G287" s="186"/>
      <c r="H287" s="186"/>
      <c r="I287" s="186"/>
      <c r="J287" s="186"/>
      <c r="K287" s="186"/>
      <c r="L287" s="186"/>
      <c r="M287" s="186"/>
      <c r="N287" s="186"/>
      <c r="O287" s="186"/>
      <c r="P287" s="186"/>
      <c r="Q287" s="186"/>
      <c r="R287" s="186"/>
      <c r="S287" s="186"/>
      <c r="T287" s="186"/>
      <c r="U287" s="186"/>
      <c r="V287" s="186"/>
      <c r="W287" s="186"/>
      <c r="X287" s="186"/>
      <c r="Y287" s="186"/>
      <c r="Z287" s="186"/>
    </row>
    <row r="288" ht="16.5" customHeight="1" spans="1:26">
      <c r="A288" s="186"/>
      <c r="B288" s="186"/>
      <c r="C288" s="186"/>
      <c r="D288" s="186"/>
      <c r="E288" s="186"/>
      <c r="F288" s="186"/>
      <c r="G288" s="186"/>
      <c r="H288" s="186"/>
      <c r="I288" s="186"/>
      <c r="J288" s="186"/>
      <c r="K288" s="186"/>
      <c r="L288" s="186"/>
      <c r="M288" s="186"/>
      <c r="N288" s="186"/>
      <c r="O288" s="186"/>
      <c r="P288" s="186"/>
      <c r="Q288" s="186"/>
      <c r="R288" s="186"/>
      <c r="S288" s="186"/>
      <c r="T288" s="186"/>
      <c r="U288" s="186"/>
      <c r="V288" s="186"/>
      <c r="W288" s="186"/>
      <c r="X288" s="186"/>
      <c r="Y288" s="186"/>
      <c r="Z288" s="186"/>
    </row>
    <row r="289" ht="16.5" customHeight="1" spans="1:26">
      <c r="A289" s="186"/>
      <c r="B289" s="186"/>
      <c r="C289" s="186"/>
      <c r="D289" s="186"/>
      <c r="E289" s="186"/>
      <c r="F289" s="186"/>
      <c r="G289" s="186"/>
      <c r="H289" s="186"/>
      <c r="I289" s="186"/>
      <c r="J289" s="186"/>
      <c r="K289" s="186"/>
      <c r="L289" s="186"/>
      <c r="M289" s="186"/>
      <c r="N289" s="186"/>
      <c r="O289" s="186"/>
      <c r="P289" s="186"/>
      <c r="Q289" s="186"/>
      <c r="R289" s="186"/>
      <c r="S289" s="186"/>
      <c r="T289" s="186"/>
      <c r="U289" s="186"/>
      <c r="V289" s="186"/>
      <c r="W289" s="186"/>
      <c r="X289" s="186"/>
      <c r="Y289" s="186"/>
      <c r="Z289" s="186"/>
    </row>
    <row r="290" ht="16.5" customHeight="1" spans="1:26">
      <c r="A290" s="186"/>
      <c r="B290" s="186"/>
      <c r="C290" s="186"/>
      <c r="D290" s="186"/>
      <c r="E290" s="186"/>
      <c r="F290" s="186"/>
      <c r="G290" s="186"/>
      <c r="H290" s="186"/>
      <c r="I290" s="186"/>
      <c r="J290" s="186"/>
      <c r="K290" s="186"/>
      <c r="L290" s="186"/>
      <c r="M290" s="186"/>
      <c r="N290" s="186"/>
      <c r="O290" s="186"/>
      <c r="P290" s="186"/>
      <c r="Q290" s="186"/>
      <c r="R290" s="186"/>
      <c r="S290" s="186"/>
      <c r="T290" s="186"/>
      <c r="U290" s="186"/>
      <c r="V290" s="186"/>
      <c r="W290" s="186"/>
      <c r="X290" s="186"/>
      <c r="Y290" s="186"/>
      <c r="Z290" s="186"/>
    </row>
    <row r="291" ht="16.5" customHeight="1" spans="1:26">
      <c r="A291" s="186"/>
      <c r="B291" s="186"/>
      <c r="C291" s="186"/>
      <c r="D291" s="186"/>
      <c r="E291" s="186"/>
      <c r="F291" s="186"/>
      <c r="G291" s="186"/>
      <c r="H291" s="186"/>
      <c r="I291" s="186"/>
      <c r="J291" s="186"/>
      <c r="K291" s="186"/>
      <c r="L291" s="186"/>
      <c r="M291" s="186"/>
      <c r="N291" s="186"/>
      <c r="O291" s="186"/>
      <c r="P291" s="186"/>
      <c r="Q291" s="186"/>
      <c r="R291" s="186"/>
      <c r="S291" s="186"/>
      <c r="T291" s="186"/>
      <c r="U291" s="186"/>
      <c r="V291" s="186"/>
      <c r="W291" s="186"/>
      <c r="X291" s="186"/>
      <c r="Y291" s="186"/>
      <c r="Z291" s="186"/>
    </row>
    <row r="292" ht="16.5" customHeight="1" spans="1:26">
      <c r="A292" s="186"/>
      <c r="B292" s="186"/>
      <c r="C292" s="186"/>
      <c r="D292" s="186"/>
      <c r="E292" s="186"/>
      <c r="F292" s="186"/>
      <c r="G292" s="186"/>
      <c r="H292" s="186"/>
      <c r="I292" s="186"/>
      <c r="J292" s="186"/>
      <c r="K292" s="186"/>
      <c r="L292" s="186"/>
      <c r="M292" s="186"/>
      <c r="N292" s="186"/>
      <c r="O292" s="186"/>
      <c r="P292" s="186"/>
      <c r="Q292" s="186"/>
      <c r="R292" s="186"/>
      <c r="S292" s="186"/>
      <c r="T292" s="186"/>
      <c r="U292" s="186"/>
      <c r="V292" s="186"/>
      <c r="W292" s="186"/>
      <c r="X292" s="186"/>
      <c r="Y292" s="186"/>
      <c r="Z292" s="186"/>
    </row>
    <row r="293" ht="16.5" customHeight="1" spans="1:26">
      <c r="A293" s="186"/>
      <c r="B293" s="186"/>
      <c r="C293" s="186"/>
      <c r="D293" s="186"/>
      <c r="E293" s="186"/>
      <c r="F293" s="186"/>
      <c r="G293" s="186"/>
      <c r="H293" s="186"/>
      <c r="I293" s="186"/>
      <c r="J293" s="186"/>
      <c r="K293" s="186"/>
      <c r="L293" s="186"/>
      <c r="M293" s="186"/>
      <c r="N293" s="186"/>
      <c r="O293" s="186"/>
      <c r="P293" s="186"/>
      <c r="Q293" s="186"/>
      <c r="R293" s="186"/>
      <c r="S293" s="186"/>
      <c r="T293" s="186"/>
      <c r="U293" s="186"/>
      <c r="V293" s="186"/>
      <c r="W293" s="186"/>
      <c r="X293" s="186"/>
      <c r="Y293" s="186"/>
      <c r="Z293" s="186"/>
    </row>
    <row r="294" ht="16.5" customHeight="1" spans="1:26">
      <c r="A294" s="186"/>
      <c r="B294" s="186"/>
      <c r="C294" s="186"/>
      <c r="D294" s="186"/>
      <c r="E294" s="186"/>
      <c r="F294" s="186"/>
      <c r="G294" s="186"/>
      <c r="H294" s="186"/>
      <c r="I294" s="186"/>
      <c r="J294" s="186"/>
      <c r="K294" s="186"/>
      <c r="L294" s="186"/>
      <c r="M294" s="186"/>
      <c r="N294" s="186"/>
      <c r="O294" s="186"/>
      <c r="P294" s="186"/>
      <c r="Q294" s="186"/>
      <c r="R294" s="186"/>
      <c r="S294" s="186"/>
      <c r="T294" s="186"/>
      <c r="U294" s="186"/>
      <c r="V294" s="186"/>
      <c r="W294" s="186"/>
      <c r="X294" s="186"/>
      <c r="Y294" s="186"/>
      <c r="Z294" s="186"/>
    </row>
    <row r="295" ht="16.5" customHeight="1" spans="1:26">
      <c r="A295" s="186"/>
      <c r="B295" s="186"/>
      <c r="C295" s="186"/>
      <c r="D295" s="186"/>
      <c r="E295" s="186"/>
      <c r="F295" s="186"/>
      <c r="G295" s="186"/>
      <c r="H295" s="186"/>
      <c r="I295" s="186"/>
      <c r="J295" s="186"/>
      <c r="K295" s="186"/>
      <c r="L295" s="186"/>
      <c r="M295" s="186"/>
      <c r="N295" s="186"/>
      <c r="O295" s="186"/>
      <c r="P295" s="186"/>
      <c r="Q295" s="186"/>
      <c r="R295" s="186"/>
      <c r="S295" s="186"/>
      <c r="T295" s="186"/>
      <c r="U295" s="186"/>
      <c r="V295" s="186"/>
      <c r="W295" s="186"/>
      <c r="X295" s="186"/>
      <c r="Y295" s="186"/>
      <c r="Z295" s="186"/>
    </row>
    <row r="296" ht="16.5" customHeight="1" spans="1:26">
      <c r="A296" s="186"/>
      <c r="B296" s="186"/>
      <c r="C296" s="186"/>
      <c r="D296" s="186"/>
      <c r="E296" s="186"/>
      <c r="F296" s="186"/>
      <c r="G296" s="186"/>
      <c r="H296" s="186"/>
      <c r="I296" s="186"/>
      <c r="J296" s="186"/>
      <c r="K296" s="186"/>
      <c r="L296" s="186"/>
      <c r="M296" s="186"/>
      <c r="N296" s="186"/>
      <c r="O296" s="186"/>
      <c r="P296" s="186"/>
      <c r="Q296" s="186"/>
      <c r="R296" s="186"/>
      <c r="S296" s="186"/>
      <c r="T296" s="186"/>
      <c r="U296" s="186"/>
      <c r="V296" s="186"/>
      <c r="W296" s="186"/>
      <c r="X296" s="186"/>
      <c r="Y296" s="186"/>
      <c r="Z296" s="186"/>
    </row>
    <row r="297" ht="16.5" customHeight="1" spans="1:26">
      <c r="A297" s="186"/>
      <c r="B297" s="186"/>
      <c r="C297" s="186"/>
      <c r="D297" s="186"/>
      <c r="E297" s="186"/>
      <c r="F297" s="186"/>
      <c r="G297" s="186"/>
      <c r="H297" s="186"/>
      <c r="I297" s="186"/>
      <c r="J297" s="186"/>
      <c r="K297" s="186"/>
      <c r="L297" s="186"/>
      <c r="M297" s="186"/>
      <c r="N297" s="186"/>
      <c r="O297" s="186"/>
      <c r="P297" s="186"/>
      <c r="Q297" s="186"/>
      <c r="R297" s="186"/>
      <c r="S297" s="186"/>
      <c r="T297" s="186"/>
      <c r="U297" s="186"/>
      <c r="V297" s="186"/>
      <c r="W297" s="186"/>
      <c r="X297" s="186"/>
      <c r="Y297" s="186"/>
      <c r="Z297" s="186"/>
    </row>
    <row r="298" ht="16.5" customHeight="1" spans="1:26">
      <c r="A298" s="186"/>
      <c r="B298" s="186"/>
      <c r="C298" s="186"/>
      <c r="D298" s="186"/>
      <c r="E298" s="186"/>
      <c r="F298" s="186"/>
      <c r="G298" s="186"/>
      <c r="H298" s="186"/>
      <c r="I298" s="186"/>
      <c r="J298" s="186"/>
      <c r="K298" s="186"/>
      <c r="L298" s="186"/>
      <c r="M298" s="186"/>
      <c r="N298" s="186"/>
      <c r="O298" s="186"/>
      <c r="P298" s="186"/>
      <c r="Q298" s="186"/>
      <c r="R298" s="186"/>
      <c r="S298" s="186"/>
      <c r="T298" s="186"/>
      <c r="U298" s="186"/>
      <c r="V298" s="186"/>
      <c r="W298" s="186"/>
      <c r="X298" s="186"/>
      <c r="Y298" s="186"/>
      <c r="Z298" s="186"/>
    </row>
    <row r="299" ht="16.5" customHeight="1" spans="1:26">
      <c r="A299" s="186"/>
      <c r="B299" s="186"/>
      <c r="C299" s="186"/>
      <c r="D299" s="186"/>
      <c r="E299" s="186"/>
      <c r="F299" s="186"/>
      <c r="G299" s="186"/>
      <c r="H299" s="186"/>
      <c r="I299" s="186"/>
      <c r="J299" s="186"/>
      <c r="K299" s="186"/>
      <c r="L299" s="186"/>
      <c r="M299" s="186"/>
      <c r="N299" s="186"/>
      <c r="O299" s="186"/>
      <c r="P299" s="186"/>
      <c r="Q299" s="186"/>
      <c r="R299" s="186"/>
      <c r="S299" s="186"/>
      <c r="T299" s="186"/>
      <c r="U299" s="186"/>
      <c r="V299" s="186"/>
      <c r="W299" s="186"/>
      <c r="X299" s="186"/>
      <c r="Y299" s="186"/>
      <c r="Z299" s="186"/>
    </row>
    <row r="300" ht="16.5" customHeight="1" spans="1:26">
      <c r="A300" s="186"/>
      <c r="B300" s="186"/>
      <c r="C300" s="186"/>
      <c r="D300" s="186"/>
      <c r="E300" s="186"/>
      <c r="F300" s="186"/>
      <c r="G300" s="186"/>
      <c r="H300" s="186"/>
      <c r="I300" s="186"/>
      <c r="J300" s="186"/>
      <c r="K300" s="186"/>
      <c r="L300" s="186"/>
      <c r="M300" s="186"/>
      <c r="N300" s="186"/>
      <c r="O300" s="186"/>
      <c r="P300" s="186"/>
      <c r="Q300" s="186"/>
      <c r="R300" s="186"/>
      <c r="S300" s="186"/>
      <c r="T300" s="186"/>
      <c r="U300" s="186"/>
      <c r="V300" s="186"/>
      <c r="W300" s="186"/>
      <c r="X300" s="186"/>
      <c r="Y300" s="186"/>
      <c r="Z300" s="186"/>
    </row>
    <row r="301" ht="16.5" customHeight="1" spans="1:26">
      <c r="A301" s="186"/>
      <c r="B301" s="186"/>
      <c r="C301" s="186"/>
      <c r="D301" s="186"/>
      <c r="E301" s="186"/>
      <c r="F301" s="186"/>
      <c r="G301" s="186"/>
      <c r="H301" s="186"/>
      <c r="I301" s="186"/>
      <c r="J301" s="186"/>
      <c r="K301" s="186"/>
      <c r="L301" s="186"/>
      <c r="M301" s="186"/>
      <c r="N301" s="186"/>
      <c r="O301" s="186"/>
      <c r="P301" s="186"/>
      <c r="Q301" s="186"/>
      <c r="R301" s="186"/>
      <c r="S301" s="186"/>
      <c r="T301" s="186"/>
      <c r="U301" s="186"/>
      <c r="V301" s="186"/>
      <c r="W301" s="186"/>
      <c r="X301" s="186"/>
      <c r="Y301" s="186"/>
      <c r="Z301" s="186"/>
    </row>
    <row r="302" ht="16.5" customHeight="1" spans="1:26">
      <c r="A302" s="186"/>
      <c r="B302" s="186"/>
      <c r="C302" s="186"/>
      <c r="D302" s="186"/>
      <c r="E302" s="186"/>
      <c r="F302" s="186"/>
      <c r="G302" s="186"/>
      <c r="H302" s="186"/>
      <c r="I302" s="186"/>
      <c r="J302" s="186"/>
      <c r="K302" s="186"/>
      <c r="L302" s="186"/>
      <c r="M302" s="186"/>
      <c r="N302" s="186"/>
      <c r="O302" s="186"/>
      <c r="P302" s="186"/>
      <c r="Q302" s="186"/>
      <c r="R302" s="186"/>
      <c r="S302" s="186"/>
      <c r="T302" s="186"/>
      <c r="U302" s="186"/>
      <c r="V302" s="186"/>
      <c r="W302" s="186"/>
      <c r="X302" s="186"/>
      <c r="Y302" s="186"/>
      <c r="Z302" s="186"/>
    </row>
    <row r="303" ht="16.5" customHeight="1" spans="1:26">
      <c r="A303" s="186"/>
      <c r="B303" s="186"/>
      <c r="C303" s="186"/>
      <c r="D303" s="186"/>
      <c r="E303" s="186"/>
      <c r="F303" s="186"/>
      <c r="G303" s="186"/>
      <c r="H303" s="186"/>
      <c r="I303" s="186"/>
      <c r="J303" s="186"/>
      <c r="K303" s="186"/>
      <c r="L303" s="186"/>
      <c r="M303" s="186"/>
      <c r="N303" s="186"/>
      <c r="O303" s="186"/>
      <c r="P303" s="186"/>
      <c r="Q303" s="186"/>
      <c r="R303" s="186"/>
      <c r="S303" s="186"/>
      <c r="T303" s="186"/>
      <c r="U303" s="186"/>
      <c r="V303" s="186"/>
      <c r="W303" s="186"/>
      <c r="X303" s="186"/>
      <c r="Y303" s="186"/>
      <c r="Z303" s="186"/>
    </row>
    <row r="304" ht="16.5" customHeight="1" spans="1:26">
      <c r="A304" s="186"/>
      <c r="B304" s="186"/>
      <c r="C304" s="186"/>
      <c r="D304" s="186"/>
      <c r="E304" s="186"/>
      <c r="F304" s="186"/>
      <c r="G304" s="186"/>
      <c r="H304" s="186"/>
      <c r="I304" s="186"/>
      <c r="J304" s="186"/>
      <c r="K304" s="186"/>
      <c r="L304" s="186"/>
      <c r="M304" s="186"/>
      <c r="N304" s="186"/>
      <c r="O304" s="186"/>
      <c r="P304" s="186"/>
      <c r="Q304" s="186"/>
      <c r="R304" s="186"/>
      <c r="S304" s="186"/>
      <c r="T304" s="186"/>
      <c r="U304" s="186"/>
      <c r="V304" s="186"/>
      <c r="W304" s="186"/>
      <c r="X304" s="186"/>
      <c r="Y304" s="186"/>
      <c r="Z304" s="186"/>
    </row>
    <row r="305" ht="16.5" customHeight="1" spans="1:26">
      <c r="A305" s="186"/>
      <c r="B305" s="186"/>
      <c r="C305" s="186"/>
      <c r="D305" s="186"/>
      <c r="E305" s="186"/>
      <c r="F305" s="186"/>
      <c r="G305" s="186"/>
      <c r="H305" s="186"/>
      <c r="I305" s="186"/>
      <c r="J305" s="186"/>
      <c r="K305" s="186"/>
      <c r="L305" s="186"/>
      <c r="M305" s="186"/>
      <c r="N305" s="186"/>
      <c r="O305" s="186"/>
      <c r="P305" s="186"/>
      <c r="Q305" s="186"/>
      <c r="R305" s="186"/>
      <c r="S305" s="186"/>
      <c r="T305" s="186"/>
      <c r="U305" s="186"/>
      <c r="V305" s="186"/>
      <c r="W305" s="186"/>
      <c r="X305" s="186"/>
      <c r="Y305" s="186"/>
      <c r="Z305" s="186"/>
    </row>
    <row r="306" ht="16.5" customHeight="1" spans="1:26">
      <c r="A306" s="186"/>
      <c r="B306" s="186"/>
      <c r="C306" s="186"/>
      <c r="D306" s="186"/>
      <c r="E306" s="186"/>
      <c r="F306" s="186"/>
      <c r="G306" s="186"/>
      <c r="H306" s="186"/>
      <c r="I306" s="186"/>
      <c r="J306" s="186"/>
      <c r="K306" s="186"/>
      <c r="L306" s="186"/>
      <c r="M306" s="186"/>
      <c r="N306" s="186"/>
      <c r="O306" s="186"/>
      <c r="P306" s="186"/>
      <c r="Q306" s="186"/>
      <c r="R306" s="186"/>
      <c r="S306" s="186"/>
      <c r="T306" s="186"/>
      <c r="U306" s="186"/>
      <c r="V306" s="186"/>
      <c r="W306" s="186"/>
      <c r="X306" s="186"/>
      <c r="Y306" s="186"/>
      <c r="Z306" s="186"/>
    </row>
    <row r="307" ht="16.5" customHeight="1" spans="1:26">
      <c r="A307" s="186"/>
      <c r="B307" s="186"/>
      <c r="C307" s="186"/>
      <c r="D307" s="186"/>
      <c r="E307" s="186"/>
      <c r="F307" s="186"/>
      <c r="G307" s="186"/>
      <c r="H307" s="186"/>
      <c r="I307" s="186"/>
      <c r="J307" s="186"/>
      <c r="K307" s="186"/>
      <c r="L307" s="186"/>
      <c r="M307" s="186"/>
      <c r="N307" s="186"/>
      <c r="O307" s="186"/>
      <c r="P307" s="186"/>
      <c r="Q307" s="186"/>
      <c r="R307" s="186"/>
      <c r="S307" s="186"/>
      <c r="T307" s="186"/>
      <c r="U307" s="186"/>
      <c r="V307" s="186"/>
      <c r="W307" s="186"/>
      <c r="X307" s="186"/>
      <c r="Y307" s="186"/>
      <c r="Z307" s="186"/>
    </row>
    <row r="308" ht="16.5" customHeight="1" spans="1:26">
      <c r="A308" s="186"/>
      <c r="B308" s="186"/>
      <c r="C308" s="186"/>
      <c r="D308" s="186"/>
      <c r="E308" s="186"/>
      <c r="F308" s="186"/>
      <c r="G308" s="186"/>
      <c r="H308" s="186"/>
      <c r="I308" s="186"/>
      <c r="J308" s="186"/>
      <c r="K308" s="186"/>
      <c r="L308" s="186"/>
      <c r="M308" s="186"/>
      <c r="N308" s="186"/>
      <c r="O308" s="186"/>
      <c r="P308" s="186"/>
      <c r="Q308" s="186"/>
      <c r="R308" s="186"/>
      <c r="S308" s="186"/>
      <c r="T308" s="186"/>
      <c r="U308" s="186"/>
      <c r="V308" s="186"/>
      <c r="W308" s="186"/>
      <c r="X308" s="186"/>
      <c r="Y308" s="186"/>
      <c r="Z308" s="186"/>
    </row>
    <row r="309" ht="16.5" customHeight="1" spans="1:26">
      <c r="A309" s="186"/>
      <c r="B309" s="186"/>
      <c r="C309" s="186"/>
      <c r="D309" s="186"/>
      <c r="E309" s="186"/>
      <c r="F309" s="186"/>
      <c r="G309" s="186"/>
      <c r="H309" s="186"/>
      <c r="I309" s="186"/>
      <c r="J309" s="186"/>
      <c r="K309" s="186"/>
      <c r="L309" s="186"/>
      <c r="M309" s="186"/>
      <c r="N309" s="186"/>
      <c r="O309" s="186"/>
      <c r="P309" s="186"/>
      <c r="Q309" s="186"/>
      <c r="R309" s="186"/>
      <c r="S309" s="186"/>
      <c r="T309" s="186"/>
      <c r="U309" s="186"/>
      <c r="V309" s="186"/>
      <c r="W309" s="186"/>
      <c r="X309" s="186"/>
      <c r="Y309" s="186"/>
      <c r="Z309" s="186"/>
    </row>
    <row r="310" ht="16.5" customHeight="1" spans="1:26">
      <c r="A310" s="186"/>
      <c r="B310" s="186"/>
      <c r="C310" s="186"/>
      <c r="D310" s="186"/>
      <c r="E310" s="186"/>
      <c r="F310" s="186"/>
      <c r="G310" s="186"/>
      <c r="H310" s="186"/>
      <c r="I310" s="186"/>
      <c r="J310" s="186"/>
      <c r="K310" s="186"/>
      <c r="L310" s="186"/>
      <c r="M310" s="186"/>
      <c r="N310" s="186"/>
      <c r="O310" s="186"/>
      <c r="P310" s="186"/>
      <c r="Q310" s="186"/>
      <c r="R310" s="186"/>
      <c r="S310" s="186"/>
      <c r="T310" s="186"/>
      <c r="U310" s="186"/>
      <c r="V310" s="186"/>
      <c r="W310" s="186"/>
      <c r="X310" s="186"/>
      <c r="Y310" s="186"/>
      <c r="Z310" s="186"/>
    </row>
    <row r="311" ht="16.5" customHeight="1" spans="1:26">
      <c r="A311" s="186"/>
      <c r="B311" s="186"/>
      <c r="C311" s="186"/>
      <c r="D311" s="186"/>
      <c r="E311" s="186"/>
      <c r="F311" s="186"/>
      <c r="G311" s="186"/>
      <c r="H311" s="186"/>
      <c r="I311" s="186"/>
      <c r="J311" s="186"/>
      <c r="K311" s="186"/>
      <c r="L311" s="186"/>
      <c r="M311" s="186"/>
      <c r="N311" s="186"/>
      <c r="O311" s="186"/>
      <c r="P311" s="186"/>
      <c r="Q311" s="186"/>
      <c r="R311" s="186"/>
      <c r="S311" s="186"/>
      <c r="T311" s="186"/>
      <c r="U311" s="186"/>
      <c r="V311" s="186"/>
      <c r="W311" s="186"/>
      <c r="X311" s="186"/>
      <c r="Y311" s="186"/>
      <c r="Z311" s="186"/>
    </row>
    <row r="312" ht="16.5" customHeight="1" spans="1:26">
      <c r="A312" s="186"/>
      <c r="B312" s="186"/>
      <c r="C312" s="186"/>
      <c r="D312" s="186"/>
      <c r="E312" s="186"/>
      <c r="F312" s="186"/>
      <c r="G312" s="186"/>
      <c r="H312" s="186"/>
      <c r="I312" s="186"/>
      <c r="J312" s="186"/>
      <c r="K312" s="186"/>
      <c r="L312" s="186"/>
      <c r="M312" s="186"/>
      <c r="N312" s="186"/>
      <c r="O312" s="186"/>
      <c r="P312" s="186"/>
      <c r="Q312" s="186"/>
      <c r="R312" s="186"/>
      <c r="S312" s="186"/>
      <c r="T312" s="186"/>
      <c r="U312" s="186"/>
      <c r="V312" s="186"/>
      <c r="W312" s="186"/>
      <c r="X312" s="186"/>
      <c r="Y312" s="186"/>
      <c r="Z312" s="186"/>
    </row>
    <row r="313" ht="16.5" customHeight="1" spans="1:26">
      <c r="A313" s="186"/>
      <c r="B313" s="186"/>
      <c r="C313" s="186"/>
      <c r="D313" s="186"/>
      <c r="E313" s="186"/>
      <c r="F313" s="186"/>
      <c r="G313" s="186"/>
      <c r="H313" s="186"/>
      <c r="I313" s="186"/>
      <c r="J313" s="186"/>
      <c r="K313" s="186"/>
      <c r="L313" s="186"/>
      <c r="M313" s="186"/>
      <c r="N313" s="186"/>
      <c r="O313" s="186"/>
      <c r="P313" s="186"/>
      <c r="Q313" s="186"/>
      <c r="R313" s="186"/>
      <c r="S313" s="186"/>
      <c r="T313" s="186"/>
      <c r="U313" s="186"/>
      <c r="V313" s="186"/>
      <c r="W313" s="186"/>
      <c r="X313" s="186"/>
      <c r="Y313" s="186"/>
      <c r="Z313" s="186"/>
    </row>
    <row r="314" ht="16.5" customHeight="1" spans="1:26">
      <c r="A314" s="186"/>
      <c r="B314" s="186"/>
      <c r="C314" s="186"/>
      <c r="D314" s="186"/>
      <c r="E314" s="186"/>
      <c r="F314" s="186"/>
      <c r="G314" s="186"/>
      <c r="H314" s="186"/>
      <c r="I314" s="186"/>
      <c r="J314" s="186"/>
      <c r="K314" s="186"/>
      <c r="L314" s="186"/>
      <c r="M314" s="186"/>
      <c r="N314" s="186"/>
      <c r="O314" s="186"/>
      <c r="P314" s="186"/>
      <c r="Q314" s="186"/>
      <c r="R314" s="186"/>
      <c r="S314" s="186"/>
      <c r="T314" s="186"/>
      <c r="U314" s="186"/>
      <c r="V314" s="186"/>
      <c r="W314" s="186"/>
      <c r="X314" s="186"/>
      <c r="Y314" s="186"/>
      <c r="Z314" s="186"/>
    </row>
    <row r="315" ht="16.5" customHeight="1" spans="1:26">
      <c r="A315" s="186"/>
      <c r="B315" s="186"/>
      <c r="C315" s="186"/>
      <c r="D315" s="186"/>
      <c r="E315" s="186"/>
      <c r="F315" s="186"/>
      <c r="G315" s="186"/>
      <c r="H315" s="186"/>
      <c r="I315" s="186"/>
      <c r="J315" s="186"/>
      <c r="K315" s="186"/>
      <c r="L315" s="186"/>
      <c r="M315" s="186"/>
      <c r="N315" s="186"/>
      <c r="O315" s="186"/>
      <c r="P315" s="186"/>
      <c r="Q315" s="186"/>
      <c r="R315" s="186"/>
      <c r="S315" s="186"/>
      <c r="T315" s="186"/>
      <c r="U315" s="186"/>
      <c r="V315" s="186"/>
      <c r="W315" s="186"/>
      <c r="X315" s="186"/>
      <c r="Y315" s="186"/>
      <c r="Z315" s="186"/>
    </row>
    <row r="316" ht="16.5" customHeight="1" spans="1:26">
      <c r="A316" s="186"/>
      <c r="B316" s="186"/>
      <c r="C316" s="186"/>
      <c r="D316" s="186"/>
      <c r="E316" s="186"/>
      <c r="F316" s="186"/>
      <c r="G316" s="186"/>
      <c r="H316" s="186"/>
      <c r="I316" s="186"/>
      <c r="J316" s="186"/>
      <c r="K316" s="186"/>
      <c r="L316" s="186"/>
      <c r="M316" s="186"/>
      <c r="N316" s="186"/>
      <c r="O316" s="186"/>
      <c r="P316" s="186"/>
      <c r="Q316" s="186"/>
      <c r="R316" s="186"/>
      <c r="S316" s="186"/>
      <c r="T316" s="186"/>
      <c r="U316" s="186"/>
      <c r="V316" s="186"/>
      <c r="W316" s="186"/>
      <c r="X316" s="186"/>
      <c r="Y316" s="186"/>
      <c r="Z316" s="186"/>
    </row>
    <row r="317" ht="16.5" customHeight="1" spans="1:26">
      <c r="A317" s="186"/>
      <c r="B317" s="186"/>
      <c r="C317" s="186"/>
      <c r="D317" s="186"/>
      <c r="E317" s="186"/>
      <c r="F317" s="186"/>
      <c r="G317" s="186"/>
      <c r="H317" s="186"/>
      <c r="I317" s="186"/>
      <c r="J317" s="186"/>
      <c r="K317" s="186"/>
      <c r="L317" s="186"/>
      <c r="M317" s="186"/>
      <c r="N317" s="186"/>
      <c r="O317" s="186"/>
      <c r="P317" s="186"/>
      <c r="Q317" s="186"/>
      <c r="R317" s="186"/>
      <c r="S317" s="186"/>
      <c r="T317" s="186"/>
      <c r="U317" s="186"/>
      <c r="V317" s="186"/>
      <c r="W317" s="186"/>
      <c r="X317" s="186"/>
      <c r="Y317" s="186"/>
      <c r="Z317" s="186"/>
    </row>
    <row r="318" ht="16.5" customHeight="1" spans="1:26">
      <c r="A318" s="186"/>
      <c r="B318" s="186"/>
      <c r="C318" s="186"/>
      <c r="D318" s="186"/>
      <c r="E318" s="186"/>
      <c r="F318" s="186"/>
      <c r="G318" s="186"/>
      <c r="H318" s="186"/>
      <c r="I318" s="186"/>
      <c r="J318" s="186"/>
      <c r="K318" s="186"/>
      <c r="L318" s="186"/>
      <c r="M318" s="186"/>
      <c r="N318" s="186"/>
      <c r="O318" s="186"/>
      <c r="P318" s="186"/>
      <c r="Q318" s="186"/>
      <c r="R318" s="186"/>
      <c r="S318" s="186"/>
      <c r="T318" s="186"/>
      <c r="U318" s="186"/>
      <c r="V318" s="186"/>
      <c r="W318" s="186"/>
      <c r="X318" s="186"/>
      <c r="Y318" s="186"/>
      <c r="Z318" s="186"/>
    </row>
    <row r="319" ht="16.5" customHeight="1" spans="1:26">
      <c r="A319" s="186"/>
      <c r="B319" s="186"/>
      <c r="C319" s="186"/>
      <c r="D319" s="186"/>
      <c r="E319" s="186"/>
      <c r="F319" s="186"/>
      <c r="G319" s="186"/>
      <c r="H319" s="186"/>
      <c r="I319" s="186"/>
      <c r="J319" s="186"/>
      <c r="K319" s="186"/>
      <c r="L319" s="186"/>
      <c r="M319" s="186"/>
      <c r="N319" s="186"/>
      <c r="O319" s="186"/>
      <c r="P319" s="186"/>
      <c r="Q319" s="186"/>
      <c r="R319" s="186"/>
      <c r="S319" s="186"/>
      <c r="T319" s="186"/>
      <c r="U319" s="186"/>
      <c r="V319" s="186"/>
      <c r="W319" s="186"/>
      <c r="X319" s="186"/>
      <c r="Y319" s="186"/>
      <c r="Z319" s="186"/>
    </row>
    <row r="320" ht="16.5" customHeight="1" spans="1:26">
      <c r="A320" s="186"/>
      <c r="B320" s="186"/>
      <c r="C320" s="186"/>
      <c r="D320" s="186"/>
      <c r="E320" s="186"/>
      <c r="F320" s="186"/>
      <c r="G320" s="186"/>
      <c r="H320" s="186"/>
      <c r="I320" s="186"/>
      <c r="J320" s="186"/>
      <c r="K320" s="186"/>
      <c r="L320" s="186"/>
      <c r="M320" s="186"/>
      <c r="N320" s="186"/>
      <c r="O320" s="186"/>
      <c r="P320" s="186"/>
      <c r="Q320" s="186"/>
      <c r="R320" s="186"/>
      <c r="S320" s="186"/>
      <c r="T320" s="186"/>
      <c r="U320" s="186"/>
      <c r="V320" s="186"/>
      <c r="W320" s="186"/>
      <c r="X320" s="186"/>
      <c r="Y320" s="186"/>
      <c r="Z320" s="186"/>
    </row>
    <row r="321" ht="16.5" customHeight="1" spans="1:26">
      <c r="A321" s="186"/>
      <c r="B321" s="186"/>
      <c r="C321" s="186"/>
      <c r="D321" s="186"/>
      <c r="E321" s="186"/>
      <c r="F321" s="186"/>
      <c r="G321" s="186"/>
      <c r="H321" s="186"/>
      <c r="I321" s="186"/>
      <c r="J321" s="186"/>
      <c r="K321" s="186"/>
      <c r="L321" s="186"/>
      <c r="M321" s="186"/>
      <c r="N321" s="186"/>
      <c r="O321" s="186"/>
      <c r="P321" s="186"/>
      <c r="Q321" s="186"/>
      <c r="R321" s="186"/>
      <c r="S321" s="186"/>
      <c r="T321" s="186"/>
      <c r="U321" s="186"/>
      <c r="V321" s="186"/>
      <c r="W321" s="186"/>
      <c r="X321" s="186"/>
      <c r="Y321" s="186"/>
      <c r="Z321" s="186"/>
    </row>
    <row r="322" ht="16.5" customHeight="1" spans="1:26">
      <c r="A322" s="186"/>
      <c r="B322" s="186"/>
      <c r="C322" s="186"/>
      <c r="D322" s="186"/>
      <c r="E322" s="186"/>
      <c r="F322" s="186"/>
      <c r="G322" s="186"/>
      <c r="H322" s="186"/>
      <c r="I322" s="186"/>
      <c r="J322" s="186"/>
      <c r="K322" s="186"/>
      <c r="L322" s="186"/>
      <c r="M322" s="186"/>
      <c r="N322" s="186"/>
      <c r="O322" s="186"/>
      <c r="P322" s="186"/>
      <c r="Q322" s="186"/>
      <c r="R322" s="186"/>
      <c r="S322" s="186"/>
      <c r="T322" s="186"/>
      <c r="U322" s="186"/>
      <c r="V322" s="186"/>
      <c r="W322" s="186"/>
      <c r="X322" s="186"/>
      <c r="Y322" s="186"/>
      <c r="Z322" s="186"/>
    </row>
    <row r="323" ht="16.5" customHeight="1" spans="1:26">
      <c r="A323" s="186"/>
      <c r="B323" s="186"/>
      <c r="C323" s="186"/>
      <c r="D323" s="186"/>
      <c r="E323" s="186"/>
      <c r="F323" s="186"/>
      <c r="G323" s="186"/>
      <c r="H323" s="186"/>
      <c r="I323" s="186"/>
      <c r="J323" s="186"/>
      <c r="K323" s="186"/>
      <c r="L323" s="186"/>
      <c r="M323" s="186"/>
      <c r="N323" s="186"/>
      <c r="O323" s="186"/>
      <c r="P323" s="186"/>
      <c r="Q323" s="186"/>
      <c r="R323" s="186"/>
      <c r="S323" s="186"/>
      <c r="T323" s="186"/>
      <c r="U323" s="186"/>
      <c r="V323" s="186"/>
      <c r="W323" s="186"/>
      <c r="X323" s="186"/>
      <c r="Y323" s="186"/>
      <c r="Z323" s="186"/>
    </row>
    <row r="324" ht="16.5" customHeight="1" spans="1:26">
      <c r="A324" s="186"/>
      <c r="B324" s="186"/>
      <c r="C324" s="186"/>
      <c r="D324" s="186"/>
      <c r="E324" s="186"/>
      <c r="F324" s="186"/>
      <c r="G324" s="186"/>
      <c r="H324" s="186"/>
      <c r="I324" s="186"/>
      <c r="J324" s="186"/>
      <c r="K324" s="186"/>
      <c r="L324" s="186"/>
      <c r="M324" s="186"/>
      <c r="N324" s="186"/>
      <c r="O324" s="186"/>
      <c r="P324" s="186"/>
      <c r="Q324" s="186"/>
      <c r="R324" s="186"/>
      <c r="S324" s="186"/>
      <c r="T324" s="186"/>
      <c r="U324" s="186"/>
      <c r="V324" s="186"/>
      <c r="W324" s="186"/>
      <c r="X324" s="186"/>
      <c r="Y324" s="186"/>
      <c r="Z324" s="186"/>
    </row>
    <row r="325" ht="16.5" customHeight="1" spans="1:26">
      <c r="A325" s="186"/>
      <c r="B325" s="186"/>
      <c r="C325" s="186"/>
      <c r="D325" s="186"/>
      <c r="E325" s="186"/>
      <c r="F325" s="186"/>
      <c r="G325" s="186"/>
      <c r="H325" s="186"/>
      <c r="I325" s="186"/>
      <c r="J325" s="186"/>
      <c r="K325" s="186"/>
      <c r="L325" s="186"/>
      <c r="M325" s="186"/>
      <c r="N325" s="186"/>
      <c r="O325" s="186"/>
      <c r="P325" s="186"/>
      <c r="Q325" s="186"/>
      <c r="R325" s="186"/>
      <c r="S325" s="186"/>
      <c r="T325" s="186"/>
      <c r="U325" s="186"/>
      <c r="V325" s="186"/>
      <c r="W325" s="186"/>
      <c r="X325" s="186"/>
      <c r="Y325" s="186"/>
      <c r="Z325" s="186"/>
    </row>
    <row r="326" ht="16.5" customHeight="1" spans="1:26">
      <c r="A326" s="186"/>
      <c r="B326" s="186"/>
      <c r="C326" s="186"/>
      <c r="D326" s="186"/>
      <c r="E326" s="186"/>
      <c r="F326" s="186"/>
      <c r="G326" s="186"/>
      <c r="H326" s="186"/>
      <c r="I326" s="186"/>
      <c r="J326" s="186"/>
      <c r="K326" s="186"/>
      <c r="L326" s="186"/>
      <c r="M326" s="186"/>
      <c r="N326" s="186"/>
      <c r="O326" s="186"/>
      <c r="P326" s="186"/>
      <c r="Q326" s="186"/>
      <c r="R326" s="186"/>
      <c r="S326" s="186"/>
      <c r="T326" s="186"/>
      <c r="U326" s="186"/>
      <c r="V326" s="186"/>
      <c r="W326" s="186"/>
      <c r="X326" s="186"/>
      <c r="Y326" s="186"/>
      <c r="Z326" s="186"/>
    </row>
    <row r="327" ht="16.5" customHeight="1" spans="1:26">
      <c r="A327" s="186"/>
      <c r="B327" s="186"/>
      <c r="C327" s="186"/>
      <c r="D327" s="186"/>
      <c r="E327" s="186"/>
      <c r="F327" s="186"/>
      <c r="G327" s="186"/>
      <c r="H327" s="186"/>
      <c r="I327" s="186"/>
      <c r="J327" s="186"/>
      <c r="K327" s="186"/>
      <c r="L327" s="186"/>
      <c r="M327" s="186"/>
      <c r="N327" s="186"/>
      <c r="O327" s="186"/>
      <c r="P327" s="186"/>
      <c r="Q327" s="186"/>
      <c r="R327" s="186"/>
      <c r="S327" s="186"/>
      <c r="T327" s="186"/>
      <c r="U327" s="186"/>
      <c r="V327" s="186"/>
      <c r="W327" s="186"/>
      <c r="X327" s="186"/>
      <c r="Y327" s="186"/>
      <c r="Z327" s="186"/>
    </row>
    <row r="328" ht="16.5" customHeight="1" spans="1:26">
      <c r="A328" s="186"/>
      <c r="B328" s="186"/>
      <c r="C328" s="186"/>
      <c r="D328" s="186"/>
      <c r="E328" s="186"/>
      <c r="F328" s="186"/>
      <c r="G328" s="186"/>
      <c r="H328" s="186"/>
      <c r="I328" s="186"/>
      <c r="J328" s="186"/>
      <c r="K328" s="186"/>
      <c r="L328" s="186"/>
      <c r="M328" s="186"/>
      <c r="N328" s="186"/>
      <c r="O328" s="186"/>
      <c r="P328" s="186"/>
      <c r="Q328" s="186"/>
      <c r="R328" s="186"/>
      <c r="S328" s="186"/>
      <c r="T328" s="186"/>
      <c r="U328" s="186"/>
      <c r="V328" s="186"/>
      <c r="W328" s="186"/>
      <c r="X328" s="186"/>
      <c r="Y328" s="186"/>
      <c r="Z328" s="186"/>
    </row>
    <row r="329" ht="16.5" customHeight="1" spans="1:26">
      <c r="A329" s="186"/>
      <c r="B329" s="186"/>
      <c r="C329" s="186"/>
      <c r="D329" s="186"/>
      <c r="E329" s="186"/>
      <c r="F329" s="186"/>
      <c r="G329" s="186"/>
      <c r="H329" s="186"/>
      <c r="I329" s="186"/>
      <c r="J329" s="186"/>
      <c r="K329" s="186"/>
      <c r="L329" s="186"/>
      <c r="M329" s="186"/>
      <c r="N329" s="186"/>
      <c r="O329" s="186"/>
      <c r="P329" s="186"/>
      <c r="Q329" s="186"/>
      <c r="R329" s="186"/>
      <c r="S329" s="186"/>
      <c r="T329" s="186"/>
      <c r="U329" s="186"/>
      <c r="V329" s="186"/>
      <c r="W329" s="186"/>
      <c r="X329" s="186"/>
      <c r="Y329" s="186"/>
      <c r="Z329" s="186"/>
    </row>
    <row r="330" ht="16.5" customHeight="1" spans="1:26">
      <c r="A330" s="186"/>
      <c r="B330" s="186"/>
      <c r="C330" s="186"/>
      <c r="D330" s="186"/>
      <c r="E330" s="186"/>
      <c r="F330" s="186"/>
      <c r="G330" s="186"/>
      <c r="H330" s="186"/>
      <c r="I330" s="186"/>
      <c r="J330" s="186"/>
      <c r="K330" s="186"/>
      <c r="L330" s="186"/>
      <c r="M330" s="186"/>
      <c r="N330" s="186"/>
      <c r="O330" s="186"/>
      <c r="P330" s="186"/>
      <c r="Q330" s="186"/>
      <c r="R330" s="186"/>
      <c r="S330" s="186"/>
      <c r="T330" s="186"/>
      <c r="U330" s="186"/>
      <c r="V330" s="186"/>
      <c r="W330" s="186"/>
      <c r="X330" s="186"/>
      <c r="Y330" s="186"/>
      <c r="Z330" s="186"/>
    </row>
    <row r="331" ht="16.5" customHeight="1" spans="1:26">
      <c r="A331" s="186"/>
      <c r="B331" s="186"/>
      <c r="C331" s="186"/>
      <c r="D331" s="186"/>
      <c r="E331" s="186"/>
      <c r="F331" s="186"/>
      <c r="G331" s="186"/>
      <c r="H331" s="186"/>
      <c r="I331" s="186"/>
      <c r="J331" s="186"/>
      <c r="K331" s="186"/>
      <c r="L331" s="186"/>
      <c r="M331" s="186"/>
      <c r="N331" s="186"/>
      <c r="O331" s="186"/>
      <c r="P331" s="186"/>
      <c r="Q331" s="186"/>
      <c r="R331" s="186"/>
      <c r="S331" s="186"/>
      <c r="T331" s="186"/>
      <c r="U331" s="186"/>
      <c r="V331" s="186"/>
      <c r="W331" s="186"/>
      <c r="X331" s="186"/>
      <c r="Y331" s="186"/>
      <c r="Z331" s="186"/>
    </row>
    <row r="332" ht="16.5" customHeight="1" spans="1:26">
      <c r="A332" s="186"/>
      <c r="B332" s="186"/>
      <c r="C332" s="186"/>
      <c r="D332" s="186"/>
      <c r="E332" s="186"/>
      <c r="F332" s="186"/>
      <c r="G332" s="186"/>
      <c r="H332" s="186"/>
      <c r="I332" s="186"/>
      <c r="J332" s="186"/>
      <c r="K332" s="186"/>
      <c r="L332" s="186"/>
      <c r="M332" s="186"/>
      <c r="N332" s="186"/>
      <c r="O332" s="186"/>
      <c r="P332" s="186"/>
      <c r="Q332" s="186"/>
      <c r="R332" s="186"/>
      <c r="S332" s="186"/>
      <c r="T332" s="186"/>
      <c r="U332" s="186"/>
      <c r="V332" s="186"/>
      <c r="W332" s="186"/>
      <c r="X332" s="186"/>
      <c r="Y332" s="186"/>
      <c r="Z332" s="186"/>
    </row>
    <row r="333" ht="16.5" customHeight="1" spans="1:26">
      <c r="A333" s="186"/>
      <c r="B333" s="186"/>
      <c r="C333" s="186"/>
      <c r="D333" s="186"/>
      <c r="E333" s="186"/>
      <c r="F333" s="186"/>
      <c r="G333" s="186"/>
      <c r="H333" s="186"/>
      <c r="I333" s="186"/>
      <c r="J333" s="186"/>
      <c r="K333" s="186"/>
      <c r="L333" s="186"/>
      <c r="M333" s="186"/>
      <c r="N333" s="186"/>
      <c r="O333" s="186"/>
      <c r="P333" s="186"/>
      <c r="Q333" s="186"/>
      <c r="R333" s="186"/>
      <c r="S333" s="186"/>
      <c r="T333" s="186"/>
      <c r="U333" s="186"/>
      <c r="V333" s="186"/>
      <c r="W333" s="186"/>
      <c r="X333" s="186"/>
      <c r="Y333" s="186"/>
      <c r="Z333" s="186"/>
    </row>
    <row r="334" ht="16.5" customHeight="1" spans="1:26">
      <c r="A334" s="186"/>
      <c r="B334" s="186"/>
      <c r="C334" s="186"/>
      <c r="D334" s="186"/>
      <c r="E334" s="186"/>
      <c r="F334" s="186"/>
      <c r="G334" s="186"/>
      <c r="H334" s="186"/>
      <c r="I334" s="186"/>
      <c r="J334" s="186"/>
      <c r="K334" s="186"/>
      <c r="L334" s="186"/>
      <c r="M334" s="186"/>
      <c r="N334" s="186"/>
      <c r="O334" s="186"/>
      <c r="P334" s="186"/>
      <c r="Q334" s="186"/>
      <c r="R334" s="186"/>
      <c r="S334" s="186"/>
      <c r="T334" s="186"/>
      <c r="U334" s="186"/>
      <c r="V334" s="186"/>
      <c r="W334" s="186"/>
      <c r="X334" s="186"/>
      <c r="Y334" s="186"/>
      <c r="Z334" s="186"/>
    </row>
    <row r="335" ht="16.5" customHeight="1" spans="1:26">
      <c r="A335" s="186"/>
      <c r="B335" s="186"/>
      <c r="C335" s="186"/>
      <c r="D335" s="186"/>
      <c r="E335" s="186"/>
      <c r="F335" s="186"/>
      <c r="G335" s="186"/>
      <c r="H335" s="186"/>
      <c r="I335" s="186"/>
      <c r="J335" s="186"/>
      <c r="K335" s="186"/>
      <c r="L335" s="186"/>
      <c r="M335" s="186"/>
      <c r="N335" s="186"/>
      <c r="O335" s="186"/>
      <c r="P335" s="186"/>
      <c r="Q335" s="186"/>
      <c r="R335" s="186"/>
      <c r="S335" s="186"/>
      <c r="T335" s="186"/>
      <c r="U335" s="186"/>
      <c r="V335" s="186"/>
      <c r="W335" s="186"/>
      <c r="X335" s="186"/>
      <c r="Y335" s="186"/>
      <c r="Z335" s="186"/>
    </row>
    <row r="336" ht="16.5" customHeight="1" spans="1:26">
      <c r="A336" s="186"/>
      <c r="B336" s="186"/>
      <c r="C336" s="186"/>
      <c r="D336" s="186"/>
      <c r="E336" s="186"/>
      <c r="F336" s="186"/>
      <c r="G336" s="186"/>
      <c r="H336" s="186"/>
      <c r="I336" s="186"/>
      <c r="J336" s="186"/>
      <c r="K336" s="186"/>
      <c r="L336" s="186"/>
      <c r="M336" s="186"/>
      <c r="N336" s="186"/>
      <c r="O336" s="186"/>
      <c r="P336" s="186"/>
      <c r="Q336" s="186"/>
      <c r="R336" s="186"/>
      <c r="S336" s="186"/>
      <c r="T336" s="186"/>
      <c r="U336" s="186"/>
      <c r="V336" s="186"/>
      <c r="W336" s="186"/>
      <c r="X336" s="186"/>
      <c r="Y336" s="186"/>
      <c r="Z336" s="186"/>
    </row>
    <row r="337" ht="16.5" customHeight="1" spans="1:26">
      <c r="A337" s="186"/>
      <c r="B337" s="186"/>
      <c r="C337" s="186"/>
      <c r="D337" s="186"/>
      <c r="E337" s="186"/>
      <c r="F337" s="186"/>
      <c r="G337" s="186"/>
      <c r="H337" s="186"/>
      <c r="I337" s="186"/>
      <c r="J337" s="186"/>
      <c r="K337" s="186"/>
      <c r="L337" s="186"/>
      <c r="M337" s="186"/>
      <c r="N337" s="186"/>
      <c r="O337" s="186"/>
      <c r="P337" s="186"/>
      <c r="Q337" s="186"/>
      <c r="R337" s="186"/>
      <c r="S337" s="186"/>
      <c r="T337" s="186"/>
      <c r="U337" s="186"/>
      <c r="V337" s="186"/>
      <c r="W337" s="186"/>
      <c r="X337" s="186"/>
      <c r="Y337" s="186"/>
      <c r="Z337" s="186"/>
    </row>
    <row r="338" ht="16.5" customHeight="1" spans="1:26">
      <c r="A338" s="186"/>
      <c r="B338" s="186"/>
      <c r="C338" s="186"/>
      <c r="D338" s="186"/>
      <c r="E338" s="186"/>
      <c r="F338" s="186"/>
      <c r="G338" s="186"/>
      <c r="H338" s="186"/>
      <c r="I338" s="186"/>
      <c r="J338" s="186"/>
      <c r="K338" s="186"/>
      <c r="L338" s="186"/>
      <c r="M338" s="186"/>
      <c r="N338" s="186"/>
      <c r="O338" s="186"/>
      <c r="P338" s="186"/>
      <c r="Q338" s="186"/>
      <c r="R338" s="186"/>
      <c r="S338" s="186"/>
      <c r="T338" s="186"/>
      <c r="U338" s="186"/>
      <c r="V338" s="186"/>
      <c r="W338" s="186"/>
      <c r="X338" s="186"/>
      <c r="Y338" s="186"/>
      <c r="Z338" s="186"/>
    </row>
    <row r="339" ht="16.5" customHeight="1" spans="1:26">
      <c r="A339" s="186"/>
      <c r="B339" s="186"/>
      <c r="C339" s="186"/>
      <c r="D339" s="186"/>
      <c r="E339" s="186"/>
      <c r="F339" s="186"/>
      <c r="G339" s="186"/>
      <c r="H339" s="186"/>
      <c r="I339" s="186"/>
      <c r="J339" s="186"/>
      <c r="K339" s="186"/>
      <c r="L339" s="186"/>
      <c r="M339" s="186"/>
      <c r="N339" s="186"/>
      <c r="O339" s="186"/>
      <c r="P339" s="186"/>
      <c r="Q339" s="186"/>
      <c r="R339" s="186"/>
      <c r="S339" s="186"/>
      <c r="T339" s="186"/>
      <c r="U339" s="186"/>
      <c r="V339" s="186"/>
      <c r="W339" s="186"/>
      <c r="X339" s="186"/>
      <c r="Y339" s="186"/>
      <c r="Z339" s="186"/>
    </row>
    <row r="340" ht="16.5" customHeight="1" spans="1:26">
      <c r="A340" s="186"/>
      <c r="B340" s="186"/>
      <c r="C340" s="186"/>
      <c r="D340" s="186"/>
      <c r="E340" s="186"/>
      <c r="F340" s="186"/>
      <c r="G340" s="186"/>
      <c r="H340" s="186"/>
      <c r="I340" s="186"/>
      <c r="J340" s="186"/>
      <c r="K340" s="186"/>
      <c r="L340" s="186"/>
      <c r="M340" s="186"/>
      <c r="N340" s="186"/>
      <c r="O340" s="186"/>
      <c r="P340" s="186"/>
      <c r="Q340" s="186"/>
      <c r="R340" s="186"/>
      <c r="S340" s="186"/>
      <c r="T340" s="186"/>
      <c r="U340" s="186"/>
      <c r="V340" s="186"/>
      <c r="W340" s="186"/>
      <c r="X340" s="186"/>
      <c r="Y340" s="186"/>
      <c r="Z340" s="186"/>
    </row>
    <row r="341" ht="16.5" customHeight="1" spans="1:26">
      <c r="A341" s="186"/>
      <c r="B341" s="186"/>
      <c r="C341" s="186"/>
      <c r="D341" s="186"/>
      <c r="E341" s="186"/>
      <c r="F341" s="186"/>
      <c r="G341" s="186"/>
      <c r="H341" s="186"/>
      <c r="I341" s="186"/>
      <c r="J341" s="186"/>
      <c r="K341" s="186"/>
      <c r="L341" s="186"/>
      <c r="M341" s="186"/>
      <c r="N341" s="186"/>
      <c r="O341" s="186"/>
      <c r="P341" s="186"/>
      <c r="Q341" s="186"/>
      <c r="R341" s="186"/>
      <c r="S341" s="186"/>
      <c r="T341" s="186"/>
      <c r="U341" s="186"/>
      <c r="V341" s="186"/>
      <c r="W341" s="186"/>
      <c r="X341" s="186"/>
      <c r="Y341" s="186"/>
      <c r="Z341" s="186"/>
    </row>
    <row r="342" ht="16.5" customHeight="1" spans="1:26">
      <c r="A342" s="186"/>
      <c r="B342" s="186"/>
      <c r="C342" s="186"/>
      <c r="D342" s="186"/>
      <c r="E342" s="186"/>
      <c r="F342" s="186"/>
      <c r="G342" s="186"/>
      <c r="H342" s="186"/>
      <c r="I342" s="186"/>
      <c r="J342" s="186"/>
      <c r="K342" s="186"/>
      <c r="L342" s="186"/>
      <c r="M342" s="186"/>
      <c r="N342" s="186"/>
      <c r="O342" s="186"/>
      <c r="P342" s="186"/>
      <c r="Q342" s="186"/>
      <c r="R342" s="186"/>
      <c r="S342" s="186"/>
      <c r="T342" s="186"/>
      <c r="U342" s="186"/>
      <c r="V342" s="186"/>
      <c r="W342" s="186"/>
      <c r="X342" s="186"/>
      <c r="Y342" s="186"/>
      <c r="Z342" s="186"/>
    </row>
    <row r="343" ht="16.5" customHeight="1" spans="1:26">
      <c r="A343" s="186"/>
      <c r="B343" s="186"/>
      <c r="C343" s="186"/>
      <c r="D343" s="186"/>
      <c r="E343" s="186"/>
      <c r="F343" s="186"/>
      <c r="G343" s="186"/>
      <c r="H343" s="186"/>
      <c r="I343" s="186"/>
      <c r="J343" s="186"/>
      <c r="K343" s="186"/>
      <c r="L343" s="186"/>
      <c r="M343" s="186"/>
      <c r="N343" s="186"/>
      <c r="O343" s="186"/>
      <c r="P343" s="186"/>
      <c r="Q343" s="186"/>
      <c r="R343" s="186"/>
      <c r="S343" s="186"/>
      <c r="T343" s="186"/>
      <c r="U343" s="186"/>
      <c r="V343" s="186"/>
      <c r="W343" s="186"/>
      <c r="X343" s="186"/>
      <c r="Y343" s="186"/>
      <c r="Z343" s="186"/>
    </row>
    <row r="344" ht="16.5" customHeight="1" spans="1:26">
      <c r="A344" s="186"/>
      <c r="B344" s="186"/>
      <c r="C344" s="186"/>
      <c r="D344" s="186"/>
      <c r="E344" s="186"/>
      <c r="F344" s="186"/>
      <c r="G344" s="186"/>
      <c r="H344" s="186"/>
      <c r="I344" s="186"/>
      <c r="J344" s="186"/>
      <c r="K344" s="186"/>
      <c r="L344" s="186"/>
      <c r="M344" s="186"/>
      <c r="N344" s="186"/>
      <c r="O344" s="186"/>
      <c r="P344" s="186"/>
      <c r="Q344" s="186"/>
      <c r="R344" s="186"/>
      <c r="S344" s="186"/>
      <c r="T344" s="186"/>
      <c r="U344" s="186"/>
      <c r="V344" s="186"/>
      <c r="W344" s="186"/>
      <c r="X344" s="186"/>
      <c r="Y344" s="186"/>
      <c r="Z344" s="186"/>
    </row>
    <row r="345" ht="16.5" customHeight="1" spans="1:26">
      <c r="A345" s="186"/>
      <c r="B345" s="186"/>
      <c r="C345" s="186"/>
      <c r="D345" s="186"/>
      <c r="E345" s="186"/>
      <c r="F345" s="186"/>
      <c r="G345" s="186"/>
      <c r="H345" s="186"/>
      <c r="I345" s="186"/>
      <c r="J345" s="186"/>
      <c r="K345" s="186"/>
      <c r="L345" s="186"/>
      <c r="M345" s="186"/>
      <c r="N345" s="186"/>
      <c r="O345" s="186"/>
      <c r="P345" s="186"/>
      <c r="Q345" s="186"/>
      <c r="R345" s="186"/>
      <c r="S345" s="186"/>
      <c r="T345" s="186"/>
      <c r="U345" s="186"/>
      <c r="V345" s="186"/>
      <c r="W345" s="186"/>
      <c r="X345" s="186"/>
      <c r="Y345" s="186"/>
      <c r="Z345" s="186"/>
    </row>
    <row r="346" ht="16.5" customHeight="1" spans="1:26">
      <c r="A346" s="186"/>
      <c r="B346" s="186"/>
      <c r="C346" s="186"/>
      <c r="D346" s="186"/>
      <c r="E346" s="186"/>
      <c r="F346" s="186"/>
      <c r="G346" s="186"/>
      <c r="H346" s="186"/>
      <c r="I346" s="186"/>
      <c r="J346" s="186"/>
      <c r="K346" s="186"/>
      <c r="L346" s="186"/>
      <c r="M346" s="186"/>
      <c r="N346" s="186"/>
      <c r="O346" s="186"/>
      <c r="P346" s="186"/>
      <c r="Q346" s="186"/>
      <c r="R346" s="186"/>
      <c r="S346" s="186"/>
      <c r="T346" s="186"/>
      <c r="U346" s="186"/>
      <c r="V346" s="186"/>
      <c r="W346" s="186"/>
      <c r="X346" s="186"/>
      <c r="Y346" s="186"/>
      <c r="Z346" s="186"/>
    </row>
    <row r="347" ht="16.5" customHeight="1" spans="1:26">
      <c r="A347" s="186"/>
      <c r="B347" s="186"/>
      <c r="C347" s="186"/>
      <c r="D347" s="186"/>
      <c r="E347" s="186"/>
      <c r="F347" s="186"/>
      <c r="G347" s="186"/>
      <c r="H347" s="186"/>
      <c r="I347" s="186"/>
      <c r="J347" s="186"/>
      <c r="K347" s="186"/>
      <c r="L347" s="186"/>
      <c r="M347" s="186"/>
      <c r="N347" s="186"/>
      <c r="O347" s="186"/>
      <c r="P347" s="186"/>
      <c r="Q347" s="186"/>
      <c r="R347" s="186"/>
      <c r="S347" s="186"/>
      <c r="T347" s="186"/>
      <c r="U347" s="186"/>
      <c r="V347" s="186"/>
      <c r="W347" s="186"/>
      <c r="X347" s="186"/>
      <c r="Y347" s="186"/>
      <c r="Z347" s="186"/>
    </row>
    <row r="348" ht="16.5" customHeight="1" spans="1:26">
      <c r="A348" s="186"/>
      <c r="B348" s="186"/>
      <c r="C348" s="186"/>
      <c r="D348" s="186"/>
      <c r="E348" s="186"/>
      <c r="F348" s="186"/>
      <c r="G348" s="186"/>
      <c r="H348" s="186"/>
      <c r="I348" s="186"/>
      <c r="J348" s="186"/>
      <c r="K348" s="186"/>
      <c r="L348" s="186"/>
      <c r="M348" s="186"/>
      <c r="N348" s="186"/>
      <c r="O348" s="186"/>
      <c r="P348" s="186"/>
      <c r="Q348" s="186"/>
      <c r="R348" s="186"/>
      <c r="S348" s="186"/>
      <c r="T348" s="186"/>
      <c r="U348" s="186"/>
      <c r="V348" s="186"/>
      <c r="W348" s="186"/>
      <c r="X348" s="186"/>
      <c r="Y348" s="186"/>
      <c r="Z348" s="186"/>
    </row>
    <row r="349" ht="16.5" customHeight="1" spans="1:26">
      <c r="A349" s="186"/>
      <c r="B349" s="186"/>
      <c r="C349" s="186"/>
      <c r="D349" s="186"/>
      <c r="E349" s="186"/>
      <c r="F349" s="186"/>
      <c r="G349" s="186"/>
      <c r="H349" s="186"/>
      <c r="I349" s="186"/>
      <c r="J349" s="186"/>
      <c r="K349" s="186"/>
      <c r="L349" s="186"/>
      <c r="M349" s="186"/>
      <c r="N349" s="186"/>
      <c r="O349" s="186"/>
      <c r="P349" s="186"/>
      <c r="Q349" s="186"/>
      <c r="R349" s="186"/>
      <c r="S349" s="186"/>
      <c r="T349" s="186"/>
      <c r="U349" s="186"/>
      <c r="V349" s="186"/>
      <c r="W349" s="186"/>
      <c r="X349" s="186"/>
      <c r="Y349" s="186"/>
      <c r="Z349" s="186"/>
    </row>
    <row r="350" ht="16.5" customHeight="1" spans="1:26">
      <c r="A350" s="186"/>
      <c r="B350" s="186"/>
      <c r="C350" s="186"/>
      <c r="D350" s="186"/>
      <c r="E350" s="186"/>
      <c r="F350" s="186"/>
      <c r="G350" s="186"/>
      <c r="H350" s="186"/>
      <c r="I350" s="186"/>
      <c r="J350" s="186"/>
      <c r="K350" s="186"/>
      <c r="L350" s="186"/>
      <c r="M350" s="186"/>
      <c r="N350" s="186"/>
      <c r="O350" s="186"/>
      <c r="P350" s="186"/>
      <c r="Q350" s="186"/>
      <c r="R350" s="186"/>
      <c r="S350" s="186"/>
      <c r="T350" s="186"/>
      <c r="U350" s="186"/>
      <c r="V350" s="186"/>
      <c r="W350" s="186"/>
      <c r="X350" s="186"/>
      <c r="Y350" s="186"/>
      <c r="Z350" s="186"/>
    </row>
    <row r="351" ht="16.5" customHeight="1" spans="1:26">
      <c r="A351" s="186"/>
      <c r="B351" s="186"/>
      <c r="C351" s="186"/>
      <c r="D351" s="186"/>
      <c r="E351" s="186"/>
      <c r="F351" s="186"/>
      <c r="G351" s="186"/>
      <c r="H351" s="186"/>
      <c r="I351" s="186"/>
      <c r="J351" s="186"/>
      <c r="K351" s="186"/>
      <c r="L351" s="186"/>
      <c r="M351" s="186"/>
      <c r="N351" s="186"/>
      <c r="O351" s="186"/>
      <c r="P351" s="186"/>
      <c r="Q351" s="186"/>
      <c r="R351" s="186"/>
      <c r="S351" s="186"/>
      <c r="T351" s="186"/>
      <c r="U351" s="186"/>
      <c r="V351" s="186"/>
      <c r="W351" s="186"/>
      <c r="X351" s="186"/>
      <c r="Y351" s="186"/>
      <c r="Z351" s="186"/>
    </row>
    <row r="352" ht="16.5" customHeight="1" spans="1:26">
      <c r="A352" s="186"/>
      <c r="B352" s="186"/>
      <c r="C352" s="186"/>
      <c r="D352" s="186"/>
      <c r="E352" s="186"/>
      <c r="F352" s="186"/>
      <c r="G352" s="186"/>
      <c r="H352" s="186"/>
      <c r="I352" s="186"/>
      <c r="J352" s="186"/>
      <c r="K352" s="186"/>
      <c r="L352" s="186"/>
      <c r="M352" s="186"/>
      <c r="N352" s="186"/>
      <c r="O352" s="186"/>
      <c r="P352" s="186"/>
      <c r="Q352" s="186"/>
      <c r="R352" s="186"/>
      <c r="S352" s="186"/>
      <c r="T352" s="186"/>
      <c r="U352" s="186"/>
      <c r="V352" s="186"/>
      <c r="W352" s="186"/>
      <c r="X352" s="186"/>
      <c r="Y352" s="186"/>
      <c r="Z352" s="186"/>
    </row>
    <row r="353" ht="16.5" customHeight="1" spans="1:26">
      <c r="A353" s="186"/>
      <c r="B353" s="186"/>
      <c r="C353" s="186"/>
      <c r="D353" s="186"/>
      <c r="E353" s="186"/>
      <c r="F353" s="186"/>
      <c r="G353" s="186"/>
      <c r="H353" s="186"/>
      <c r="I353" s="186"/>
      <c r="J353" s="186"/>
      <c r="K353" s="186"/>
      <c r="L353" s="186"/>
      <c r="M353" s="186"/>
      <c r="N353" s="186"/>
      <c r="O353" s="186"/>
      <c r="P353" s="186"/>
      <c r="Q353" s="186"/>
      <c r="R353" s="186"/>
      <c r="S353" s="186"/>
      <c r="T353" s="186"/>
      <c r="U353" s="186"/>
      <c r="V353" s="186"/>
      <c r="W353" s="186"/>
      <c r="X353" s="186"/>
      <c r="Y353" s="186"/>
      <c r="Z353" s="186"/>
    </row>
    <row r="354" ht="16.5" customHeight="1" spans="1:26">
      <c r="A354" s="186"/>
      <c r="B354" s="186"/>
      <c r="C354" s="186"/>
      <c r="D354" s="186"/>
      <c r="E354" s="186"/>
      <c r="F354" s="186"/>
      <c r="G354" s="186"/>
      <c r="H354" s="186"/>
      <c r="I354" s="186"/>
      <c r="J354" s="186"/>
      <c r="K354" s="186"/>
      <c r="L354" s="186"/>
      <c r="M354" s="186"/>
      <c r="N354" s="186"/>
      <c r="O354" s="186"/>
      <c r="P354" s="186"/>
      <c r="Q354" s="186"/>
      <c r="R354" s="186"/>
      <c r="S354" s="186"/>
      <c r="T354" s="186"/>
      <c r="U354" s="186"/>
      <c r="V354" s="186"/>
      <c r="W354" s="186"/>
      <c r="X354" s="186"/>
      <c r="Y354" s="186"/>
      <c r="Z354" s="186"/>
    </row>
    <row r="355" ht="16.5" customHeight="1" spans="1:26">
      <c r="A355" s="186"/>
      <c r="B355" s="186"/>
      <c r="C355" s="186"/>
      <c r="D355" s="186"/>
      <c r="E355" s="186"/>
      <c r="F355" s="186"/>
      <c r="G355" s="186"/>
      <c r="H355" s="186"/>
      <c r="I355" s="186"/>
      <c r="J355" s="186"/>
      <c r="K355" s="186"/>
      <c r="L355" s="186"/>
      <c r="M355" s="186"/>
      <c r="N355" s="186"/>
      <c r="O355" s="186"/>
      <c r="P355" s="186"/>
      <c r="Q355" s="186"/>
      <c r="R355" s="186"/>
      <c r="S355" s="186"/>
      <c r="T355" s="186"/>
      <c r="U355" s="186"/>
      <c r="V355" s="186"/>
      <c r="W355" s="186"/>
      <c r="X355" s="186"/>
      <c r="Y355" s="186"/>
      <c r="Z355" s="186"/>
    </row>
    <row r="356" ht="16.5" customHeight="1" spans="1:26">
      <c r="A356" s="186"/>
      <c r="B356" s="186"/>
      <c r="C356" s="186"/>
      <c r="D356" s="186"/>
      <c r="E356" s="186"/>
      <c r="F356" s="186"/>
      <c r="G356" s="186"/>
      <c r="H356" s="186"/>
      <c r="I356" s="186"/>
      <c r="J356" s="186"/>
      <c r="K356" s="186"/>
      <c r="L356" s="186"/>
      <c r="M356" s="186"/>
      <c r="N356" s="186"/>
      <c r="O356" s="186"/>
      <c r="P356" s="186"/>
      <c r="Q356" s="186"/>
      <c r="R356" s="186"/>
      <c r="S356" s="186"/>
      <c r="T356" s="186"/>
      <c r="U356" s="186"/>
      <c r="V356" s="186"/>
      <c r="W356" s="186"/>
      <c r="X356" s="186"/>
      <c r="Y356" s="186"/>
      <c r="Z356" s="186"/>
    </row>
    <row r="357" ht="16.5" customHeight="1" spans="1:26">
      <c r="A357" s="186"/>
      <c r="B357" s="186"/>
      <c r="C357" s="186"/>
      <c r="D357" s="186"/>
      <c r="E357" s="186"/>
      <c r="F357" s="186"/>
      <c r="G357" s="186"/>
      <c r="H357" s="186"/>
      <c r="I357" s="186"/>
      <c r="J357" s="186"/>
      <c r="K357" s="186"/>
      <c r="L357" s="186"/>
      <c r="M357" s="186"/>
      <c r="N357" s="186"/>
      <c r="O357" s="186"/>
      <c r="P357" s="186"/>
      <c r="Q357" s="186"/>
      <c r="R357" s="186"/>
      <c r="S357" s="186"/>
      <c r="T357" s="186"/>
      <c r="U357" s="186"/>
      <c r="V357" s="186"/>
      <c r="W357" s="186"/>
      <c r="X357" s="186"/>
      <c r="Y357" s="186"/>
      <c r="Z357" s="186"/>
    </row>
    <row r="358" ht="16.5" customHeight="1" spans="1:26">
      <c r="A358" s="186"/>
      <c r="B358" s="186"/>
      <c r="C358" s="186"/>
      <c r="D358" s="186"/>
      <c r="E358" s="186"/>
      <c r="F358" s="186"/>
      <c r="G358" s="186"/>
      <c r="H358" s="186"/>
      <c r="I358" s="186"/>
      <c r="J358" s="186"/>
      <c r="K358" s="186"/>
      <c r="L358" s="186"/>
      <c r="M358" s="186"/>
      <c r="N358" s="186"/>
      <c r="O358" s="186"/>
      <c r="P358" s="186"/>
      <c r="Q358" s="186"/>
      <c r="R358" s="186"/>
      <c r="S358" s="186"/>
      <c r="T358" s="186"/>
      <c r="U358" s="186"/>
      <c r="V358" s="186"/>
      <c r="W358" s="186"/>
      <c r="X358" s="186"/>
      <c r="Y358" s="186"/>
      <c r="Z358" s="186"/>
    </row>
    <row r="359" ht="16.5" customHeight="1" spans="1:26">
      <c r="A359" s="186"/>
      <c r="B359" s="186"/>
      <c r="C359" s="186"/>
      <c r="D359" s="186"/>
      <c r="E359" s="186"/>
      <c r="F359" s="186"/>
      <c r="G359" s="186"/>
      <c r="H359" s="186"/>
      <c r="I359" s="186"/>
      <c r="J359" s="186"/>
      <c r="K359" s="186"/>
      <c r="L359" s="186"/>
      <c r="M359" s="186"/>
      <c r="N359" s="186"/>
      <c r="O359" s="186"/>
      <c r="P359" s="186"/>
      <c r="Q359" s="186"/>
      <c r="R359" s="186"/>
      <c r="S359" s="186"/>
      <c r="T359" s="186"/>
      <c r="U359" s="186"/>
      <c r="V359" s="186"/>
      <c r="W359" s="186"/>
      <c r="X359" s="186"/>
      <c r="Y359" s="186"/>
      <c r="Z359" s="186"/>
    </row>
    <row r="360" ht="16.5" customHeight="1" spans="1:26">
      <c r="A360" s="186"/>
      <c r="B360" s="186"/>
      <c r="C360" s="186"/>
      <c r="D360" s="186"/>
      <c r="E360" s="186"/>
      <c r="F360" s="186"/>
      <c r="G360" s="186"/>
      <c r="H360" s="186"/>
      <c r="I360" s="186"/>
      <c r="J360" s="186"/>
      <c r="K360" s="186"/>
      <c r="L360" s="186"/>
      <c r="M360" s="186"/>
      <c r="N360" s="186"/>
      <c r="O360" s="186"/>
      <c r="P360" s="186"/>
      <c r="Q360" s="186"/>
      <c r="R360" s="186"/>
      <c r="S360" s="186"/>
      <c r="T360" s="186"/>
      <c r="U360" s="186"/>
      <c r="V360" s="186"/>
      <c r="W360" s="186"/>
      <c r="X360" s="186"/>
      <c r="Y360" s="186"/>
      <c r="Z360" s="186"/>
    </row>
    <row r="361" ht="16.5" customHeight="1" spans="1:26">
      <c r="A361" s="186"/>
      <c r="B361" s="186"/>
      <c r="C361" s="186"/>
      <c r="D361" s="186"/>
      <c r="E361" s="186"/>
      <c r="F361" s="186"/>
      <c r="G361" s="186"/>
      <c r="H361" s="186"/>
      <c r="I361" s="186"/>
      <c r="J361" s="186"/>
      <c r="K361" s="186"/>
      <c r="L361" s="186"/>
      <c r="M361" s="186"/>
      <c r="N361" s="186"/>
      <c r="O361" s="186"/>
      <c r="P361" s="186"/>
      <c r="Q361" s="186"/>
      <c r="R361" s="186"/>
      <c r="S361" s="186"/>
      <c r="T361" s="186"/>
      <c r="U361" s="186"/>
      <c r="V361" s="186"/>
      <c r="W361" s="186"/>
      <c r="X361" s="186"/>
      <c r="Y361" s="186"/>
      <c r="Z361" s="186"/>
    </row>
    <row r="362" ht="16.5" customHeight="1" spans="1:26">
      <c r="A362" s="186"/>
      <c r="B362" s="186"/>
      <c r="C362" s="186"/>
      <c r="D362" s="186"/>
      <c r="E362" s="186"/>
      <c r="F362" s="186"/>
      <c r="G362" s="186"/>
      <c r="H362" s="186"/>
      <c r="I362" s="186"/>
      <c r="J362" s="186"/>
      <c r="K362" s="186"/>
      <c r="L362" s="186"/>
      <c r="M362" s="186"/>
      <c r="N362" s="186"/>
      <c r="O362" s="186"/>
      <c r="P362" s="186"/>
      <c r="Q362" s="186"/>
      <c r="R362" s="186"/>
      <c r="S362" s="186"/>
      <c r="T362" s="186"/>
      <c r="U362" s="186"/>
      <c r="V362" s="186"/>
      <c r="W362" s="186"/>
      <c r="X362" s="186"/>
      <c r="Y362" s="186"/>
      <c r="Z362" s="186"/>
    </row>
    <row r="363" ht="16.5" customHeight="1" spans="1:26">
      <c r="A363" s="186"/>
      <c r="B363" s="186"/>
      <c r="C363" s="186"/>
      <c r="D363" s="186"/>
      <c r="E363" s="186"/>
      <c r="F363" s="186"/>
      <c r="G363" s="186"/>
      <c r="H363" s="186"/>
      <c r="I363" s="186"/>
      <c r="J363" s="186"/>
      <c r="K363" s="186"/>
      <c r="L363" s="186"/>
      <c r="M363" s="186"/>
      <c r="N363" s="186"/>
      <c r="O363" s="186"/>
      <c r="P363" s="186"/>
      <c r="Q363" s="186"/>
      <c r="R363" s="186"/>
      <c r="S363" s="186"/>
      <c r="T363" s="186"/>
      <c r="U363" s="186"/>
      <c r="V363" s="186"/>
      <c r="W363" s="186"/>
      <c r="X363" s="186"/>
      <c r="Y363" s="186"/>
      <c r="Z363" s="186"/>
    </row>
    <row r="364" ht="16.5" customHeight="1" spans="1:26">
      <c r="A364" s="186"/>
      <c r="B364" s="186"/>
      <c r="C364" s="186"/>
      <c r="D364" s="186"/>
      <c r="E364" s="186"/>
      <c r="F364" s="186"/>
      <c r="G364" s="186"/>
      <c r="H364" s="186"/>
      <c r="I364" s="186"/>
      <c r="J364" s="186"/>
      <c r="K364" s="186"/>
      <c r="L364" s="186"/>
      <c r="M364" s="186"/>
      <c r="N364" s="186"/>
      <c r="O364" s="186"/>
      <c r="P364" s="186"/>
      <c r="Q364" s="186"/>
      <c r="R364" s="186"/>
      <c r="S364" s="186"/>
      <c r="T364" s="186"/>
      <c r="U364" s="186"/>
      <c r="V364" s="186"/>
      <c r="W364" s="186"/>
      <c r="X364" s="186"/>
      <c r="Y364" s="186"/>
      <c r="Z364" s="186"/>
    </row>
    <row r="365" ht="16.5" customHeight="1" spans="1:26">
      <c r="A365" s="186"/>
      <c r="B365" s="186"/>
      <c r="C365" s="186"/>
      <c r="D365" s="186"/>
      <c r="E365" s="186"/>
      <c r="F365" s="186"/>
      <c r="G365" s="186"/>
      <c r="H365" s="186"/>
      <c r="I365" s="186"/>
      <c r="J365" s="186"/>
      <c r="K365" s="186"/>
      <c r="L365" s="186"/>
      <c r="M365" s="186"/>
      <c r="N365" s="186"/>
      <c r="O365" s="186"/>
      <c r="P365" s="186"/>
      <c r="Q365" s="186"/>
      <c r="R365" s="186"/>
      <c r="S365" s="186"/>
      <c r="T365" s="186"/>
      <c r="U365" s="186"/>
      <c r="V365" s="186"/>
      <c r="W365" s="186"/>
      <c r="X365" s="186"/>
      <c r="Y365" s="186"/>
      <c r="Z365" s="186"/>
    </row>
    <row r="366" ht="16.5" customHeight="1" spans="1:26">
      <c r="A366" s="186"/>
      <c r="B366" s="186"/>
      <c r="C366" s="186"/>
      <c r="D366" s="186"/>
      <c r="E366" s="186"/>
      <c r="F366" s="186"/>
      <c r="G366" s="186"/>
      <c r="H366" s="186"/>
      <c r="I366" s="186"/>
      <c r="J366" s="186"/>
      <c r="K366" s="186"/>
      <c r="L366" s="186"/>
      <c r="M366" s="186"/>
      <c r="N366" s="186"/>
      <c r="O366" s="186"/>
      <c r="P366" s="186"/>
      <c r="Q366" s="186"/>
      <c r="R366" s="186"/>
      <c r="S366" s="186"/>
      <c r="T366" s="186"/>
      <c r="U366" s="186"/>
      <c r="V366" s="186"/>
      <c r="W366" s="186"/>
      <c r="X366" s="186"/>
      <c r="Y366" s="186"/>
      <c r="Z366" s="186"/>
    </row>
    <row r="367" ht="16.5" customHeight="1" spans="1:26">
      <c r="A367" s="186"/>
      <c r="B367" s="186"/>
      <c r="C367" s="186"/>
      <c r="D367" s="186"/>
      <c r="E367" s="186"/>
      <c r="F367" s="186"/>
      <c r="G367" s="186"/>
      <c r="H367" s="186"/>
      <c r="I367" s="186"/>
      <c r="J367" s="186"/>
      <c r="K367" s="186"/>
      <c r="L367" s="186"/>
      <c r="M367" s="186"/>
      <c r="N367" s="186"/>
      <c r="O367" s="186"/>
      <c r="P367" s="186"/>
      <c r="Q367" s="186"/>
      <c r="R367" s="186"/>
      <c r="S367" s="186"/>
      <c r="T367" s="186"/>
      <c r="U367" s="186"/>
      <c r="V367" s="186"/>
      <c r="W367" s="186"/>
      <c r="X367" s="186"/>
      <c r="Y367" s="186"/>
      <c r="Z367" s="186"/>
    </row>
    <row r="368" ht="16.5" customHeight="1" spans="1:26">
      <c r="A368" s="186"/>
      <c r="B368" s="186"/>
      <c r="C368" s="186"/>
      <c r="D368" s="186"/>
      <c r="E368" s="186"/>
      <c r="F368" s="186"/>
      <c r="G368" s="186"/>
      <c r="H368" s="186"/>
      <c r="I368" s="186"/>
      <c r="J368" s="186"/>
      <c r="K368" s="186"/>
      <c r="L368" s="186"/>
      <c r="M368" s="186"/>
      <c r="N368" s="186"/>
      <c r="O368" s="186"/>
      <c r="P368" s="186"/>
      <c r="Q368" s="186"/>
      <c r="R368" s="186"/>
      <c r="S368" s="186"/>
      <c r="T368" s="186"/>
      <c r="U368" s="186"/>
      <c r="V368" s="186"/>
      <c r="W368" s="186"/>
      <c r="X368" s="186"/>
      <c r="Y368" s="186"/>
      <c r="Z368" s="186"/>
    </row>
    <row r="369" ht="16.5" customHeight="1" spans="1:26">
      <c r="A369" s="186"/>
      <c r="B369" s="186"/>
      <c r="C369" s="186"/>
      <c r="D369" s="186"/>
      <c r="E369" s="186"/>
      <c r="F369" s="186"/>
      <c r="G369" s="186"/>
      <c r="H369" s="186"/>
      <c r="I369" s="186"/>
      <c r="J369" s="186"/>
      <c r="K369" s="186"/>
      <c r="L369" s="186"/>
      <c r="M369" s="186"/>
      <c r="N369" s="186"/>
      <c r="O369" s="186"/>
      <c r="P369" s="186"/>
      <c r="Q369" s="186"/>
      <c r="R369" s="186"/>
      <c r="S369" s="186"/>
      <c r="T369" s="186"/>
      <c r="U369" s="186"/>
      <c r="V369" s="186"/>
      <c r="W369" s="186"/>
      <c r="X369" s="186"/>
      <c r="Y369" s="186"/>
      <c r="Z369" s="186"/>
    </row>
    <row r="370" ht="16.5" customHeight="1" spans="1:26">
      <c r="A370" s="186"/>
      <c r="B370" s="186"/>
      <c r="C370" s="186"/>
      <c r="D370" s="186"/>
      <c r="E370" s="186"/>
      <c r="F370" s="186"/>
      <c r="G370" s="186"/>
      <c r="H370" s="186"/>
      <c r="I370" s="186"/>
      <c r="J370" s="186"/>
      <c r="K370" s="186"/>
      <c r="L370" s="186"/>
      <c r="M370" s="186"/>
      <c r="N370" s="186"/>
      <c r="O370" s="186"/>
      <c r="P370" s="186"/>
      <c r="Q370" s="186"/>
      <c r="R370" s="186"/>
      <c r="S370" s="186"/>
      <c r="T370" s="186"/>
      <c r="U370" s="186"/>
      <c r="V370" s="186"/>
      <c r="W370" s="186"/>
      <c r="X370" s="186"/>
      <c r="Y370" s="186"/>
      <c r="Z370" s="186"/>
    </row>
    <row r="371" ht="16.5" customHeight="1" spans="1:26">
      <c r="A371" s="186"/>
      <c r="B371" s="186"/>
      <c r="C371" s="186"/>
      <c r="D371" s="186"/>
      <c r="E371" s="186"/>
      <c r="F371" s="186"/>
      <c r="G371" s="186"/>
      <c r="H371" s="186"/>
      <c r="I371" s="186"/>
      <c r="J371" s="186"/>
      <c r="K371" s="186"/>
      <c r="L371" s="186"/>
      <c r="M371" s="186"/>
      <c r="N371" s="186"/>
      <c r="O371" s="186"/>
      <c r="P371" s="186"/>
      <c r="Q371" s="186"/>
      <c r="R371" s="186"/>
      <c r="S371" s="186"/>
      <c r="T371" s="186"/>
      <c r="U371" s="186"/>
      <c r="V371" s="186"/>
      <c r="W371" s="186"/>
      <c r="X371" s="186"/>
      <c r="Y371" s="186"/>
      <c r="Z371" s="186"/>
    </row>
    <row r="372" ht="16.5" customHeight="1" spans="1:26">
      <c r="A372" s="186"/>
      <c r="B372" s="186"/>
      <c r="C372" s="186"/>
      <c r="D372" s="186"/>
      <c r="E372" s="186"/>
      <c r="F372" s="186"/>
      <c r="G372" s="186"/>
      <c r="H372" s="186"/>
      <c r="I372" s="186"/>
      <c r="J372" s="186"/>
      <c r="K372" s="186"/>
      <c r="L372" s="186"/>
      <c r="M372" s="186"/>
      <c r="N372" s="186"/>
      <c r="O372" s="186"/>
      <c r="P372" s="186"/>
      <c r="Q372" s="186"/>
      <c r="R372" s="186"/>
      <c r="S372" s="186"/>
      <c r="T372" s="186"/>
      <c r="U372" s="186"/>
      <c r="V372" s="186"/>
      <c r="W372" s="186"/>
      <c r="X372" s="186"/>
      <c r="Y372" s="186"/>
      <c r="Z372" s="186"/>
    </row>
    <row r="373" ht="16.5" customHeight="1" spans="1:26">
      <c r="A373" s="186"/>
      <c r="B373" s="186"/>
      <c r="C373" s="186"/>
      <c r="D373" s="186"/>
      <c r="E373" s="186"/>
      <c r="F373" s="186"/>
      <c r="G373" s="186"/>
      <c r="H373" s="186"/>
      <c r="I373" s="186"/>
      <c r="J373" s="186"/>
      <c r="K373" s="186"/>
      <c r="L373" s="186"/>
      <c r="M373" s="186"/>
      <c r="N373" s="186"/>
      <c r="O373" s="186"/>
      <c r="P373" s="186"/>
      <c r="Q373" s="186"/>
      <c r="R373" s="186"/>
      <c r="S373" s="186"/>
      <c r="T373" s="186"/>
      <c r="U373" s="186"/>
      <c r="V373" s="186"/>
      <c r="W373" s="186"/>
      <c r="X373" s="186"/>
      <c r="Y373" s="186"/>
      <c r="Z373" s="186"/>
    </row>
    <row r="374" ht="16.5" customHeight="1" spans="1:26">
      <c r="A374" s="186"/>
      <c r="B374" s="186"/>
      <c r="C374" s="186"/>
      <c r="D374" s="186"/>
      <c r="E374" s="186"/>
      <c r="F374" s="186"/>
      <c r="G374" s="186"/>
      <c r="H374" s="186"/>
      <c r="I374" s="186"/>
      <c r="J374" s="186"/>
      <c r="K374" s="186"/>
      <c r="L374" s="186"/>
      <c r="M374" s="186"/>
      <c r="N374" s="186"/>
      <c r="O374" s="186"/>
      <c r="P374" s="186"/>
      <c r="Q374" s="186"/>
      <c r="R374" s="186"/>
      <c r="S374" s="186"/>
      <c r="T374" s="186"/>
      <c r="U374" s="186"/>
      <c r="V374" s="186"/>
      <c r="W374" s="186"/>
      <c r="X374" s="186"/>
      <c r="Y374" s="186"/>
      <c r="Z374" s="186"/>
    </row>
    <row r="375" ht="16.5" customHeight="1" spans="1:26">
      <c r="A375" s="186"/>
      <c r="B375" s="186"/>
      <c r="C375" s="186"/>
      <c r="D375" s="186"/>
      <c r="E375" s="186"/>
      <c r="F375" s="186"/>
      <c r="G375" s="186"/>
      <c r="H375" s="186"/>
      <c r="I375" s="186"/>
      <c r="J375" s="186"/>
      <c r="K375" s="186"/>
      <c r="L375" s="186"/>
      <c r="M375" s="186"/>
      <c r="N375" s="186"/>
      <c r="O375" s="186"/>
      <c r="P375" s="186"/>
      <c r="Q375" s="186"/>
      <c r="R375" s="186"/>
      <c r="S375" s="186"/>
      <c r="T375" s="186"/>
      <c r="U375" s="186"/>
      <c r="V375" s="186"/>
      <c r="W375" s="186"/>
      <c r="X375" s="186"/>
      <c r="Y375" s="186"/>
      <c r="Z375" s="186"/>
    </row>
    <row r="376" ht="16.5" customHeight="1" spans="1:26">
      <c r="A376" s="186"/>
      <c r="B376" s="186"/>
      <c r="C376" s="186"/>
      <c r="D376" s="186"/>
      <c r="E376" s="186"/>
      <c r="F376" s="186"/>
      <c r="G376" s="186"/>
      <c r="H376" s="186"/>
      <c r="I376" s="186"/>
      <c r="J376" s="186"/>
      <c r="K376" s="186"/>
      <c r="L376" s="186"/>
      <c r="M376" s="186"/>
      <c r="N376" s="186"/>
      <c r="O376" s="186"/>
      <c r="P376" s="186"/>
      <c r="Q376" s="186"/>
      <c r="R376" s="186"/>
      <c r="S376" s="186"/>
      <c r="T376" s="186"/>
      <c r="U376" s="186"/>
      <c r="V376" s="186"/>
      <c r="W376" s="186"/>
      <c r="X376" s="186"/>
      <c r="Y376" s="186"/>
      <c r="Z376" s="186"/>
    </row>
    <row r="377" ht="16.5" customHeight="1" spans="1:26">
      <c r="A377" s="186"/>
      <c r="B377" s="186"/>
      <c r="C377" s="186"/>
      <c r="D377" s="186"/>
      <c r="E377" s="186"/>
      <c r="F377" s="186"/>
      <c r="G377" s="186"/>
      <c r="H377" s="186"/>
      <c r="I377" s="186"/>
      <c r="J377" s="186"/>
      <c r="K377" s="186"/>
      <c r="L377" s="186"/>
      <c r="M377" s="186"/>
      <c r="N377" s="186"/>
      <c r="O377" s="186"/>
      <c r="P377" s="186"/>
      <c r="Q377" s="186"/>
      <c r="R377" s="186"/>
      <c r="S377" s="186"/>
      <c r="T377" s="186"/>
      <c r="U377" s="186"/>
      <c r="V377" s="186"/>
      <c r="W377" s="186"/>
      <c r="X377" s="186"/>
      <c r="Y377" s="186"/>
      <c r="Z377" s="186"/>
    </row>
    <row r="378" ht="16.5" customHeight="1" spans="1:26">
      <c r="A378" s="186"/>
      <c r="B378" s="186"/>
      <c r="C378" s="186"/>
      <c r="D378" s="186"/>
      <c r="E378" s="186"/>
      <c r="F378" s="186"/>
      <c r="G378" s="186"/>
      <c r="H378" s="186"/>
      <c r="I378" s="186"/>
      <c r="J378" s="186"/>
      <c r="K378" s="186"/>
      <c r="L378" s="186"/>
      <c r="M378" s="186"/>
      <c r="N378" s="186"/>
      <c r="O378" s="186"/>
      <c r="P378" s="186"/>
      <c r="Q378" s="186"/>
      <c r="R378" s="186"/>
      <c r="S378" s="186"/>
      <c r="T378" s="186"/>
      <c r="U378" s="186"/>
      <c r="V378" s="186"/>
      <c r="W378" s="186"/>
      <c r="X378" s="186"/>
      <c r="Y378" s="186"/>
      <c r="Z378" s="186"/>
    </row>
    <row r="379" ht="16.5" customHeight="1" spans="1:26">
      <c r="A379" s="186"/>
      <c r="B379" s="186"/>
      <c r="C379" s="186"/>
      <c r="D379" s="186"/>
      <c r="E379" s="186"/>
      <c r="F379" s="186"/>
      <c r="G379" s="186"/>
      <c r="H379" s="186"/>
      <c r="I379" s="186"/>
      <c r="J379" s="186"/>
      <c r="K379" s="186"/>
      <c r="L379" s="186"/>
      <c r="M379" s="186"/>
      <c r="N379" s="186"/>
      <c r="O379" s="186"/>
      <c r="P379" s="186"/>
      <c r="Q379" s="186"/>
      <c r="R379" s="186"/>
      <c r="S379" s="186"/>
      <c r="T379" s="186"/>
      <c r="U379" s="186"/>
      <c r="V379" s="186"/>
      <c r="W379" s="186"/>
      <c r="X379" s="186"/>
      <c r="Y379" s="186"/>
      <c r="Z379" s="186"/>
    </row>
    <row r="380" ht="16.5" customHeight="1" spans="1:26">
      <c r="A380" s="186"/>
      <c r="B380" s="186"/>
      <c r="C380" s="186"/>
      <c r="D380" s="186"/>
      <c r="E380" s="186"/>
      <c r="F380" s="186"/>
      <c r="G380" s="186"/>
      <c r="H380" s="186"/>
      <c r="I380" s="186"/>
      <c r="J380" s="186"/>
      <c r="K380" s="186"/>
      <c r="L380" s="186"/>
      <c r="M380" s="186"/>
      <c r="N380" s="186"/>
      <c r="O380" s="186"/>
      <c r="P380" s="186"/>
      <c r="Q380" s="186"/>
      <c r="R380" s="186"/>
      <c r="S380" s="186"/>
      <c r="T380" s="186"/>
      <c r="U380" s="186"/>
      <c r="V380" s="186"/>
      <c r="W380" s="186"/>
      <c r="X380" s="186"/>
      <c r="Y380" s="186"/>
      <c r="Z380" s="186"/>
    </row>
    <row r="381" ht="16.5" customHeight="1" spans="1:26">
      <c r="A381" s="186"/>
      <c r="B381" s="186"/>
      <c r="C381" s="186"/>
      <c r="D381" s="186"/>
      <c r="E381" s="186"/>
      <c r="F381" s="186"/>
      <c r="G381" s="186"/>
      <c r="H381" s="186"/>
      <c r="I381" s="186"/>
      <c r="J381" s="186"/>
      <c r="K381" s="186"/>
      <c r="L381" s="186"/>
      <c r="M381" s="186"/>
      <c r="N381" s="186"/>
      <c r="O381" s="186"/>
      <c r="P381" s="186"/>
      <c r="Q381" s="186"/>
      <c r="R381" s="186"/>
      <c r="S381" s="186"/>
      <c r="T381" s="186"/>
      <c r="U381" s="186"/>
      <c r="V381" s="186"/>
      <c r="W381" s="186"/>
      <c r="X381" s="186"/>
      <c r="Y381" s="186"/>
      <c r="Z381" s="186"/>
    </row>
    <row r="382" ht="16.5" customHeight="1" spans="1:26">
      <c r="A382" s="186"/>
      <c r="B382" s="186"/>
      <c r="C382" s="186"/>
      <c r="D382" s="186"/>
      <c r="E382" s="186"/>
      <c r="F382" s="186"/>
      <c r="G382" s="186"/>
      <c r="H382" s="186"/>
      <c r="I382" s="186"/>
      <c r="J382" s="186"/>
      <c r="K382" s="186"/>
      <c r="L382" s="186"/>
      <c r="M382" s="186"/>
      <c r="N382" s="186"/>
      <c r="O382" s="186"/>
      <c r="P382" s="186"/>
      <c r="Q382" s="186"/>
      <c r="R382" s="186"/>
      <c r="S382" s="186"/>
      <c r="T382" s="186"/>
      <c r="U382" s="186"/>
      <c r="V382" s="186"/>
      <c r="W382" s="186"/>
      <c r="X382" s="186"/>
      <c r="Y382" s="186"/>
      <c r="Z382" s="186"/>
    </row>
    <row r="383" ht="16.5" customHeight="1" spans="1:26">
      <c r="A383" s="186"/>
      <c r="B383" s="186"/>
      <c r="C383" s="186"/>
      <c r="D383" s="186"/>
      <c r="E383" s="186"/>
      <c r="F383" s="186"/>
      <c r="G383" s="186"/>
      <c r="H383" s="186"/>
      <c r="I383" s="186"/>
      <c r="J383" s="186"/>
      <c r="K383" s="186"/>
      <c r="L383" s="186"/>
      <c r="M383" s="186"/>
      <c r="N383" s="186"/>
      <c r="O383" s="186"/>
      <c r="P383" s="186"/>
      <c r="Q383" s="186"/>
      <c r="R383" s="186"/>
      <c r="S383" s="186"/>
      <c r="T383" s="186"/>
      <c r="U383" s="186"/>
      <c r="V383" s="186"/>
      <c r="W383" s="186"/>
      <c r="X383" s="186"/>
      <c r="Y383" s="186"/>
      <c r="Z383" s="186"/>
    </row>
    <row r="384" ht="16.5" customHeight="1" spans="1:26">
      <c r="A384" s="186"/>
      <c r="B384" s="186"/>
      <c r="C384" s="186"/>
      <c r="D384" s="186"/>
      <c r="E384" s="186"/>
      <c r="F384" s="186"/>
      <c r="G384" s="186"/>
      <c r="H384" s="186"/>
      <c r="I384" s="186"/>
      <c r="J384" s="186"/>
      <c r="K384" s="186"/>
      <c r="L384" s="186"/>
      <c r="M384" s="186"/>
      <c r="N384" s="186"/>
      <c r="O384" s="186"/>
      <c r="P384" s="186"/>
      <c r="Q384" s="186"/>
      <c r="R384" s="186"/>
      <c r="S384" s="186"/>
      <c r="T384" s="186"/>
      <c r="U384" s="186"/>
      <c r="V384" s="186"/>
      <c r="W384" s="186"/>
      <c r="X384" s="186"/>
      <c r="Y384" s="186"/>
      <c r="Z384" s="186"/>
    </row>
    <row r="385" ht="16.5" customHeight="1" spans="1:26">
      <c r="A385" s="186"/>
      <c r="B385" s="186"/>
      <c r="C385" s="186"/>
      <c r="D385" s="186"/>
      <c r="E385" s="186"/>
      <c r="F385" s="186"/>
      <c r="G385" s="186"/>
      <c r="H385" s="186"/>
      <c r="I385" s="186"/>
      <c r="J385" s="186"/>
      <c r="K385" s="186"/>
      <c r="L385" s="186"/>
      <c r="M385" s="186"/>
      <c r="N385" s="186"/>
      <c r="O385" s="186"/>
      <c r="P385" s="186"/>
      <c r="Q385" s="186"/>
      <c r="R385" s="186"/>
      <c r="S385" s="186"/>
      <c r="T385" s="186"/>
      <c r="U385" s="186"/>
      <c r="V385" s="186"/>
      <c r="W385" s="186"/>
      <c r="X385" s="186"/>
      <c r="Y385" s="186"/>
      <c r="Z385" s="186"/>
    </row>
    <row r="386" ht="16.5" customHeight="1" spans="1:26">
      <c r="A386" s="186"/>
      <c r="B386" s="186"/>
      <c r="C386" s="186"/>
      <c r="D386" s="186"/>
      <c r="E386" s="186"/>
      <c r="F386" s="186"/>
      <c r="G386" s="186"/>
      <c r="H386" s="186"/>
      <c r="I386" s="186"/>
      <c r="J386" s="186"/>
      <c r="K386" s="186"/>
      <c r="L386" s="186"/>
      <c r="M386" s="186"/>
      <c r="N386" s="186"/>
      <c r="O386" s="186"/>
      <c r="P386" s="186"/>
      <c r="Q386" s="186"/>
      <c r="R386" s="186"/>
      <c r="S386" s="186"/>
      <c r="T386" s="186"/>
      <c r="U386" s="186"/>
      <c r="V386" s="186"/>
      <c r="W386" s="186"/>
      <c r="X386" s="186"/>
      <c r="Y386" s="186"/>
      <c r="Z386" s="186"/>
    </row>
    <row r="387" ht="16.5" customHeight="1" spans="1:26">
      <c r="A387" s="186"/>
      <c r="B387" s="186"/>
      <c r="C387" s="186"/>
      <c r="D387" s="186"/>
      <c r="E387" s="186"/>
      <c r="F387" s="186"/>
      <c r="G387" s="186"/>
      <c r="H387" s="186"/>
      <c r="I387" s="186"/>
      <c r="J387" s="186"/>
      <c r="K387" s="186"/>
      <c r="L387" s="186"/>
      <c r="M387" s="186"/>
      <c r="N387" s="186"/>
      <c r="O387" s="186"/>
      <c r="P387" s="186"/>
      <c r="Q387" s="186"/>
      <c r="R387" s="186"/>
      <c r="S387" s="186"/>
      <c r="T387" s="186"/>
      <c r="U387" s="186"/>
      <c r="V387" s="186"/>
      <c r="W387" s="186"/>
      <c r="X387" s="186"/>
      <c r="Y387" s="186"/>
      <c r="Z387" s="186"/>
    </row>
    <row r="388" ht="16.5" customHeight="1" spans="1:26">
      <c r="A388" s="186"/>
      <c r="B388" s="186"/>
      <c r="C388" s="186"/>
      <c r="D388" s="186"/>
      <c r="E388" s="186"/>
      <c r="F388" s="186"/>
      <c r="G388" s="186"/>
      <c r="H388" s="186"/>
      <c r="I388" s="186"/>
      <c r="J388" s="186"/>
      <c r="K388" s="186"/>
      <c r="L388" s="186"/>
      <c r="M388" s="186"/>
      <c r="N388" s="186"/>
      <c r="O388" s="186"/>
      <c r="P388" s="186"/>
      <c r="Q388" s="186"/>
      <c r="R388" s="186"/>
      <c r="S388" s="186"/>
      <c r="T388" s="186"/>
      <c r="U388" s="186"/>
      <c r="V388" s="186"/>
      <c r="W388" s="186"/>
      <c r="X388" s="186"/>
      <c r="Y388" s="186"/>
      <c r="Z388" s="186"/>
    </row>
    <row r="389" ht="16.5" customHeight="1" spans="1:26">
      <c r="A389" s="186"/>
      <c r="B389" s="186"/>
      <c r="C389" s="186"/>
      <c r="D389" s="186"/>
      <c r="E389" s="186"/>
      <c r="F389" s="186"/>
      <c r="G389" s="186"/>
      <c r="H389" s="186"/>
      <c r="I389" s="186"/>
      <c r="J389" s="186"/>
      <c r="K389" s="186"/>
      <c r="L389" s="186"/>
      <c r="M389" s="186"/>
      <c r="N389" s="186"/>
      <c r="O389" s="186"/>
      <c r="P389" s="186"/>
      <c r="Q389" s="186"/>
      <c r="R389" s="186"/>
      <c r="S389" s="186"/>
      <c r="T389" s="186"/>
      <c r="U389" s="186"/>
      <c r="V389" s="186"/>
      <c r="W389" s="186"/>
      <c r="X389" s="186"/>
      <c r="Y389" s="186"/>
      <c r="Z389" s="186"/>
    </row>
    <row r="390" ht="16.5" customHeight="1" spans="1:26">
      <c r="A390" s="186"/>
      <c r="B390" s="186"/>
      <c r="C390" s="186"/>
      <c r="D390" s="186"/>
      <c r="E390" s="186"/>
      <c r="F390" s="186"/>
      <c r="G390" s="186"/>
      <c r="H390" s="186"/>
      <c r="I390" s="186"/>
      <c r="J390" s="186"/>
      <c r="K390" s="186"/>
      <c r="L390" s="186"/>
      <c r="M390" s="186"/>
      <c r="N390" s="186"/>
      <c r="O390" s="186"/>
      <c r="P390" s="186"/>
      <c r="Q390" s="186"/>
      <c r="R390" s="186"/>
      <c r="S390" s="186"/>
      <c r="T390" s="186"/>
      <c r="U390" s="186"/>
      <c r="V390" s="186"/>
      <c r="W390" s="186"/>
      <c r="X390" s="186"/>
      <c r="Y390" s="186"/>
      <c r="Z390" s="186"/>
    </row>
    <row r="391" ht="16.5" customHeight="1" spans="1:26">
      <c r="A391" s="186"/>
      <c r="B391" s="186"/>
      <c r="C391" s="186"/>
      <c r="D391" s="186"/>
      <c r="E391" s="186"/>
      <c r="F391" s="186"/>
      <c r="G391" s="186"/>
      <c r="H391" s="186"/>
      <c r="I391" s="186"/>
      <c r="J391" s="186"/>
      <c r="K391" s="186"/>
      <c r="L391" s="186"/>
      <c r="M391" s="186"/>
      <c r="N391" s="186"/>
      <c r="O391" s="186"/>
      <c r="P391" s="186"/>
      <c r="Q391" s="186"/>
      <c r="R391" s="186"/>
      <c r="S391" s="186"/>
      <c r="T391" s="186"/>
      <c r="U391" s="186"/>
      <c r="V391" s="186"/>
      <c r="W391" s="186"/>
      <c r="X391" s="186"/>
      <c r="Y391" s="186"/>
      <c r="Z391" s="186"/>
    </row>
    <row r="392" ht="16.5" customHeight="1" spans="1:26">
      <c r="A392" s="186"/>
      <c r="B392" s="186"/>
      <c r="C392" s="186"/>
      <c r="D392" s="186"/>
      <c r="E392" s="186"/>
      <c r="F392" s="186"/>
      <c r="G392" s="186"/>
      <c r="H392" s="186"/>
      <c r="I392" s="186"/>
      <c r="J392" s="186"/>
      <c r="K392" s="186"/>
      <c r="L392" s="186"/>
      <c r="M392" s="186"/>
      <c r="N392" s="186"/>
      <c r="O392" s="186"/>
      <c r="P392" s="186"/>
      <c r="Q392" s="186"/>
      <c r="R392" s="186"/>
      <c r="S392" s="186"/>
      <c r="T392" s="186"/>
      <c r="U392" s="186"/>
      <c r="V392" s="186"/>
      <c r="W392" s="186"/>
      <c r="X392" s="186"/>
      <c r="Y392" s="186"/>
      <c r="Z392" s="186"/>
    </row>
    <row r="393" ht="16.5" customHeight="1" spans="1:26">
      <c r="A393" s="186"/>
      <c r="B393" s="186"/>
      <c r="C393" s="186"/>
      <c r="D393" s="186"/>
      <c r="E393" s="186"/>
      <c r="F393" s="186"/>
      <c r="G393" s="186"/>
      <c r="H393" s="186"/>
      <c r="I393" s="186"/>
      <c r="J393" s="186"/>
      <c r="K393" s="186"/>
      <c r="L393" s="186"/>
      <c r="M393" s="186"/>
      <c r="N393" s="186"/>
      <c r="O393" s="186"/>
      <c r="P393" s="186"/>
      <c r="Q393" s="186"/>
      <c r="R393" s="186"/>
      <c r="S393" s="186"/>
      <c r="T393" s="186"/>
      <c r="U393" s="186"/>
      <c r="V393" s="186"/>
      <c r="W393" s="186"/>
      <c r="X393" s="186"/>
      <c r="Y393" s="186"/>
      <c r="Z393" s="186"/>
    </row>
    <row r="394" ht="16.5" customHeight="1" spans="1:26">
      <c r="A394" s="186"/>
      <c r="B394" s="186"/>
      <c r="C394" s="186"/>
      <c r="D394" s="186"/>
      <c r="E394" s="186"/>
      <c r="F394" s="186"/>
      <c r="G394" s="186"/>
      <c r="H394" s="186"/>
      <c r="I394" s="186"/>
      <c r="J394" s="186"/>
      <c r="K394" s="186"/>
      <c r="L394" s="186"/>
      <c r="M394" s="186"/>
      <c r="N394" s="186"/>
      <c r="O394" s="186"/>
      <c r="P394" s="186"/>
      <c r="Q394" s="186"/>
      <c r="R394" s="186"/>
      <c r="S394" s="186"/>
      <c r="T394" s="186"/>
      <c r="U394" s="186"/>
      <c r="V394" s="186"/>
      <c r="W394" s="186"/>
      <c r="X394" s="186"/>
      <c r="Y394" s="186"/>
      <c r="Z394" s="186"/>
    </row>
    <row r="395" ht="16.5" customHeight="1" spans="1:26">
      <c r="A395" s="186"/>
      <c r="B395" s="186"/>
      <c r="C395" s="186"/>
      <c r="D395" s="186"/>
      <c r="E395" s="186"/>
      <c r="F395" s="186"/>
      <c r="G395" s="186"/>
      <c r="H395" s="186"/>
      <c r="I395" s="186"/>
      <c r="J395" s="186"/>
      <c r="K395" s="186"/>
      <c r="L395" s="186"/>
      <c r="M395" s="186"/>
      <c r="N395" s="186"/>
      <c r="O395" s="186"/>
      <c r="P395" s="186"/>
      <c r="Q395" s="186"/>
      <c r="R395" s="186"/>
      <c r="S395" s="186"/>
      <c r="T395" s="186"/>
      <c r="U395" s="186"/>
      <c r="V395" s="186"/>
      <c r="W395" s="186"/>
      <c r="X395" s="186"/>
      <c r="Y395" s="186"/>
      <c r="Z395" s="186"/>
    </row>
    <row r="396" ht="16.5" customHeight="1" spans="1:26">
      <c r="A396" s="186"/>
      <c r="B396" s="186"/>
      <c r="C396" s="186"/>
      <c r="D396" s="186"/>
      <c r="E396" s="186"/>
      <c r="F396" s="186"/>
      <c r="G396" s="186"/>
      <c r="H396" s="186"/>
      <c r="I396" s="186"/>
      <c r="J396" s="186"/>
      <c r="K396" s="186"/>
      <c r="L396" s="186"/>
      <c r="M396" s="186"/>
      <c r="N396" s="186"/>
      <c r="O396" s="186"/>
      <c r="P396" s="186"/>
      <c r="Q396" s="186"/>
      <c r="R396" s="186"/>
      <c r="S396" s="186"/>
      <c r="T396" s="186"/>
      <c r="U396" s="186"/>
      <c r="V396" s="186"/>
      <c r="W396" s="186"/>
      <c r="X396" s="186"/>
      <c r="Y396" s="186"/>
      <c r="Z396" s="186"/>
    </row>
    <row r="397" ht="16.5" customHeight="1" spans="1:26">
      <c r="A397" s="186"/>
      <c r="B397" s="186"/>
      <c r="C397" s="186"/>
      <c r="D397" s="186"/>
      <c r="E397" s="186"/>
      <c r="F397" s="186"/>
      <c r="G397" s="186"/>
      <c r="H397" s="186"/>
      <c r="I397" s="186"/>
      <c r="J397" s="186"/>
      <c r="K397" s="186"/>
      <c r="L397" s="186"/>
      <c r="M397" s="186"/>
      <c r="N397" s="186"/>
      <c r="O397" s="186"/>
      <c r="P397" s="186"/>
      <c r="Q397" s="186"/>
      <c r="R397" s="186"/>
      <c r="S397" s="186"/>
      <c r="T397" s="186"/>
      <c r="U397" s="186"/>
      <c r="V397" s="186"/>
      <c r="W397" s="186"/>
      <c r="X397" s="186"/>
      <c r="Y397" s="186"/>
      <c r="Z397" s="186"/>
    </row>
    <row r="398" ht="16.5" customHeight="1" spans="1:26">
      <c r="A398" s="186"/>
      <c r="B398" s="186"/>
      <c r="C398" s="186"/>
      <c r="D398" s="186"/>
      <c r="E398" s="186"/>
      <c r="F398" s="186"/>
      <c r="G398" s="186"/>
      <c r="H398" s="186"/>
      <c r="I398" s="186"/>
      <c r="J398" s="186"/>
      <c r="K398" s="186"/>
      <c r="L398" s="186"/>
      <c r="M398" s="186"/>
      <c r="N398" s="186"/>
      <c r="O398" s="186"/>
      <c r="P398" s="186"/>
      <c r="Q398" s="186"/>
      <c r="R398" s="186"/>
      <c r="S398" s="186"/>
      <c r="T398" s="186"/>
      <c r="U398" s="186"/>
      <c r="V398" s="186"/>
      <c r="W398" s="186"/>
      <c r="X398" s="186"/>
      <c r="Y398" s="186"/>
      <c r="Z398" s="186"/>
    </row>
    <row r="399" ht="16.5" customHeight="1" spans="1:26">
      <c r="A399" s="186"/>
      <c r="B399" s="186"/>
      <c r="C399" s="186"/>
      <c r="D399" s="186"/>
      <c r="E399" s="186"/>
      <c r="F399" s="186"/>
      <c r="G399" s="186"/>
      <c r="H399" s="186"/>
      <c r="I399" s="186"/>
      <c r="J399" s="186"/>
      <c r="K399" s="186"/>
      <c r="L399" s="186"/>
      <c r="M399" s="186"/>
      <c r="N399" s="186"/>
      <c r="O399" s="186"/>
      <c r="P399" s="186"/>
      <c r="Q399" s="186"/>
      <c r="R399" s="186"/>
      <c r="S399" s="186"/>
      <c r="T399" s="186"/>
      <c r="U399" s="186"/>
      <c r="V399" s="186"/>
      <c r="W399" s="186"/>
      <c r="X399" s="186"/>
      <c r="Y399" s="186"/>
      <c r="Z399" s="186"/>
    </row>
    <row r="400" ht="16.5" customHeight="1" spans="1:26">
      <c r="A400" s="186"/>
      <c r="B400" s="186"/>
      <c r="C400" s="186"/>
      <c r="D400" s="186"/>
      <c r="E400" s="186"/>
      <c r="F400" s="186"/>
      <c r="G400" s="186"/>
      <c r="H400" s="186"/>
      <c r="I400" s="186"/>
      <c r="J400" s="186"/>
      <c r="K400" s="186"/>
      <c r="L400" s="186"/>
      <c r="M400" s="186"/>
      <c r="N400" s="186"/>
      <c r="O400" s="186"/>
      <c r="P400" s="186"/>
      <c r="Q400" s="186"/>
      <c r="R400" s="186"/>
      <c r="S400" s="186"/>
      <c r="T400" s="186"/>
      <c r="U400" s="186"/>
      <c r="V400" s="186"/>
      <c r="W400" s="186"/>
      <c r="X400" s="186"/>
      <c r="Y400" s="186"/>
      <c r="Z400" s="186"/>
    </row>
    <row r="401" ht="16.5" customHeight="1" spans="1:26">
      <c r="A401" s="186"/>
      <c r="B401" s="186"/>
      <c r="C401" s="186"/>
      <c r="D401" s="186"/>
      <c r="E401" s="186"/>
      <c r="F401" s="186"/>
      <c r="G401" s="186"/>
      <c r="H401" s="186"/>
      <c r="I401" s="186"/>
      <c r="J401" s="186"/>
      <c r="K401" s="186"/>
      <c r="L401" s="186"/>
      <c r="M401" s="186"/>
      <c r="N401" s="186"/>
      <c r="O401" s="186"/>
      <c r="P401" s="186"/>
      <c r="Q401" s="186"/>
      <c r="R401" s="186"/>
      <c r="S401" s="186"/>
      <c r="T401" s="186"/>
      <c r="U401" s="186"/>
      <c r="V401" s="186"/>
      <c r="W401" s="186"/>
      <c r="X401" s="186"/>
      <c r="Y401" s="186"/>
      <c r="Z401" s="186"/>
    </row>
    <row r="402" ht="16.5" customHeight="1" spans="1:26">
      <c r="A402" s="186"/>
      <c r="B402" s="186"/>
      <c r="C402" s="186"/>
      <c r="D402" s="186"/>
      <c r="E402" s="186"/>
      <c r="F402" s="186"/>
      <c r="G402" s="186"/>
      <c r="H402" s="186"/>
      <c r="I402" s="186"/>
      <c r="J402" s="186"/>
      <c r="K402" s="186"/>
      <c r="L402" s="186"/>
      <c r="M402" s="186"/>
      <c r="N402" s="186"/>
      <c r="O402" s="186"/>
      <c r="P402" s="186"/>
      <c r="Q402" s="186"/>
      <c r="R402" s="186"/>
      <c r="S402" s="186"/>
      <c r="T402" s="186"/>
      <c r="U402" s="186"/>
      <c r="V402" s="186"/>
      <c r="W402" s="186"/>
      <c r="X402" s="186"/>
      <c r="Y402" s="186"/>
      <c r="Z402" s="186"/>
    </row>
    <row r="403" ht="16.5" customHeight="1" spans="1:26">
      <c r="A403" s="186"/>
      <c r="B403" s="186"/>
      <c r="C403" s="186"/>
      <c r="D403" s="186"/>
      <c r="E403" s="186"/>
      <c r="F403" s="186"/>
      <c r="G403" s="186"/>
      <c r="H403" s="186"/>
      <c r="I403" s="186"/>
      <c r="J403" s="186"/>
      <c r="K403" s="186"/>
      <c r="L403" s="186"/>
      <c r="M403" s="186"/>
      <c r="N403" s="186"/>
      <c r="O403" s="186"/>
      <c r="P403" s="186"/>
      <c r="Q403" s="186"/>
      <c r="R403" s="186"/>
      <c r="S403" s="186"/>
      <c r="T403" s="186"/>
      <c r="U403" s="186"/>
      <c r="V403" s="186"/>
      <c r="W403" s="186"/>
      <c r="X403" s="186"/>
      <c r="Y403" s="186"/>
      <c r="Z403" s="186"/>
    </row>
    <row r="404" ht="16.5" customHeight="1" spans="1:26">
      <c r="A404" s="186"/>
      <c r="B404" s="186"/>
      <c r="C404" s="186"/>
      <c r="D404" s="186"/>
      <c r="E404" s="186"/>
      <c r="F404" s="186"/>
      <c r="G404" s="186"/>
      <c r="H404" s="186"/>
      <c r="I404" s="186"/>
      <c r="J404" s="186"/>
      <c r="K404" s="186"/>
      <c r="L404" s="186"/>
      <c r="M404" s="186"/>
      <c r="N404" s="186"/>
      <c r="O404" s="186"/>
      <c r="P404" s="186"/>
      <c r="Q404" s="186"/>
      <c r="R404" s="186"/>
      <c r="S404" s="186"/>
      <c r="T404" s="186"/>
      <c r="U404" s="186"/>
      <c r="V404" s="186"/>
      <c r="W404" s="186"/>
      <c r="X404" s="186"/>
      <c r="Y404" s="186"/>
      <c r="Z404" s="186"/>
    </row>
    <row r="405" ht="16.5" customHeight="1" spans="1:26">
      <c r="A405" s="186"/>
      <c r="B405" s="186"/>
      <c r="C405" s="186"/>
      <c r="D405" s="186"/>
      <c r="E405" s="186"/>
      <c r="F405" s="186"/>
      <c r="G405" s="186"/>
      <c r="H405" s="186"/>
      <c r="I405" s="186"/>
      <c r="J405" s="186"/>
      <c r="K405" s="186"/>
      <c r="L405" s="186"/>
      <c r="M405" s="186"/>
      <c r="N405" s="186"/>
      <c r="O405" s="186"/>
      <c r="P405" s="186"/>
      <c r="Q405" s="186"/>
      <c r="R405" s="186"/>
      <c r="S405" s="186"/>
      <c r="T405" s="186"/>
      <c r="U405" s="186"/>
      <c r="V405" s="186"/>
      <c r="W405" s="186"/>
      <c r="X405" s="186"/>
      <c r="Y405" s="186"/>
      <c r="Z405" s="186"/>
    </row>
    <row r="406" ht="16.5" customHeight="1" spans="1:26">
      <c r="A406" s="186"/>
      <c r="B406" s="186"/>
      <c r="C406" s="186"/>
      <c r="D406" s="186"/>
      <c r="E406" s="186"/>
      <c r="F406" s="186"/>
      <c r="G406" s="186"/>
      <c r="H406" s="186"/>
      <c r="I406" s="186"/>
      <c r="J406" s="186"/>
      <c r="K406" s="186"/>
      <c r="L406" s="186"/>
      <c r="M406" s="186"/>
      <c r="N406" s="186"/>
      <c r="O406" s="186"/>
      <c r="P406" s="186"/>
      <c r="Q406" s="186"/>
      <c r="R406" s="186"/>
      <c r="S406" s="186"/>
      <c r="T406" s="186"/>
      <c r="U406" s="186"/>
      <c r="V406" s="186"/>
      <c r="W406" s="186"/>
      <c r="X406" s="186"/>
      <c r="Y406" s="186"/>
      <c r="Z406" s="186"/>
    </row>
    <row r="407" ht="16.5" customHeight="1" spans="1:26">
      <c r="A407" s="186"/>
      <c r="B407" s="186"/>
      <c r="C407" s="186"/>
      <c r="D407" s="186"/>
      <c r="E407" s="186"/>
      <c r="F407" s="186"/>
      <c r="G407" s="186"/>
      <c r="H407" s="186"/>
      <c r="I407" s="186"/>
      <c r="J407" s="186"/>
      <c r="K407" s="186"/>
      <c r="L407" s="186"/>
      <c r="M407" s="186"/>
      <c r="N407" s="186"/>
      <c r="O407" s="186"/>
      <c r="P407" s="186"/>
      <c r="Q407" s="186"/>
      <c r="R407" s="186"/>
      <c r="S407" s="186"/>
      <c r="T407" s="186"/>
      <c r="U407" s="186"/>
      <c r="V407" s="186"/>
      <c r="W407" s="186"/>
      <c r="X407" s="186"/>
      <c r="Y407" s="186"/>
      <c r="Z407" s="186"/>
    </row>
    <row r="408" ht="16.5" customHeight="1" spans="1:26">
      <c r="A408" s="186"/>
      <c r="B408" s="186"/>
      <c r="C408" s="186"/>
      <c r="D408" s="186"/>
      <c r="E408" s="186"/>
      <c r="F408" s="186"/>
      <c r="G408" s="186"/>
      <c r="H408" s="186"/>
      <c r="I408" s="186"/>
      <c r="J408" s="186"/>
      <c r="K408" s="186"/>
      <c r="L408" s="186"/>
      <c r="M408" s="186"/>
      <c r="N408" s="186"/>
      <c r="O408" s="186"/>
      <c r="P408" s="186"/>
      <c r="Q408" s="186"/>
      <c r="R408" s="186"/>
      <c r="S408" s="186"/>
      <c r="T408" s="186"/>
      <c r="U408" s="186"/>
      <c r="V408" s="186"/>
      <c r="W408" s="186"/>
      <c r="X408" s="186"/>
      <c r="Y408" s="186"/>
      <c r="Z408" s="186"/>
    </row>
    <row r="409" ht="16.5" customHeight="1" spans="1:26">
      <c r="A409" s="186"/>
      <c r="B409" s="186"/>
      <c r="C409" s="186"/>
      <c r="D409" s="186"/>
      <c r="E409" s="186"/>
      <c r="F409" s="186"/>
      <c r="G409" s="186"/>
      <c r="H409" s="186"/>
      <c r="I409" s="186"/>
      <c r="J409" s="186"/>
      <c r="K409" s="186"/>
      <c r="L409" s="186"/>
      <c r="M409" s="186"/>
      <c r="N409" s="186"/>
      <c r="O409" s="186"/>
      <c r="P409" s="186"/>
      <c r="Q409" s="186"/>
      <c r="R409" s="186"/>
      <c r="S409" s="186"/>
      <c r="T409" s="186"/>
      <c r="U409" s="186"/>
      <c r="V409" s="186"/>
      <c r="W409" s="186"/>
      <c r="X409" s="186"/>
      <c r="Y409" s="186"/>
      <c r="Z409" s="186"/>
    </row>
    <row r="410" ht="16.5" customHeight="1" spans="1:26">
      <c r="A410" s="186"/>
      <c r="B410" s="186"/>
      <c r="C410" s="186"/>
      <c r="D410" s="186"/>
      <c r="E410" s="186"/>
      <c r="F410" s="186"/>
      <c r="G410" s="186"/>
      <c r="H410" s="186"/>
      <c r="I410" s="186"/>
      <c r="J410" s="186"/>
      <c r="K410" s="186"/>
      <c r="L410" s="186"/>
      <c r="M410" s="186"/>
      <c r="N410" s="186"/>
      <c r="O410" s="186"/>
      <c r="P410" s="186"/>
      <c r="Q410" s="186"/>
      <c r="R410" s="186"/>
      <c r="S410" s="186"/>
      <c r="T410" s="186"/>
      <c r="U410" s="186"/>
      <c r="V410" s="186"/>
      <c r="W410" s="186"/>
      <c r="X410" s="186"/>
      <c r="Y410" s="186"/>
      <c r="Z410" s="186"/>
    </row>
    <row r="411" ht="16.5" customHeight="1" spans="1:26">
      <c r="A411" s="186"/>
      <c r="B411" s="186"/>
      <c r="C411" s="186"/>
      <c r="D411" s="186"/>
      <c r="E411" s="186"/>
      <c r="F411" s="186"/>
      <c r="G411" s="186"/>
      <c r="H411" s="186"/>
      <c r="I411" s="186"/>
      <c r="J411" s="186"/>
      <c r="K411" s="186"/>
      <c r="L411" s="186"/>
      <c r="M411" s="186"/>
      <c r="N411" s="186"/>
      <c r="O411" s="186"/>
      <c r="P411" s="186"/>
      <c r="Q411" s="186"/>
      <c r="R411" s="186"/>
      <c r="S411" s="186"/>
      <c r="T411" s="186"/>
      <c r="U411" s="186"/>
      <c r="V411" s="186"/>
      <c r="W411" s="186"/>
      <c r="X411" s="186"/>
      <c r="Y411" s="186"/>
      <c r="Z411" s="186"/>
    </row>
    <row r="412" ht="16.5" customHeight="1" spans="1:26">
      <c r="A412" s="186"/>
      <c r="B412" s="186"/>
      <c r="C412" s="186"/>
      <c r="D412" s="186"/>
      <c r="E412" s="186"/>
      <c r="F412" s="186"/>
      <c r="G412" s="186"/>
      <c r="H412" s="186"/>
      <c r="I412" s="186"/>
      <c r="J412" s="186"/>
      <c r="K412" s="186"/>
      <c r="L412" s="186"/>
      <c r="M412" s="186"/>
      <c r="N412" s="186"/>
      <c r="O412" s="186"/>
      <c r="P412" s="186"/>
      <c r="Q412" s="186"/>
      <c r="R412" s="186"/>
      <c r="S412" s="186"/>
      <c r="T412" s="186"/>
      <c r="U412" s="186"/>
      <c r="V412" s="186"/>
      <c r="W412" s="186"/>
      <c r="X412" s="186"/>
      <c r="Y412" s="186"/>
      <c r="Z412" s="186"/>
    </row>
    <row r="413" ht="16.5" customHeight="1" spans="1:26">
      <c r="A413" s="186"/>
      <c r="B413" s="186"/>
      <c r="C413" s="186"/>
      <c r="D413" s="186"/>
      <c r="E413" s="186"/>
      <c r="F413" s="186"/>
      <c r="G413" s="186"/>
      <c r="H413" s="186"/>
      <c r="I413" s="186"/>
      <c r="J413" s="186"/>
      <c r="K413" s="186"/>
      <c r="L413" s="186"/>
      <c r="M413" s="186"/>
      <c r="N413" s="186"/>
      <c r="O413" s="186"/>
      <c r="P413" s="186"/>
      <c r="Q413" s="186"/>
      <c r="R413" s="186"/>
      <c r="S413" s="186"/>
      <c r="T413" s="186"/>
      <c r="U413" s="186"/>
      <c r="V413" s="186"/>
      <c r="W413" s="186"/>
      <c r="X413" s="186"/>
      <c r="Y413" s="186"/>
      <c r="Z413" s="186"/>
    </row>
    <row r="414" ht="16.5" customHeight="1" spans="1:26">
      <c r="A414" s="186"/>
      <c r="B414" s="186"/>
      <c r="C414" s="186"/>
      <c r="D414" s="186"/>
      <c r="E414" s="186"/>
      <c r="F414" s="186"/>
      <c r="G414" s="186"/>
      <c r="H414" s="186"/>
      <c r="I414" s="186"/>
      <c r="J414" s="186"/>
      <c r="K414" s="186"/>
      <c r="L414" s="186"/>
      <c r="M414" s="186"/>
      <c r="N414" s="186"/>
      <c r="O414" s="186"/>
      <c r="P414" s="186"/>
      <c r="Q414" s="186"/>
      <c r="R414" s="186"/>
      <c r="S414" s="186"/>
      <c r="T414" s="186"/>
      <c r="U414" s="186"/>
      <c r="V414" s="186"/>
      <c r="W414" s="186"/>
      <c r="X414" s="186"/>
      <c r="Y414" s="186"/>
      <c r="Z414" s="186"/>
    </row>
    <row r="415" ht="16.5" customHeight="1" spans="1:26">
      <c r="A415" s="186"/>
      <c r="B415" s="186"/>
      <c r="C415" s="186"/>
      <c r="D415" s="186"/>
      <c r="E415" s="186"/>
      <c r="F415" s="186"/>
      <c r="G415" s="186"/>
      <c r="H415" s="186"/>
      <c r="I415" s="186"/>
      <c r="J415" s="186"/>
      <c r="K415" s="186"/>
      <c r="L415" s="186"/>
      <c r="M415" s="186"/>
      <c r="N415" s="186"/>
      <c r="O415" s="186"/>
      <c r="P415" s="186"/>
      <c r="Q415" s="186"/>
      <c r="R415" s="186"/>
      <c r="S415" s="186"/>
      <c r="T415" s="186"/>
      <c r="U415" s="186"/>
      <c r="V415" s="186"/>
      <c r="W415" s="186"/>
      <c r="X415" s="186"/>
      <c r="Y415" s="186"/>
      <c r="Z415" s="186"/>
    </row>
    <row r="416" ht="16.5" customHeight="1" spans="1:26">
      <c r="A416" s="186"/>
      <c r="B416" s="186"/>
      <c r="C416" s="186"/>
      <c r="D416" s="186"/>
      <c r="E416" s="186"/>
      <c r="F416" s="186"/>
      <c r="G416" s="186"/>
      <c r="H416" s="186"/>
      <c r="I416" s="186"/>
      <c r="J416" s="186"/>
      <c r="K416" s="186"/>
      <c r="L416" s="186"/>
      <c r="M416" s="186"/>
      <c r="N416" s="186"/>
      <c r="O416" s="186"/>
      <c r="P416" s="186"/>
      <c r="Q416" s="186"/>
      <c r="R416" s="186"/>
      <c r="S416" s="186"/>
      <c r="T416" s="186"/>
      <c r="U416" s="186"/>
      <c r="V416" s="186"/>
      <c r="W416" s="186"/>
      <c r="X416" s="186"/>
      <c r="Y416" s="186"/>
      <c r="Z416" s="186"/>
    </row>
    <row r="417" ht="16.5" customHeight="1" spans="1:26">
      <c r="A417" s="186"/>
      <c r="B417" s="186"/>
      <c r="C417" s="186"/>
      <c r="D417" s="186"/>
      <c r="E417" s="186"/>
      <c r="F417" s="186"/>
      <c r="G417" s="186"/>
      <c r="H417" s="186"/>
      <c r="I417" s="186"/>
      <c r="J417" s="186"/>
      <c r="K417" s="186"/>
      <c r="L417" s="186"/>
      <c r="M417" s="186"/>
      <c r="N417" s="186"/>
      <c r="O417" s="186"/>
      <c r="P417" s="186"/>
      <c r="Q417" s="186"/>
      <c r="R417" s="186"/>
      <c r="S417" s="186"/>
      <c r="T417" s="186"/>
      <c r="U417" s="186"/>
      <c r="V417" s="186"/>
      <c r="W417" s="186"/>
      <c r="X417" s="186"/>
      <c r="Y417" s="186"/>
      <c r="Z417" s="186"/>
    </row>
    <row r="418" ht="16.5" customHeight="1" spans="1:26">
      <c r="A418" s="186"/>
      <c r="B418" s="186"/>
      <c r="C418" s="186"/>
      <c r="D418" s="186"/>
      <c r="E418" s="186"/>
      <c r="F418" s="186"/>
      <c r="G418" s="186"/>
      <c r="H418" s="186"/>
      <c r="I418" s="186"/>
      <c r="J418" s="186"/>
      <c r="K418" s="186"/>
      <c r="L418" s="186"/>
      <c r="M418" s="186"/>
      <c r="N418" s="186"/>
      <c r="O418" s="186"/>
      <c r="P418" s="186"/>
      <c r="Q418" s="186"/>
      <c r="R418" s="186"/>
      <c r="S418" s="186"/>
      <c r="T418" s="186"/>
      <c r="U418" s="186"/>
      <c r="V418" s="186"/>
      <c r="W418" s="186"/>
      <c r="X418" s="186"/>
      <c r="Y418" s="186"/>
      <c r="Z418" s="186"/>
    </row>
    <row r="419" ht="16.5" customHeight="1" spans="1:26">
      <c r="A419" s="186"/>
      <c r="B419" s="186"/>
      <c r="C419" s="186"/>
      <c r="D419" s="186"/>
      <c r="E419" s="186"/>
      <c r="F419" s="186"/>
      <c r="G419" s="186"/>
      <c r="H419" s="186"/>
      <c r="I419" s="186"/>
      <c r="J419" s="186"/>
      <c r="K419" s="186"/>
      <c r="L419" s="186"/>
      <c r="M419" s="186"/>
      <c r="N419" s="186"/>
      <c r="O419" s="186"/>
      <c r="P419" s="186"/>
      <c r="Q419" s="186"/>
      <c r="R419" s="186"/>
      <c r="S419" s="186"/>
      <c r="T419" s="186"/>
      <c r="U419" s="186"/>
      <c r="V419" s="186"/>
      <c r="W419" s="186"/>
      <c r="X419" s="186"/>
      <c r="Y419" s="186"/>
      <c r="Z419" s="186"/>
    </row>
    <row r="420" ht="16.5" customHeight="1" spans="1:26">
      <c r="A420" s="186"/>
      <c r="B420" s="186"/>
      <c r="C420" s="186"/>
      <c r="D420" s="186"/>
      <c r="E420" s="186"/>
      <c r="F420" s="186"/>
      <c r="G420" s="186"/>
      <c r="H420" s="186"/>
      <c r="I420" s="186"/>
      <c r="J420" s="186"/>
      <c r="K420" s="186"/>
      <c r="L420" s="186"/>
      <c r="M420" s="186"/>
      <c r="N420" s="186"/>
      <c r="O420" s="186"/>
      <c r="P420" s="186"/>
      <c r="Q420" s="186"/>
      <c r="R420" s="186"/>
      <c r="S420" s="186"/>
      <c r="T420" s="186"/>
      <c r="U420" s="186"/>
      <c r="V420" s="186"/>
      <c r="W420" s="186"/>
      <c r="X420" s="186"/>
      <c r="Y420" s="186"/>
      <c r="Z420" s="186"/>
    </row>
    <row r="421" ht="16.5" customHeight="1" spans="1:26">
      <c r="A421" s="186"/>
      <c r="B421" s="186"/>
      <c r="C421" s="186"/>
      <c r="D421" s="186"/>
      <c r="E421" s="186"/>
      <c r="F421" s="186"/>
      <c r="G421" s="186"/>
      <c r="H421" s="186"/>
      <c r="I421" s="186"/>
      <c r="J421" s="186"/>
      <c r="K421" s="186"/>
      <c r="L421" s="186"/>
      <c r="M421" s="186"/>
      <c r="N421" s="186"/>
      <c r="O421" s="186"/>
      <c r="P421" s="186"/>
      <c r="Q421" s="186"/>
      <c r="R421" s="186"/>
      <c r="S421" s="186"/>
      <c r="T421" s="186"/>
      <c r="U421" s="186"/>
      <c r="V421" s="186"/>
      <c r="W421" s="186"/>
      <c r="X421" s="186"/>
      <c r="Y421" s="186"/>
      <c r="Z421" s="186"/>
    </row>
    <row r="422" ht="16.5" customHeight="1" spans="1:26">
      <c r="A422" s="186"/>
      <c r="B422" s="186"/>
      <c r="C422" s="186"/>
      <c r="D422" s="186"/>
      <c r="E422" s="186"/>
      <c r="F422" s="186"/>
      <c r="G422" s="186"/>
      <c r="H422" s="186"/>
      <c r="I422" s="186"/>
      <c r="J422" s="186"/>
      <c r="K422" s="186"/>
      <c r="L422" s="186"/>
      <c r="M422" s="186"/>
      <c r="N422" s="186"/>
      <c r="O422" s="186"/>
      <c r="P422" s="186"/>
      <c r="Q422" s="186"/>
      <c r="R422" s="186"/>
      <c r="S422" s="186"/>
      <c r="T422" s="186"/>
      <c r="U422" s="186"/>
      <c r="V422" s="186"/>
      <c r="W422" s="186"/>
      <c r="X422" s="186"/>
      <c r="Y422" s="186"/>
      <c r="Z422" s="186"/>
    </row>
    <row r="423" ht="16.5" customHeight="1" spans="1:26">
      <c r="A423" s="186"/>
      <c r="B423" s="186"/>
      <c r="C423" s="186"/>
      <c r="D423" s="186"/>
      <c r="E423" s="186"/>
      <c r="F423" s="186"/>
      <c r="G423" s="186"/>
      <c r="H423" s="186"/>
      <c r="I423" s="186"/>
      <c r="J423" s="186"/>
      <c r="K423" s="186"/>
      <c r="L423" s="186"/>
      <c r="M423" s="186"/>
      <c r="N423" s="186"/>
      <c r="O423" s="186"/>
      <c r="P423" s="186"/>
      <c r="Q423" s="186"/>
      <c r="R423" s="186"/>
      <c r="S423" s="186"/>
      <c r="T423" s="186"/>
      <c r="U423" s="186"/>
      <c r="V423" s="186"/>
      <c r="W423" s="186"/>
      <c r="X423" s="186"/>
      <c r="Y423" s="186"/>
      <c r="Z423" s="186"/>
    </row>
    <row r="424" ht="16.5" customHeight="1" spans="1:26">
      <c r="A424" s="186"/>
      <c r="B424" s="186"/>
      <c r="C424" s="186"/>
      <c r="D424" s="186"/>
      <c r="E424" s="186"/>
      <c r="F424" s="186"/>
      <c r="G424" s="186"/>
      <c r="H424" s="186"/>
      <c r="I424" s="186"/>
      <c r="J424" s="186"/>
      <c r="K424" s="186"/>
      <c r="L424" s="186"/>
      <c r="M424" s="186"/>
      <c r="N424" s="186"/>
      <c r="O424" s="186"/>
      <c r="P424" s="186"/>
      <c r="Q424" s="186"/>
      <c r="R424" s="186"/>
      <c r="S424" s="186"/>
      <c r="T424" s="186"/>
      <c r="U424" s="186"/>
      <c r="V424" s="186"/>
      <c r="W424" s="186"/>
      <c r="X424" s="186"/>
      <c r="Y424" s="186"/>
      <c r="Z424" s="186"/>
    </row>
    <row r="425" ht="16.5" customHeight="1" spans="1:26">
      <c r="A425" s="186"/>
      <c r="B425" s="186"/>
      <c r="C425" s="186"/>
      <c r="D425" s="186"/>
      <c r="E425" s="186"/>
      <c r="F425" s="186"/>
      <c r="G425" s="186"/>
      <c r="H425" s="186"/>
      <c r="I425" s="186"/>
      <c r="J425" s="186"/>
      <c r="K425" s="186"/>
      <c r="L425" s="186"/>
      <c r="M425" s="186"/>
      <c r="N425" s="186"/>
      <c r="O425" s="186"/>
      <c r="P425" s="186"/>
      <c r="Q425" s="186"/>
      <c r="R425" s="186"/>
      <c r="S425" s="186"/>
      <c r="T425" s="186"/>
      <c r="U425" s="186"/>
      <c r="V425" s="186"/>
      <c r="W425" s="186"/>
      <c r="X425" s="186"/>
      <c r="Y425" s="186"/>
      <c r="Z425" s="186"/>
    </row>
    <row r="426" ht="16.5" customHeight="1" spans="1:26">
      <c r="A426" s="186"/>
      <c r="B426" s="186"/>
      <c r="C426" s="186"/>
      <c r="D426" s="186"/>
      <c r="E426" s="186"/>
      <c r="F426" s="186"/>
      <c r="G426" s="186"/>
      <c r="H426" s="186"/>
      <c r="I426" s="186"/>
      <c r="J426" s="186"/>
      <c r="K426" s="186"/>
      <c r="L426" s="186"/>
      <c r="M426" s="186"/>
      <c r="N426" s="186"/>
      <c r="O426" s="186"/>
      <c r="P426" s="186"/>
      <c r="Q426" s="186"/>
      <c r="R426" s="186"/>
      <c r="S426" s="186"/>
      <c r="T426" s="186"/>
      <c r="U426" s="186"/>
      <c r="V426" s="186"/>
      <c r="W426" s="186"/>
      <c r="X426" s="186"/>
      <c r="Y426" s="186"/>
      <c r="Z426" s="186"/>
    </row>
    <row r="427" ht="16.5" customHeight="1" spans="1:26">
      <c r="A427" s="186"/>
      <c r="B427" s="186"/>
      <c r="C427" s="186"/>
      <c r="D427" s="186"/>
      <c r="E427" s="186"/>
      <c r="F427" s="186"/>
      <c r="G427" s="186"/>
      <c r="H427" s="186"/>
      <c r="I427" s="186"/>
      <c r="J427" s="186"/>
      <c r="K427" s="186"/>
      <c r="L427" s="186"/>
      <c r="M427" s="186"/>
      <c r="N427" s="186"/>
      <c r="O427" s="186"/>
      <c r="P427" s="186"/>
      <c r="Q427" s="186"/>
      <c r="R427" s="186"/>
      <c r="S427" s="186"/>
      <c r="T427" s="186"/>
      <c r="U427" s="186"/>
      <c r="V427" s="186"/>
      <c r="W427" s="186"/>
      <c r="X427" s="186"/>
      <c r="Y427" s="186"/>
      <c r="Z427" s="186"/>
    </row>
    <row r="428" ht="16.5" customHeight="1" spans="1:26">
      <c r="A428" s="186"/>
      <c r="B428" s="186"/>
      <c r="C428" s="186"/>
      <c r="D428" s="186"/>
      <c r="E428" s="186"/>
      <c r="F428" s="186"/>
      <c r="G428" s="186"/>
      <c r="H428" s="186"/>
      <c r="I428" s="186"/>
      <c r="J428" s="186"/>
      <c r="K428" s="186"/>
      <c r="L428" s="186"/>
      <c r="M428" s="186"/>
      <c r="N428" s="186"/>
      <c r="O428" s="186"/>
      <c r="P428" s="186"/>
      <c r="Q428" s="186"/>
      <c r="R428" s="186"/>
      <c r="S428" s="186"/>
      <c r="T428" s="186"/>
      <c r="U428" s="186"/>
      <c r="V428" s="186"/>
      <c r="W428" s="186"/>
      <c r="X428" s="186"/>
      <c r="Y428" s="186"/>
      <c r="Z428" s="186"/>
    </row>
    <row r="429" ht="16.5" customHeight="1" spans="1:26">
      <c r="A429" s="186"/>
      <c r="B429" s="186"/>
      <c r="C429" s="186"/>
      <c r="D429" s="186"/>
      <c r="E429" s="186"/>
      <c r="F429" s="186"/>
      <c r="G429" s="186"/>
      <c r="H429" s="186"/>
      <c r="I429" s="186"/>
      <c r="J429" s="186"/>
      <c r="K429" s="186"/>
      <c r="L429" s="186"/>
      <c r="M429" s="186"/>
      <c r="N429" s="186"/>
      <c r="O429" s="186"/>
      <c r="P429" s="186"/>
      <c r="Q429" s="186"/>
      <c r="R429" s="186"/>
      <c r="S429" s="186"/>
      <c r="T429" s="186"/>
      <c r="U429" s="186"/>
      <c r="V429" s="186"/>
      <c r="W429" s="186"/>
      <c r="X429" s="186"/>
      <c r="Y429" s="186"/>
      <c r="Z429" s="186"/>
    </row>
    <row r="430" ht="16.5" customHeight="1" spans="1:26">
      <c r="A430" s="186"/>
      <c r="B430" s="186"/>
      <c r="C430" s="186"/>
      <c r="D430" s="186"/>
      <c r="E430" s="186"/>
      <c r="F430" s="186"/>
      <c r="G430" s="186"/>
      <c r="H430" s="186"/>
      <c r="I430" s="186"/>
      <c r="J430" s="186"/>
      <c r="K430" s="186"/>
      <c r="L430" s="186"/>
      <c r="M430" s="186"/>
      <c r="N430" s="186"/>
      <c r="O430" s="186"/>
      <c r="P430" s="186"/>
      <c r="Q430" s="186"/>
      <c r="R430" s="186"/>
      <c r="S430" s="186"/>
      <c r="T430" s="186"/>
      <c r="U430" s="186"/>
      <c r="V430" s="186"/>
      <c r="W430" s="186"/>
      <c r="X430" s="186"/>
      <c r="Y430" s="186"/>
      <c r="Z430" s="186"/>
    </row>
    <row r="431" ht="16.5" customHeight="1" spans="1:26">
      <c r="A431" s="186"/>
      <c r="B431" s="186"/>
      <c r="C431" s="186"/>
      <c r="D431" s="186"/>
      <c r="E431" s="186"/>
      <c r="F431" s="186"/>
      <c r="G431" s="186"/>
      <c r="H431" s="186"/>
      <c r="I431" s="186"/>
      <c r="J431" s="186"/>
      <c r="K431" s="186"/>
      <c r="L431" s="186"/>
      <c r="M431" s="186"/>
      <c r="N431" s="186"/>
      <c r="O431" s="186"/>
      <c r="P431" s="186"/>
      <c r="Q431" s="186"/>
      <c r="R431" s="186"/>
      <c r="S431" s="186"/>
      <c r="T431" s="186"/>
      <c r="U431" s="186"/>
      <c r="V431" s="186"/>
      <c r="W431" s="186"/>
      <c r="X431" s="186"/>
      <c r="Y431" s="186"/>
      <c r="Z431" s="186"/>
    </row>
    <row r="432" ht="16.5" customHeight="1" spans="1:26">
      <c r="A432" s="186"/>
      <c r="B432" s="186"/>
      <c r="C432" s="186"/>
      <c r="D432" s="186"/>
      <c r="E432" s="186"/>
      <c r="F432" s="186"/>
      <c r="G432" s="186"/>
      <c r="H432" s="186"/>
      <c r="I432" s="186"/>
      <c r="J432" s="186"/>
      <c r="K432" s="186"/>
      <c r="L432" s="186"/>
      <c r="M432" s="186"/>
      <c r="N432" s="186"/>
      <c r="O432" s="186"/>
      <c r="P432" s="186"/>
      <c r="Q432" s="186"/>
      <c r="R432" s="186"/>
      <c r="S432" s="186"/>
      <c r="T432" s="186"/>
      <c r="U432" s="186"/>
      <c r="V432" s="186"/>
      <c r="W432" s="186"/>
      <c r="X432" s="186"/>
      <c r="Y432" s="186"/>
      <c r="Z432" s="186"/>
    </row>
    <row r="433" ht="16.5" customHeight="1" spans="1:26">
      <c r="A433" s="186"/>
      <c r="B433" s="186"/>
      <c r="C433" s="186"/>
      <c r="D433" s="186"/>
      <c r="E433" s="186"/>
      <c r="F433" s="186"/>
      <c r="G433" s="186"/>
      <c r="H433" s="186"/>
      <c r="I433" s="186"/>
      <c r="J433" s="186"/>
      <c r="K433" s="186"/>
      <c r="L433" s="186"/>
      <c r="M433" s="186"/>
      <c r="N433" s="186"/>
      <c r="O433" s="186"/>
      <c r="P433" s="186"/>
      <c r="Q433" s="186"/>
      <c r="R433" s="186"/>
      <c r="S433" s="186"/>
      <c r="T433" s="186"/>
      <c r="U433" s="186"/>
      <c r="V433" s="186"/>
      <c r="W433" s="186"/>
      <c r="X433" s="186"/>
      <c r="Y433" s="186"/>
      <c r="Z433" s="186"/>
    </row>
    <row r="434" ht="16.5" customHeight="1" spans="1:26">
      <c r="A434" s="186"/>
      <c r="B434" s="186"/>
      <c r="C434" s="186"/>
      <c r="D434" s="186"/>
      <c r="E434" s="186"/>
      <c r="F434" s="186"/>
      <c r="G434" s="186"/>
      <c r="H434" s="186"/>
      <c r="I434" s="186"/>
      <c r="J434" s="186"/>
      <c r="K434" s="186"/>
      <c r="L434" s="186"/>
      <c r="M434" s="186"/>
      <c r="N434" s="186"/>
      <c r="O434" s="186"/>
      <c r="P434" s="186"/>
      <c r="Q434" s="186"/>
      <c r="R434" s="186"/>
      <c r="S434" s="186"/>
      <c r="T434" s="186"/>
      <c r="U434" s="186"/>
      <c r="V434" s="186"/>
      <c r="W434" s="186"/>
      <c r="X434" s="186"/>
      <c r="Y434" s="186"/>
      <c r="Z434" s="186"/>
    </row>
    <row r="435" ht="16.5" customHeight="1" spans="1:26">
      <c r="A435" s="186"/>
      <c r="B435" s="186"/>
      <c r="C435" s="186"/>
      <c r="D435" s="186"/>
      <c r="E435" s="186"/>
      <c r="F435" s="186"/>
      <c r="G435" s="186"/>
      <c r="H435" s="186"/>
      <c r="I435" s="186"/>
      <c r="J435" s="186"/>
      <c r="K435" s="186"/>
      <c r="L435" s="186"/>
      <c r="M435" s="186"/>
      <c r="N435" s="186"/>
      <c r="O435" s="186"/>
      <c r="P435" s="186"/>
      <c r="Q435" s="186"/>
      <c r="R435" s="186"/>
      <c r="S435" s="186"/>
      <c r="T435" s="186"/>
      <c r="U435" s="186"/>
      <c r="V435" s="186"/>
      <c r="W435" s="186"/>
      <c r="X435" s="186"/>
      <c r="Y435" s="186"/>
      <c r="Z435" s="186"/>
    </row>
    <row r="436" ht="16.5" customHeight="1" spans="1:26">
      <c r="A436" s="186"/>
      <c r="B436" s="186"/>
      <c r="C436" s="186"/>
      <c r="D436" s="186"/>
      <c r="E436" s="186"/>
      <c r="F436" s="186"/>
      <c r="G436" s="186"/>
      <c r="H436" s="186"/>
      <c r="I436" s="186"/>
      <c r="J436" s="186"/>
      <c r="K436" s="186"/>
      <c r="L436" s="186"/>
      <c r="M436" s="186"/>
      <c r="N436" s="186"/>
      <c r="O436" s="186"/>
      <c r="P436" s="186"/>
      <c r="Q436" s="186"/>
      <c r="R436" s="186"/>
      <c r="S436" s="186"/>
      <c r="T436" s="186"/>
      <c r="U436" s="186"/>
      <c r="V436" s="186"/>
      <c r="W436" s="186"/>
      <c r="X436" s="186"/>
      <c r="Y436" s="186"/>
      <c r="Z436" s="186"/>
    </row>
    <row r="437" ht="16.5" customHeight="1" spans="1:26">
      <c r="A437" s="186"/>
      <c r="B437" s="186"/>
      <c r="C437" s="186"/>
      <c r="D437" s="186"/>
      <c r="E437" s="186"/>
      <c r="F437" s="186"/>
      <c r="G437" s="186"/>
      <c r="H437" s="186"/>
      <c r="I437" s="186"/>
      <c r="J437" s="186"/>
      <c r="K437" s="186"/>
      <c r="L437" s="186"/>
      <c r="M437" s="186"/>
      <c r="N437" s="186"/>
      <c r="O437" s="186"/>
      <c r="P437" s="186"/>
      <c r="Q437" s="186"/>
      <c r="R437" s="186"/>
      <c r="S437" s="186"/>
      <c r="T437" s="186"/>
      <c r="U437" s="186"/>
      <c r="V437" s="186"/>
      <c r="W437" s="186"/>
      <c r="X437" s="186"/>
      <c r="Y437" s="186"/>
      <c r="Z437" s="186"/>
    </row>
    <row r="438" ht="16.5" customHeight="1" spans="1:26">
      <c r="A438" s="186"/>
      <c r="B438" s="186"/>
      <c r="C438" s="186"/>
      <c r="D438" s="186"/>
      <c r="E438" s="186"/>
      <c r="F438" s="186"/>
      <c r="G438" s="186"/>
      <c r="H438" s="186"/>
      <c r="I438" s="186"/>
      <c r="J438" s="186"/>
      <c r="K438" s="186"/>
      <c r="L438" s="186"/>
      <c r="M438" s="186"/>
      <c r="N438" s="186"/>
      <c r="O438" s="186"/>
      <c r="P438" s="186"/>
      <c r="Q438" s="186"/>
      <c r="R438" s="186"/>
      <c r="S438" s="186"/>
      <c r="T438" s="186"/>
      <c r="U438" s="186"/>
      <c r="V438" s="186"/>
      <c r="W438" s="186"/>
      <c r="X438" s="186"/>
      <c r="Y438" s="186"/>
      <c r="Z438" s="186"/>
    </row>
    <row r="439" ht="16.5" customHeight="1" spans="1:26">
      <c r="A439" s="186"/>
      <c r="B439" s="186"/>
      <c r="C439" s="186"/>
      <c r="D439" s="186"/>
      <c r="E439" s="186"/>
      <c r="F439" s="186"/>
      <c r="G439" s="186"/>
      <c r="H439" s="186"/>
      <c r="I439" s="186"/>
      <c r="J439" s="186"/>
      <c r="K439" s="186"/>
      <c r="L439" s="186"/>
      <c r="M439" s="186"/>
      <c r="N439" s="186"/>
      <c r="O439" s="186"/>
      <c r="P439" s="186"/>
      <c r="Q439" s="186"/>
      <c r="R439" s="186"/>
      <c r="S439" s="186"/>
      <c r="T439" s="186"/>
      <c r="U439" s="186"/>
      <c r="V439" s="186"/>
      <c r="W439" s="186"/>
      <c r="X439" s="186"/>
      <c r="Y439" s="186"/>
      <c r="Z439" s="186"/>
    </row>
    <row r="440" ht="16.5" customHeight="1" spans="1:26">
      <c r="A440" s="186"/>
      <c r="B440" s="186"/>
      <c r="C440" s="186"/>
      <c r="D440" s="186"/>
      <c r="E440" s="186"/>
      <c r="F440" s="186"/>
      <c r="G440" s="186"/>
      <c r="H440" s="186"/>
      <c r="I440" s="186"/>
      <c r="J440" s="186"/>
      <c r="K440" s="186"/>
      <c r="L440" s="186"/>
      <c r="M440" s="186"/>
      <c r="N440" s="186"/>
      <c r="O440" s="186"/>
      <c r="P440" s="186"/>
      <c r="Q440" s="186"/>
      <c r="R440" s="186"/>
      <c r="S440" s="186"/>
      <c r="T440" s="186"/>
      <c r="U440" s="186"/>
      <c r="V440" s="186"/>
      <c r="W440" s="186"/>
      <c r="X440" s="186"/>
      <c r="Y440" s="186"/>
      <c r="Z440" s="186"/>
    </row>
    <row r="441" ht="16.5" customHeight="1" spans="1:26">
      <c r="A441" s="186"/>
      <c r="B441" s="186"/>
      <c r="C441" s="186"/>
      <c r="D441" s="186"/>
      <c r="E441" s="186"/>
      <c r="F441" s="186"/>
      <c r="G441" s="186"/>
      <c r="H441" s="186"/>
      <c r="I441" s="186"/>
      <c r="J441" s="186"/>
      <c r="K441" s="186"/>
      <c r="L441" s="186"/>
      <c r="M441" s="186"/>
      <c r="N441" s="186"/>
      <c r="O441" s="186"/>
      <c r="P441" s="186"/>
      <c r="Q441" s="186"/>
      <c r="R441" s="186"/>
      <c r="S441" s="186"/>
      <c r="T441" s="186"/>
      <c r="U441" s="186"/>
      <c r="V441" s="186"/>
      <c r="W441" s="186"/>
      <c r="X441" s="186"/>
      <c r="Y441" s="186"/>
      <c r="Z441" s="186"/>
    </row>
    <row r="442" ht="16.5" customHeight="1" spans="1:26">
      <c r="A442" s="186"/>
      <c r="B442" s="186"/>
      <c r="C442" s="186"/>
      <c r="D442" s="186"/>
      <c r="E442" s="186"/>
      <c r="F442" s="186"/>
      <c r="G442" s="186"/>
      <c r="H442" s="186"/>
      <c r="I442" s="186"/>
      <c r="J442" s="186"/>
      <c r="K442" s="186"/>
      <c r="L442" s="186"/>
      <c r="M442" s="186"/>
      <c r="N442" s="186"/>
      <c r="O442" s="186"/>
      <c r="P442" s="186"/>
      <c r="Q442" s="186"/>
      <c r="R442" s="186"/>
      <c r="S442" s="186"/>
      <c r="T442" s="186"/>
      <c r="U442" s="186"/>
      <c r="V442" s="186"/>
      <c r="W442" s="186"/>
      <c r="X442" s="186"/>
      <c r="Y442" s="186"/>
      <c r="Z442" s="186"/>
    </row>
    <row r="443" ht="16.5" customHeight="1" spans="1:26">
      <c r="A443" s="186"/>
      <c r="B443" s="186"/>
      <c r="C443" s="186"/>
      <c r="D443" s="186"/>
      <c r="E443" s="186"/>
      <c r="F443" s="186"/>
      <c r="G443" s="186"/>
      <c r="H443" s="186"/>
      <c r="I443" s="186"/>
      <c r="J443" s="186"/>
      <c r="K443" s="186"/>
      <c r="L443" s="186"/>
      <c r="M443" s="186"/>
      <c r="N443" s="186"/>
      <c r="O443" s="186"/>
      <c r="P443" s="186"/>
      <c r="Q443" s="186"/>
      <c r="R443" s="186"/>
      <c r="S443" s="186"/>
      <c r="T443" s="186"/>
      <c r="U443" s="186"/>
      <c r="V443" s="186"/>
      <c r="W443" s="186"/>
      <c r="X443" s="186"/>
      <c r="Y443" s="186"/>
      <c r="Z443" s="186"/>
    </row>
    <row r="444" ht="16.5" customHeight="1" spans="1:26">
      <c r="A444" s="186"/>
      <c r="B444" s="186"/>
      <c r="C444" s="186"/>
      <c r="D444" s="186"/>
      <c r="E444" s="186"/>
      <c r="F444" s="186"/>
      <c r="G444" s="186"/>
      <c r="H444" s="186"/>
      <c r="I444" s="186"/>
      <c r="J444" s="186"/>
      <c r="K444" s="186"/>
      <c r="L444" s="186"/>
      <c r="M444" s="186"/>
      <c r="N444" s="186"/>
      <c r="O444" s="186"/>
      <c r="P444" s="186"/>
      <c r="Q444" s="186"/>
      <c r="R444" s="186"/>
      <c r="S444" s="186"/>
      <c r="T444" s="186"/>
      <c r="U444" s="186"/>
      <c r="V444" s="186"/>
      <c r="W444" s="186"/>
      <c r="X444" s="186"/>
      <c r="Y444" s="186"/>
      <c r="Z444" s="186"/>
    </row>
    <row r="445" ht="16.5" customHeight="1" spans="1:26">
      <c r="A445" s="186"/>
      <c r="B445" s="186"/>
      <c r="C445" s="186"/>
      <c r="D445" s="186"/>
      <c r="E445" s="186"/>
      <c r="F445" s="186"/>
      <c r="G445" s="186"/>
      <c r="H445" s="186"/>
      <c r="I445" s="186"/>
      <c r="J445" s="186"/>
      <c r="K445" s="186"/>
      <c r="L445" s="186"/>
      <c r="M445" s="186"/>
      <c r="N445" s="186"/>
      <c r="O445" s="186"/>
      <c r="P445" s="186"/>
      <c r="Q445" s="186"/>
      <c r="R445" s="186"/>
      <c r="S445" s="186"/>
      <c r="T445" s="186"/>
      <c r="U445" s="186"/>
      <c r="V445" s="186"/>
      <c r="W445" s="186"/>
      <c r="X445" s="186"/>
      <c r="Y445" s="186"/>
      <c r="Z445" s="186"/>
    </row>
    <row r="446" ht="16.5" customHeight="1" spans="1:26">
      <c r="A446" s="186"/>
      <c r="B446" s="186"/>
      <c r="C446" s="186"/>
      <c r="D446" s="186"/>
      <c r="E446" s="186"/>
      <c r="F446" s="186"/>
      <c r="G446" s="186"/>
      <c r="H446" s="186"/>
      <c r="I446" s="186"/>
      <c r="J446" s="186"/>
      <c r="K446" s="186"/>
      <c r="L446" s="186"/>
      <c r="M446" s="186"/>
      <c r="N446" s="186"/>
      <c r="O446" s="186"/>
      <c r="P446" s="186"/>
      <c r="Q446" s="186"/>
      <c r="R446" s="186"/>
      <c r="S446" s="186"/>
      <c r="T446" s="186"/>
      <c r="U446" s="186"/>
      <c r="V446" s="186"/>
      <c r="W446" s="186"/>
      <c r="X446" s="186"/>
      <c r="Y446" s="186"/>
      <c r="Z446" s="186"/>
    </row>
    <row r="447" ht="16.5" customHeight="1" spans="1:26">
      <c r="A447" s="186"/>
      <c r="B447" s="186"/>
      <c r="C447" s="186"/>
      <c r="D447" s="186"/>
      <c r="E447" s="186"/>
      <c r="F447" s="186"/>
      <c r="G447" s="186"/>
      <c r="H447" s="186"/>
      <c r="I447" s="186"/>
      <c r="J447" s="186"/>
      <c r="K447" s="186"/>
      <c r="L447" s="186"/>
      <c r="M447" s="186"/>
      <c r="N447" s="186"/>
      <c r="O447" s="186"/>
      <c r="P447" s="186"/>
      <c r="Q447" s="186"/>
      <c r="R447" s="186"/>
      <c r="S447" s="186"/>
      <c r="T447" s="186"/>
      <c r="U447" s="186"/>
      <c r="V447" s="186"/>
      <c r="W447" s="186"/>
      <c r="X447" s="186"/>
      <c r="Y447" s="186"/>
      <c r="Z447" s="186"/>
    </row>
    <row r="448" ht="16.5" customHeight="1" spans="1:26">
      <c r="A448" s="186"/>
      <c r="B448" s="186"/>
      <c r="C448" s="186"/>
      <c r="D448" s="186"/>
      <c r="E448" s="186"/>
      <c r="F448" s="186"/>
      <c r="G448" s="186"/>
      <c r="H448" s="186"/>
      <c r="I448" s="186"/>
      <c r="J448" s="186"/>
      <c r="K448" s="186"/>
      <c r="L448" s="186"/>
      <c r="M448" s="186"/>
      <c r="N448" s="186"/>
      <c r="O448" s="186"/>
      <c r="P448" s="186"/>
      <c r="Q448" s="186"/>
      <c r="R448" s="186"/>
      <c r="S448" s="186"/>
      <c r="T448" s="186"/>
      <c r="U448" s="186"/>
      <c r="V448" s="186"/>
      <c r="W448" s="186"/>
      <c r="X448" s="186"/>
      <c r="Y448" s="186"/>
      <c r="Z448" s="186"/>
    </row>
    <row r="449" ht="16.5" customHeight="1" spans="1:26">
      <c r="A449" s="186"/>
      <c r="B449" s="186"/>
      <c r="C449" s="186"/>
      <c r="D449" s="186"/>
      <c r="E449" s="186"/>
      <c r="F449" s="186"/>
      <c r="G449" s="186"/>
      <c r="H449" s="186"/>
      <c r="I449" s="186"/>
      <c r="J449" s="186"/>
      <c r="K449" s="186"/>
      <c r="L449" s="186"/>
      <c r="M449" s="186"/>
      <c r="N449" s="186"/>
      <c r="O449" s="186"/>
      <c r="P449" s="186"/>
      <c r="Q449" s="186"/>
      <c r="R449" s="186"/>
      <c r="S449" s="186"/>
      <c r="T449" s="186"/>
      <c r="U449" s="186"/>
      <c r="V449" s="186"/>
      <c r="W449" s="186"/>
      <c r="X449" s="186"/>
      <c r="Y449" s="186"/>
      <c r="Z449" s="186"/>
    </row>
    <row r="450" ht="16.5" customHeight="1" spans="1:26">
      <c r="A450" s="186"/>
      <c r="B450" s="186"/>
      <c r="C450" s="186"/>
      <c r="D450" s="186"/>
      <c r="E450" s="186"/>
      <c r="F450" s="186"/>
      <c r="G450" s="186"/>
      <c r="H450" s="186"/>
      <c r="I450" s="186"/>
      <c r="J450" s="186"/>
      <c r="K450" s="186"/>
      <c r="L450" s="186"/>
      <c r="M450" s="186"/>
      <c r="N450" s="186"/>
      <c r="O450" s="186"/>
      <c r="P450" s="186"/>
      <c r="Q450" s="186"/>
      <c r="R450" s="186"/>
      <c r="S450" s="186"/>
      <c r="T450" s="186"/>
      <c r="U450" s="186"/>
      <c r="V450" s="186"/>
      <c r="W450" s="186"/>
      <c r="X450" s="186"/>
      <c r="Y450" s="186"/>
      <c r="Z450" s="186"/>
    </row>
    <row r="451" ht="16.5" customHeight="1" spans="1:26">
      <c r="A451" s="186"/>
      <c r="B451" s="186"/>
      <c r="C451" s="186"/>
      <c r="D451" s="186"/>
      <c r="E451" s="186"/>
      <c r="F451" s="186"/>
      <c r="G451" s="186"/>
      <c r="H451" s="186"/>
      <c r="I451" s="186"/>
      <c r="J451" s="186"/>
      <c r="K451" s="186"/>
      <c r="L451" s="186"/>
      <c r="M451" s="186"/>
      <c r="N451" s="186"/>
      <c r="O451" s="186"/>
      <c r="P451" s="186"/>
      <c r="Q451" s="186"/>
      <c r="R451" s="186"/>
      <c r="S451" s="186"/>
      <c r="T451" s="186"/>
      <c r="U451" s="186"/>
      <c r="V451" s="186"/>
      <c r="W451" s="186"/>
      <c r="X451" s="186"/>
      <c r="Y451" s="186"/>
      <c r="Z451" s="186"/>
    </row>
    <row r="452" ht="16.5" customHeight="1" spans="1:26">
      <c r="A452" s="186"/>
      <c r="B452" s="186"/>
      <c r="C452" s="186"/>
      <c r="D452" s="186"/>
      <c r="E452" s="186"/>
      <c r="F452" s="186"/>
      <c r="G452" s="186"/>
      <c r="H452" s="186"/>
      <c r="I452" s="186"/>
      <c r="J452" s="186"/>
      <c r="K452" s="186"/>
      <c r="L452" s="186"/>
      <c r="M452" s="186"/>
      <c r="N452" s="186"/>
      <c r="O452" s="186"/>
      <c r="P452" s="186"/>
      <c r="Q452" s="186"/>
      <c r="R452" s="186"/>
      <c r="S452" s="186"/>
      <c r="T452" s="186"/>
      <c r="U452" s="186"/>
      <c r="V452" s="186"/>
      <c r="W452" s="186"/>
      <c r="X452" s="186"/>
      <c r="Y452" s="186"/>
      <c r="Z452" s="186"/>
    </row>
    <row r="453" ht="16.5" customHeight="1" spans="1:26">
      <c r="A453" s="186"/>
      <c r="B453" s="186"/>
      <c r="C453" s="186"/>
      <c r="D453" s="186"/>
      <c r="E453" s="186"/>
      <c r="F453" s="186"/>
      <c r="G453" s="186"/>
      <c r="H453" s="186"/>
      <c r="I453" s="186"/>
      <c r="J453" s="186"/>
      <c r="K453" s="186"/>
      <c r="L453" s="186"/>
      <c r="M453" s="186"/>
      <c r="N453" s="186"/>
      <c r="O453" s="186"/>
      <c r="P453" s="186"/>
      <c r="Q453" s="186"/>
      <c r="R453" s="186"/>
      <c r="S453" s="186"/>
      <c r="T453" s="186"/>
      <c r="U453" s="186"/>
      <c r="V453" s="186"/>
      <c r="W453" s="186"/>
      <c r="X453" s="186"/>
      <c r="Y453" s="186"/>
      <c r="Z453" s="186"/>
    </row>
    <row r="454" ht="16.5" customHeight="1" spans="1:26">
      <c r="A454" s="186"/>
      <c r="B454" s="186"/>
      <c r="C454" s="186"/>
      <c r="D454" s="186"/>
      <c r="E454" s="186"/>
      <c r="F454" s="186"/>
      <c r="G454" s="186"/>
      <c r="H454" s="186"/>
      <c r="I454" s="186"/>
      <c r="J454" s="186"/>
      <c r="K454" s="186"/>
      <c r="L454" s="186"/>
      <c r="M454" s="186"/>
      <c r="N454" s="186"/>
      <c r="O454" s="186"/>
      <c r="P454" s="186"/>
      <c r="Q454" s="186"/>
      <c r="R454" s="186"/>
      <c r="S454" s="186"/>
      <c r="T454" s="186"/>
      <c r="U454" s="186"/>
      <c r="V454" s="186"/>
      <c r="W454" s="186"/>
      <c r="X454" s="186"/>
      <c r="Y454" s="186"/>
      <c r="Z454" s="186"/>
    </row>
    <row r="455" ht="16.5" customHeight="1" spans="1:26">
      <c r="A455" s="186"/>
      <c r="B455" s="186"/>
      <c r="C455" s="186"/>
      <c r="D455" s="186"/>
      <c r="E455" s="186"/>
      <c r="F455" s="186"/>
      <c r="G455" s="186"/>
      <c r="H455" s="186"/>
      <c r="I455" s="186"/>
      <c r="J455" s="186"/>
      <c r="K455" s="186"/>
      <c r="L455" s="186"/>
      <c r="M455" s="186"/>
      <c r="N455" s="186"/>
      <c r="O455" s="186"/>
      <c r="P455" s="186"/>
      <c r="Q455" s="186"/>
      <c r="R455" s="186"/>
      <c r="S455" s="186"/>
      <c r="T455" s="186"/>
      <c r="U455" s="186"/>
      <c r="V455" s="186"/>
      <c r="W455" s="186"/>
      <c r="X455" s="186"/>
      <c r="Y455" s="186"/>
      <c r="Z455" s="186"/>
    </row>
    <row r="456" ht="16.5" customHeight="1" spans="1:26">
      <c r="A456" s="186"/>
      <c r="B456" s="186"/>
      <c r="C456" s="186"/>
      <c r="D456" s="186"/>
      <c r="E456" s="186"/>
      <c r="F456" s="186"/>
      <c r="G456" s="186"/>
      <c r="H456" s="186"/>
      <c r="I456" s="186"/>
      <c r="J456" s="186"/>
      <c r="K456" s="186"/>
      <c r="L456" s="186"/>
      <c r="M456" s="186"/>
      <c r="N456" s="186"/>
      <c r="O456" s="186"/>
      <c r="P456" s="186"/>
      <c r="Q456" s="186"/>
      <c r="R456" s="186"/>
      <c r="S456" s="186"/>
      <c r="T456" s="186"/>
      <c r="U456" s="186"/>
      <c r="V456" s="186"/>
      <c r="W456" s="186"/>
      <c r="X456" s="186"/>
      <c r="Y456" s="186"/>
      <c r="Z456" s="186"/>
    </row>
    <row r="457" ht="16.5" customHeight="1" spans="1:26">
      <c r="A457" s="186"/>
      <c r="B457" s="186"/>
      <c r="C457" s="186"/>
      <c r="D457" s="186"/>
      <c r="E457" s="186"/>
      <c r="F457" s="186"/>
      <c r="G457" s="186"/>
      <c r="H457" s="186"/>
      <c r="I457" s="186"/>
      <c r="J457" s="186"/>
      <c r="K457" s="186"/>
      <c r="L457" s="186"/>
      <c r="M457" s="186"/>
      <c r="N457" s="186"/>
      <c r="O457" s="186"/>
      <c r="P457" s="186"/>
      <c r="Q457" s="186"/>
      <c r="R457" s="186"/>
      <c r="S457" s="186"/>
      <c r="T457" s="186"/>
      <c r="U457" s="186"/>
      <c r="V457" s="186"/>
      <c r="W457" s="186"/>
      <c r="X457" s="186"/>
      <c r="Y457" s="186"/>
      <c r="Z457" s="186"/>
    </row>
    <row r="458" ht="16.5" customHeight="1" spans="1:26">
      <c r="A458" s="186"/>
      <c r="B458" s="186"/>
      <c r="C458" s="186"/>
      <c r="D458" s="186"/>
      <c r="E458" s="186"/>
      <c r="F458" s="186"/>
      <c r="G458" s="186"/>
      <c r="H458" s="186"/>
      <c r="I458" s="186"/>
      <c r="J458" s="186"/>
      <c r="K458" s="186"/>
      <c r="L458" s="186"/>
      <c r="M458" s="186"/>
      <c r="N458" s="186"/>
      <c r="O458" s="186"/>
      <c r="P458" s="186"/>
      <c r="Q458" s="186"/>
      <c r="R458" s="186"/>
      <c r="S458" s="186"/>
      <c r="T458" s="186"/>
      <c r="U458" s="186"/>
      <c r="V458" s="186"/>
      <c r="W458" s="186"/>
      <c r="X458" s="186"/>
      <c r="Y458" s="186"/>
      <c r="Z458" s="186"/>
    </row>
    <row r="459" ht="16.5" customHeight="1" spans="1:26">
      <c r="A459" s="186"/>
      <c r="B459" s="186"/>
      <c r="C459" s="186"/>
      <c r="D459" s="186"/>
      <c r="E459" s="186"/>
      <c r="F459" s="186"/>
      <c r="G459" s="186"/>
      <c r="H459" s="186"/>
      <c r="I459" s="186"/>
      <c r="J459" s="186"/>
      <c r="K459" s="186"/>
      <c r="L459" s="186"/>
      <c r="M459" s="186"/>
      <c r="N459" s="186"/>
      <c r="O459" s="186"/>
      <c r="P459" s="186"/>
      <c r="Q459" s="186"/>
      <c r="R459" s="186"/>
      <c r="S459" s="186"/>
      <c r="T459" s="186"/>
      <c r="U459" s="186"/>
      <c r="V459" s="186"/>
      <c r="W459" s="186"/>
      <c r="X459" s="186"/>
      <c r="Y459" s="186"/>
      <c r="Z459" s="186"/>
    </row>
    <row r="460" ht="16.5" customHeight="1" spans="1:26">
      <c r="A460" s="186"/>
      <c r="B460" s="186"/>
      <c r="C460" s="186"/>
      <c r="D460" s="186"/>
      <c r="E460" s="186"/>
      <c r="F460" s="186"/>
      <c r="G460" s="186"/>
      <c r="H460" s="186"/>
      <c r="I460" s="186"/>
      <c r="J460" s="186"/>
      <c r="K460" s="186"/>
      <c r="L460" s="186"/>
      <c r="M460" s="186"/>
      <c r="N460" s="186"/>
      <c r="O460" s="186"/>
      <c r="P460" s="186"/>
      <c r="Q460" s="186"/>
      <c r="R460" s="186"/>
      <c r="S460" s="186"/>
      <c r="T460" s="186"/>
      <c r="U460" s="186"/>
      <c r="V460" s="186"/>
      <c r="W460" s="186"/>
      <c r="X460" s="186"/>
      <c r="Y460" s="186"/>
      <c r="Z460" s="186"/>
    </row>
    <row r="461" ht="16.5" customHeight="1" spans="1:26">
      <c r="A461" s="186"/>
      <c r="B461" s="186"/>
      <c r="C461" s="186"/>
      <c r="D461" s="186"/>
      <c r="E461" s="186"/>
      <c r="F461" s="186"/>
      <c r="G461" s="186"/>
      <c r="H461" s="186"/>
      <c r="I461" s="186"/>
      <c r="J461" s="186"/>
      <c r="K461" s="186"/>
      <c r="L461" s="186"/>
      <c r="M461" s="186"/>
      <c r="N461" s="186"/>
      <c r="O461" s="186"/>
      <c r="P461" s="186"/>
      <c r="Q461" s="186"/>
      <c r="R461" s="186"/>
      <c r="S461" s="186"/>
      <c r="T461" s="186"/>
      <c r="U461" s="186"/>
      <c r="V461" s="186"/>
      <c r="W461" s="186"/>
      <c r="X461" s="186"/>
      <c r="Y461" s="186"/>
      <c r="Z461" s="186"/>
    </row>
    <row r="462" ht="16.5" customHeight="1" spans="1:26">
      <c r="A462" s="186"/>
      <c r="B462" s="186"/>
      <c r="C462" s="186"/>
      <c r="D462" s="186"/>
      <c r="E462" s="186"/>
      <c r="F462" s="186"/>
      <c r="G462" s="186"/>
      <c r="H462" s="186"/>
      <c r="I462" s="186"/>
      <c r="J462" s="186"/>
      <c r="K462" s="186"/>
      <c r="L462" s="186"/>
      <c r="M462" s="186"/>
      <c r="N462" s="186"/>
      <c r="O462" s="186"/>
      <c r="P462" s="186"/>
      <c r="Q462" s="186"/>
      <c r="R462" s="186"/>
      <c r="S462" s="186"/>
      <c r="T462" s="186"/>
      <c r="U462" s="186"/>
      <c r="V462" s="186"/>
      <c r="W462" s="186"/>
      <c r="X462" s="186"/>
      <c r="Y462" s="186"/>
      <c r="Z462" s="186"/>
    </row>
    <row r="463" ht="16.5" customHeight="1" spans="1:26">
      <c r="A463" s="186"/>
      <c r="B463" s="186"/>
      <c r="C463" s="186"/>
      <c r="D463" s="186"/>
      <c r="E463" s="186"/>
      <c r="F463" s="186"/>
      <c r="G463" s="186"/>
      <c r="H463" s="186"/>
      <c r="I463" s="186"/>
      <c r="J463" s="186"/>
      <c r="K463" s="186"/>
      <c r="L463" s="186"/>
      <c r="M463" s="186"/>
      <c r="N463" s="186"/>
      <c r="O463" s="186"/>
      <c r="P463" s="186"/>
      <c r="Q463" s="186"/>
      <c r="R463" s="186"/>
      <c r="S463" s="186"/>
      <c r="T463" s="186"/>
      <c r="U463" s="186"/>
      <c r="V463" s="186"/>
      <c r="W463" s="186"/>
      <c r="X463" s="186"/>
      <c r="Y463" s="186"/>
      <c r="Z463" s="186"/>
    </row>
    <row r="464" ht="16.5" customHeight="1" spans="1:26">
      <c r="A464" s="186"/>
      <c r="B464" s="186"/>
      <c r="C464" s="186"/>
      <c r="D464" s="186"/>
      <c r="E464" s="186"/>
      <c r="F464" s="186"/>
      <c r="G464" s="186"/>
      <c r="H464" s="186"/>
      <c r="I464" s="186"/>
      <c r="J464" s="186"/>
      <c r="K464" s="186"/>
      <c r="L464" s="186"/>
      <c r="M464" s="186"/>
      <c r="N464" s="186"/>
      <c r="O464" s="186"/>
      <c r="P464" s="186"/>
      <c r="Q464" s="186"/>
      <c r="R464" s="186"/>
      <c r="S464" s="186"/>
      <c r="T464" s="186"/>
      <c r="U464" s="186"/>
      <c r="V464" s="186"/>
      <c r="W464" s="186"/>
      <c r="X464" s="186"/>
      <c r="Y464" s="186"/>
      <c r="Z464" s="186"/>
    </row>
    <row r="465" ht="16.5" customHeight="1" spans="1:26">
      <c r="A465" s="186"/>
      <c r="B465" s="186"/>
      <c r="C465" s="186"/>
      <c r="D465" s="186"/>
      <c r="E465" s="186"/>
      <c r="F465" s="186"/>
      <c r="G465" s="186"/>
      <c r="H465" s="186"/>
      <c r="I465" s="186"/>
      <c r="J465" s="186"/>
      <c r="K465" s="186"/>
      <c r="L465" s="186"/>
      <c r="M465" s="186"/>
      <c r="N465" s="186"/>
      <c r="O465" s="186"/>
      <c r="P465" s="186"/>
      <c r="Q465" s="186"/>
      <c r="R465" s="186"/>
      <c r="S465" s="186"/>
      <c r="T465" s="186"/>
      <c r="U465" s="186"/>
      <c r="V465" s="186"/>
      <c r="W465" s="186"/>
      <c r="X465" s="186"/>
      <c r="Y465" s="186"/>
      <c r="Z465" s="186"/>
    </row>
    <row r="466" ht="16.5" customHeight="1" spans="1:26">
      <c r="A466" s="186"/>
      <c r="B466" s="186"/>
      <c r="C466" s="186"/>
      <c r="D466" s="186"/>
      <c r="E466" s="186"/>
      <c r="F466" s="186"/>
      <c r="G466" s="186"/>
      <c r="H466" s="186"/>
      <c r="I466" s="186"/>
      <c r="J466" s="186"/>
      <c r="K466" s="186"/>
      <c r="L466" s="186"/>
      <c r="M466" s="186"/>
      <c r="N466" s="186"/>
      <c r="O466" s="186"/>
      <c r="P466" s="186"/>
      <c r="Q466" s="186"/>
      <c r="R466" s="186"/>
      <c r="S466" s="186"/>
      <c r="T466" s="186"/>
      <c r="U466" s="186"/>
      <c r="V466" s="186"/>
      <c r="W466" s="186"/>
      <c r="X466" s="186"/>
      <c r="Y466" s="186"/>
      <c r="Z466" s="186"/>
    </row>
    <row r="467" ht="16.5" customHeight="1" spans="1:26">
      <c r="A467" s="186"/>
      <c r="B467" s="186"/>
      <c r="C467" s="186"/>
      <c r="D467" s="186"/>
      <c r="E467" s="186"/>
      <c r="F467" s="186"/>
      <c r="G467" s="186"/>
      <c r="H467" s="186"/>
      <c r="I467" s="186"/>
      <c r="J467" s="186"/>
      <c r="K467" s="186"/>
      <c r="L467" s="186"/>
      <c r="M467" s="186"/>
      <c r="N467" s="186"/>
      <c r="O467" s="186"/>
      <c r="P467" s="186"/>
      <c r="Q467" s="186"/>
      <c r="R467" s="186"/>
      <c r="S467" s="186"/>
      <c r="T467" s="186"/>
      <c r="U467" s="186"/>
      <c r="V467" s="186"/>
      <c r="W467" s="186"/>
      <c r="X467" s="186"/>
      <c r="Y467" s="186"/>
      <c r="Z467" s="186"/>
    </row>
    <row r="468" ht="16.5" customHeight="1" spans="1:26">
      <c r="A468" s="186"/>
      <c r="B468" s="186"/>
      <c r="C468" s="186"/>
      <c r="D468" s="186"/>
      <c r="E468" s="186"/>
      <c r="F468" s="186"/>
      <c r="G468" s="186"/>
      <c r="H468" s="186"/>
      <c r="I468" s="186"/>
      <c r="J468" s="186"/>
      <c r="K468" s="186"/>
      <c r="L468" s="186"/>
      <c r="M468" s="186"/>
      <c r="N468" s="186"/>
      <c r="O468" s="186"/>
      <c r="P468" s="186"/>
      <c r="Q468" s="186"/>
      <c r="R468" s="186"/>
      <c r="S468" s="186"/>
      <c r="T468" s="186"/>
      <c r="U468" s="186"/>
      <c r="V468" s="186"/>
      <c r="W468" s="186"/>
      <c r="X468" s="186"/>
      <c r="Y468" s="186"/>
      <c r="Z468" s="186"/>
    </row>
    <row r="469" ht="16.5" customHeight="1" spans="1:26">
      <c r="A469" s="186"/>
      <c r="B469" s="186"/>
      <c r="C469" s="186"/>
      <c r="D469" s="186"/>
      <c r="E469" s="186"/>
      <c r="F469" s="186"/>
      <c r="G469" s="186"/>
      <c r="H469" s="186"/>
      <c r="I469" s="186"/>
      <c r="J469" s="186"/>
      <c r="K469" s="186"/>
      <c r="L469" s="186"/>
      <c r="M469" s="186"/>
      <c r="N469" s="186"/>
      <c r="O469" s="186"/>
      <c r="P469" s="186"/>
      <c r="Q469" s="186"/>
      <c r="R469" s="186"/>
      <c r="S469" s="186"/>
      <c r="T469" s="186"/>
      <c r="U469" s="186"/>
      <c r="V469" s="186"/>
      <c r="W469" s="186"/>
      <c r="X469" s="186"/>
      <c r="Y469" s="186"/>
      <c r="Z469" s="186"/>
    </row>
    <row r="470" ht="16.5" customHeight="1" spans="1:26">
      <c r="A470" s="186"/>
      <c r="B470" s="186"/>
      <c r="C470" s="186"/>
      <c r="D470" s="186"/>
      <c r="E470" s="186"/>
      <c r="F470" s="186"/>
      <c r="G470" s="186"/>
      <c r="H470" s="186"/>
      <c r="I470" s="186"/>
      <c r="J470" s="186"/>
      <c r="K470" s="186"/>
      <c r="L470" s="186"/>
      <c r="M470" s="186"/>
      <c r="N470" s="186"/>
      <c r="O470" s="186"/>
      <c r="P470" s="186"/>
      <c r="Q470" s="186"/>
      <c r="R470" s="186"/>
      <c r="S470" s="186"/>
      <c r="T470" s="186"/>
      <c r="U470" s="186"/>
      <c r="V470" s="186"/>
      <c r="W470" s="186"/>
      <c r="X470" s="186"/>
      <c r="Y470" s="186"/>
      <c r="Z470" s="186"/>
    </row>
    <row r="471" ht="16.5" customHeight="1" spans="1:26">
      <c r="A471" s="186"/>
      <c r="B471" s="186"/>
      <c r="C471" s="186"/>
      <c r="D471" s="186"/>
      <c r="E471" s="186"/>
      <c r="F471" s="186"/>
      <c r="G471" s="186"/>
      <c r="H471" s="186"/>
      <c r="I471" s="186"/>
      <c r="J471" s="186"/>
      <c r="K471" s="186"/>
      <c r="L471" s="186"/>
      <c r="M471" s="186"/>
      <c r="N471" s="186"/>
      <c r="O471" s="186"/>
      <c r="P471" s="186"/>
      <c r="Q471" s="186"/>
      <c r="R471" s="186"/>
      <c r="S471" s="186"/>
      <c r="T471" s="186"/>
      <c r="U471" s="186"/>
      <c r="V471" s="186"/>
      <c r="W471" s="186"/>
      <c r="X471" s="186"/>
      <c r="Y471" s="186"/>
      <c r="Z471" s="186"/>
    </row>
    <row r="472" ht="16.5" customHeight="1" spans="1:26">
      <c r="A472" s="186"/>
      <c r="B472" s="186"/>
      <c r="C472" s="186"/>
      <c r="D472" s="186"/>
      <c r="E472" s="186"/>
      <c r="F472" s="186"/>
      <c r="G472" s="186"/>
      <c r="H472" s="186"/>
      <c r="I472" s="186"/>
      <c r="J472" s="186"/>
      <c r="K472" s="186"/>
      <c r="L472" s="186"/>
      <c r="M472" s="186"/>
      <c r="N472" s="186"/>
      <c r="O472" s="186"/>
      <c r="P472" s="186"/>
      <c r="Q472" s="186"/>
      <c r="R472" s="186"/>
      <c r="S472" s="186"/>
      <c r="T472" s="186"/>
      <c r="U472" s="186"/>
      <c r="V472" s="186"/>
      <c r="W472" s="186"/>
      <c r="X472" s="186"/>
      <c r="Y472" s="186"/>
      <c r="Z472" s="186"/>
    </row>
    <row r="473" ht="16.5" customHeight="1" spans="1:26">
      <c r="A473" s="186"/>
      <c r="B473" s="186"/>
      <c r="C473" s="186"/>
      <c r="D473" s="186"/>
      <c r="E473" s="186"/>
      <c r="F473" s="186"/>
      <c r="G473" s="186"/>
      <c r="H473" s="186"/>
      <c r="I473" s="186"/>
      <c r="J473" s="186"/>
      <c r="K473" s="186"/>
      <c r="L473" s="186"/>
      <c r="M473" s="186"/>
      <c r="N473" s="186"/>
      <c r="O473" s="186"/>
      <c r="P473" s="186"/>
      <c r="Q473" s="186"/>
      <c r="R473" s="186"/>
      <c r="S473" s="186"/>
      <c r="T473" s="186"/>
      <c r="U473" s="186"/>
      <c r="V473" s="186"/>
      <c r="W473" s="186"/>
      <c r="X473" s="186"/>
      <c r="Y473" s="186"/>
      <c r="Z473" s="186"/>
    </row>
    <row r="474" ht="16.5" customHeight="1" spans="1:26">
      <c r="A474" s="186"/>
      <c r="B474" s="186"/>
      <c r="C474" s="186"/>
      <c r="D474" s="186"/>
      <c r="E474" s="186"/>
      <c r="F474" s="186"/>
      <c r="G474" s="186"/>
      <c r="H474" s="186"/>
      <c r="I474" s="186"/>
      <c r="J474" s="186"/>
      <c r="K474" s="186"/>
      <c r="L474" s="186"/>
      <c r="M474" s="186"/>
      <c r="N474" s="186"/>
      <c r="O474" s="186"/>
      <c r="P474" s="186"/>
      <c r="Q474" s="186"/>
      <c r="R474" s="186"/>
      <c r="S474" s="186"/>
      <c r="T474" s="186"/>
      <c r="U474" s="186"/>
      <c r="V474" s="186"/>
      <c r="W474" s="186"/>
      <c r="X474" s="186"/>
      <c r="Y474" s="186"/>
      <c r="Z474" s="186"/>
    </row>
    <row r="475" ht="16.5" customHeight="1" spans="1:26">
      <c r="A475" s="186"/>
      <c r="B475" s="186"/>
      <c r="C475" s="186"/>
      <c r="D475" s="186"/>
      <c r="E475" s="186"/>
      <c r="F475" s="186"/>
      <c r="G475" s="186"/>
      <c r="H475" s="186"/>
      <c r="I475" s="186"/>
      <c r="J475" s="186"/>
      <c r="K475" s="186"/>
      <c r="L475" s="186"/>
      <c r="M475" s="186"/>
      <c r="N475" s="186"/>
      <c r="O475" s="186"/>
      <c r="P475" s="186"/>
      <c r="Q475" s="186"/>
      <c r="R475" s="186"/>
      <c r="S475" s="186"/>
      <c r="T475" s="186"/>
      <c r="U475" s="186"/>
      <c r="V475" s="186"/>
      <c r="W475" s="186"/>
      <c r="X475" s="186"/>
      <c r="Y475" s="186"/>
      <c r="Z475" s="186"/>
    </row>
    <row r="476" ht="16.5" customHeight="1" spans="1:26">
      <c r="A476" s="186"/>
      <c r="B476" s="186"/>
      <c r="C476" s="186"/>
      <c r="D476" s="186"/>
      <c r="E476" s="186"/>
      <c r="F476" s="186"/>
      <c r="G476" s="186"/>
      <c r="H476" s="186"/>
      <c r="I476" s="186"/>
      <c r="J476" s="186"/>
      <c r="K476" s="186"/>
      <c r="L476" s="186"/>
      <c r="M476" s="186"/>
      <c r="N476" s="186"/>
      <c r="O476" s="186"/>
      <c r="P476" s="186"/>
      <c r="Q476" s="186"/>
      <c r="R476" s="186"/>
      <c r="S476" s="186"/>
      <c r="T476" s="186"/>
      <c r="U476" s="186"/>
      <c r="V476" s="186"/>
      <c r="W476" s="186"/>
      <c r="X476" s="186"/>
      <c r="Y476" s="186"/>
      <c r="Z476" s="186"/>
    </row>
    <row r="477" ht="16.5" customHeight="1" spans="1:26">
      <c r="A477" s="186"/>
      <c r="B477" s="186"/>
      <c r="C477" s="186"/>
      <c r="D477" s="186"/>
      <c r="E477" s="186"/>
      <c r="F477" s="186"/>
      <c r="G477" s="186"/>
      <c r="H477" s="186"/>
      <c r="I477" s="186"/>
      <c r="J477" s="186"/>
      <c r="K477" s="186"/>
      <c r="L477" s="186"/>
      <c r="M477" s="186"/>
      <c r="N477" s="186"/>
      <c r="O477" s="186"/>
      <c r="P477" s="186"/>
      <c r="Q477" s="186"/>
      <c r="R477" s="186"/>
      <c r="S477" s="186"/>
      <c r="T477" s="186"/>
      <c r="U477" s="186"/>
      <c r="V477" s="186"/>
      <c r="W477" s="186"/>
      <c r="X477" s="186"/>
      <c r="Y477" s="186"/>
      <c r="Z477" s="186"/>
    </row>
    <row r="478" ht="16.5" customHeight="1" spans="1:26">
      <c r="A478" s="186"/>
      <c r="B478" s="186"/>
      <c r="C478" s="186"/>
      <c r="D478" s="186"/>
      <c r="E478" s="186"/>
      <c r="F478" s="186"/>
      <c r="G478" s="186"/>
      <c r="H478" s="186"/>
      <c r="I478" s="186"/>
      <c r="J478" s="186"/>
      <c r="K478" s="186"/>
      <c r="L478" s="186"/>
      <c r="M478" s="186"/>
      <c r="N478" s="186"/>
      <c r="O478" s="186"/>
      <c r="P478" s="186"/>
      <c r="Q478" s="186"/>
      <c r="R478" s="186"/>
      <c r="S478" s="186"/>
      <c r="T478" s="186"/>
      <c r="U478" s="186"/>
      <c r="V478" s="186"/>
      <c r="W478" s="186"/>
      <c r="X478" s="186"/>
      <c r="Y478" s="186"/>
      <c r="Z478" s="186"/>
    </row>
    <row r="479" ht="16.5" customHeight="1" spans="1:26">
      <c r="A479" s="186"/>
      <c r="B479" s="186"/>
      <c r="C479" s="186"/>
      <c r="D479" s="186"/>
      <c r="E479" s="186"/>
      <c r="F479" s="186"/>
      <c r="G479" s="186"/>
      <c r="H479" s="186"/>
      <c r="I479" s="186"/>
      <c r="J479" s="186"/>
      <c r="K479" s="186"/>
      <c r="L479" s="186"/>
      <c r="M479" s="186"/>
      <c r="N479" s="186"/>
      <c r="O479" s="186"/>
      <c r="P479" s="186"/>
      <c r="Q479" s="186"/>
      <c r="R479" s="186"/>
      <c r="S479" s="186"/>
      <c r="T479" s="186"/>
      <c r="U479" s="186"/>
      <c r="V479" s="186"/>
      <c r="W479" s="186"/>
      <c r="X479" s="186"/>
      <c r="Y479" s="186"/>
      <c r="Z479" s="186"/>
    </row>
    <row r="480" ht="16.5" customHeight="1" spans="1:26">
      <c r="A480" s="186"/>
      <c r="B480" s="186"/>
      <c r="C480" s="186"/>
      <c r="D480" s="186"/>
      <c r="E480" s="186"/>
      <c r="F480" s="186"/>
      <c r="G480" s="186"/>
      <c r="H480" s="186"/>
      <c r="I480" s="186"/>
      <c r="J480" s="186"/>
      <c r="K480" s="186"/>
      <c r="L480" s="186"/>
      <c r="M480" s="186"/>
      <c r="N480" s="186"/>
      <c r="O480" s="186"/>
      <c r="P480" s="186"/>
      <c r="Q480" s="186"/>
      <c r="R480" s="186"/>
      <c r="S480" s="186"/>
      <c r="T480" s="186"/>
      <c r="U480" s="186"/>
      <c r="V480" s="186"/>
      <c r="W480" s="186"/>
      <c r="X480" s="186"/>
      <c r="Y480" s="186"/>
      <c r="Z480" s="186"/>
    </row>
    <row r="481" ht="16.5" customHeight="1" spans="1:26">
      <c r="A481" s="186"/>
      <c r="B481" s="186"/>
      <c r="C481" s="186"/>
      <c r="D481" s="186"/>
      <c r="E481" s="186"/>
      <c r="F481" s="186"/>
      <c r="G481" s="186"/>
      <c r="H481" s="186"/>
      <c r="I481" s="186"/>
      <c r="J481" s="186"/>
      <c r="K481" s="186"/>
      <c r="L481" s="186"/>
      <c r="M481" s="186"/>
      <c r="N481" s="186"/>
      <c r="O481" s="186"/>
      <c r="P481" s="186"/>
      <c r="Q481" s="186"/>
      <c r="R481" s="186"/>
      <c r="S481" s="186"/>
      <c r="T481" s="186"/>
      <c r="U481" s="186"/>
      <c r="V481" s="186"/>
      <c r="W481" s="186"/>
      <c r="X481" s="186"/>
      <c r="Y481" s="186"/>
      <c r="Z481" s="186"/>
    </row>
    <row r="482" ht="16.5" customHeight="1" spans="1:26">
      <c r="A482" s="186"/>
      <c r="B482" s="186"/>
      <c r="C482" s="186"/>
      <c r="D482" s="186"/>
      <c r="E482" s="186"/>
      <c r="F482" s="186"/>
      <c r="G482" s="186"/>
      <c r="H482" s="186"/>
      <c r="I482" s="186"/>
      <c r="J482" s="186"/>
      <c r="K482" s="186"/>
      <c r="L482" s="186"/>
      <c r="M482" s="186"/>
      <c r="N482" s="186"/>
      <c r="O482" s="186"/>
      <c r="P482" s="186"/>
      <c r="Q482" s="186"/>
      <c r="R482" s="186"/>
      <c r="S482" s="186"/>
      <c r="T482" s="186"/>
      <c r="U482" s="186"/>
      <c r="V482" s="186"/>
      <c r="W482" s="186"/>
      <c r="X482" s="186"/>
      <c r="Y482" s="186"/>
      <c r="Z482" s="186"/>
    </row>
    <row r="483" ht="16.5" customHeight="1" spans="1:26">
      <c r="A483" s="186"/>
      <c r="B483" s="186"/>
      <c r="C483" s="186"/>
      <c r="D483" s="186"/>
      <c r="E483" s="186"/>
      <c r="F483" s="186"/>
      <c r="G483" s="186"/>
      <c r="H483" s="186"/>
      <c r="I483" s="186"/>
      <c r="J483" s="186"/>
      <c r="K483" s="186"/>
      <c r="L483" s="186"/>
      <c r="M483" s="186"/>
      <c r="N483" s="186"/>
      <c r="O483" s="186"/>
      <c r="P483" s="186"/>
      <c r="Q483" s="186"/>
      <c r="R483" s="186"/>
      <c r="S483" s="186"/>
      <c r="T483" s="186"/>
      <c r="U483" s="186"/>
      <c r="V483" s="186"/>
      <c r="W483" s="186"/>
      <c r="X483" s="186"/>
      <c r="Y483" s="186"/>
      <c r="Z483" s="186"/>
    </row>
    <row r="484" ht="16.5" customHeight="1" spans="1:26">
      <c r="A484" s="186"/>
      <c r="B484" s="186"/>
      <c r="C484" s="186"/>
      <c r="D484" s="186"/>
      <c r="E484" s="186"/>
      <c r="F484" s="186"/>
      <c r="G484" s="186"/>
      <c r="H484" s="186"/>
      <c r="I484" s="186"/>
      <c r="J484" s="186"/>
      <c r="K484" s="186"/>
      <c r="L484" s="186"/>
      <c r="M484" s="186"/>
      <c r="N484" s="186"/>
      <c r="O484" s="186"/>
      <c r="P484" s="186"/>
      <c r="Q484" s="186"/>
      <c r="R484" s="186"/>
      <c r="S484" s="186"/>
      <c r="T484" s="186"/>
      <c r="U484" s="186"/>
      <c r="V484" s="186"/>
      <c r="W484" s="186"/>
      <c r="X484" s="186"/>
      <c r="Y484" s="186"/>
      <c r="Z484" s="186"/>
    </row>
    <row r="485" ht="16.5" customHeight="1" spans="1:26">
      <c r="A485" s="186"/>
      <c r="B485" s="186"/>
      <c r="C485" s="186"/>
      <c r="D485" s="186"/>
      <c r="E485" s="186"/>
      <c r="F485" s="186"/>
      <c r="G485" s="186"/>
      <c r="H485" s="186"/>
      <c r="I485" s="186"/>
      <c r="J485" s="186"/>
      <c r="K485" s="186"/>
      <c r="L485" s="186"/>
      <c r="M485" s="186"/>
      <c r="N485" s="186"/>
      <c r="O485" s="186"/>
      <c r="P485" s="186"/>
      <c r="Q485" s="186"/>
      <c r="R485" s="186"/>
      <c r="S485" s="186"/>
      <c r="T485" s="186"/>
      <c r="U485" s="186"/>
      <c r="V485" s="186"/>
      <c r="W485" s="186"/>
      <c r="X485" s="186"/>
      <c r="Y485" s="186"/>
      <c r="Z485" s="186"/>
    </row>
    <row r="486" ht="16.5" customHeight="1" spans="1:26">
      <c r="A486" s="186"/>
      <c r="B486" s="186"/>
      <c r="C486" s="186"/>
      <c r="D486" s="186"/>
      <c r="E486" s="186"/>
      <c r="F486" s="186"/>
      <c r="G486" s="186"/>
      <c r="H486" s="186"/>
      <c r="I486" s="186"/>
      <c r="J486" s="186"/>
      <c r="K486" s="186"/>
      <c r="L486" s="186"/>
      <c r="M486" s="186"/>
      <c r="N486" s="186"/>
      <c r="O486" s="186"/>
      <c r="P486" s="186"/>
      <c r="Q486" s="186"/>
      <c r="R486" s="186"/>
      <c r="S486" s="186"/>
      <c r="T486" s="186"/>
      <c r="U486" s="186"/>
      <c r="V486" s="186"/>
      <c r="W486" s="186"/>
      <c r="X486" s="186"/>
      <c r="Y486" s="186"/>
      <c r="Z486" s="186"/>
    </row>
    <row r="487" ht="16.5" customHeight="1" spans="1:26">
      <c r="A487" s="186"/>
      <c r="B487" s="186"/>
      <c r="C487" s="186"/>
      <c r="D487" s="186"/>
      <c r="E487" s="186"/>
      <c r="F487" s="186"/>
      <c r="G487" s="186"/>
      <c r="H487" s="186"/>
      <c r="I487" s="186"/>
      <c r="J487" s="186"/>
      <c r="K487" s="186"/>
      <c r="L487" s="186"/>
      <c r="M487" s="186"/>
      <c r="N487" s="186"/>
      <c r="O487" s="186"/>
      <c r="P487" s="186"/>
      <c r="Q487" s="186"/>
      <c r="R487" s="186"/>
      <c r="S487" s="186"/>
      <c r="T487" s="186"/>
      <c r="U487" s="186"/>
      <c r="V487" s="186"/>
      <c r="W487" s="186"/>
      <c r="X487" s="186"/>
      <c r="Y487" s="186"/>
      <c r="Z487" s="186"/>
    </row>
    <row r="488" ht="16.5" customHeight="1" spans="1:26">
      <c r="A488" s="186"/>
      <c r="B488" s="186"/>
      <c r="C488" s="186"/>
      <c r="D488" s="186"/>
      <c r="E488" s="186"/>
      <c r="F488" s="186"/>
      <c r="G488" s="186"/>
      <c r="H488" s="186"/>
      <c r="I488" s="186"/>
      <c r="J488" s="186"/>
      <c r="K488" s="186"/>
      <c r="L488" s="186"/>
      <c r="M488" s="186"/>
      <c r="N488" s="186"/>
      <c r="O488" s="186"/>
      <c r="P488" s="186"/>
      <c r="Q488" s="186"/>
      <c r="R488" s="186"/>
      <c r="S488" s="186"/>
      <c r="T488" s="186"/>
      <c r="U488" s="186"/>
      <c r="V488" s="186"/>
      <c r="W488" s="186"/>
      <c r="X488" s="186"/>
      <c r="Y488" s="186"/>
      <c r="Z488" s="186"/>
    </row>
    <row r="489" ht="16.5" customHeight="1" spans="1:26">
      <c r="A489" s="186"/>
      <c r="B489" s="186"/>
      <c r="C489" s="186"/>
      <c r="D489" s="186"/>
      <c r="E489" s="186"/>
      <c r="F489" s="186"/>
      <c r="G489" s="186"/>
      <c r="H489" s="186"/>
      <c r="I489" s="186"/>
      <c r="J489" s="186"/>
      <c r="K489" s="186"/>
      <c r="L489" s="186"/>
      <c r="M489" s="186"/>
      <c r="N489" s="186"/>
      <c r="O489" s="186"/>
      <c r="P489" s="186"/>
      <c r="Q489" s="186"/>
      <c r="R489" s="186"/>
      <c r="S489" s="186"/>
      <c r="T489" s="186"/>
      <c r="U489" s="186"/>
      <c r="V489" s="186"/>
      <c r="W489" s="186"/>
      <c r="X489" s="186"/>
      <c r="Y489" s="186"/>
      <c r="Z489" s="186"/>
    </row>
    <row r="490" ht="16.5" customHeight="1" spans="1:26">
      <c r="A490" s="186"/>
      <c r="B490" s="186"/>
      <c r="C490" s="186"/>
      <c r="D490" s="186"/>
      <c r="E490" s="186"/>
      <c r="F490" s="186"/>
      <c r="G490" s="186"/>
      <c r="H490" s="186"/>
      <c r="I490" s="186"/>
      <c r="J490" s="186"/>
      <c r="K490" s="186"/>
      <c r="L490" s="186"/>
      <c r="M490" s="186"/>
      <c r="N490" s="186"/>
      <c r="O490" s="186"/>
      <c r="P490" s="186"/>
      <c r="Q490" s="186"/>
      <c r="R490" s="186"/>
      <c r="S490" s="186"/>
      <c r="T490" s="186"/>
      <c r="U490" s="186"/>
      <c r="V490" s="186"/>
      <c r="W490" s="186"/>
      <c r="X490" s="186"/>
      <c r="Y490" s="186"/>
      <c r="Z490" s="186"/>
    </row>
    <row r="491" ht="16.5" customHeight="1" spans="1:26">
      <c r="A491" s="186"/>
      <c r="B491" s="186"/>
      <c r="C491" s="186"/>
      <c r="D491" s="186"/>
      <c r="E491" s="186"/>
      <c r="F491" s="186"/>
      <c r="G491" s="186"/>
      <c r="H491" s="186"/>
      <c r="I491" s="186"/>
      <c r="J491" s="186"/>
      <c r="K491" s="186"/>
      <c r="L491" s="186"/>
      <c r="M491" s="186"/>
      <c r="N491" s="186"/>
      <c r="O491" s="186"/>
      <c r="P491" s="186"/>
      <c r="Q491" s="186"/>
      <c r="R491" s="186"/>
      <c r="S491" s="186"/>
      <c r="T491" s="186"/>
      <c r="U491" s="186"/>
      <c r="V491" s="186"/>
      <c r="W491" s="186"/>
      <c r="X491" s="186"/>
      <c r="Y491" s="186"/>
      <c r="Z491" s="186"/>
    </row>
    <row r="492" ht="16.5" customHeight="1" spans="1:26">
      <c r="A492" s="186"/>
      <c r="B492" s="186"/>
      <c r="C492" s="186"/>
      <c r="D492" s="186"/>
      <c r="E492" s="186"/>
      <c r="F492" s="186"/>
      <c r="G492" s="186"/>
      <c r="H492" s="186"/>
      <c r="I492" s="186"/>
      <c r="J492" s="186"/>
      <c r="K492" s="186"/>
      <c r="L492" s="186"/>
      <c r="M492" s="186"/>
      <c r="N492" s="186"/>
      <c r="O492" s="186"/>
      <c r="P492" s="186"/>
      <c r="Q492" s="186"/>
      <c r="R492" s="186"/>
      <c r="S492" s="186"/>
      <c r="T492" s="186"/>
      <c r="U492" s="186"/>
      <c r="V492" s="186"/>
      <c r="W492" s="186"/>
      <c r="X492" s="186"/>
      <c r="Y492" s="186"/>
      <c r="Z492" s="186"/>
    </row>
    <row r="493" ht="16.5" customHeight="1" spans="1:26">
      <c r="A493" s="186"/>
      <c r="B493" s="186"/>
      <c r="C493" s="186"/>
      <c r="D493" s="186"/>
      <c r="E493" s="186"/>
      <c r="F493" s="186"/>
      <c r="G493" s="186"/>
      <c r="H493" s="186"/>
      <c r="I493" s="186"/>
      <c r="J493" s="186"/>
      <c r="K493" s="186"/>
      <c r="L493" s="186"/>
      <c r="M493" s="186"/>
      <c r="N493" s="186"/>
      <c r="O493" s="186"/>
      <c r="P493" s="186"/>
      <c r="Q493" s="186"/>
      <c r="R493" s="186"/>
      <c r="S493" s="186"/>
      <c r="T493" s="186"/>
      <c r="U493" s="186"/>
      <c r="V493" s="186"/>
      <c r="W493" s="186"/>
      <c r="X493" s="186"/>
      <c r="Y493" s="186"/>
      <c r="Z493" s="186"/>
    </row>
    <row r="494" ht="16.5" customHeight="1" spans="1:26">
      <c r="A494" s="186"/>
      <c r="B494" s="186"/>
      <c r="C494" s="186"/>
      <c r="D494" s="186"/>
      <c r="E494" s="186"/>
      <c r="F494" s="186"/>
      <c r="G494" s="186"/>
      <c r="H494" s="186"/>
      <c r="I494" s="186"/>
      <c r="J494" s="186"/>
      <c r="K494" s="186"/>
      <c r="L494" s="186"/>
      <c r="M494" s="186"/>
      <c r="N494" s="186"/>
      <c r="O494" s="186"/>
      <c r="P494" s="186"/>
      <c r="Q494" s="186"/>
      <c r="R494" s="186"/>
      <c r="S494" s="186"/>
      <c r="T494" s="186"/>
      <c r="U494" s="186"/>
      <c r="V494" s="186"/>
      <c r="W494" s="186"/>
      <c r="X494" s="186"/>
      <c r="Y494" s="186"/>
      <c r="Z494" s="186"/>
    </row>
    <row r="495" ht="16.5" customHeight="1" spans="1:26">
      <c r="A495" s="186"/>
      <c r="B495" s="186"/>
      <c r="C495" s="186"/>
      <c r="D495" s="186"/>
      <c r="E495" s="186"/>
      <c r="F495" s="186"/>
      <c r="G495" s="186"/>
      <c r="H495" s="186"/>
      <c r="I495" s="186"/>
      <c r="J495" s="186"/>
      <c r="K495" s="186"/>
      <c r="L495" s="186"/>
      <c r="M495" s="186"/>
      <c r="N495" s="186"/>
      <c r="O495" s="186"/>
      <c r="P495" s="186"/>
      <c r="Q495" s="186"/>
      <c r="R495" s="186"/>
      <c r="S495" s="186"/>
      <c r="T495" s="186"/>
      <c r="U495" s="186"/>
      <c r="V495" s="186"/>
      <c r="W495" s="186"/>
      <c r="X495" s="186"/>
      <c r="Y495" s="186"/>
      <c r="Z495" s="186"/>
    </row>
    <row r="496" ht="16.5" customHeight="1" spans="1:26">
      <c r="A496" s="186"/>
      <c r="B496" s="186"/>
      <c r="C496" s="186"/>
      <c r="D496" s="186"/>
      <c r="E496" s="186"/>
      <c r="F496" s="186"/>
      <c r="G496" s="186"/>
      <c r="H496" s="186"/>
      <c r="I496" s="186"/>
      <c r="J496" s="186"/>
      <c r="K496" s="186"/>
      <c r="L496" s="186"/>
      <c r="M496" s="186"/>
      <c r="N496" s="186"/>
      <c r="O496" s="186"/>
      <c r="P496" s="186"/>
      <c r="Q496" s="186"/>
      <c r="R496" s="186"/>
      <c r="S496" s="186"/>
      <c r="T496" s="186"/>
      <c r="U496" s="186"/>
      <c r="V496" s="186"/>
      <c r="W496" s="186"/>
      <c r="X496" s="186"/>
      <c r="Y496" s="186"/>
      <c r="Z496" s="186"/>
    </row>
    <row r="497" ht="16.5" customHeight="1" spans="1:26">
      <c r="A497" s="186"/>
      <c r="B497" s="186"/>
      <c r="C497" s="186"/>
      <c r="D497" s="186"/>
      <c r="E497" s="186"/>
      <c r="F497" s="186"/>
      <c r="G497" s="186"/>
      <c r="H497" s="186"/>
      <c r="I497" s="186"/>
      <c r="J497" s="186"/>
      <c r="K497" s="186"/>
      <c r="L497" s="186"/>
      <c r="M497" s="186"/>
      <c r="N497" s="186"/>
      <c r="O497" s="186"/>
      <c r="P497" s="186"/>
      <c r="Q497" s="186"/>
      <c r="R497" s="186"/>
      <c r="S497" s="186"/>
      <c r="T497" s="186"/>
      <c r="U497" s="186"/>
      <c r="V497" s="186"/>
      <c r="W497" s="186"/>
      <c r="X497" s="186"/>
      <c r="Y497" s="186"/>
      <c r="Z497" s="186"/>
    </row>
    <row r="498" ht="16.5" customHeight="1" spans="1:26">
      <c r="A498" s="186"/>
      <c r="B498" s="186"/>
      <c r="C498" s="186"/>
      <c r="D498" s="186"/>
      <c r="E498" s="186"/>
      <c r="F498" s="186"/>
      <c r="G498" s="186"/>
      <c r="H498" s="186"/>
      <c r="I498" s="186"/>
      <c r="J498" s="186"/>
      <c r="K498" s="186"/>
      <c r="L498" s="186"/>
      <c r="M498" s="186"/>
      <c r="N498" s="186"/>
      <c r="O498" s="186"/>
      <c r="P498" s="186"/>
      <c r="Q498" s="186"/>
      <c r="R498" s="186"/>
      <c r="S498" s="186"/>
      <c r="T498" s="186"/>
      <c r="U498" s="186"/>
      <c r="V498" s="186"/>
      <c r="W498" s="186"/>
      <c r="X498" s="186"/>
      <c r="Y498" s="186"/>
      <c r="Z498" s="186"/>
    </row>
    <row r="499" ht="16.5" customHeight="1" spans="1:26">
      <c r="A499" s="186"/>
      <c r="B499" s="186"/>
      <c r="C499" s="186"/>
      <c r="D499" s="186"/>
      <c r="E499" s="186"/>
      <c r="F499" s="186"/>
      <c r="G499" s="186"/>
      <c r="H499" s="186"/>
      <c r="I499" s="186"/>
      <c r="J499" s="186"/>
      <c r="K499" s="186"/>
      <c r="L499" s="186"/>
      <c r="M499" s="186"/>
      <c r="N499" s="186"/>
      <c r="O499" s="186"/>
      <c r="P499" s="186"/>
      <c r="Q499" s="186"/>
      <c r="R499" s="186"/>
      <c r="S499" s="186"/>
      <c r="T499" s="186"/>
      <c r="U499" s="186"/>
      <c r="V499" s="186"/>
      <c r="W499" s="186"/>
      <c r="X499" s="186"/>
      <c r="Y499" s="186"/>
      <c r="Z499" s="186"/>
    </row>
    <row r="500" ht="16.5" customHeight="1" spans="1:26">
      <c r="A500" s="186"/>
      <c r="B500" s="186"/>
      <c r="C500" s="186"/>
      <c r="D500" s="186"/>
      <c r="E500" s="186"/>
      <c r="F500" s="186"/>
      <c r="G500" s="186"/>
      <c r="H500" s="186"/>
      <c r="I500" s="186"/>
      <c r="J500" s="186"/>
      <c r="K500" s="186"/>
      <c r="L500" s="186"/>
      <c r="M500" s="186"/>
      <c r="N500" s="186"/>
      <c r="O500" s="186"/>
      <c r="P500" s="186"/>
      <c r="Q500" s="186"/>
      <c r="R500" s="186"/>
      <c r="S500" s="186"/>
      <c r="T500" s="186"/>
      <c r="U500" s="186"/>
      <c r="V500" s="186"/>
      <c r="W500" s="186"/>
      <c r="X500" s="186"/>
      <c r="Y500" s="186"/>
      <c r="Z500" s="186"/>
    </row>
    <row r="501" ht="16.5" customHeight="1" spans="1:26">
      <c r="A501" s="186"/>
      <c r="B501" s="186"/>
      <c r="C501" s="186"/>
      <c r="D501" s="186"/>
      <c r="E501" s="186"/>
      <c r="F501" s="186"/>
      <c r="G501" s="186"/>
      <c r="H501" s="186"/>
      <c r="I501" s="186"/>
      <c r="J501" s="186"/>
      <c r="K501" s="186"/>
      <c r="L501" s="186"/>
      <c r="M501" s="186"/>
      <c r="N501" s="186"/>
      <c r="O501" s="186"/>
      <c r="P501" s="186"/>
      <c r="Q501" s="186"/>
      <c r="R501" s="186"/>
      <c r="S501" s="186"/>
      <c r="T501" s="186"/>
      <c r="U501" s="186"/>
      <c r="V501" s="186"/>
      <c r="W501" s="186"/>
      <c r="X501" s="186"/>
      <c r="Y501" s="186"/>
      <c r="Z501" s="186"/>
    </row>
    <row r="502" ht="16.5" customHeight="1" spans="1:26">
      <c r="A502" s="186"/>
      <c r="B502" s="186"/>
      <c r="C502" s="186"/>
      <c r="D502" s="186"/>
      <c r="E502" s="186"/>
      <c r="F502" s="186"/>
      <c r="G502" s="186"/>
      <c r="H502" s="186"/>
      <c r="I502" s="186"/>
      <c r="J502" s="186"/>
      <c r="K502" s="186"/>
      <c r="L502" s="186"/>
      <c r="M502" s="186"/>
      <c r="N502" s="186"/>
      <c r="O502" s="186"/>
      <c r="P502" s="186"/>
      <c r="Q502" s="186"/>
      <c r="R502" s="186"/>
      <c r="S502" s="186"/>
      <c r="T502" s="186"/>
      <c r="U502" s="186"/>
      <c r="V502" s="186"/>
      <c r="W502" s="186"/>
      <c r="X502" s="186"/>
      <c r="Y502" s="186"/>
      <c r="Z502" s="186"/>
    </row>
    <row r="503" ht="16.5" customHeight="1" spans="1:26">
      <c r="A503" s="186"/>
      <c r="B503" s="186"/>
      <c r="C503" s="186"/>
      <c r="D503" s="186"/>
      <c r="E503" s="186"/>
      <c r="F503" s="186"/>
      <c r="G503" s="186"/>
      <c r="H503" s="186"/>
      <c r="I503" s="186"/>
      <c r="J503" s="186"/>
      <c r="K503" s="186"/>
      <c r="L503" s="186"/>
      <c r="M503" s="186"/>
      <c r="N503" s="186"/>
      <c r="O503" s="186"/>
      <c r="P503" s="186"/>
      <c r="Q503" s="186"/>
      <c r="R503" s="186"/>
      <c r="S503" s="186"/>
      <c r="T503" s="186"/>
      <c r="U503" s="186"/>
      <c r="V503" s="186"/>
      <c r="W503" s="186"/>
      <c r="X503" s="186"/>
      <c r="Y503" s="186"/>
      <c r="Z503" s="186"/>
    </row>
    <row r="504" ht="16.5" customHeight="1" spans="1:26">
      <c r="A504" s="186"/>
      <c r="B504" s="186"/>
      <c r="C504" s="186"/>
      <c r="D504" s="186"/>
      <c r="E504" s="186"/>
      <c r="F504" s="186"/>
      <c r="G504" s="186"/>
      <c r="H504" s="186"/>
      <c r="I504" s="186"/>
      <c r="J504" s="186"/>
      <c r="K504" s="186"/>
      <c r="L504" s="186"/>
      <c r="M504" s="186"/>
      <c r="N504" s="186"/>
      <c r="O504" s="186"/>
      <c r="P504" s="186"/>
      <c r="Q504" s="186"/>
      <c r="R504" s="186"/>
      <c r="S504" s="186"/>
      <c r="T504" s="186"/>
      <c r="U504" s="186"/>
      <c r="V504" s="186"/>
      <c r="W504" s="186"/>
      <c r="X504" s="186"/>
      <c r="Y504" s="186"/>
      <c r="Z504" s="186"/>
    </row>
    <row r="505" ht="16.5" customHeight="1" spans="1:26">
      <c r="A505" s="186"/>
      <c r="B505" s="186"/>
      <c r="C505" s="186"/>
      <c r="D505" s="186"/>
      <c r="E505" s="186"/>
      <c r="F505" s="186"/>
      <c r="G505" s="186"/>
      <c r="H505" s="186"/>
      <c r="I505" s="186"/>
      <c r="J505" s="186"/>
      <c r="K505" s="186"/>
      <c r="L505" s="186"/>
      <c r="M505" s="186"/>
      <c r="N505" s="186"/>
      <c r="O505" s="186"/>
      <c r="P505" s="186"/>
      <c r="Q505" s="186"/>
      <c r="R505" s="186"/>
      <c r="S505" s="186"/>
      <c r="T505" s="186"/>
      <c r="U505" s="186"/>
      <c r="V505" s="186"/>
      <c r="W505" s="186"/>
      <c r="X505" s="186"/>
      <c r="Y505" s="186"/>
      <c r="Z505" s="186"/>
    </row>
    <row r="506" ht="16.5" customHeight="1" spans="1:26">
      <c r="A506" s="186"/>
      <c r="B506" s="186"/>
      <c r="C506" s="186"/>
      <c r="D506" s="186"/>
      <c r="E506" s="186"/>
      <c r="F506" s="186"/>
      <c r="G506" s="186"/>
      <c r="H506" s="186"/>
      <c r="I506" s="186"/>
      <c r="J506" s="186"/>
      <c r="K506" s="186"/>
      <c r="L506" s="186"/>
      <c r="M506" s="186"/>
      <c r="N506" s="186"/>
      <c r="O506" s="186"/>
      <c r="P506" s="186"/>
      <c r="Q506" s="186"/>
      <c r="R506" s="186"/>
      <c r="S506" s="186"/>
      <c r="T506" s="186"/>
      <c r="U506" s="186"/>
      <c r="V506" s="186"/>
      <c r="W506" s="186"/>
      <c r="X506" s="186"/>
      <c r="Y506" s="186"/>
      <c r="Z506" s="186"/>
    </row>
    <row r="507" ht="16.5" customHeight="1" spans="1:26">
      <c r="A507" s="186"/>
      <c r="B507" s="186"/>
      <c r="C507" s="186"/>
      <c r="D507" s="186"/>
      <c r="E507" s="186"/>
      <c r="F507" s="186"/>
      <c r="G507" s="186"/>
      <c r="H507" s="186"/>
      <c r="I507" s="186"/>
      <c r="J507" s="186"/>
      <c r="K507" s="186"/>
      <c r="L507" s="186"/>
      <c r="M507" s="186"/>
      <c r="N507" s="186"/>
      <c r="O507" s="186"/>
      <c r="P507" s="186"/>
      <c r="Q507" s="186"/>
      <c r="R507" s="186"/>
      <c r="S507" s="186"/>
      <c r="T507" s="186"/>
      <c r="U507" s="186"/>
      <c r="V507" s="186"/>
      <c r="W507" s="186"/>
      <c r="X507" s="186"/>
      <c r="Y507" s="186"/>
      <c r="Z507" s="186"/>
    </row>
    <row r="508" ht="16.5" customHeight="1" spans="1:26">
      <c r="A508" s="186"/>
      <c r="B508" s="186"/>
      <c r="C508" s="186"/>
      <c r="D508" s="186"/>
      <c r="E508" s="186"/>
      <c r="F508" s="186"/>
      <c r="G508" s="186"/>
      <c r="H508" s="186"/>
      <c r="I508" s="186"/>
      <c r="J508" s="186"/>
      <c r="K508" s="186"/>
      <c r="L508" s="186"/>
      <c r="M508" s="186"/>
      <c r="N508" s="186"/>
      <c r="O508" s="186"/>
      <c r="P508" s="186"/>
      <c r="Q508" s="186"/>
      <c r="R508" s="186"/>
      <c r="S508" s="186"/>
      <c r="T508" s="186"/>
      <c r="U508" s="186"/>
      <c r="V508" s="186"/>
      <c r="W508" s="186"/>
      <c r="X508" s="186"/>
      <c r="Y508" s="186"/>
      <c r="Z508" s="186"/>
    </row>
    <row r="509" ht="16.5" customHeight="1" spans="1:26">
      <c r="A509" s="186"/>
      <c r="B509" s="186"/>
      <c r="C509" s="186"/>
      <c r="D509" s="186"/>
      <c r="E509" s="186"/>
      <c r="F509" s="186"/>
      <c r="G509" s="186"/>
      <c r="H509" s="186"/>
      <c r="I509" s="186"/>
      <c r="J509" s="186"/>
      <c r="K509" s="186"/>
      <c r="L509" s="186"/>
      <c r="M509" s="186"/>
      <c r="N509" s="186"/>
      <c r="O509" s="186"/>
      <c r="P509" s="186"/>
      <c r="Q509" s="186"/>
      <c r="R509" s="186"/>
      <c r="S509" s="186"/>
      <c r="T509" s="186"/>
      <c r="U509" s="186"/>
      <c r="V509" s="186"/>
      <c r="W509" s="186"/>
      <c r="X509" s="186"/>
      <c r="Y509" s="186"/>
      <c r="Z509" s="186"/>
    </row>
    <row r="510" ht="16.5" customHeight="1" spans="1:26">
      <c r="A510" s="186"/>
      <c r="B510" s="186"/>
      <c r="C510" s="186"/>
      <c r="D510" s="186"/>
      <c r="E510" s="186"/>
      <c r="F510" s="186"/>
      <c r="G510" s="186"/>
      <c r="H510" s="186"/>
      <c r="I510" s="186"/>
      <c r="J510" s="186"/>
      <c r="K510" s="186"/>
      <c r="L510" s="186"/>
      <c r="M510" s="186"/>
      <c r="N510" s="186"/>
      <c r="O510" s="186"/>
      <c r="P510" s="186"/>
      <c r="Q510" s="186"/>
      <c r="R510" s="186"/>
      <c r="S510" s="186"/>
      <c r="T510" s="186"/>
      <c r="U510" s="186"/>
      <c r="V510" s="186"/>
      <c r="W510" s="186"/>
      <c r="X510" s="186"/>
      <c r="Y510" s="186"/>
      <c r="Z510" s="186"/>
    </row>
    <row r="511" ht="16.5" customHeight="1" spans="1:26">
      <c r="A511" s="186"/>
      <c r="B511" s="186"/>
      <c r="C511" s="186"/>
      <c r="D511" s="186"/>
      <c r="E511" s="186"/>
      <c r="F511" s="186"/>
      <c r="G511" s="186"/>
      <c r="H511" s="186"/>
      <c r="I511" s="186"/>
      <c r="J511" s="186"/>
      <c r="K511" s="186"/>
      <c r="L511" s="186"/>
      <c r="M511" s="186"/>
      <c r="N511" s="186"/>
      <c r="O511" s="186"/>
      <c r="P511" s="186"/>
      <c r="Q511" s="186"/>
      <c r="R511" s="186"/>
      <c r="S511" s="186"/>
      <c r="T511" s="186"/>
      <c r="U511" s="186"/>
      <c r="V511" s="186"/>
      <c r="W511" s="186"/>
      <c r="X511" s="186"/>
      <c r="Y511" s="186"/>
      <c r="Z511" s="186"/>
    </row>
    <row r="512" ht="16.5" customHeight="1" spans="1:26">
      <c r="A512" s="186"/>
      <c r="B512" s="186"/>
      <c r="C512" s="186"/>
      <c r="D512" s="186"/>
      <c r="E512" s="186"/>
      <c r="F512" s="186"/>
      <c r="G512" s="186"/>
      <c r="H512" s="186"/>
      <c r="I512" s="186"/>
      <c r="J512" s="186"/>
      <c r="K512" s="186"/>
      <c r="L512" s="186"/>
      <c r="M512" s="186"/>
      <c r="N512" s="186"/>
      <c r="O512" s="186"/>
      <c r="P512" s="186"/>
      <c r="Q512" s="186"/>
      <c r="R512" s="186"/>
      <c r="S512" s="186"/>
      <c r="T512" s="186"/>
      <c r="U512" s="186"/>
      <c r="V512" s="186"/>
      <c r="W512" s="186"/>
      <c r="X512" s="186"/>
      <c r="Y512" s="186"/>
      <c r="Z512" s="186"/>
    </row>
    <row r="513" ht="16.5" customHeight="1" spans="1:26">
      <c r="A513" s="186"/>
      <c r="B513" s="186"/>
      <c r="C513" s="186"/>
      <c r="D513" s="186"/>
      <c r="E513" s="186"/>
      <c r="F513" s="186"/>
      <c r="G513" s="186"/>
      <c r="H513" s="186"/>
      <c r="I513" s="186"/>
      <c r="J513" s="186"/>
      <c r="K513" s="186"/>
      <c r="L513" s="186"/>
      <c r="M513" s="186"/>
      <c r="N513" s="186"/>
      <c r="O513" s="186"/>
      <c r="P513" s="186"/>
      <c r="Q513" s="186"/>
      <c r="R513" s="186"/>
      <c r="S513" s="186"/>
      <c r="T513" s="186"/>
      <c r="U513" s="186"/>
      <c r="V513" s="186"/>
      <c r="W513" s="186"/>
      <c r="X513" s="186"/>
      <c r="Y513" s="186"/>
      <c r="Z513" s="186"/>
    </row>
    <row r="514" ht="16.5" customHeight="1" spans="1:26">
      <c r="A514" s="186"/>
      <c r="B514" s="186"/>
      <c r="C514" s="186"/>
      <c r="D514" s="186"/>
      <c r="E514" s="186"/>
      <c r="F514" s="186"/>
      <c r="G514" s="186"/>
      <c r="H514" s="186"/>
      <c r="I514" s="186"/>
      <c r="J514" s="186"/>
      <c r="K514" s="186"/>
      <c r="L514" s="186"/>
      <c r="M514" s="186"/>
      <c r="N514" s="186"/>
      <c r="O514" s="186"/>
      <c r="P514" s="186"/>
      <c r="Q514" s="186"/>
      <c r="R514" s="186"/>
      <c r="S514" s="186"/>
      <c r="T514" s="186"/>
      <c r="U514" s="186"/>
      <c r="V514" s="186"/>
      <c r="W514" s="186"/>
      <c r="X514" s="186"/>
      <c r="Y514" s="186"/>
      <c r="Z514" s="186"/>
    </row>
    <row r="515" ht="16.5" customHeight="1" spans="1:26">
      <c r="A515" s="186"/>
      <c r="B515" s="186"/>
      <c r="C515" s="186"/>
      <c r="D515" s="186"/>
      <c r="E515" s="186"/>
      <c r="F515" s="186"/>
      <c r="G515" s="186"/>
      <c r="H515" s="186"/>
      <c r="I515" s="186"/>
      <c r="J515" s="186"/>
      <c r="K515" s="186"/>
      <c r="L515" s="186"/>
      <c r="M515" s="186"/>
      <c r="N515" s="186"/>
      <c r="O515" s="186"/>
      <c r="P515" s="186"/>
      <c r="Q515" s="186"/>
      <c r="R515" s="186"/>
      <c r="S515" s="186"/>
      <c r="T515" s="186"/>
      <c r="U515" s="186"/>
      <c r="V515" s="186"/>
      <c r="W515" s="186"/>
      <c r="X515" s="186"/>
      <c r="Y515" s="186"/>
      <c r="Z515" s="186"/>
    </row>
    <row r="516" ht="16.5" customHeight="1" spans="1:26">
      <c r="A516" s="186"/>
      <c r="B516" s="186"/>
      <c r="C516" s="186"/>
      <c r="D516" s="186"/>
      <c r="E516" s="186"/>
      <c r="F516" s="186"/>
      <c r="G516" s="186"/>
      <c r="H516" s="186"/>
      <c r="I516" s="186"/>
      <c r="J516" s="186"/>
      <c r="K516" s="186"/>
      <c r="L516" s="186"/>
      <c r="M516" s="186"/>
      <c r="N516" s="186"/>
      <c r="O516" s="186"/>
      <c r="P516" s="186"/>
      <c r="Q516" s="186"/>
      <c r="R516" s="186"/>
      <c r="S516" s="186"/>
      <c r="T516" s="186"/>
      <c r="U516" s="186"/>
      <c r="V516" s="186"/>
      <c r="W516" s="186"/>
      <c r="X516" s="186"/>
      <c r="Y516" s="186"/>
      <c r="Z516" s="186"/>
    </row>
    <row r="517" ht="16.5" customHeight="1" spans="1:26">
      <c r="A517" s="186"/>
      <c r="B517" s="186"/>
      <c r="C517" s="186"/>
      <c r="D517" s="186"/>
      <c r="E517" s="186"/>
      <c r="F517" s="186"/>
      <c r="G517" s="186"/>
      <c r="H517" s="186"/>
      <c r="I517" s="186"/>
      <c r="J517" s="186"/>
      <c r="K517" s="186"/>
      <c r="L517" s="186"/>
      <c r="M517" s="186"/>
      <c r="N517" s="186"/>
      <c r="O517" s="186"/>
      <c r="P517" s="186"/>
      <c r="Q517" s="186"/>
      <c r="R517" s="186"/>
      <c r="S517" s="186"/>
      <c r="T517" s="186"/>
      <c r="U517" s="186"/>
      <c r="V517" s="186"/>
      <c r="W517" s="186"/>
      <c r="X517" s="186"/>
      <c r="Y517" s="186"/>
      <c r="Z517" s="186"/>
    </row>
    <row r="518" ht="16.5" customHeight="1" spans="1:26">
      <c r="A518" s="186"/>
      <c r="B518" s="186"/>
      <c r="C518" s="186"/>
      <c r="D518" s="186"/>
      <c r="E518" s="186"/>
      <c r="F518" s="186"/>
      <c r="G518" s="186"/>
      <c r="H518" s="186"/>
      <c r="I518" s="186"/>
      <c r="J518" s="186"/>
      <c r="K518" s="186"/>
      <c r="L518" s="186"/>
      <c r="M518" s="186"/>
      <c r="N518" s="186"/>
      <c r="O518" s="186"/>
      <c r="P518" s="186"/>
      <c r="Q518" s="186"/>
      <c r="R518" s="186"/>
      <c r="S518" s="186"/>
      <c r="T518" s="186"/>
      <c r="U518" s="186"/>
      <c r="V518" s="186"/>
      <c r="W518" s="186"/>
      <c r="X518" s="186"/>
      <c r="Y518" s="186"/>
      <c r="Z518" s="186"/>
    </row>
    <row r="519" ht="16.5" customHeight="1" spans="1:26">
      <c r="A519" s="186"/>
      <c r="B519" s="186"/>
      <c r="C519" s="186"/>
      <c r="D519" s="186"/>
      <c r="E519" s="186"/>
      <c r="F519" s="186"/>
      <c r="G519" s="186"/>
      <c r="H519" s="186"/>
      <c r="I519" s="186"/>
      <c r="J519" s="186"/>
      <c r="K519" s="186"/>
      <c r="L519" s="186"/>
      <c r="M519" s="186"/>
      <c r="N519" s="186"/>
      <c r="O519" s="186"/>
      <c r="P519" s="186"/>
      <c r="Q519" s="186"/>
      <c r="R519" s="186"/>
      <c r="S519" s="186"/>
      <c r="T519" s="186"/>
      <c r="U519" s="186"/>
      <c r="V519" s="186"/>
      <c r="W519" s="186"/>
      <c r="X519" s="186"/>
      <c r="Y519" s="186"/>
      <c r="Z519" s="186"/>
    </row>
    <row r="520" ht="16.5" customHeight="1" spans="1:26">
      <c r="A520" s="186"/>
      <c r="B520" s="186"/>
      <c r="C520" s="186"/>
      <c r="D520" s="186"/>
      <c r="E520" s="186"/>
      <c r="F520" s="186"/>
      <c r="G520" s="186"/>
      <c r="H520" s="186"/>
      <c r="I520" s="186"/>
      <c r="J520" s="186"/>
      <c r="K520" s="186"/>
      <c r="L520" s="186"/>
      <c r="M520" s="186"/>
      <c r="N520" s="186"/>
      <c r="O520" s="186"/>
      <c r="P520" s="186"/>
      <c r="Q520" s="186"/>
      <c r="R520" s="186"/>
      <c r="S520" s="186"/>
      <c r="T520" s="186"/>
      <c r="U520" s="186"/>
      <c r="V520" s="186"/>
      <c r="W520" s="186"/>
      <c r="X520" s="186"/>
      <c r="Y520" s="186"/>
      <c r="Z520" s="186"/>
    </row>
    <row r="521" ht="16.5" customHeight="1" spans="1:26">
      <c r="A521" s="186"/>
      <c r="B521" s="186"/>
      <c r="C521" s="186"/>
      <c r="D521" s="186"/>
      <c r="E521" s="186"/>
      <c r="F521" s="186"/>
      <c r="G521" s="186"/>
      <c r="H521" s="186"/>
      <c r="I521" s="186"/>
      <c r="J521" s="186"/>
      <c r="K521" s="186"/>
      <c r="L521" s="186"/>
      <c r="M521" s="186"/>
      <c r="N521" s="186"/>
      <c r="O521" s="186"/>
      <c r="P521" s="186"/>
      <c r="Q521" s="186"/>
      <c r="R521" s="186"/>
      <c r="S521" s="186"/>
      <c r="T521" s="186"/>
      <c r="U521" s="186"/>
      <c r="V521" s="186"/>
      <c r="W521" s="186"/>
      <c r="X521" s="186"/>
      <c r="Y521" s="186"/>
      <c r="Z521" s="186"/>
    </row>
    <row r="522" ht="16.5" customHeight="1" spans="1:26">
      <c r="A522" s="186"/>
      <c r="B522" s="186"/>
      <c r="C522" s="186"/>
      <c r="D522" s="186"/>
      <c r="E522" s="186"/>
      <c r="F522" s="186"/>
      <c r="G522" s="186"/>
      <c r="H522" s="186"/>
      <c r="I522" s="186"/>
      <c r="J522" s="186"/>
      <c r="K522" s="186"/>
      <c r="L522" s="186"/>
      <c r="M522" s="186"/>
      <c r="N522" s="186"/>
      <c r="O522" s="186"/>
      <c r="P522" s="186"/>
      <c r="Q522" s="186"/>
      <c r="R522" s="186"/>
      <c r="S522" s="186"/>
      <c r="T522" s="186"/>
      <c r="U522" s="186"/>
      <c r="V522" s="186"/>
      <c r="W522" s="186"/>
      <c r="X522" s="186"/>
      <c r="Y522" s="186"/>
      <c r="Z522" s="186"/>
    </row>
    <row r="523" ht="16.5" customHeight="1" spans="1:26">
      <c r="A523" s="186"/>
      <c r="B523" s="186"/>
      <c r="C523" s="186"/>
      <c r="D523" s="186"/>
      <c r="E523" s="186"/>
      <c r="F523" s="186"/>
      <c r="G523" s="186"/>
      <c r="H523" s="186"/>
      <c r="I523" s="186"/>
      <c r="J523" s="186"/>
      <c r="K523" s="186"/>
      <c r="L523" s="186"/>
      <c r="M523" s="186"/>
      <c r="N523" s="186"/>
      <c r="O523" s="186"/>
      <c r="P523" s="186"/>
      <c r="Q523" s="186"/>
      <c r="R523" s="186"/>
      <c r="S523" s="186"/>
      <c r="T523" s="186"/>
      <c r="U523" s="186"/>
      <c r="V523" s="186"/>
      <c r="W523" s="186"/>
      <c r="X523" s="186"/>
      <c r="Y523" s="186"/>
      <c r="Z523" s="186"/>
    </row>
    <row r="524" ht="16.5" customHeight="1" spans="1:26">
      <c r="A524" s="186"/>
      <c r="B524" s="186"/>
      <c r="C524" s="186"/>
      <c r="D524" s="186"/>
      <c r="E524" s="186"/>
      <c r="F524" s="186"/>
      <c r="G524" s="186"/>
      <c r="H524" s="186"/>
      <c r="I524" s="186"/>
      <c r="J524" s="186"/>
      <c r="K524" s="186"/>
      <c r="L524" s="186"/>
      <c r="M524" s="186"/>
      <c r="N524" s="186"/>
      <c r="O524" s="186"/>
      <c r="P524" s="186"/>
      <c r="Q524" s="186"/>
      <c r="R524" s="186"/>
      <c r="S524" s="186"/>
      <c r="T524" s="186"/>
      <c r="U524" s="186"/>
      <c r="V524" s="186"/>
      <c r="W524" s="186"/>
      <c r="X524" s="186"/>
      <c r="Y524" s="186"/>
      <c r="Z524" s="186"/>
    </row>
    <row r="525" ht="16.5" customHeight="1" spans="1:26">
      <c r="A525" s="186"/>
      <c r="B525" s="186"/>
      <c r="C525" s="186"/>
      <c r="D525" s="186"/>
      <c r="E525" s="186"/>
      <c r="F525" s="186"/>
      <c r="G525" s="186"/>
      <c r="H525" s="186"/>
      <c r="I525" s="186"/>
      <c r="J525" s="186"/>
      <c r="K525" s="186"/>
      <c r="L525" s="186"/>
      <c r="M525" s="186"/>
      <c r="N525" s="186"/>
      <c r="O525" s="186"/>
      <c r="P525" s="186"/>
      <c r="Q525" s="186"/>
      <c r="R525" s="186"/>
      <c r="S525" s="186"/>
      <c r="T525" s="186"/>
      <c r="U525" s="186"/>
      <c r="V525" s="186"/>
      <c r="W525" s="186"/>
      <c r="X525" s="186"/>
      <c r="Y525" s="186"/>
      <c r="Z525" s="186"/>
    </row>
    <row r="526" ht="16.5" customHeight="1" spans="1:26">
      <c r="A526" s="186"/>
      <c r="B526" s="186"/>
      <c r="C526" s="186"/>
      <c r="D526" s="186"/>
      <c r="E526" s="186"/>
      <c r="F526" s="186"/>
      <c r="G526" s="186"/>
      <c r="H526" s="186"/>
      <c r="I526" s="186"/>
      <c r="J526" s="186"/>
      <c r="K526" s="186"/>
      <c r="L526" s="186"/>
      <c r="M526" s="186"/>
      <c r="N526" s="186"/>
      <c r="O526" s="186"/>
      <c r="P526" s="186"/>
      <c r="Q526" s="186"/>
      <c r="R526" s="186"/>
      <c r="S526" s="186"/>
      <c r="T526" s="186"/>
      <c r="U526" s="186"/>
      <c r="V526" s="186"/>
      <c r="W526" s="186"/>
      <c r="X526" s="186"/>
      <c r="Y526" s="186"/>
      <c r="Z526" s="186"/>
    </row>
    <row r="527" ht="16.5" customHeight="1" spans="1:26">
      <c r="A527" s="186"/>
      <c r="B527" s="186"/>
      <c r="C527" s="186"/>
      <c r="D527" s="186"/>
      <c r="E527" s="186"/>
      <c r="F527" s="186"/>
      <c r="G527" s="186"/>
      <c r="H527" s="186"/>
      <c r="I527" s="186"/>
      <c r="J527" s="186"/>
      <c r="K527" s="186"/>
      <c r="L527" s="186"/>
      <c r="M527" s="186"/>
      <c r="N527" s="186"/>
      <c r="O527" s="186"/>
      <c r="P527" s="186"/>
      <c r="Q527" s="186"/>
      <c r="R527" s="186"/>
      <c r="S527" s="186"/>
      <c r="T527" s="186"/>
      <c r="U527" s="186"/>
      <c r="V527" s="186"/>
      <c r="W527" s="186"/>
      <c r="X527" s="186"/>
      <c r="Y527" s="186"/>
      <c r="Z527" s="186"/>
    </row>
    <row r="528" ht="16.5" customHeight="1" spans="1:26">
      <c r="A528" s="186"/>
      <c r="B528" s="186"/>
      <c r="C528" s="186"/>
      <c r="D528" s="186"/>
      <c r="E528" s="186"/>
      <c r="F528" s="186"/>
      <c r="G528" s="186"/>
      <c r="H528" s="186"/>
      <c r="I528" s="186"/>
      <c r="J528" s="186"/>
      <c r="K528" s="186"/>
      <c r="L528" s="186"/>
      <c r="M528" s="186"/>
      <c r="N528" s="186"/>
      <c r="O528" s="186"/>
      <c r="P528" s="186"/>
      <c r="Q528" s="186"/>
      <c r="R528" s="186"/>
      <c r="S528" s="186"/>
      <c r="T528" s="186"/>
      <c r="U528" s="186"/>
      <c r="V528" s="186"/>
      <c r="W528" s="186"/>
      <c r="X528" s="186"/>
      <c r="Y528" s="186"/>
      <c r="Z528" s="186"/>
    </row>
    <row r="529" ht="16.5" customHeight="1" spans="1:26">
      <c r="A529" s="186"/>
      <c r="B529" s="186"/>
      <c r="C529" s="186"/>
      <c r="D529" s="186"/>
      <c r="E529" s="186"/>
      <c r="F529" s="186"/>
      <c r="G529" s="186"/>
      <c r="H529" s="186"/>
      <c r="I529" s="186"/>
      <c r="J529" s="186"/>
      <c r="K529" s="186"/>
      <c r="L529" s="186"/>
      <c r="M529" s="186"/>
      <c r="N529" s="186"/>
      <c r="O529" s="186"/>
      <c r="P529" s="186"/>
      <c r="Q529" s="186"/>
      <c r="R529" s="186"/>
      <c r="S529" s="186"/>
      <c r="T529" s="186"/>
      <c r="U529" s="186"/>
      <c r="V529" s="186"/>
      <c r="W529" s="186"/>
      <c r="X529" s="186"/>
      <c r="Y529" s="186"/>
      <c r="Z529" s="186"/>
    </row>
    <row r="530" ht="16.5" customHeight="1" spans="1:26">
      <c r="A530" s="186"/>
      <c r="B530" s="186"/>
      <c r="C530" s="186"/>
      <c r="D530" s="186"/>
      <c r="E530" s="186"/>
      <c r="F530" s="186"/>
      <c r="G530" s="186"/>
      <c r="H530" s="186"/>
      <c r="I530" s="186"/>
      <c r="J530" s="186"/>
      <c r="K530" s="186"/>
      <c r="L530" s="186"/>
      <c r="M530" s="186"/>
      <c r="N530" s="186"/>
      <c r="O530" s="186"/>
      <c r="P530" s="186"/>
      <c r="Q530" s="186"/>
      <c r="R530" s="186"/>
      <c r="S530" s="186"/>
      <c r="T530" s="186"/>
      <c r="U530" s="186"/>
      <c r="V530" s="186"/>
      <c r="W530" s="186"/>
      <c r="X530" s="186"/>
      <c r="Y530" s="186"/>
      <c r="Z530" s="186"/>
    </row>
    <row r="531" ht="16.5" customHeight="1" spans="1:26">
      <c r="A531" s="186"/>
      <c r="B531" s="186"/>
      <c r="C531" s="186"/>
      <c r="D531" s="186"/>
      <c r="E531" s="186"/>
      <c r="F531" s="186"/>
      <c r="G531" s="186"/>
      <c r="H531" s="186"/>
      <c r="I531" s="186"/>
      <c r="J531" s="186"/>
      <c r="K531" s="186"/>
      <c r="L531" s="186"/>
      <c r="M531" s="186"/>
      <c r="N531" s="186"/>
      <c r="O531" s="186"/>
      <c r="P531" s="186"/>
      <c r="Q531" s="186"/>
      <c r="R531" s="186"/>
      <c r="S531" s="186"/>
      <c r="T531" s="186"/>
      <c r="U531" s="186"/>
      <c r="V531" s="186"/>
      <c r="W531" s="186"/>
      <c r="X531" s="186"/>
      <c r="Y531" s="186"/>
      <c r="Z531" s="186"/>
    </row>
    <row r="532" ht="16.5" customHeight="1" spans="1:26">
      <c r="A532" s="186"/>
      <c r="B532" s="186"/>
      <c r="C532" s="186"/>
      <c r="D532" s="186"/>
      <c r="E532" s="186"/>
      <c r="F532" s="186"/>
      <c r="G532" s="186"/>
      <c r="H532" s="186"/>
      <c r="I532" s="186"/>
      <c r="J532" s="186"/>
      <c r="K532" s="186"/>
      <c r="L532" s="186"/>
      <c r="M532" s="186"/>
      <c r="N532" s="186"/>
      <c r="O532" s="186"/>
      <c r="P532" s="186"/>
      <c r="Q532" s="186"/>
      <c r="R532" s="186"/>
      <c r="S532" s="186"/>
      <c r="T532" s="186"/>
      <c r="U532" s="186"/>
      <c r="V532" s="186"/>
      <c r="W532" s="186"/>
      <c r="X532" s="186"/>
      <c r="Y532" s="186"/>
      <c r="Z532" s="186"/>
    </row>
    <row r="533" ht="16.5" customHeight="1" spans="1:26">
      <c r="A533" s="186"/>
      <c r="B533" s="186"/>
      <c r="C533" s="186"/>
      <c r="D533" s="186"/>
      <c r="E533" s="186"/>
      <c r="F533" s="186"/>
      <c r="G533" s="186"/>
      <c r="H533" s="186"/>
      <c r="I533" s="186"/>
      <c r="J533" s="186"/>
      <c r="K533" s="186"/>
      <c r="L533" s="186"/>
      <c r="M533" s="186"/>
      <c r="N533" s="186"/>
      <c r="O533" s="186"/>
      <c r="P533" s="186"/>
      <c r="Q533" s="186"/>
      <c r="R533" s="186"/>
      <c r="S533" s="186"/>
      <c r="T533" s="186"/>
      <c r="U533" s="186"/>
      <c r="V533" s="186"/>
      <c r="W533" s="186"/>
      <c r="X533" s="186"/>
      <c r="Y533" s="186"/>
      <c r="Z533" s="186"/>
    </row>
    <row r="534" ht="16.5" customHeight="1" spans="1:26">
      <c r="A534" s="186"/>
      <c r="B534" s="186"/>
      <c r="C534" s="186"/>
      <c r="D534" s="186"/>
      <c r="E534" s="186"/>
      <c r="F534" s="186"/>
      <c r="G534" s="186"/>
      <c r="H534" s="186"/>
      <c r="I534" s="186"/>
      <c r="J534" s="186"/>
      <c r="K534" s="186"/>
      <c r="L534" s="186"/>
      <c r="M534" s="186"/>
      <c r="N534" s="186"/>
      <c r="O534" s="186"/>
      <c r="P534" s="186"/>
      <c r="Q534" s="186"/>
      <c r="R534" s="186"/>
      <c r="S534" s="186"/>
      <c r="T534" s="186"/>
      <c r="U534" s="186"/>
      <c r="V534" s="186"/>
      <c r="W534" s="186"/>
      <c r="X534" s="186"/>
      <c r="Y534" s="186"/>
      <c r="Z534" s="186"/>
    </row>
    <row r="535" ht="16.5" customHeight="1" spans="1:26">
      <c r="A535" s="186"/>
      <c r="B535" s="186"/>
      <c r="C535" s="186"/>
      <c r="D535" s="186"/>
      <c r="E535" s="186"/>
      <c r="F535" s="186"/>
      <c r="G535" s="186"/>
      <c r="H535" s="186"/>
      <c r="I535" s="186"/>
      <c r="J535" s="186"/>
      <c r="K535" s="186"/>
      <c r="L535" s="186"/>
      <c r="M535" s="186"/>
      <c r="N535" s="186"/>
      <c r="O535" s="186"/>
      <c r="P535" s="186"/>
      <c r="Q535" s="186"/>
      <c r="R535" s="186"/>
      <c r="S535" s="186"/>
      <c r="T535" s="186"/>
      <c r="U535" s="186"/>
      <c r="V535" s="186"/>
      <c r="W535" s="186"/>
      <c r="X535" s="186"/>
      <c r="Y535" s="186"/>
      <c r="Z535" s="186"/>
    </row>
    <row r="536" ht="16.5" customHeight="1" spans="1:26">
      <c r="A536" s="186"/>
      <c r="B536" s="186"/>
      <c r="C536" s="186"/>
      <c r="D536" s="186"/>
      <c r="E536" s="186"/>
      <c r="F536" s="186"/>
      <c r="G536" s="186"/>
      <c r="H536" s="186"/>
      <c r="I536" s="186"/>
      <c r="J536" s="186"/>
      <c r="K536" s="186"/>
      <c r="L536" s="186"/>
      <c r="M536" s="186"/>
      <c r="N536" s="186"/>
      <c r="O536" s="186"/>
      <c r="P536" s="186"/>
      <c r="Q536" s="186"/>
      <c r="R536" s="186"/>
      <c r="S536" s="186"/>
      <c r="T536" s="186"/>
      <c r="U536" s="186"/>
      <c r="V536" s="186"/>
      <c r="W536" s="186"/>
      <c r="X536" s="186"/>
      <c r="Y536" s="186"/>
      <c r="Z536" s="186"/>
    </row>
    <row r="537" ht="16.5" customHeight="1" spans="1:26">
      <c r="A537" s="186"/>
      <c r="B537" s="186"/>
      <c r="C537" s="186"/>
      <c r="D537" s="186"/>
      <c r="E537" s="186"/>
      <c r="F537" s="186"/>
      <c r="G537" s="186"/>
      <c r="H537" s="186"/>
      <c r="I537" s="186"/>
      <c r="J537" s="186"/>
      <c r="K537" s="186"/>
      <c r="L537" s="186"/>
      <c r="M537" s="186"/>
      <c r="N537" s="186"/>
      <c r="O537" s="186"/>
      <c r="P537" s="186"/>
      <c r="Q537" s="186"/>
      <c r="R537" s="186"/>
      <c r="S537" s="186"/>
      <c r="T537" s="186"/>
      <c r="U537" s="186"/>
      <c r="V537" s="186"/>
      <c r="W537" s="186"/>
      <c r="X537" s="186"/>
      <c r="Y537" s="186"/>
      <c r="Z537" s="186"/>
    </row>
    <row r="538" ht="16.5" customHeight="1" spans="1:26">
      <c r="A538" s="186"/>
      <c r="B538" s="186"/>
      <c r="C538" s="186"/>
      <c r="D538" s="186"/>
      <c r="E538" s="186"/>
      <c r="F538" s="186"/>
      <c r="G538" s="186"/>
      <c r="H538" s="186"/>
      <c r="I538" s="186"/>
      <c r="J538" s="186"/>
      <c r="K538" s="186"/>
      <c r="L538" s="186"/>
      <c r="M538" s="186"/>
      <c r="N538" s="186"/>
      <c r="O538" s="186"/>
      <c r="P538" s="186"/>
      <c r="Q538" s="186"/>
      <c r="R538" s="186"/>
      <c r="S538" s="186"/>
      <c r="T538" s="186"/>
      <c r="U538" s="186"/>
      <c r="V538" s="186"/>
      <c r="W538" s="186"/>
      <c r="X538" s="186"/>
      <c r="Y538" s="186"/>
      <c r="Z538" s="186"/>
    </row>
    <row r="539" ht="16.5" customHeight="1" spans="1:26">
      <c r="A539" s="186"/>
      <c r="B539" s="186"/>
      <c r="C539" s="186"/>
      <c r="D539" s="186"/>
      <c r="E539" s="186"/>
      <c r="F539" s="186"/>
      <c r="G539" s="186"/>
      <c r="H539" s="186"/>
      <c r="I539" s="186"/>
      <c r="J539" s="186"/>
      <c r="K539" s="186"/>
      <c r="L539" s="186"/>
      <c r="M539" s="186"/>
      <c r="N539" s="186"/>
      <c r="O539" s="186"/>
      <c r="P539" s="186"/>
      <c r="Q539" s="186"/>
      <c r="R539" s="186"/>
      <c r="S539" s="186"/>
      <c r="T539" s="186"/>
      <c r="U539" s="186"/>
      <c r="V539" s="186"/>
      <c r="W539" s="186"/>
      <c r="X539" s="186"/>
      <c r="Y539" s="186"/>
      <c r="Z539" s="186"/>
    </row>
    <row r="540" ht="16.5" customHeight="1" spans="1:26">
      <c r="A540" s="186"/>
      <c r="B540" s="186"/>
      <c r="C540" s="186"/>
      <c r="D540" s="186"/>
      <c r="E540" s="186"/>
      <c r="F540" s="186"/>
      <c r="G540" s="186"/>
      <c r="H540" s="186"/>
      <c r="I540" s="186"/>
      <c r="J540" s="186"/>
      <c r="K540" s="186"/>
      <c r="L540" s="186"/>
      <c r="M540" s="186"/>
      <c r="N540" s="186"/>
      <c r="O540" s="186"/>
      <c r="P540" s="186"/>
      <c r="Q540" s="186"/>
      <c r="R540" s="186"/>
      <c r="S540" s="186"/>
      <c r="T540" s="186"/>
      <c r="U540" s="186"/>
      <c r="V540" s="186"/>
      <c r="W540" s="186"/>
      <c r="X540" s="186"/>
      <c r="Y540" s="186"/>
      <c r="Z540" s="186"/>
    </row>
    <row r="541" ht="16.5" customHeight="1" spans="1:26">
      <c r="A541" s="186"/>
      <c r="B541" s="186"/>
      <c r="C541" s="186"/>
      <c r="D541" s="186"/>
      <c r="E541" s="186"/>
      <c r="F541" s="186"/>
      <c r="G541" s="186"/>
      <c r="H541" s="186"/>
      <c r="I541" s="186"/>
      <c r="J541" s="186"/>
      <c r="K541" s="186"/>
      <c r="L541" s="186"/>
      <c r="M541" s="186"/>
      <c r="N541" s="186"/>
      <c r="O541" s="186"/>
      <c r="P541" s="186"/>
      <c r="Q541" s="186"/>
      <c r="R541" s="186"/>
      <c r="S541" s="186"/>
      <c r="T541" s="186"/>
      <c r="U541" s="186"/>
      <c r="V541" s="186"/>
      <c r="W541" s="186"/>
      <c r="X541" s="186"/>
      <c r="Y541" s="186"/>
      <c r="Z541" s="186"/>
    </row>
    <row r="542" ht="16.5" customHeight="1" spans="1:26">
      <c r="A542" s="186"/>
      <c r="B542" s="186"/>
      <c r="C542" s="186"/>
      <c r="D542" s="186"/>
      <c r="E542" s="186"/>
      <c r="F542" s="186"/>
      <c r="G542" s="186"/>
      <c r="H542" s="186"/>
      <c r="I542" s="186"/>
      <c r="J542" s="186"/>
      <c r="K542" s="186"/>
      <c r="L542" s="186"/>
      <c r="M542" s="186"/>
      <c r="N542" s="186"/>
      <c r="O542" s="186"/>
      <c r="P542" s="186"/>
      <c r="Q542" s="186"/>
      <c r="R542" s="186"/>
      <c r="S542" s="186"/>
      <c r="T542" s="186"/>
      <c r="U542" s="186"/>
      <c r="V542" s="186"/>
      <c r="W542" s="186"/>
      <c r="X542" s="186"/>
      <c r="Y542" s="186"/>
      <c r="Z542" s="186"/>
    </row>
    <row r="543" ht="16.5" customHeight="1" spans="1:26">
      <c r="A543" s="186"/>
      <c r="B543" s="186"/>
      <c r="C543" s="186"/>
      <c r="D543" s="186"/>
      <c r="E543" s="186"/>
      <c r="F543" s="186"/>
      <c r="G543" s="186"/>
      <c r="H543" s="186"/>
      <c r="I543" s="186"/>
      <c r="J543" s="186"/>
      <c r="K543" s="186"/>
      <c r="L543" s="186"/>
      <c r="M543" s="186"/>
      <c r="N543" s="186"/>
      <c r="O543" s="186"/>
      <c r="P543" s="186"/>
      <c r="Q543" s="186"/>
      <c r="R543" s="186"/>
      <c r="S543" s="186"/>
      <c r="T543" s="186"/>
      <c r="U543" s="186"/>
      <c r="V543" s="186"/>
      <c r="W543" s="186"/>
      <c r="X543" s="186"/>
      <c r="Y543" s="186"/>
      <c r="Z543" s="186"/>
    </row>
    <row r="544" ht="16.5" customHeight="1" spans="1:26">
      <c r="A544" s="186"/>
      <c r="B544" s="186"/>
      <c r="C544" s="186"/>
      <c r="D544" s="186"/>
      <c r="E544" s="186"/>
      <c r="F544" s="186"/>
      <c r="G544" s="186"/>
      <c r="H544" s="186"/>
      <c r="I544" s="186"/>
      <c r="J544" s="186"/>
      <c r="K544" s="186"/>
      <c r="L544" s="186"/>
      <c r="M544" s="186"/>
      <c r="N544" s="186"/>
      <c r="O544" s="186"/>
      <c r="P544" s="186"/>
      <c r="Q544" s="186"/>
      <c r="R544" s="186"/>
      <c r="S544" s="186"/>
      <c r="T544" s="186"/>
      <c r="U544" s="186"/>
      <c r="V544" s="186"/>
      <c r="W544" s="186"/>
      <c r="X544" s="186"/>
      <c r="Y544" s="186"/>
      <c r="Z544" s="186"/>
    </row>
    <row r="545" ht="16.5" customHeight="1" spans="1:26">
      <c r="A545" s="186"/>
      <c r="B545" s="186"/>
      <c r="C545" s="186"/>
      <c r="D545" s="186"/>
      <c r="E545" s="186"/>
      <c r="F545" s="186"/>
      <c r="G545" s="186"/>
      <c r="H545" s="186"/>
      <c r="I545" s="186"/>
      <c r="J545" s="186"/>
      <c r="K545" s="186"/>
      <c r="L545" s="186"/>
      <c r="M545" s="186"/>
      <c r="N545" s="186"/>
      <c r="O545" s="186"/>
      <c r="P545" s="186"/>
      <c r="Q545" s="186"/>
      <c r="R545" s="186"/>
      <c r="S545" s="186"/>
      <c r="T545" s="186"/>
      <c r="U545" s="186"/>
      <c r="V545" s="186"/>
      <c r="W545" s="186"/>
      <c r="X545" s="186"/>
      <c r="Y545" s="186"/>
      <c r="Z545" s="186"/>
    </row>
    <row r="546" ht="16.5" customHeight="1" spans="1:26">
      <c r="A546" s="186"/>
      <c r="B546" s="186"/>
      <c r="C546" s="186"/>
      <c r="D546" s="186"/>
      <c r="E546" s="186"/>
      <c r="F546" s="186"/>
      <c r="G546" s="186"/>
      <c r="H546" s="186"/>
      <c r="I546" s="186"/>
      <c r="J546" s="186"/>
      <c r="K546" s="186"/>
      <c r="L546" s="186"/>
      <c r="M546" s="186"/>
      <c r="N546" s="186"/>
      <c r="O546" s="186"/>
      <c r="P546" s="186"/>
      <c r="Q546" s="186"/>
      <c r="R546" s="186"/>
      <c r="S546" s="186"/>
      <c r="T546" s="186"/>
      <c r="U546" s="186"/>
      <c r="V546" s="186"/>
      <c r="W546" s="186"/>
      <c r="X546" s="186"/>
      <c r="Y546" s="186"/>
      <c r="Z546" s="186"/>
    </row>
    <row r="547" ht="16.5" customHeight="1" spans="1:26">
      <c r="A547" s="186"/>
      <c r="B547" s="186"/>
      <c r="C547" s="186"/>
      <c r="D547" s="186"/>
      <c r="E547" s="186"/>
      <c r="F547" s="186"/>
      <c r="G547" s="186"/>
      <c r="H547" s="186"/>
      <c r="I547" s="186"/>
      <c r="J547" s="186"/>
      <c r="K547" s="186"/>
      <c r="L547" s="186"/>
      <c r="M547" s="186"/>
      <c r="N547" s="186"/>
      <c r="O547" s="186"/>
      <c r="P547" s="186"/>
      <c r="Q547" s="186"/>
      <c r="R547" s="186"/>
      <c r="S547" s="186"/>
      <c r="T547" s="186"/>
      <c r="U547" s="186"/>
      <c r="V547" s="186"/>
      <c r="W547" s="186"/>
      <c r="X547" s="186"/>
      <c r="Y547" s="186"/>
      <c r="Z547" s="186"/>
    </row>
    <row r="548" ht="16.5" customHeight="1" spans="1:26">
      <c r="A548" s="186"/>
      <c r="B548" s="186"/>
      <c r="C548" s="186"/>
      <c r="D548" s="186"/>
      <c r="E548" s="186"/>
      <c r="F548" s="186"/>
      <c r="G548" s="186"/>
      <c r="H548" s="186"/>
      <c r="I548" s="186"/>
      <c r="J548" s="186"/>
      <c r="K548" s="186"/>
      <c r="L548" s="186"/>
      <c r="M548" s="186"/>
      <c r="N548" s="186"/>
      <c r="O548" s="186"/>
      <c r="P548" s="186"/>
      <c r="Q548" s="186"/>
      <c r="R548" s="186"/>
      <c r="S548" s="186"/>
      <c r="T548" s="186"/>
      <c r="U548" s="186"/>
      <c r="V548" s="186"/>
      <c r="W548" s="186"/>
      <c r="X548" s="186"/>
      <c r="Y548" s="186"/>
      <c r="Z548" s="186"/>
    </row>
    <row r="549" ht="16.5" customHeight="1" spans="1:26">
      <c r="A549" s="186"/>
      <c r="B549" s="186"/>
      <c r="C549" s="186"/>
      <c r="D549" s="186"/>
      <c r="E549" s="186"/>
      <c r="F549" s="186"/>
      <c r="G549" s="186"/>
      <c r="H549" s="186"/>
      <c r="I549" s="186"/>
      <c r="J549" s="186"/>
      <c r="K549" s="186"/>
      <c r="L549" s="186"/>
      <c r="M549" s="186"/>
      <c r="N549" s="186"/>
      <c r="O549" s="186"/>
      <c r="P549" s="186"/>
      <c r="Q549" s="186"/>
      <c r="R549" s="186"/>
      <c r="S549" s="186"/>
      <c r="T549" s="186"/>
      <c r="U549" s="186"/>
      <c r="V549" s="186"/>
      <c r="W549" s="186"/>
      <c r="X549" s="186"/>
      <c r="Y549" s="186"/>
      <c r="Z549" s="186"/>
    </row>
    <row r="550" ht="16.5" customHeight="1" spans="1:26">
      <c r="A550" s="186"/>
      <c r="B550" s="186"/>
      <c r="C550" s="186"/>
      <c r="D550" s="186"/>
      <c r="E550" s="186"/>
      <c r="F550" s="186"/>
      <c r="G550" s="186"/>
      <c r="H550" s="186"/>
      <c r="I550" s="186"/>
      <c r="J550" s="186"/>
      <c r="K550" s="186"/>
      <c r="L550" s="186"/>
      <c r="M550" s="186"/>
      <c r="N550" s="186"/>
      <c r="O550" s="186"/>
      <c r="P550" s="186"/>
      <c r="Q550" s="186"/>
      <c r="R550" s="186"/>
      <c r="S550" s="186"/>
      <c r="T550" s="186"/>
      <c r="U550" s="186"/>
      <c r="V550" s="186"/>
      <c r="W550" s="186"/>
      <c r="X550" s="186"/>
      <c r="Y550" s="186"/>
      <c r="Z550" s="186"/>
    </row>
    <row r="551" ht="16.5" customHeight="1" spans="1:26">
      <c r="A551" s="186"/>
      <c r="B551" s="186"/>
      <c r="C551" s="186"/>
      <c r="D551" s="186"/>
      <c r="E551" s="186"/>
      <c r="F551" s="186"/>
      <c r="G551" s="186"/>
      <c r="H551" s="186"/>
      <c r="I551" s="186"/>
      <c r="J551" s="186"/>
      <c r="K551" s="186"/>
      <c r="L551" s="186"/>
      <c r="M551" s="186"/>
      <c r="N551" s="186"/>
      <c r="O551" s="186"/>
      <c r="P551" s="186"/>
      <c r="Q551" s="186"/>
      <c r="R551" s="186"/>
      <c r="S551" s="186"/>
      <c r="T551" s="186"/>
      <c r="U551" s="186"/>
      <c r="V551" s="186"/>
      <c r="W551" s="186"/>
      <c r="X551" s="186"/>
      <c r="Y551" s="186"/>
      <c r="Z551" s="186"/>
    </row>
    <row r="552" ht="16.5" customHeight="1" spans="1:26">
      <c r="A552" s="186"/>
      <c r="B552" s="186"/>
      <c r="C552" s="186"/>
      <c r="D552" s="186"/>
      <c r="E552" s="186"/>
      <c r="F552" s="186"/>
      <c r="G552" s="186"/>
      <c r="H552" s="186"/>
      <c r="I552" s="186"/>
      <c r="J552" s="186"/>
      <c r="K552" s="186"/>
      <c r="L552" s="186"/>
      <c r="M552" s="186"/>
      <c r="N552" s="186"/>
      <c r="O552" s="186"/>
      <c r="P552" s="186"/>
      <c r="Q552" s="186"/>
      <c r="R552" s="186"/>
      <c r="S552" s="186"/>
      <c r="T552" s="186"/>
      <c r="U552" s="186"/>
      <c r="V552" s="186"/>
      <c r="W552" s="186"/>
      <c r="X552" s="186"/>
      <c r="Y552" s="186"/>
      <c r="Z552" s="186"/>
    </row>
    <row r="553" ht="16.5" customHeight="1" spans="1:26">
      <c r="A553" s="186"/>
      <c r="B553" s="186"/>
      <c r="C553" s="186"/>
      <c r="D553" s="186"/>
      <c r="E553" s="186"/>
      <c r="F553" s="186"/>
      <c r="G553" s="186"/>
      <c r="H553" s="186"/>
      <c r="I553" s="186"/>
      <c r="J553" s="186"/>
      <c r="K553" s="186"/>
      <c r="L553" s="186"/>
      <c r="M553" s="186"/>
      <c r="N553" s="186"/>
      <c r="O553" s="186"/>
      <c r="P553" s="186"/>
      <c r="Q553" s="186"/>
      <c r="R553" s="186"/>
      <c r="S553" s="186"/>
      <c r="T553" s="186"/>
      <c r="U553" s="186"/>
      <c r="V553" s="186"/>
      <c r="W553" s="186"/>
      <c r="X553" s="186"/>
      <c r="Y553" s="186"/>
      <c r="Z553" s="186"/>
    </row>
    <row r="554" ht="16.5" customHeight="1" spans="1:26">
      <c r="A554" s="186"/>
      <c r="B554" s="186"/>
      <c r="C554" s="186"/>
      <c r="D554" s="186"/>
      <c r="E554" s="186"/>
      <c r="F554" s="186"/>
      <c r="G554" s="186"/>
      <c r="H554" s="186"/>
      <c r="I554" s="186"/>
      <c r="J554" s="186"/>
      <c r="K554" s="186"/>
      <c r="L554" s="186"/>
      <c r="M554" s="186"/>
      <c r="N554" s="186"/>
      <c r="O554" s="186"/>
      <c r="P554" s="186"/>
      <c r="Q554" s="186"/>
      <c r="R554" s="186"/>
      <c r="S554" s="186"/>
      <c r="T554" s="186"/>
      <c r="U554" s="186"/>
      <c r="V554" s="186"/>
      <c r="W554" s="186"/>
      <c r="X554" s="186"/>
      <c r="Y554" s="186"/>
      <c r="Z554" s="186"/>
    </row>
    <row r="555" ht="16.5" customHeight="1" spans="1:26">
      <c r="A555" s="186"/>
      <c r="B555" s="186"/>
      <c r="C555" s="186"/>
      <c r="D555" s="186"/>
      <c r="E555" s="186"/>
      <c r="F555" s="186"/>
      <c r="G555" s="186"/>
      <c r="H555" s="186"/>
      <c r="I555" s="186"/>
      <c r="J555" s="186"/>
      <c r="K555" s="186"/>
      <c r="L555" s="186"/>
      <c r="M555" s="186"/>
      <c r="N555" s="186"/>
      <c r="O555" s="186"/>
      <c r="P555" s="186"/>
      <c r="Q555" s="186"/>
      <c r="R555" s="186"/>
      <c r="S555" s="186"/>
      <c r="T555" s="186"/>
      <c r="U555" s="186"/>
      <c r="V555" s="186"/>
      <c r="W555" s="186"/>
      <c r="X555" s="186"/>
      <c r="Y555" s="186"/>
      <c r="Z555" s="186"/>
    </row>
    <row r="556" ht="16.5" customHeight="1" spans="1:26">
      <c r="A556" s="186"/>
      <c r="B556" s="186"/>
      <c r="C556" s="186"/>
      <c r="D556" s="186"/>
      <c r="E556" s="186"/>
      <c r="F556" s="186"/>
      <c r="G556" s="186"/>
      <c r="H556" s="186"/>
      <c r="I556" s="186"/>
      <c r="J556" s="186"/>
      <c r="K556" s="186"/>
      <c r="L556" s="186"/>
      <c r="M556" s="186"/>
      <c r="N556" s="186"/>
      <c r="O556" s="186"/>
      <c r="P556" s="186"/>
      <c r="Q556" s="186"/>
      <c r="R556" s="186"/>
      <c r="S556" s="186"/>
      <c r="T556" s="186"/>
      <c r="U556" s="186"/>
      <c r="V556" s="186"/>
      <c r="W556" s="186"/>
      <c r="X556" s="186"/>
      <c r="Y556" s="186"/>
      <c r="Z556" s="186"/>
    </row>
    <row r="557" ht="16.5" customHeight="1" spans="1:26">
      <c r="A557" s="186"/>
      <c r="B557" s="186"/>
      <c r="C557" s="186"/>
      <c r="D557" s="186"/>
      <c r="E557" s="186"/>
      <c r="F557" s="186"/>
      <c r="G557" s="186"/>
      <c r="H557" s="186"/>
      <c r="I557" s="186"/>
      <c r="J557" s="186"/>
      <c r="K557" s="186"/>
      <c r="L557" s="186"/>
      <c r="M557" s="186"/>
      <c r="N557" s="186"/>
      <c r="O557" s="186"/>
      <c r="P557" s="186"/>
      <c r="Q557" s="186"/>
      <c r="R557" s="186"/>
      <c r="S557" s="186"/>
      <c r="T557" s="186"/>
      <c r="U557" s="186"/>
      <c r="V557" s="186"/>
      <c r="W557" s="186"/>
      <c r="X557" s="186"/>
      <c r="Y557" s="186"/>
      <c r="Z557" s="186"/>
    </row>
    <row r="558" ht="16.5" customHeight="1" spans="1:26">
      <c r="A558" s="186"/>
      <c r="B558" s="186"/>
      <c r="C558" s="186"/>
      <c r="D558" s="186"/>
      <c r="E558" s="186"/>
      <c r="F558" s="186"/>
      <c r="G558" s="186"/>
      <c r="H558" s="186"/>
      <c r="I558" s="186"/>
      <c r="J558" s="186"/>
      <c r="K558" s="186"/>
      <c r="L558" s="186"/>
      <c r="M558" s="186"/>
      <c r="N558" s="186"/>
      <c r="O558" s="186"/>
      <c r="P558" s="186"/>
      <c r="Q558" s="186"/>
      <c r="R558" s="186"/>
      <c r="S558" s="186"/>
      <c r="T558" s="186"/>
      <c r="U558" s="186"/>
      <c r="V558" s="186"/>
      <c r="W558" s="186"/>
      <c r="X558" s="186"/>
      <c r="Y558" s="186"/>
      <c r="Z558" s="186"/>
    </row>
    <row r="559" ht="16.5" customHeight="1" spans="1:26">
      <c r="A559" s="186"/>
      <c r="B559" s="186"/>
      <c r="C559" s="186"/>
      <c r="D559" s="186"/>
      <c r="E559" s="186"/>
      <c r="F559" s="186"/>
      <c r="G559" s="186"/>
      <c r="H559" s="186"/>
      <c r="I559" s="186"/>
      <c r="J559" s="186"/>
      <c r="K559" s="186"/>
      <c r="L559" s="186"/>
      <c r="M559" s="186"/>
      <c r="N559" s="186"/>
      <c r="O559" s="186"/>
      <c r="P559" s="186"/>
      <c r="Q559" s="186"/>
      <c r="R559" s="186"/>
      <c r="S559" s="186"/>
      <c r="T559" s="186"/>
      <c r="U559" s="186"/>
      <c r="V559" s="186"/>
      <c r="W559" s="186"/>
      <c r="X559" s="186"/>
      <c r="Y559" s="186"/>
      <c r="Z559" s="186"/>
    </row>
    <row r="560" ht="16.5" customHeight="1" spans="1:26">
      <c r="A560" s="186"/>
      <c r="B560" s="186"/>
      <c r="C560" s="186"/>
      <c r="D560" s="186"/>
      <c r="E560" s="186"/>
      <c r="F560" s="186"/>
      <c r="G560" s="186"/>
      <c r="H560" s="186"/>
      <c r="I560" s="186"/>
      <c r="J560" s="186"/>
      <c r="K560" s="186"/>
      <c r="L560" s="186"/>
      <c r="M560" s="186"/>
      <c r="N560" s="186"/>
      <c r="O560" s="186"/>
      <c r="P560" s="186"/>
      <c r="Q560" s="186"/>
      <c r="R560" s="186"/>
      <c r="S560" s="186"/>
      <c r="T560" s="186"/>
      <c r="U560" s="186"/>
      <c r="V560" s="186"/>
      <c r="W560" s="186"/>
      <c r="X560" s="186"/>
      <c r="Y560" s="186"/>
      <c r="Z560" s="186"/>
    </row>
    <row r="561" ht="16.5" customHeight="1" spans="1:26">
      <c r="A561" s="186"/>
      <c r="B561" s="186"/>
      <c r="C561" s="186"/>
      <c r="D561" s="186"/>
      <c r="E561" s="186"/>
      <c r="F561" s="186"/>
      <c r="G561" s="186"/>
      <c r="H561" s="186"/>
      <c r="I561" s="186"/>
      <c r="J561" s="186"/>
      <c r="K561" s="186"/>
      <c r="L561" s="186"/>
      <c r="M561" s="186"/>
      <c r="N561" s="186"/>
      <c r="O561" s="186"/>
      <c r="P561" s="186"/>
      <c r="Q561" s="186"/>
      <c r="R561" s="186"/>
      <c r="S561" s="186"/>
      <c r="T561" s="186"/>
      <c r="U561" s="186"/>
      <c r="V561" s="186"/>
      <c r="W561" s="186"/>
      <c r="X561" s="186"/>
      <c r="Y561" s="186"/>
      <c r="Z561" s="186"/>
    </row>
    <row r="562" ht="16.5" customHeight="1" spans="1:26">
      <c r="A562" s="186"/>
      <c r="B562" s="186"/>
      <c r="C562" s="186"/>
      <c r="D562" s="186"/>
      <c r="E562" s="186"/>
      <c r="F562" s="186"/>
      <c r="G562" s="186"/>
      <c r="H562" s="186"/>
      <c r="I562" s="186"/>
      <c r="J562" s="186"/>
      <c r="K562" s="186"/>
      <c r="L562" s="186"/>
      <c r="M562" s="186"/>
      <c r="N562" s="186"/>
      <c r="O562" s="186"/>
      <c r="P562" s="186"/>
      <c r="Q562" s="186"/>
      <c r="R562" s="186"/>
      <c r="S562" s="186"/>
      <c r="T562" s="186"/>
      <c r="U562" s="186"/>
      <c r="V562" s="186"/>
      <c r="W562" s="186"/>
      <c r="X562" s="186"/>
      <c r="Y562" s="186"/>
      <c r="Z562" s="186"/>
    </row>
    <row r="563" ht="16.5" customHeight="1" spans="1:26">
      <c r="A563" s="186"/>
      <c r="B563" s="186"/>
      <c r="C563" s="186"/>
      <c r="D563" s="186"/>
      <c r="E563" s="186"/>
      <c r="F563" s="186"/>
      <c r="G563" s="186"/>
      <c r="H563" s="186"/>
      <c r="I563" s="186"/>
      <c r="J563" s="186"/>
      <c r="K563" s="186"/>
      <c r="L563" s="186"/>
      <c r="M563" s="186"/>
      <c r="N563" s="186"/>
      <c r="O563" s="186"/>
      <c r="P563" s="186"/>
      <c r="Q563" s="186"/>
      <c r="R563" s="186"/>
      <c r="S563" s="186"/>
      <c r="T563" s="186"/>
      <c r="U563" s="186"/>
      <c r="V563" s="186"/>
      <c r="W563" s="186"/>
      <c r="X563" s="186"/>
      <c r="Y563" s="186"/>
      <c r="Z563" s="186"/>
    </row>
    <row r="564" ht="16.5" customHeight="1" spans="1:26">
      <c r="A564" s="186"/>
      <c r="B564" s="186"/>
      <c r="C564" s="186"/>
      <c r="D564" s="186"/>
      <c r="E564" s="186"/>
      <c r="F564" s="186"/>
      <c r="G564" s="186"/>
      <c r="H564" s="186"/>
      <c r="I564" s="186"/>
      <c r="J564" s="186"/>
      <c r="K564" s="186"/>
      <c r="L564" s="186"/>
      <c r="M564" s="186"/>
      <c r="N564" s="186"/>
      <c r="O564" s="186"/>
      <c r="P564" s="186"/>
      <c r="Q564" s="186"/>
      <c r="R564" s="186"/>
      <c r="S564" s="186"/>
      <c r="T564" s="186"/>
      <c r="U564" s="186"/>
      <c r="V564" s="186"/>
      <c r="W564" s="186"/>
      <c r="X564" s="186"/>
      <c r="Y564" s="186"/>
      <c r="Z564" s="186"/>
    </row>
    <row r="565" ht="16.5" customHeight="1" spans="1:26">
      <c r="A565" s="186"/>
      <c r="B565" s="186"/>
      <c r="C565" s="186"/>
      <c r="D565" s="186"/>
      <c r="E565" s="186"/>
      <c r="F565" s="186"/>
      <c r="G565" s="186"/>
      <c r="H565" s="186"/>
      <c r="I565" s="186"/>
      <c r="J565" s="186"/>
      <c r="K565" s="186"/>
      <c r="L565" s="186"/>
      <c r="M565" s="186"/>
      <c r="N565" s="186"/>
      <c r="O565" s="186"/>
      <c r="P565" s="186"/>
      <c r="Q565" s="186"/>
      <c r="R565" s="186"/>
      <c r="S565" s="186"/>
      <c r="T565" s="186"/>
      <c r="U565" s="186"/>
      <c r="V565" s="186"/>
      <c r="W565" s="186"/>
      <c r="X565" s="186"/>
      <c r="Y565" s="186"/>
      <c r="Z565" s="186"/>
    </row>
    <row r="566" ht="16.5" customHeight="1" spans="1:26">
      <c r="A566" s="186"/>
      <c r="B566" s="186"/>
      <c r="C566" s="186"/>
      <c r="D566" s="186"/>
      <c r="E566" s="186"/>
      <c r="F566" s="186"/>
      <c r="G566" s="186"/>
      <c r="H566" s="186"/>
      <c r="I566" s="186"/>
      <c r="J566" s="186"/>
      <c r="K566" s="186"/>
      <c r="L566" s="186"/>
      <c r="M566" s="186"/>
      <c r="N566" s="186"/>
      <c r="O566" s="186"/>
      <c r="P566" s="186"/>
      <c r="Q566" s="186"/>
      <c r="R566" s="186"/>
      <c r="S566" s="186"/>
      <c r="T566" s="186"/>
      <c r="U566" s="186"/>
      <c r="V566" s="186"/>
      <c r="W566" s="186"/>
      <c r="X566" s="186"/>
      <c r="Y566" s="186"/>
      <c r="Z566" s="186"/>
    </row>
    <row r="567" ht="16.5" customHeight="1" spans="1:26">
      <c r="A567" s="186"/>
      <c r="B567" s="186"/>
      <c r="C567" s="186"/>
      <c r="D567" s="186"/>
      <c r="E567" s="186"/>
      <c r="F567" s="186"/>
      <c r="G567" s="186"/>
      <c r="H567" s="186"/>
      <c r="I567" s="186"/>
      <c r="J567" s="186"/>
      <c r="K567" s="186"/>
      <c r="L567" s="186"/>
      <c r="M567" s="186"/>
      <c r="N567" s="186"/>
      <c r="O567" s="186"/>
      <c r="P567" s="186"/>
      <c r="Q567" s="186"/>
      <c r="R567" s="186"/>
      <c r="S567" s="186"/>
      <c r="T567" s="186"/>
      <c r="U567" s="186"/>
      <c r="V567" s="186"/>
      <c r="W567" s="186"/>
      <c r="X567" s="186"/>
      <c r="Y567" s="186"/>
      <c r="Z567" s="186"/>
    </row>
    <row r="568" ht="16.5" customHeight="1" spans="1:26">
      <c r="A568" s="186"/>
      <c r="B568" s="186"/>
      <c r="C568" s="186"/>
      <c r="D568" s="186"/>
      <c r="E568" s="186"/>
      <c r="F568" s="186"/>
      <c r="G568" s="186"/>
      <c r="H568" s="186"/>
      <c r="I568" s="186"/>
      <c r="J568" s="186"/>
      <c r="K568" s="186"/>
      <c r="L568" s="186"/>
      <c r="M568" s="186"/>
      <c r="N568" s="186"/>
      <c r="O568" s="186"/>
      <c r="P568" s="186"/>
      <c r="Q568" s="186"/>
      <c r="R568" s="186"/>
      <c r="S568" s="186"/>
      <c r="T568" s="186"/>
      <c r="U568" s="186"/>
      <c r="V568" s="186"/>
      <c r="W568" s="186"/>
      <c r="X568" s="186"/>
      <c r="Y568" s="186"/>
      <c r="Z568" s="186"/>
    </row>
    <row r="569" ht="16.5" customHeight="1" spans="1:26">
      <c r="A569" s="186"/>
      <c r="B569" s="186"/>
      <c r="C569" s="186"/>
      <c r="D569" s="186"/>
      <c r="E569" s="186"/>
      <c r="F569" s="186"/>
      <c r="G569" s="186"/>
      <c r="H569" s="186"/>
      <c r="I569" s="186"/>
      <c r="J569" s="186"/>
      <c r="K569" s="186"/>
      <c r="L569" s="186"/>
      <c r="M569" s="186"/>
      <c r="N569" s="186"/>
      <c r="O569" s="186"/>
      <c r="P569" s="186"/>
      <c r="Q569" s="186"/>
      <c r="R569" s="186"/>
      <c r="S569" s="186"/>
      <c r="T569" s="186"/>
      <c r="U569" s="186"/>
      <c r="V569" s="186"/>
      <c r="W569" s="186"/>
      <c r="X569" s="186"/>
      <c r="Y569" s="186"/>
      <c r="Z569" s="186"/>
    </row>
    <row r="570" ht="16.5" customHeight="1" spans="1:26">
      <c r="A570" s="186"/>
      <c r="B570" s="186"/>
      <c r="C570" s="186"/>
      <c r="D570" s="186"/>
      <c r="E570" s="186"/>
      <c r="F570" s="186"/>
      <c r="G570" s="186"/>
      <c r="H570" s="186"/>
      <c r="I570" s="186"/>
      <c r="J570" s="186"/>
      <c r="K570" s="186"/>
      <c r="L570" s="186"/>
      <c r="M570" s="186"/>
      <c r="N570" s="186"/>
      <c r="O570" s="186"/>
      <c r="P570" s="186"/>
      <c r="Q570" s="186"/>
      <c r="R570" s="186"/>
      <c r="S570" s="186"/>
      <c r="T570" s="186"/>
      <c r="U570" s="186"/>
      <c r="V570" s="186"/>
      <c r="W570" s="186"/>
      <c r="X570" s="186"/>
      <c r="Y570" s="186"/>
      <c r="Z570" s="186"/>
    </row>
    <row r="571" ht="16.5" customHeight="1" spans="1:26">
      <c r="A571" s="186"/>
      <c r="B571" s="186"/>
      <c r="C571" s="186"/>
      <c r="D571" s="186"/>
      <c r="E571" s="186"/>
      <c r="F571" s="186"/>
      <c r="G571" s="186"/>
      <c r="H571" s="186"/>
      <c r="I571" s="186"/>
      <c r="J571" s="186"/>
      <c r="K571" s="186"/>
      <c r="L571" s="186"/>
      <c r="M571" s="186"/>
      <c r="N571" s="186"/>
      <c r="O571" s="186"/>
      <c r="P571" s="186"/>
      <c r="Q571" s="186"/>
      <c r="R571" s="186"/>
      <c r="S571" s="186"/>
      <c r="T571" s="186"/>
      <c r="U571" s="186"/>
      <c r="V571" s="186"/>
      <c r="W571" s="186"/>
      <c r="X571" s="186"/>
      <c r="Y571" s="186"/>
      <c r="Z571" s="186"/>
    </row>
    <row r="572" ht="16.5" customHeight="1" spans="1:26">
      <c r="A572" s="186"/>
      <c r="B572" s="186"/>
      <c r="C572" s="186"/>
      <c r="D572" s="186"/>
      <c r="E572" s="186"/>
      <c r="F572" s="186"/>
      <c r="G572" s="186"/>
      <c r="H572" s="186"/>
      <c r="I572" s="186"/>
      <c r="J572" s="186"/>
      <c r="K572" s="186"/>
      <c r="L572" s="186"/>
      <c r="M572" s="186"/>
      <c r="N572" s="186"/>
      <c r="O572" s="186"/>
      <c r="P572" s="186"/>
      <c r="Q572" s="186"/>
      <c r="R572" s="186"/>
      <c r="S572" s="186"/>
      <c r="T572" s="186"/>
      <c r="U572" s="186"/>
      <c r="V572" s="186"/>
      <c r="W572" s="186"/>
      <c r="X572" s="186"/>
      <c r="Y572" s="186"/>
      <c r="Z572" s="186"/>
    </row>
    <row r="573" ht="16.5" customHeight="1" spans="1:26">
      <c r="A573" s="186"/>
      <c r="B573" s="186"/>
      <c r="C573" s="186"/>
      <c r="D573" s="186"/>
      <c r="E573" s="186"/>
      <c r="F573" s="186"/>
      <c r="G573" s="186"/>
      <c r="H573" s="186"/>
      <c r="I573" s="186"/>
      <c r="J573" s="186"/>
      <c r="K573" s="186"/>
      <c r="L573" s="186"/>
      <c r="M573" s="186"/>
      <c r="N573" s="186"/>
      <c r="O573" s="186"/>
      <c r="P573" s="186"/>
      <c r="Q573" s="186"/>
      <c r="R573" s="186"/>
      <c r="S573" s="186"/>
      <c r="T573" s="186"/>
      <c r="U573" s="186"/>
      <c r="V573" s="186"/>
      <c r="W573" s="186"/>
      <c r="X573" s="186"/>
      <c r="Y573" s="186"/>
      <c r="Z573" s="186"/>
    </row>
    <row r="574" ht="16.5" customHeight="1" spans="1:26">
      <c r="A574" s="186"/>
      <c r="B574" s="186"/>
      <c r="C574" s="186"/>
      <c r="D574" s="186"/>
      <c r="E574" s="186"/>
      <c r="F574" s="186"/>
      <c r="G574" s="186"/>
      <c r="H574" s="186"/>
      <c r="I574" s="186"/>
      <c r="J574" s="186"/>
      <c r="K574" s="186"/>
      <c r="L574" s="186"/>
      <c r="M574" s="186"/>
      <c r="N574" s="186"/>
      <c r="O574" s="186"/>
      <c r="P574" s="186"/>
      <c r="Q574" s="186"/>
      <c r="R574" s="186"/>
      <c r="S574" s="186"/>
      <c r="T574" s="186"/>
      <c r="U574" s="186"/>
      <c r="V574" s="186"/>
      <c r="W574" s="186"/>
      <c r="X574" s="186"/>
      <c r="Y574" s="186"/>
      <c r="Z574" s="186"/>
    </row>
    <row r="575" ht="16.5" customHeight="1" spans="1:26">
      <c r="A575" s="186"/>
      <c r="B575" s="186"/>
      <c r="C575" s="186"/>
      <c r="D575" s="186"/>
      <c r="E575" s="186"/>
      <c r="F575" s="186"/>
      <c r="G575" s="186"/>
      <c r="H575" s="186"/>
      <c r="I575" s="186"/>
      <c r="J575" s="186"/>
      <c r="K575" s="186"/>
      <c r="L575" s="186"/>
      <c r="M575" s="186"/>
      <c r="N575" s="186"/>
      <c r="O575" s="186"/>
      <c r="P575" s="186"/>
      <c r="Q575" s="186"/>
      <c r="R575" s="186"/>
      <c r="S575" s="186"/>
      <c r="T575" s="186"/>
      <c r="U575" s="186"/>
      <c r="V575" s="186"/>
      <c r="W575" s="186"/>
      <c r="X575" s="186"/>
      <c r="Y575" s="186"/>
      <c r="Z575" s="186"/>
    </row>
    <row r="576" ht="16.5" customHeight="1" spans="1:26">
      <c r="A576" s="186"/>
      <c r="B576" s="186"/>
      <c r="C576" s="186"/>
      <c r="D576" s="186"/>
      <c r="E576" s="186"/>
      <c r="F576" s="186"/>
      <c r="G576" s="186"/>
      <c r="H576" s="186"/>
      <c r="I576" s="186"/>
      <c r="J576" s="186"/>
      <c r="K576" s="186"/>
      <c r="L576" s="186"/>
      <c r="M576" s="186"/>
      <c r="N576" s="186"/>
      <c r="O576" s="186"/>
      <c r="P576" s="186"/>
      <c r="Q576" s="186"/>
      <c r="R576" s="186"/>
      <c r="S576" s="186"/>
      <c r="T576" s="186"/>
      <c r="U576" s="186"/>
      <c r="V576" s="186"/>
      <c r="W576" s="186"/>
      <c r="X576" s="186"/>
      <c r="Y576" s="186"/>
      <c r="Z576" s="186"/>
    </row>
    <row r="577" ht="16.5" customHeight="1" spans="1:26">
      <c r="A577" s="186"/>
      <c r="B577" s="186"/>
      <c r="C577" s="186"/>
      <c r="D577" s="186"/>
      <c r="E577" s="186"/>
      <c r="F577" s="186"/>
      <c r="G577" s="186"/>
      <c r="H577" s="186"/>
      <c r="I577" s="186"/>
      <c r="J577" s="186"/>
      <c r="K577" s="186"/>
      <c r="L577" s="186"/>
      <c r="M577" s="186"/>
      <c r="N577" s="186"/>
      <c r="O577" s="186"/>
      <c r="P577" s="186"/>
      <c r="Q577" s="186"/>
      <c r="R577" s="186"/>
      <c r="S577" s="186"/>
      <c r="T577" s="186"/>
      <c r="U577" s="186"/>
      <c r="V577" s="186"/>
      <c r="W577" s="186"/>
      <c r="X577" s="186"/>
      <c r="Y577" s="186"/>
      <c r="Z577" s="186"/>
    </row>
    <row r="578" ht="16.5" customHeight="1" spans="1:26">
      <c r="A578" s="186"/>
      <c r="B578" s="186"/>
      <c r="C578" s="186"/>
      <c r="D578" s="186"/>
      <c r="E578" s="186"/>
      <c r="F578" s="186"/>
      <c r="G578" s="186"/>
      <c r="H578" s="186"/>
      <c r="I578" s="186"/>
      <c r="J578" s="186"/>
      <c r="K578" s="186"/>
      <c r="L578" s="186"/>
      <c r="M578" s="186"/>
      <c r="N578" s="186"/>
      <c r="O578" s="186"/>
      <c r="P578" s="186"/>
      <c r="Q578" s="186"/>
      <c r="R578" s="186"/>
      <c r="S578" s="186"/>
      <c r="T578" s="186"/>
      <c r="U578" s="186"/>
      <c r="V578" s="186"/>
      <c r="W578" s="186"/>
      <c r="X578" s="186"/>
      <c r="Y578" s="186"/>
      <c r="Z578" s="186"/>
    </row>
    <row r="579" ht="16.5" customHeight="1" spans="1:26">
      <c r="A579" s="186"/>
      <c r="B579" s="186"/>
      <c r="C579" s="186"/>
      <c r="D579" s="186"/>
      <c r="E579" s="186"/>
      <c r="F579" s="186"/>
      <c r="G579" s="186"/>
      <c r="H579" s="186"/>
      <c r="I579" s="186"/>
      <c r="J579" s="186"/>
      <c r="K579" s="186"/>
      <c r="L579" s="186"/>
      <c r="M579" s="186"/>
      <c r="N579" s="186"/>
      <c r="O579" s="186"/>
      <c r="P579" s="186"/>
      <c r="Q579" s="186"/>
      <c r="R579" s="186"/>
      <c r="S579" s="186"/>
      <c r="T579" s="186"/>
      <c r="U579" s="186"/>
      <c r="V579" s="186"/>
      <c r="W579" s="186"/>
      <c r="X579" s="186"/>
      <c r="Y579" s="186"/>
      <c r="Z579" s="186"/>
    </row>
    <row r="580" ht="16.5" customHeight="1" spans="1:26">
      <c r="A580" s="186"/>
      <c r="B580" s="186"/>
      <c r="C580" s="186"/>
      <c r="D580" s="186"/>
      <c r="E580" s="186"/>
      <c r="F580" s="186"/>
      <c r="G580" s="186"/>
      <c r="H580" s="186"/>
      <c r="I580" s="186"/>
      <c r="J580" s="186"/>
      <c r="K580" s="186"/>
      <c r="L580" s="186"/>
      <c r="M580" s="186"/>
      <c r="N580" s="186"/>
      <c r="O580" s="186"/>
      <c r="P580" s="186"/>
      <c r="Q580" s="186"/>
      <c r="R580" s="186"/>
      <c r="S580" s="186"/>
      <c r="T580" s="186"/>
      <c r="U580" s="186"/>
      <c r="V580" s="186"/>
      <c r="W580" s="186"/>
      <c r="X580" s="186"/>
      <c r="Y580" s="186"/>
      <c r="Z580" s="186"/>
    </row>
    <row r="581" ht="16.5" customHeight="1" spans="1:26">
      <c r="A581" s="186"/>
      <c r="B581" s="186"/>
      <c r="C581" s="186"/>
      <c r="D581" s="186"/>
      <c r="E581" s="186"/>
      <c r="F581" s="186"/>
      <c r="G581" s="186"/>
      <c r="H581" s="186"/>
      <c r="I581" s="186"/>
      <c r="J581" s="186"/>
      <c r="K581" s="186"/>
      <c r="L581" s="186"/>
      <c r="M581" s="186"/>
      <c r="N581" s="186"/>
      <c r="O581" s="186"/>
      <c r="P581" s="186"/>
      <c r="Q581" s="186"/>
      <c r="R581" s="186"/>
      <c r="S581" s="186"/>
      <c r="T581" s="186"/>
      <c r="U581" s="186"/>
      <c r="V581" s="186"/>
      <c r="W581" s="186"/>
      <c r="X581" s="186"/>
      <c r="Y581" s="186"/>
      <c r="Z581" s="186"/>
    </row>
    <row r="582" ht="16.5" customHeight="1" spans="1:26">
      <c r="A582" s="186"/>
      <c r="B582" s="186"/>
      <c r="C582" s="186"/>
      <c r="D582" s="186"/>
      <c r="E582" s="186"/>
      <c r="F582" s="186"/>
      <c r="G582" s="186"/>
      <c r="H582" s="186"/>
      <c r="I582" s="186"/>
      <c r="J582" s="186"/>
      <c r="K582" s="186"/>
      <c r="L582" s="186"/>
      <c r="M582" s="186"/>
      <c r="N582" s="186"/>
      <c r="O582" s="186"/>
      <c r="P582" s="186"/>
      <c r="Q582" s="186"/>
      <c r="R582" s="186"/>
      <c r="S582" s="186"/>
      <c r="T582" s="186"/>
      <c r="U582" s="186"/>
      <c r="V582" s="186"/>
      <c r="W582" s="186"/>
      <c r="X582" s="186"/>
      <c r="Y582" s="186"/>
      <c r="Z582" s="186"/>
    </row>
    <row r="583" ht="16.5" customHeight="1" spans="1:26">
      <c r="A583" s="186"/>
      <c r="B583" s="186"/>
      <c r="C583" s="186"/>
      <c r="D583" s="186"/>
      <c r="E583" s="186"/>
      <c r="F583" s="186"/>
      <c r="G583" s="186"/>
      <c r="H583" s="186"/>
      <c r="I583" s="186"/>
      <c r="J583" s="186"/>
      <c r="K583" s="186"/>
      <c r="L583" s="186"/>
      <c r="M583" s="186"/>
      <c r="N583" s="186"/>
      <c r="O583" s="186"/>
      <c r="P583" s="186"/>
      <c r="Q583" s="186"/>
      <c r="R583" s="186"/>
      <c r="S583" s="186"/>
      <c r="T583" s="186"/>
      <c r="U583" s="186"/>
      <c r="V583" s="186"/>
      <c r="W583" s="186"/>
      <c r="X583" s="186"/>
      <c r="Y583" s="186"/>
      <c r="Z583" s="186"/>
    </row>
    <row r="584" ht="16.5" customHeight="1" spans="1:26">
      <c r="A584" s="186"/>
      <c r="B584" s="186"/>
      <c r="C584" s="186"/>
      <c r="D584" s="186"/>
      <c r="E584" s="186"/>
      <c r="F584" s="186"/>
      <c r="G584" s="186"/>
      <c r="H584" s="186"/>
      <c r="I584" s="186"/>
      <c r="J584" s="186"/>
      <c r="K584" s="186"/>
      <c r="L584" s="186"/>
      <c r="M584" s="186"/>
      <c r="N584" s="186"/>
      <c r="O584" s="186"/>
      <c r="P584" s="186"/>
      <c r="Q584" s="186"/>
      <c r="R584" s="186"/>
      <c r="S584" s="186"/>
      <c r="T584" s="186"/>
      <c r="U584" s="186"/>
      <c r="V584" s="186"/>
      <c r="W584" s="186"/>
      <c r="X584" s="186"/>
      <c r="Y584" s="186"/>
      <c r="Z584" s="186"/>
    </row>
    <row r="585" ht="16.5" customHeight="1" spans="1:26">
      <c r="A585" s="186"/>
      <c r="B585" s="186"/>
      <c r="C585" s="186"/>
      <c r="D585" s="186"/>
      <c r="E585" s="186"/>
      <c r="F585" s="186"/>
      <c r="G585" s="186"/>
      <c r="H585" s="186"/>
      <c r="I585" s="186"/>
      <c r="J585" s="186"/>
      <c r="K585" s="186"/>
      <c r="L585" s="186"/>
      <c r="M585" s="186"/>
      <c r="N585" s="186"/>
      <c r="O585" s="186"/>
      <c r="P585" s="186"/>
      <c r="Q585" s="186"/>
      <c r="R585" s="186"/>
      <c r="S585" s="186"/>
      <c r="T585" s="186"/>
      <c r="U585" s="186"/>
      <c r="V585" s="186"/>
      <c r="W585" s="186"/>
      <c r="X585" s="186"/>
      <c r="Y585" s="186"/>
      <c r="Z585" s="186"/>
    </row>
    <row r="586" ht="16.5" customHeight="1" spans="1:26">
      <c r="A586" s="186"/>
      <c r="B586" s="186"/>
      <c r="C586" s="186"/>
      <c r="D586" s="186"/>
      <c r="E586" s="186"/>
      <c r="F586" s="186"/>
      <c r="G586" s="186"/>
      <c r="H586" s="186"/>
      <c r="I586" s="186"/>
      <c r="J586" s="186"/>
      <c r="K586" s="186"/>
      <c r="L586" s="186"/>
      <c r="M586" s="186"/>
      <c r="N586" s="186"/>
      <c r="O586" s="186"/>
      <c r="P586" s="186"/>
      <c r="Q586" s="186"/>
      <c r="R586" s="186"/>
      <c r="S586" s="186"/>
      <c r="T586" s="186"/>
      <c r="U586" s="186"/>
      <c r="V586" s="186"/>
      <c r="W586" s="186"/>
      <c r="X586" s="186"/>
      <c r="Y586" s="186"/>
      <c r="Z586" s="186"/>
    </row>
    <row r="587" ht="16.5" customHeight="1" spans="1:26">
      <c r="A587" s="186"/>
      <c r="B587" s="186"/>
      <c r="C587" s="186"/>
      <c r="D587" s="186"/>
      <c r="E587" s="186"/>
      <c r="F587" s="186"/>
      <c r="G587" s="186"/>
      <c r="H587" s="186"/>
      <c r="I587" s="186"/>
      <c r="J587" s="186"/>
      <c r="K587" s="186"/>
      <c r="L587" s="186"/>
      <c r="M587" s="186"/>
      <c r="N587" s="186"/>
      <c r="O587" s="186"/>
      <c r="P587" s="186"/>
      <c r="Q587" s="186"/>
      <c r="R587" s="186"/>
      <c r="S587" s="186"/>
      <c r="T587" s="186"/>
      <c r="U587" s="186"/>
      <c r="V587" s="186"/>
      <c r="W587" s="186"/>
      <c r="X587" s="186"/>
      <c r="Y587" s="186"/>
      <c r="Z587" s="186"/>
    </row>
    <row r="588" ht="16.5" customHeight="1" spans="1:26">
      <c r="A588" s="186"/>
      <c r="B588" s="186"/>
      <c r="C588" s="186"/>
      <c r="D588" s="186"/>
      <c r="E588" s="186"/>
      <c r="F588" s="186"/>
      <c r="G588" s="186"/>
      <c r="H588" s="186"/>
      <c r="I588" s="186"/>
      <c r="J588" s="186"/>
      <c r="K588" s="186"/>
      <c r="L588" s="186"/>
      <c r="M588" s="186"/>
      <c r="N588" s="186"/>
      <c r="O588" s="186"/>
      <c r="P588" s="186"/>
      <c r="Q588" s="186"/>
      <c r="R588" s="186"/>
      <c r="S588" s="186"/>
      <c r="T588" s="186"/>
      <c r="U588" s="186"/>
      <c r="V588" s="186"/>
      <c r="W588" s="186"/>
      <c r="X588" s="186"/>
      <c r="Y588" s="186"/>
      <c r="Z588" s="186"/>
    </row>
    <row r="589" ht="16.5" customHeight="1" spans="1:26">
      <c r="A589" s="186"/>
      <c r="B589" s="186"/>
      <c r="C589" s="186"/>
      <c r="D589" s="186"/>
      <c r="E589" s="186"/>
      <c r="F589" s="186"/>
      <c r="G589" s="186"/>
      <c r="H589" s="186"/>
      <c r="I589" s="186"/>
      <c r="J589" s="186"/>
      <c r="K589" s="186"/>
      <c r="L589" s="186"/>
      <c r="M589" s="186"/>
      <c r="N589" s="186"/>
      <c r="O589" s="186"/>
      <c r="P589" s="186"/>
      <c r="Q589" s="186"/>
      <c r="R589" s="186"/>
      <c r="S589" s="186"/>
      <c r="T589" s="186"/>
      <c r="U589" s="186"/>
      <c r="V589" s="186"/>
      <c r="W589" s="186"/>
      <c r="X589" s="186"/>
      <c r="Y589" s="186"/>
      <c r="Z589" s="186"/>
    </row>
    <row r="590" ht="16.5" customHeight="1" spans="1:26">
      <c r="A590" s="186"/>
      <c r="B590" s="186"/>
      <c r="C590" s="186"/>
      <c r="D590" s="186"/>
      <c r="E590" s="186"/>
      <c r="F590" s="186"/>
      <c r="G590" s="186"/>
      <c r="H590" s="186"/>
      <c r="I590" s="186"/>
      <c r="J590" s="186"/>
      <c r="K590" s="186"/>
      <c r="L590" s="186"/>
      <c r="M590" s="186"/>
      <c r="N590" s="186"/>
      <c r="O590" s="186"/>
      <c r="P590" s="186"/>
      <c r="Q590" s="186"/>
      <c r="R590" s="186"/>
      <c r="S590" s="186"/>
      <c r="T590" s="186"/>
      <c r="U590" s="186"/>
      <c r="V590" s="186"/>
      <c r="W590" s="186"/>
      <c r="X590" s="186"/>
      <c r="Y590" s="186"/>
      <c r="Z590" s="186"/>
    </row>
    <row r="591" ht="16.5" customHeight="1" spans="1:26">
      <c r="A591" s="186"/>
      <c r="B591" s="186"/>
      <c r="C591" s="186"/>
      <c r="D591" s="186"/>
      <c r="E591" s="186"/>
      <c r="F591" s="186"/>
      <c r="G591" s="186"/>
      <c r="H591" s="186"/>
      <c r="I591" s="186"/>
      <c r="J591" s="186"/>
      <c r="K591" s="186"/>
      <c r="L591" s="186"/>
      <c r="M591" s="186"/>
      <c r="N591" s="186"/>
      <c r="O591" s="186"/>
      <c r="P591" s="186"/>
      <c r="Q591" s="186"/>
      <c r="R591" s="186"/>
      <c r="S591" s="186"/>
      <c r="T591" s="186"/>
      <c r="U591" s="186"/>
      <c r="V591" s="186"/>
      <c r="W591" s="186"/>
      <c r="X591" s="186"/>
      <c r="Y591" s="186"/>
      <c r="Z591" s="186"/>
    </row>
    <row r="592" ht="16.5" customHeight="1" spans="1:26">
      <c r="A592" s="186"/>
      <c r="B592" s="186"/>
      <c r="C592" s="186"/>
      <c r="D592" s="186"/>
      <c r="E592" s="186"/>
      <c r="F592" s="186"/>
      <c r="G592" s="186"/>
      <c r="H592" s="186"/>
      <c r="I592" s="186"/>
      <c r="J592" s="186"/>
      <c r="K592" s="186"/>
      <c r="L592" s="186"/>
      <c r="M592" s="186"/>
      <c r="N592" s="186"/>
      <c r="O592" s="186"/>
      <c r="P592" s="186"/>
      <c r="Q592" s="186"/>
      <c r="R592" s="186"/>
      <c r="S592" s="186"/>
      <c r="T592" s="186"/>
      <c r="U592" s="186"/>
      <c r="V592" s="186"/>
      <c r="W592" s="186"/>
      <c r="X592" s="186"/>
      <c r="Y592" s="186"/>
      <c r="Z592" s="186"/>
    </row>
    <row r="593" ht="16.5" customHeight="1" spans="1:26">
      <c r="A593" s="186"/>
      <c r="B593" s="186"/>
      <c r="C593" s="186"/>
      <c r="D593" s="186"/>
      <c r="E593" s="186"/>
      <c r="F593" s="186"/>
      <c r="G593" s="186"/>
      <c r="H593" s="186"/>
      <c r="I593" s="186"/>
      <c r="J593" s="186"/>
      <c r="K593" s="186"/>
      <c r="L593" s="186"/>
      <c r="M593" s="186"/>
      <c r="N593" s="186"/>
      <c r="O593" s="186"/>
      <c r="P593" s="186"/>
      <c r="Q593" s="186"/>
      <c r="R593" s="186"/>
      <c r="S593" s="186"/>
      <c r="T593" s="186"/>
      <c r="U593" s="186"/>
      <c r="V593" s="186"/>
      <c r="W593" s="186"/>
      <c r="X593" s="186"/>
      <c r="Y593" s="186"/>
      <c r="Z593" s="186"/>
    </row>
    <row r="594" ht="16.5" customHeight="1" spans="1:26">
      <c r="A594" s="186"/>
      <c r="B594" s="186"/>
      <c r="C594" s="186"/>
      <c r="D594" s="186"/>
      <c r="E594" s="186"/>
      <c r="F594" s="186"/>
      <c r="G594" s="186"/>
      <c r="H594" s="186"/>
      <c r="I594" s="186"/>
      <c r="J594" s="186"/>
      <c r="K594" s="186"/>
      <c r="L594" s="186"/>
      <c r="M594" s="186"/>
      <c r="N594" s="186"/>
      <c r="O594" s="186"/>
      <c r="P594" s="186"/>
      <c r="Q594" s="186"/>
      <c r="R594" s="186"/>
      <c r="S594" s="186"/>
      <c r="T594" s="186"/>
      <c r="U594" s="186"/>
      <c r="V594" s="186"/>
      <c r="W594" s="186"/>
      <c r="X594" s="186"/>
      <c r="Y594" s="186"/>
      <c r="Z594" s="186"/>
    </row>
    <row r="595" ht="16.5" customHeight="1" spans="1:26">
      <c r="A595" s="186"/>
      <c r="B595" s="186"/>
      <c r="C595" s="186"/>
      <c r="D595" s="186"/>
      <c r="E595" s="186"/>
      <c r="F595" s="186"/>
      <c r="G595" s="186"/>
      <c r="H595" s="186"/>
      <c r="I595" s="186"/>
      <c r="J595" s="186"/>
      <c r="K595" s="186"/>
      <c r="L595" s="186"/>
      <c r="M595" s="186"/>
      <c r="N595" s="186"/>
      <c r="O595" s="186"/>
      <c r="P595" s="186"/>
      <c r="Q595" s="186"/>
      <c r="R595" s="186"/>
      <c r="S595" s="186"/>
      <c r="T595" s="186"/>
      <c r="U595" s="186"/>
      <c r="V595" s="186"/>
      <c r="W595" s="186"/>
      <c r="X595" s="186"/>
      <c r="Y595" s="186"/>
      <c r="Z595" s="186"/>
    </row>
    <row r="596" ht="16.5" customHeight="1" spans="1:26">
      <c r="A596" s="186"/>
      <c r="B596" s="186"/>
      <c r="C596" s="186"/>
      <c r="D596" s="186"/>
      <c r="E596" s="186"/>
      <c r="F596" s="186"/>
      <c r="G596" s="186"/>
      <c r="H596" s="186"/>
      <c r="I596" s="186"/>
      <c r="J596" s="186"/>
      <c r="K596" s="186"/>
      <c r="L596" s="186"/>
      <c r="M596" s="186"/>
      <c r="N596" s="186"/>
      <c r="O596" s="186"/>
      <c r="P596" s="186"/>
      <c r="Q596" s="186"/>
      <c r="R596" s="186"/>
      <c r="S596" s="186"/>
      <c r="T596" s="186"/>
      <c r="U596" s="186"/>
      <c r="V596" s="186"/>
      <c r="W596" s="186"/>
      <c r="X596" s="186"/>
      <c r="Y596" s="186"/>
      <c r="Z596" s="186"/>
    </row>
    <row r="597" ht="16.5" customHeight="1" spans="1:26">
      <c r="A597" s="186"/>
      <c r="B597" s="186"/>
      <c r="C597" s="186"/>
      <c r="D597" s="186"/>
      <c r="E597" s="186"/>
      <c r="F597" s="186"/>
      <c r="G597" s="186"/>
      <c r="H597" s="186"/>
      <c r="I597" s="186"/>
      <c r="J597" s="186"/>
      <c r="K597" s="186"/>
      <c r="L597" s="186"/>
      <c r="M597" s="186"/>
      <c r="N597" s="186"/>
      <c r="O597" s="186"/>
      <c r="P597" s="186"/>
      <c r="Q597" s="186"/>
      <c r="R597" s="186"/>
      <c r="S597" s="186"/>
      <c r="T597" s="186"/>
      <c r="U597" s="186"/>
      <c r="V597" s="186"/>
      <c r="W597" s="186"/>
      <c r="X597" s="186"/>
      <c r="Y597" s="186"/>
      <c r="Z597" s="186"/>
    </row>
    <row r="598" ht="16.5" customHeight="1" spans="1:26">
      <c r="A598" s="186"/>
      <c r="B598" s="186"/>
      <c r="C598" s="186"/>
      <c r="D598" s="186"/>
      <c r="E598" s="186"/>
      <c r="F598" s="186"/>
      <c r="G598" s="186"/>
      <c r="H598" s="186"/>
      <c r="I598" s="186"/>
      <c r="J598" s="186"/>
      <c r="K598" s="186"/>
      <c r="L598" s="186"/>
      <c r="M598" s="186"/>
      <c r="N598" s="186"/>
      <c r="O598" s="186"/>
      <c r="P598" s="186"/>
      <c r="Q598" s="186"/>
      <c r="R598" s="186"/>
      <c r="S598" s="186"/>
      <c r="T598" s="186"/>
      <c r="U598" s="186"/>
      <c r="V598" s="186"/>
      <c r="W598" s="186"/>
      <c r="X598" s="186"/>
      <c r="Y598" s="186"/>
      <c r="Z598" s="186"/>
    </row>
    <row r="599" ht="16.5" customHeight="1" spans="1:26">
      <c r="A599" s="186"/>
      <c r="B599" s="186"/>
      <c r="C599" s="186"/>
      <c r="D599" s="186"/>
      <c r="E599" s="186"/>
      <c r="F599" s="186"/>
      <c r="G599" s="186"/>
      <c r="H599" s="186"/>
      <c r="I599" s="186"/>
      <c r="J599" s="186"/>
      <c r="K599" s="186"/>
      <c r="L599" s="186"/>
      <c r="M599" s="186"/>
      <c r="N599" s="186"/>
      <c r="O599" s="186"/>
      <c r="P599" s="186"/>
      <c r="Q599" s="186"/>
      <c r="R599" s="186"/>
      <c r="S599" s="186"/>
      <c r="T599" s="186"/>
      <c r="U599" s="186"/>
      <c r="V599" s="186"/>
      <c r="W599" s="186"/>
      <c r="X599" s="186"/>
      <c r="Y599" s="186"/>
      <c r="Z599" s="186"/>
    </row>
    <row r="600" ht="16.5" customHeight="1" spans="1:26">
      <c r="A600" s="186"/>
      <c r="B600" s="186"/>
      <c r="C600" s="186"/>
      <c r="D600" s="186"/>
      <c r="E600" s="186"/>
      <c r="F600" s="186"/>
      <c r="G600" s="186"/>
      <c r="H600" s="186"/>
      <c r="I600" s="186"/>
      <c r="J600" s="186"/>
      <c r="K600" s="186"/>
      <c r="L600" s="186"/>
      <c r="M600" s="186"/>
      <c r="N600" s="186"/>
      <c r="O600" s="186"/>
      <c r="P600" s="186"/>
      <c r="Q600" s="186"/>
      <c r="R600" s="186"/>
      <c r="S600" s="186"/>
      <c r="T600" s="186"/>
      <c r="U600" s="186"/>
      <c r="V600" s="186"/>
      <c r="W600" s="186"/>
      <c r="X600" s="186"/>
      <c r="Y600" s="186"/>
      <c r="Z600" s="186"/>
    </row>
    <row r="601" ht="16.5" customHeight="1" spans="1:26">
      <c r="A601" s="186"/>
      <c r="B601" s="186"/>
      <c r="C601" s="186"/>
      <c r="D601" s="186"/>
      <c r="E601" s="186"/>
      <c r="F601" s="186"/>
      <c r="G601" s="186"/>
      <c r="H601" s="186"/>
      <c r="I601" s="186"/>
      <c r="J601" s="186"/>
      <c r="K601" s="186"/>
      <c r="L601" s="186"/>
      <c r="M601" s="186"/>
      <c r="N601" s="186"/>
      <c r="O601" s="186"/>
      <c r="P601" s="186"/>
      <c r="Q601" s="186"/>
      <c r="R601" s="186"/>
      <c r="S601" s="186"/>
      <c r="T601" s="186"/>
      <c r="U601" s="186"/>
      <c r="V601" s="186"/>
      <c r="W601" s="186"/>
      <c r="X601" s="186"/>
      <c r="Y601" s="186"/>
      <c r="Z601" s="186"/>
    </row>
    <row r="602" ht="16.5" customHeight="1" spans="1:26">
      <c r="A602" s="186"/>
      <c r="B602" s="186"/>
      <c r="C602" s="186"/>
      <c r="D602" s="186"/>
      <c r="E602" s="186"/>
      <c r="F602" s="186"/>
      <c r="G602" s="186"/>
      <c r="H602" s="186"/>
      <c r="I602" s="186"/>
      <c r="J602" s="186"/>
      <c r="K602" s="186"/>
      <c r="L602" s="186"/>
      <c r="M602" s="186"/>
      <c r="N602" s="186"/>
      <c r="O602" s="186"/>
      <c r="P602" s="186"/>
      <c r="Q602" s="186"/>
      <c r="R602" s="186"/>
      <c r="S602" s="186"/>
      <c r="T602" s="186"/>
      <c r="U602" s="186"/>
      <c r="V602" s="186"/>
      <c r="W602" s="186"/>
      <c r="X602" s="186"/>
      <c r="Y602" s="186"/>
      <c r="Z602" s="186"/>
    </row>
    <row r="603" ht="16.5" customHeight="1" spans="1:26">
      <c r="A603" s="186"/>
      <c r="B603" s="186"/>
      <c r="C603" s="186"/>
      <c r="D603" s="186"/>
      <c r="E603" s="186"/>
      <c r="F603" s="186"/>
      <c r="G603" s="186"/>
      <c r="H603" s="186"/>
      <c r="I603" s="186"/>
      <c r="J603" s="186"/>
      <c r="K603" s="186"/>
      <c r="L603" s="186"/>
      <c r="M603" s="186"/>
      <c r="N603" s="186"/>
      <c r="O603" s="186"/>
      <c r="P603" s="186"/>
      <c r="Q603" s="186"/>
      <c r="R603" s="186"/>
      <c r="S603" s="186"/>
      <c r="T603" s="186"/>
      <c r="U603" s="186"/>
      <c r="V603" s="186"/>
      <c r="W603" s="186"/>
      <c r="X603" s="186"/>
      <c r="Y603" s="186"/>
      <c r="Z603" s="186"/>
    </row>
    <row r="604" ht="16.5" customHeight="1" spans="1:26">
      <c r="A604" s="186"/>
      <c r="B604" s="186"/>
      <c r="C604" s="186"/>
      <c r="D604" s="186"/>
      <c r="E604" s="186"/>
      <c r="F604" s="186"/>
      <c r="G604" s="186"/>
      <c r="H604" s="186"/>
      <c r="I604" s="186"/>
      <c r="J604" s="186"/>
      <c r="K604" s="186"/>
      <c r="L604" s="186"/>
      <c r="M604" s="186"/>
      <c r="N604" s="186"/>
      <c r="O604" s="186"/>
      <c r="P604" s="186"/>
      <c r="Q604" s="186"/>
      <c r="R604" s="186"/>
      <c r="S604" s="186"/>
      <c r="T604" s="186"/>
      <c r="U604" s="186"/>
      <c r="V604" s="186"/>
      <c r="W604" s="186"/>
      <c r="X604" s="186"/>
      <c r="Y604" s="186"/>
      <c r="Z604" s="186"/>
    </row>
    <row r="605" ht="16.5" customHeight="1" spans="1:26">
      <c r="A605" s="186"/>
      <c r="B605" s="186"/>
      <c r="C605" s="186"/>
      <c r="D605" s="186"/>
      <c r="E605" s="186"/>
      <c r="F605" s="186"/>
      <c r="G605" s="186"/>
      <c r="H605" s="186"/>
      <c r="I605" s="186"/>
      <c r="J605" s="186"/>
      <c r="K605" s="186"/>
      <c r="L605" s="186"/>
      <c r="M605" s="186"/>
      <c r="N605" s="186"/>
      <c r="O605" s="186"/>
      <c r="P605" s="186"/>
      <c r="Q605" s="186"/>
      <c r="R605" s="186"/>
      <c r="S605" s="186"/>
      <c r="T605" s="186"/>
      <c r="U605" s="186"/>
      <c r="V605" s="186"/>
      <c r="W605" s="186"/>
      <c r="X605" s="186"/>
      <c r="Y605" s="186"/>
      <c r="Z605" s="186"/>
    </row>
    <row r="606" ht="16.5" customHeight="1" spans="1:26">
      <c r="A606" s="186"/>
      <c r="B606" s="186"/>
      <c r="C606" s="186"/>
      <c r="D606" s="186"/>
      <c r="E606" s="186"/>
      <c r="F606" s="186"/>
      <c r="G606" s="186"/>
      <c r="H606" s="186"/>
      <c r="I606" s="186"/>
      <c r="J606" s="186"/>
      <c r="K606" s="186"/>
      <c r="L606" s="186"/>
      <c r="M606" s="186"/>
      <c r="N606" s="186"/>
      <c r="O606" s="186"/>
      <c r="P606" s="186"/>
      <c r="Q606" s="186"/>
      <c r="R606" s="186"/>
      <c r="S606" s="186"/>
      <c r="T606" s="186"/>
      <c r="U606" s="186"/>
      <c r="V606" s="186"/>
      <c r="W606" s="186"/>
      <c r="X606" s="186"/>
      <c r="Y606" s="186"/>
      <c r="Z606" s="186"/>
    </row>
    <row r="607" ht="16.5" customHeight="1" spans="1:26">
      <c r="A607" s="186"/>
      <c r="B607" s="186"/>
      <c r="C607" s="186"/>
      <c r="D607" s="186"/>
      <c r="E607" s="186"/>
      <c r="F607" s="186"/>
      <c r="G607" s="186"/>
      <c r="H607" s="186"/>
      <c r="I607" s="186"/>
      <c r="J607" s="186"/>
      <c r="K607" s="186"/>
      <c r="L607" s="186"/>
      <c r="M607" s="186"/>
      <c r="N607" s="186"/>
      <c r="O607" s="186"/>
      <c r="P607" s="186"/>
      <c r="Q607" s="186"/>
      <c r="R607" s="186"/>
      <c r="S607" s="186"/>
      <c r="T607" s="186"/>
      <c r="U607" s="186"/>
      <c r="V607" s="186"/>
      <c r="W607" s="186"/>
      <c r="X607" s="186"/>
      <c r="Y607" s="186"/>
      <c r="Z607" s="186"/>
    </row>
    <row r="608" ht="16.5" customHeight="1" spans="1:26">
      <c r="A608" s="186"/>
      <c r="B608" s="186"/>
      <c r="C608" s="186"/>
      <c r="D608" s="186"/>
      <c r="E608" s="186"/>
      <c r="F608" s="186"/>
      <c r="G608" s="186"/>
      <c r="H608" s="186"/>
      <c r="I608" s="186"/>
      <c r="J608" s="186"/>
      <c r="K608" s="186"/>
      <c r="L608" s="186"/>
      <c r="M608" s="186"/>
      <c r="N608" s="186"/>
      <c r="O608" s="186"/>
      <c r="P608" s="186"/>
      <c r="Q608" s="186"/>
      <c r="R608" s="186"/>
      <c r="S608" s="186"/>
      <c r="T608" s="186"/>
      <c r="U608" s="186"/>
      <c r="V608" s="186"/>
      <c r="W608" s="186"/>
      <c r="X608" s="186"/>
      <c r="Y608" s="186"/>
      <c r="Z608" s="186"/>
    </row>
    <row r="609" ht="16.5" customHeight="1" spans="1:26">
      <c r="A609" s="186"/>
      <c r="B609" s="186"/>
      <c r="C609" s="186"/>
      <c r="D609" s="186"/>
      <c r="E609" s="186"/>
      <c r="F609" s="186"/>
      <c r="G609" s="186"/>
      <c r="H609" s="186"/>
      <c r="I609" s="186"/>
      <c r="J609" s="186"/>
      <c r="K609" s="186"/>
      <c r="L609" s="186"/>
      <c r="M609" s="186"/>
      <c r="N609" s="186"/>
      <c r="O609" s="186"/>
      <c r="P609" s="186"/>
      <c r="Q609" s="186"/>
      <c r="R609" s="186"/>
      <c r="S609" s="186"/>
      <c r="T609" s="186"/>
      <c r="U609" s="186"/>
      <c r="V609" s="186"/>
      <c r="W609" s="186"/>
      <c r="X609" s="186"/>
      <c r="Y609" s="186"/>
      <c r="Z609" s="186"/>
    </row>
    <row r="610" ht="16.5" customHeight="1" spans="1:26">
      <c r="A610" s="186"/>
      <c r="B610" s="186"/>
      <c r="C610" s="186"/>
      <c r="D610" s="186"/>
      <c r="E610" s="186"/>
      <c r="F610" s="186"/>
      <c r="G610" s="186"/>
      <c r="H610" s="186"/>
      <c r="I610" s="186"/>
      <c r="J610" s="186"/>
      <c r="K610" s="186"/>
      <c r="L610" s="186"/>
      <c r="M610" s="186"/>
      <c r="N610" s="186"/>
      <c r="O610" s="186"/>
      <c r="P610" s="186"/>
      <c r="Q610" s="186"/>
      <c r="R610" s="186"/>
      <c r="S610" s="186"/>
      <c r="T610" s="186"/>
      <c r="U610" s="186"/>
      <c r="V610" s="186"/>
      <c r="W610" s="186"/>
      <c r="X610" s="186"/>
      <c r="Y610" s="186"/>
      <c r="Z610" s="186"/>
    </row>
    <row r="611" ht="16.5" customHeight="1" spans="1:26">
      <c r="A611" s="186"/>
      <c r="B611" s="186"/>
      <c r="C611" s="186"/>
      <c r="D611" s="186"/>
      <c r="E611" s="186"/>
      <c r="F611" s="186"/>
      <c r="G611" s="186"/>
      <c r="H611" s="186"/>
      <c r="I611" s="186"/>
      <c r="J611" s="186"/>
      <c r="K611" s="186"/>
      <c r="L611" s="186"/>
      <c r="M611" s="186"/>
      <c r="N611" s="186"/>
      <c r="O611" s="186"/>
      <c r="P611" s="186"/>
      <c r="Q611" s="186"/>
      <c r="R611" s="186"/>
      <c r="S611" s="186"/>
      <c r="T611" s="186"/>
      <c r="U611" s="186"/>
      <c r="V611" s="186"/>
      <c r="W611" s="186"/>
      <c r="X611" s="186"/>
      <c r="Y611" s="186"/>
      <c r="Z611" s="186"/>
    </row>
    <row r="612" ht="16.5" customHeight="1" spans="1:26">
      <c r="A612" s="186"/>
      <c r="B612" s="186"/>
      <c r="C612" s="186"/>
      <c r="D612" s="186"/>
      <c r="E612" s="186"/>
      <c r="F612" s="186"/>
      <c r="G612" s="186"/>
      <c r="H612" s="186"/>
      <c r="I612" s="186"/>
      <c r="J612" s="186"/>
      <c r="K612" s="186"/>
      <c r="L612" s="186"/>
      <c r="M612" s="186"/>
      <c r="N612" s="186"/>
      <c r="O612" s="186"/>
      <c r="P612" s="186"/>
      <c r="Q612" s="186"/>
      <c r="R612" s="186"/>
      <c r="S612" s="186"/>
      <c r="T612" s="186"/>
      <c r="U612" s="186"/>
      <c r="V612" s="186"/>
      <c r="W612" s="186"/>
      <c r="X612" s="186"/>
      <c r="Y612" s="186"/>
      <c r="Z612" s="186"/>
    </row>
    <row r="613" ht="16.5" customHeight="1" spans="1:26">
      <c r="A613" s="186"/>
      <c r="B613" s="186"/>
      <c r="C613" s="186"/>
      <c r="D613" s="186"/>
      <c r="E613" s="186"/>
      <c r="F613" s="186"/>
      <c r="G613" s="186"/>
      <c r="H613" s="186"/>
      <c r="I613" s="186"/>
      <c r="J613" s="186"/>
      <c r="K613" s="186"/>
      <c r="L613" s="186"/>
      <c r="M613" s="186"/>
      <c r="N613" s="186"/>
      <c r="O613" s="186"/>
      <c r="P613" s="186"/>
      <c r="Q613" s="186"/>
      <c r="R613" s="186"/>
      <c r="S613" s="186"/>
      <c r="T613" s="186"/>
      <c r="U613" s="186"/>
      <c r="V613" s="186"/>
      <c r="W613" s="186"/>
      <c r="X613" s="186"/>
      <c r="Y613" s="186"/>
      <c r="Z613" s="186"/>
    </row>
    <row r="614" ht="16.5" customHeight="1" spans="1:26">
      <c r="A614" s="186"/>
      <c r="B614" s="186"/>
      <c r="C614" s="186"/>
      <c r="D614" s="186"/>
      <c r="E614" s="186"/>
      <c r="F614" s="186"/>
      <c r="G614" s="186"/>
      <c r="H614" s="186"/>
      <c r="I614" s="186"/>
      <c r="J614" s="186"/>
      <c r="K614" s="186"/>
      <c r="L614" s="186"/>
      <c r="M614" s="186"/>
      <c r="N614" s="186"/>
      <c r="O614" s="186"/>
      <c r="P614" s="186"/>
      <c r="Q614" s="186"/>
      <c r="R614" s="186"/>
      <c r="S614" s="186"/>
      <c r="T614" s="186"/>
      <c r="U614" s="186"/>
      <c r="V614" s="186"/>
      <c r="W614" s="186"/>
      <c r="X614" s="186"/>
      <c r="Y614" s="186"/>
      <c r="Z614" s="186"/>
    </row>
    <row r="615" ht="16.5" customHeight="1" spans="1:26">
      <c r="A615" s="186"/>
      <c r="B615" s="186"/>
      <c r="C615" s="186"/>
      <c r="D615" s="186"/>
      <c r="E615" s="186"/>
      <c r="F615" s="186"/>
      <c r="G615" s="186"/>
      <c r="H615" s="186"/>
      <c r="I615" s="186"/>
      <c r="J615" s="186"/>
      <c r="K615" s="186"/>
      <c r="L615" s="186"/>
      <c r="M615" s="186"/>
      <c r="N615" s="186"/>
      <c r="O615" s="186"/>
      <c r="P615" s="186"/>
      <c r="Q615" s="186"/>
      <c r="R615" s="186"/>
      <c r="S615" s="186"/>
      <c r="T615" s="186"/>
      <c r="U615" s="186"/>
      <c r="V615" s="186"/>
      <c r="W615" s="186"/>
      <c r="X615" s="186"/>
      <c r="Y615" s="186"/>
      <c r="Z615" s="186"/>
    </row>
    <row r="616" ht="16.5" customHeight="1" spans="1:26">
      <c r="A616" s="186"/>
      <c r="B616" s="186"/>
      <c r="C616" s="186"/>
      <c r="D616" s="186"/>
      <c r="E616" s="186"/>
      <c r="F616" s="186"/>
      <c r="G616" s="186"/>
      <c r="H616" s="186"/>
      <c r="I616" s="186"/>
      <c r="J616" s="186"/>
      <c r="K616" s="186"/>
      <c r="L616" s="186"/>
      <c r="M616" s="186"/>
      <c r="N616" s="186"/>
      <c r="O616" s="186"/>
      <c r="P616" s="186"/>
      <c r="Q616" s="186"/>
      <c r="R616" s="186"/>
      <c r="S616" s="186"/>
      <c r="T616" s="186"/>
      <c r="U616" s="186"/>
      <c r="V616" s="186"/>
      <c r="W616" s="186"/>
      <c r="X616" s="186"/>
      <c r="Y616" s="186"/>
      <c r="Z616" s="186"/>
    </row>
    <row r="617" ht="16.5" customHeight="1" spans="1:26">
      <c r="A617" s="186"/>
      <c r="B617" s="186"/>
      <c r="C617" s="186"/>
      <c r="D617" s="186"/>
      <c r="E617" s="186"/>
      <c r="F617" s="186"/>
      <c r="G617" s="186"/>
      <c r="H617" s="186"/>
      <c r="I617" s="186"/>
      <c r="J617" s="186"/>
      <c r="K617" s="186"/>
      <c r="L617" s="186"/>
      <c r="M617" s="186"/>
      <c r="N617" s="186"/>
      <c r="O617" s="186"/>
      <c r="P617" s="186"/>
      <c r="Q617" s="186"/>
      <c r="R617" s="186"/>
      <c r="S617" s="186"/>
      <c r="T617" s="186"/>
      <c r="U617" s="186"/>
      <c r="V617" s="186"/>
      <c r="W617" s="186"/>
      <c r="X617" s="186"/>
      <c r="Y617" s="186"/>
      <c r="Z617" s="186"/>
    </row>
    <row r="618" ht="16.5" customHeight="1" spans="1:26">
      <c r="A618" s="186"/>
      <c r="B618" s="186"/>
      <c r="C618" s="186"/>
      <c r="D618" s="186"/>
      <c r="E618" s="186"/>
      <c r="F618" s="186"/>
      <c r="G618" s="186"/>
      <c r="H618" s="186"/>
      <c r="I618" s="186"/>
      <c r="J618" s="186"/>
      <c r="K618" s="186"/>
      <c r="L618" s="186"/>
      <c r="M618" s="186"/>
      <c r="N618" s="186"/>
      <c r="O618" s="186"/>
      <c r="P618" s="186"/>
      <c r="Q618" s="186"/>
      <c r="R618" s="186"/>
      <c r="S618" s="186"/>
      <c r="T618" s="186"/>
      <c r="U618" s="186"/>
      <c r="V618" s="186"/>
      <c r="W618" s="186"/>
      <c r="X618" s="186"/>
      <c r="Y618" s="186"/>
      <c r="Z618" s="186"/>
    </row>
    <row r="619" ht="16.5" customHeight="1" spans="1:26">
      <c r="A619" s="186"/>
      <c r="B619" s="186"/>
      <c r="C619" s="186"/>
      <c r="D619" s="186"/>
      <c r="E619" s="186"/>
      <c r="F619" s="186"/>
      <c r="G619" s="186"/>
      <c r="H619" s="186"/>
      <c r="I619" s="186"/>
      <c r="J619" s="186"/>
      <c r="K619" s="186"/>
      <c r="L619" s="186"/>
      <c r="M619" s="186"/>
      <c r="N619" s="186"/>
      <c r="O619" s="186"/>
      <c r="P619" s="186"/>
      <c r="Q619" s="186"/>
      <c r="R619" s="186"/>
      <c r="S619" s="186"/>
      <c r="T619" s="186"/>
      <c r="U619" s="186"/>
      <c r="V619" s="186"/>
      <c r="W619" s="186"/>
      <c r="X619" s="186"/>
      <c r="Y619" s="186"/>
      <c r="Z619" s="186"/>
    </row>
    <row r="620" ht="16.5" customHeight="1" spans="1:26">
      <c r="A620" s="186"/>
      <c r="B620" s="186"/>
      <c r="C620" s="186"/>
      <c r="D620" s="186"/>
      <c r="E620" s="186"/>
      <c r="F620" s="186"/>
      <c r="G620" s="186"/>
      <c r="H620" s="186"/>
      <c r="I620" s="186"/>
      <c r="J620" s="186"/>
      <c r="K620" s="186"/>
      <c r="L620" s="186"/>
      <c r="M620" s="186"/>
      <c r="N620" s="186"/>
      <c r="O620" s="186"/>
      <c r="P620" s="186"/>
      <c r="Q620" s="186"/>
      <c r="R620" s="186"/>
      <c r="S620" s="186"/>
      <c r="T620" s="186"/>
      <c r="U620" s="186"/>
      <c r="V620" s="186"/>
      <c r="W620" s="186"/>
      <c r="X620" s="186"/>
      <c r="Y620" s="186"/>
      <c r="Z620" s="186"/>
    </row>
    <row r="621" ht="16.5" customHeight="1" spans="1:26">
      <c r="A621" s="186"/>
      <c r="B621" s="186"/>
      <c r="C621" s="186"/>
      <c r="D621" s="186"/>
      <c r="E621" s="186"/>
      <c r="F621" s="186"/>
      <c r="G621" s="186"/>
      <c r="H621" s="186"/>
      <c r="I621" s="186"/>
      <c r="J621" s="186"/>
      <c r="K621" s="186"/>
      <c r="L621" s="186"/>
      <c r="M621" s="186"/>
      <c r="N621" s="186"/>
      <c r="O621" s="186"/>
      <c r="P621" s="186"/>
      <c r="Q621" s="186"/>
      <c r="R621" s="186"/>
      <c r="S621" s="186"/>
      <c r="T621" s="186"/>
      <c r="U621" s="186"/>
      <c r="V621" s="186"/>
      <c r="W621" s="186"/>
      <c r="X621" s="186"/>
      <c r="Y621" s="186"/>
      <c r="Z621" s="186"/>
    </row>
    <row r="622" ht="16.5" customHeight="1" spans="1:26">
      <c r="A622" s="186"/>
      <c r="B622" s="186"/>
      <c r="C622" s="186"/>
      <c r="D622" s="186"/>
      <c r="E622" s="186"/>
      <c r="F622" s="186"/>
      <c r="G622" s="186"/>
      <c r="H622" s="186"/>
      <c r="I622" s="186"/>
      <c r="J622" s="186"/>
      <c r="K622" s="186"/>
      <c r="L622" s="186"/>
      <c r="M622" s="186"/>
      <c r="N622" s="186"/>
      <c r="O622" s="186"/>
      <c r="P622" s="186"/>
      <c r="Q622" s="186"/>
      <c r="R622" s="186"/>
      <c r="S622" s="186"/>
      <c r="T622" s="186"/>
      <c r="U622" s="186"/>
      <c r="V622" s="186"/>
      <c r="W622" s="186"/>
      <c r="X622" s="186"/>
      <c r="Y622" s="186"/>
      <c r="Z622" s="186"/>
    </row>
    <row r="623" ht="16.5" customHeight="1" spans="1:26">
      <c r="A623" s="186"/>
      <c r="B623" s="186"/>
      <c r="C623" s="186"/>
      <c r="D623" s="186"/>
      <c r="E623" s="186"/>
      <c r="F623" s="186"/>
      <c r="G623" s="186"/>
      <c r="H623" s="186"/>
      <c r="I623" s="186"/>
      <c r="J623" s="186"/>
      <c r="K623" s="186"/>
      <c r="L623" s="186"/>
      <c r="M623" s="186"/>
      <c r="N623" s="186"/>
      <c r="O623" s="186"/>
      <c r="P623" s="186"/>
      <c r="Q623" s="186"/>
      <c r="R623" s="186"/>
      <c r="S623" s="186"/>
      <c r="T623" s="186"/>
      <c r="U623" s="186"/>
      <c r="V623" s="186"/>
      <c r="W623" s="186"/>
      <c r="X623" s="186"/>
      <c r="Y623" s="186"/>
      <c r="Z623" s="186"/>
    </row>
    <row r="624" ht="16.5" customHeight="1" spans="1:26">
      <c r="A624" s="186"/>
      <c r="B624" s="186"/>
      <c r="C624" s="186"/>
      <c r="D624" s="186"/>
      <c r="E624" s="186"/>
      <c r="F624" s="186"/>
      <c r="G624" s="186"/>
      <c r="H624" s="186"/>
      <c r="I624" s="186"/>
      <c r="J624" s="186"/>
      <c r="K624" s="186"/>
      <c r="L624" s="186"/>
      <c r="M624" s="186"/>
      <c r="N624" s="186"/>
      <c r="O624" s="186"/>
      <c r="P624" s="186"/>
      <c r="Q624" s="186"/>
      <c r="R624" s="186"/>
      <c r="S624" s="186"/>
      <c r="T624" s="186"/>
      <c r="U624" s="186"/>
      <c r="V624" s="186"/>
      <c r="W624" s="186"/>
      <c r="X624" s="186"/>
      <c r="Y624" s="186"/>
      <c r="Z624" s="186"/>
    </row>
    <row r="625" ht="16.5" customHeight="1" spans="1:26">
      <c r="A625" s="186"/>
      <c r="B625" s="186"/>
      <c r="C625" s="186"/>
      <c r="D625" s="186"/>
      <c r="E625" s="186"/>
      <c r="F625" s="186"/>
      <c r="G625" s="186"/>
      <c r="H625" s="186"/>
      <c r="I625" s="186"/>
      <c r="J625" s="186"/>
      <c r="K625" s="186"/>
      <c r="L625" s="186"/>
      <c r="M625" s="186"/>
      <c r="N625" s="186"/>
      <c r="O625" s="186"/>
      <c r="P625" s="186"/>
      <c r="Q625" s="186"/>
      <c r="R625" s="186"/>
      <c r="S625" s="186"/>
      <c r="T625" s="186"/>
      <c r="U625" s="186"/>
      <c r="V625" s="186"/>
      <c r="W625" s="186"/>
      <c r="X625" s="186"/>
      <c r="Y625" s="186"/>
      <c r="Z625" s="186"/>
    </row>
    <row r="626" ht="16.5" customHeight="1" spans="1:26">
      <c r="A626" s="186"/>
      <c r="B626" s="186"/>
      <c r="C626" s="186"/>
      <c r="D626" s="186"/>
      <c r="E626" s="186"/>
      <c r="F626" s="186"/>
      <c r="G626" s="186"/>
      <c r="H626" s="186"/>
      <c r="I626" s="186"/>
      <c r="J626" s="186"/>
      <c r="K626" s="186"/>
      <c r="L626" s="186"/>
      <c r="M626" s="186"/>
      <c r="N626" s="186"/>
      <c r="O626" s="186"/>
      <c r="P626" s="186"/>
      <c r="Q626" s="186"/>
      <c r="R626" s="186"/>
      <c r="S626" s="186"/>
      <c r="T626" s="186"/>
      <c r="U626" s="186"/>
      <c r="V626" s="186"/>
      <c r="W626" s="186"/>
      <c r="X626" s="186"/>
      <c r="Y626" s="186"/>
      <c r="Z626" s="186"/>
    </row>
    <row r="627" ht="16.5" customHeight="1" spans="1:26">
      <c r="A627" s="186"/>
      <c r="B627" s="186"/>
      <c r="C627" s="186"/>
      <c r="D627" s="186"/>
      <c r="E627" s="186"/>
      <c r="F627" s="186"/>
      <c r="G627" s="186"/>
      <c r="H627" s="186"/>
      <c r="I627" s="186"/>
      <c r="J627" s="186"/>
      <c r="K627" s="186"/>
      <c r="L627" s="186"/>
      <c r="M627" s="186"/>
      <c r="N627" s="186"/>
      <c r="O627" s="186"/>
      <c r="P627" s="186"/>
      <c r="Q627" s="186"/>
      <c r="R627" s="186"/>
      <c r="S627" s="186"/>
      <c r="T627" s="186"/>
      <c r="U627" s="186"/>
      <c r="V627" s="186"/>
      <c r="W627" s="186"/>
      <c r="X627" s="186"/>
      <c r="Y627" s="186"/>
      <c r="Z627" s="186"/>
    </row>
    <row r="628" ht="16.5" customHeight="1" spans="1:26">
      <c r="A628" s="186"/>
      <c r="B628" s="186"/>
      <c r="C628" s="186"/>
      <c r="D628" s="186"/>
      <c r="E628" s="186"/>
      <c r="F628" s="186"/>
      <c r="G628" s="186"/>
      <c r="H628" s="186"/>
      <c r="I628" s="186"/>
      <c r="J628" s="186"/>
      <c r="K628" s="186"/>
      <c r="L628" s="186"/>
      <c r="M628" s="186"/>
      <c r="N628" s="186"/>
      <c r="O628" s="186"/>
      <c r="P628" s="186"/>
      <c r="Q628" s="186"/>
      <c r="R628" s="186"/>
      <c r="S628" s="186"/>
      <c r="T628" s="186"/>
      <c r="U628" s="186"/>
      <c r="V628" s="186"/>
      <c r="W628" s="186"/>
      <c r="X628" s="186"/>
      <c r="Y628" s="186"/>
      <c r="Z628" s="186"/>
    </row>
    <row r="629" ht="16.5" customHeight="1" spans="1:26">
      <c r="A629" s="186"/>
      <c r="B629" s="186"/>
      <c r="C629" s="186"/>
      <c r="D629" s="186"/>
      <c r="E629" s="186"/>
      <c r="F629" s="186"/>
      <c r="G629" s="186"/>
      <c r="H629" s="186"/>
      <c r="I629" s="186"/>
      <c r="J629" s="186"/>
      <c r="K629" s="186"/>
      <c r="L629" s="186"/>
      <c r="M629" s="186"/>
      <c r="N629" s="186"/>
      <c r="O629" s="186"/>
      <c r="P629" s="186"/>
      <c r="Q629" s="186"/>
      <c r="R629" s="186"/>
      <c r="S629" s="186"/>
      <c r="T629" s="186"/>
      <c r="U629" s="186"/>
      <c r="V629" s="186"/>
      <c r="W629" s="186"/>
      <c r="X629" s="186"/>
      <c r="Y629" s="186"/>
      <c r="Z629" s="186"/>
    </row>
    <row r="630" ht="16.5" customHeight="1" spans="1:26">
      <c r="A630" s="186"/>
      <c r="B630" s="186"/>
      <c r="C630" s="186"/>
      <c r="D630" s="186"/>
      <c r="E630" s="186"/>
      <c r="F630" s="186"/>
      <c r="G630" s="186"/>
      <c r="H630" s="186"/>
      <c r="I630" s="186"/>
      <c r="J630" s="186"/>
      <c r="K630" s="186"/>
      <c r="L630" s="186"/>
      <c r="M630" s="186"/>
      <c r="N630" s="186"/>
      <c r="O630" s="186"/>
      <c r="P630" s="186"/>
      <c r="Q630" s="186"/>
      <c r="R630" s="186"/>
      <c r="S630" s="186"/>
      <c r="T630" s="186"/>
      <c r="U630" s="186"/>
      <c r="V630" s="186"/>
      <c r="W630" s="186"/>
      <c r="X630" s="186"/>
      <c r="Y630" s="186"/>
      <c r="Z630" s="186"/>
    </row>
    <row r="631" ht="16.5" customHeight="1" spans="1:26">
      <c r="A631" s="186"/>
      <c r="B631" s="186"/>
      <c r="C631" s="186"/>
      <c r="D631" s="186"/>
      <c r="E631" s="186"/>
      <c r="F631" s="186"/>
      <c r="G631" s="186"/>
      <c r="H631" s="186"/>
      <c r="I631" s="186"/>
      <c r="J631" s="186"/>
      <c r="K631" s="186"/>
      <c r="L631" s="186"/>
      <c r="M631" s="186"/>
      <c r="N631" s="186"/>
      <c r="O631" s="186"/>
      <c r="P631" s="186"/>
      <c r="Q631" s="186"/>
      <c r="R631" s="186"/>
      <c r="S631" s="186"/>
      <c r="T631" s="186"/>
      <c r="U631" s="186"/>
      <c r="V631" s="186"/>
      <c r="W631" s="186"/>
      <c r="X631" s="186"/>
      <c r="Y631" s="186"/>
      <c r="Z631" s="186"/>
    </row>
    <row r="632" ht="16.5" customHeight="1" spans="1:26">
      <c r="A632" s="186"/>
      <c r="B632" s="186"/>
      <c r="C632" s="186"/>
      <c r="D632" s="186"/>
      <c r="E632" s="186"/>
      <c r="F632" s="186"/>
      <c r="G632" s="186"/>
      <c r="H632" s="186"/>
      <c r="I632" s="186"/>
      <c r="J632" s="186"/>
      <c r="K632" s="186"/>
      <c r="L632" s="186"/>
      <c r="M632" s="186"/>
      <c r="N632" s="186"/>
      <c r="O632" s="186"/>
      <c r="P632" s="186"/>
      <c r="Q632" s="186"/>
      <c r="R632" s="186"/>
      <c r="S632" s="186"/>
      <c r="T632" s="186"/>
      <c r="U632" s="186"/>
      <c r="V632" s="186"/>
      <c r="W632" s="186"/>
      <c r="X632" s="186"/>
      <c r="Y632" s="186"/>
      <c r="Z632" s="186"/>
    </row>
    <row r="633" ht="16.5" customHeight="1" spans="1:26">
      <c r="A633" s="186"/>
      <c r="B633" s="186"/>
      <c r="C633" s="186"/>
      <c r="D633" s="186"/>
      <c r="E633" s="186"/>
      <c r="F633" s="186"/>
      <c r="G633" s="186"/>
      <c r="H633" s="186"/>
      <c r="I633" s="186"/>
      <c r="J633" s="186"/>
      <c r="K633" s="186"/>
      <c r="L633" s="186"/>
      <c r="M633" s="186"/>
      <c r="N633" s="186"/>
      <c r="O633" s="186"/>
      <c r="P633" s="186"/>
      <c r="Q633" s="186"/>
      <c r="R633" s="186"/>
      <c r="S633" s="186"/>
      <c r="T633" s="186"/>
      <c r="U633" s="186"/>
      <c r="V633" s="186"/>
      <c r="W633" s="186"/>
      <c r="X633" s="186"/>
      <c r="Y633" s="186"/>
      <c r="Z633" s="186"/>
    </row>
    <row r="634" ht="16.5" customHeight="1" spans="1:26">
      <c r="A634" s="186"/>
      <c r="B634" s="186"/>
      <c r="C634" s="186"/>
      <c r="D634" s="186"/>
      <c r="E634" s="186"/>
      <c r="F634" s="186"/>
      <c r="G634" s="186"/>
      <c r="H634" s="186"/>
      <c r="I634" s="186"/>
      <c r="J634" s="186"/>
      <c r="K634" s="186"/>
      <c r="L634" s="186"/>
      <c r="M634" s="186"/>
      <c r="N634" s="186"/>
      <c r="O634" s="186"/>
      <c r="P634" s="186"/>
      <c r="Q634" s="186"/>
      <c r="R634" s="186"/>
      <c r="S634" s="186"/>
      <c r="T634" s="186"/>
      <c r="U634" s="186"/>
      <c r="V634" s="186"/>
      <c r="W634" s="186"/>
      <c r="X634" s="186"/>
      <c r="Y634" s="186"/>
      <c r="Z634" s="186"/>
    </row>
    <row r="635" ht="16.5" customHeight="1" spans="1:26">
      <c r="A635" s="186"/>
      <c r="B635" s="186"/>
      <c r="C635" s="186"/>
      <c r="D635" s="186"/>
      <c r="E635" s="186"/>
      <c r="F635" s="186"/>
      <c r="G635" s="186"/>
      <c r="H635" s="186"/>
      <c r="I635" s="186"/>
      <c r="J635" s="186"/>
      <c r="K635" s="186"/>
      <c r="L635" s="186"/>
      <c r="M635" s="186"/>
      <c r="N635" s="186"/>
      <c r="O635" s="186"/>
      <c r="P635" s="186"/>
      <c r="Q635" s="186"/>
      <c r="R635" s="186"/>
      <c r="S635" s="186"/>
      <c r="T635" s="186"/>
      <c r="U635" s="186"/>
      <c r="V635" s="186"/>
      <c r="W635" s="186"/>
      <c r="X635" s="186"/>
      <c r="Y635" s="186"/>
      <c r="Z635" s="186"/>
    </row>
    <row r="636" ht="16.5" customHeight="1" spans="1:26">
      <c r="A636" s="186"/>
      <c r="B636" s="186"/>
      <c r="C636" s="186"/>
      <c r="D636" s="186"/>
      <c r="E636" s="186"/>
      <c r="F636" s="186"/>
      <c r="G636" s="186"/>
      <c r="H636" s="186"/>
      <c r="I636" s="186"/>
      <c r="J636" s="186"/>
      <c r="K636" s="186"/>
      <c r="L636" s="186"/>
      <c r="M636" s="186"/>
      <c r="N636" s="186"/>
      <c r="O636" s="186"/>
      <c r="P636" s="186"/>
      <c r="Q636" s="186"/>
      <c r="R636" s="186"/>
      <c r="S636" s="186"/>
      <c r="T636" s="186"/>
      <c r="U636" s="186"/>
      <c r="V636" s="186"/>
      <c r="W636" s="186"/>
      <c r="X636" s="186"/>
      <c r="Y636" s="186"/>
      <c r="Z636" s="186"/>
    </row>
    <row r="637" ht="16.5" customHeight="1" spans="1:26">
      <c r="A637" s="186"/>
      <c r="B637" s="186"/>
      <c r="C637" s="186"/>
      <c r="D637" s="186"/>
      <c r="E637" s="186"/>
      <c r="F637" s="186"/>
      <c r="G637" s="186"/>
      <c r="H637" s="186"/>
      <c r="I637" s="186"/>
      <c r="J637" s="186"/>
      <c r="K637" s="186"/>
      <c r="L637" s="186"/>
      <c r="M637" s="186"/>
      <c r="N637" s="186"/>
      <c r="O637" s="186"/>
      <c r="P637" s="186"/>
      <c r="Q637" s="186"/>
      <c r="R637" s="186"/>
      <c r="S637" s="186"/>
      <c r="T637" s="186"/>
      <c r="U637" s="186"/>
      <c r="V637" s="186"/>
      <c r="W637" s="186"/>
      <c r="X637" s="186"/>
      <c r="Y637" s="186"/>
      <c r="Z637" s="186"/>
    </row>
    <row r="638" ht="16.5" customHeight="1" spans="1:26">
      <c r="A638" s="186"/>
      <c r="B638" s="186"/>
      <c r="C638" s="186"/>
      <c r="D638" s="186"/>
      <c r="E638" s="186"/>
      <c r="F638" s="186"/>
      <c r="G638" s="186"/>
      <c r="H638" s="186"/>
      <c r="I638" s="186"/>
      <c r="J638" s="186"/>
      <c r="K638" s="186"/>
      <c r="L638" s="186"/>
      <c r="M638" s="186"/>
      <c r="N638" s="186"/>
      <c r="O638" s="186"/>
      <c r="P638" s="186"/>
      <c r="Q638" s="186"/>
      <c r="R638" s="186"/>
      <c r="S638" s="186"/>
      <c r="T638" s="186"/>
      <c r="U638" s="186"/>
      <c r="V638" s="186"/>
      <c r="W638" s="186"/>
      <c r="X638" s="186"/>
      <c r="Y638" s="186"/>
      <c r="Z638" s="186"/>
    </row>
    <row r="639" ht="16.5" customHeight="1" spans="1:26">
      <c r="A639" s="186"/>
      <c r="B639" s="186"/>
      <c r="C639" s="186"/>
      <c r="D639" s="186"/>
      <c r="E639" s="186"/>
      <c r="F639" s="186"/>
      <c r="G639" s="186"/>
      <c r="H639" s="186"/>
      <c r="I639" s="186"/>
      <c r="J639" s="186"/>
      <c r="K639" s="186"/>
      <c r="L639" s="186"/>
      <c r="M639" s="186"/>
      <c r="N639" s="186"/>
      <c r="O639" s="186"/>
      <c r="P639" s="186"/>
      <c r="Q639" s="186"/>
      <c r="R639" s="186"/>
      <c r="S639" s="186"/>
      <c r="T639" s="186"/>
      <c r="U639" s="186"/>
      <c r="V639" s="186"/>
      <c r="W639" s="186"/>
      <c r="X639" s="186"/>
      <c r="Y639" s="186"/>
      <c r="Z639" s="186"/>
    </row>
    <row r="640" ht="16.5" customHeight="1" spans="1:26">
      <c r="A640" s="186"/>
      <c r="B640" s="186"/>
      <c r="C640" s="186"/>
      <c r="D640" s="186"/>
      <c r="E640" s="186"/>
      <c r="F640" s="186"/>
      <c r="G640" s="186"/>
      <c r="H640" s="186"/>
      <c r="I640" s="186"/>
      <c r="J640" s="186"/>
      <c r="K640" s="186"/>
      <c r="L640" s="186"/>
      <c r="M640" s="186"/>
      <c r="N640" s="186"/>
      <c r="O640" s="186"/>
      <c r="P640" s="186"/>
      <c r="Q640" s="186"/>
      <c r="R640" s="186"/>
      <c r="S640" s="186"/>
      <c r="T640" s="186"/>
      <c r="U640" s="186"/>
      <c r="V640" s="186"/>
      <c r="W640" s="186"/>
      <c r="X640" s="186"/>
      <c r="Y640" s="186"/>
      <c r="Z640" s="186"/>
    </row>
    <row r="641" ht="16.5" customHeight="1" spans="1:26">
      <c r="A641" s="186"/>
      <c r="B641" s="186"/>
      <c r="C641" s="186"/>
      <c r="D641" s="186"/>
      <c r="E641" s="186"/>
      <c r="F641" s="186"/>
      <c r="G641" s="186"/>
      <c r="H641" s="186"/>
      <c r="I641" s="186"/>
      <c r="J641" s="186"/>
      <c r="K641" s="186"/>
      <c r="L641" s="186"/>
      <c r="M641" s="186"/>
      <c r="N641" s="186"/>
      <c r="O641" s="186"/>
      <c r="P641" s="186"/>
      <c r="Q641" s="186"/>
      <c r="R641" s="186"/>
      <c r="S641" s="186"/>
      <c r="T641" s="186"/>
      <c r="U641" s="186"/>
      <c r="V641" s="186"/>
      <c r="W641" s="186"/>
      <c r="X641" s="186"/>
      <c r="Y641" s="186"/>
      <c r="Z641" s="186"/>
    </row>
    <row r="642" ht="16.5" customHeight="1" spans="1:26">
      <c r="A642" s="186"/>
      <c r="B642" s="186"/>
      <c r="C642" s="186"/>
      <c r="D642" s="186"/>
      <c r="E642" s="186"/>
      <c r="F642" s="186"/>
      <c r="G642" s="186"/>
      <c r="H642" s="186"/>
      <c r="I642" s="186"/>
      <c r="J642" s="186"/>
      <c r="K642" s="186"/>
      <c r="L642" s="186"/>
      <c r="M642" s="186"/>
      <c r="N642" s="186"/>
      <c r="O642" s="186"/>
      <c r="P642" s="186"/>
      <c r="Q642" s="186"/>
      <c r="R642" s="186"/>
      <c r="S642" s="186"/>
      <c r="T642" s="186"/>
      <c r="U642" s="186"/>
      <c r="V642" s="186"/>
      <c r="W642" s="186"/>
      <c r="X642" s="186"/>
      <c r="Y642" s="186"/>
      <c r="Z642" s="186"/>
    </row>
    <row r="643" ht="16.5" customHeight="1" spans="1:26">
      <c r="A643" s="186"/>
      <c r="B643" s="186"/>
      <c r="C643" s="186"/>
      <c r="D643" s="186"/>
      <c r="E643" s="186"/>
      <c r="F643" s="186"/>
      <c r="G643" s="186"/>
      <c r="H643" s="186"/>
      <c r="I643" s="186"/>
      <c r="J643" s="186"/>
      <c r="K643" s="186"/>
      <c r="L643" s="186"/>
      <c r="M643" s="186"/>
      <c r="N643" s="186"/>
      <c r="O643" s="186"/>
      <c r="P643" s="186"/>
      <c r="Q643" s="186"/>
      <c r="R643" s="186"/>
      <c r="S643" s="186"/>
      <c r="T643" s="186"/>
      <c r="U643" s="186"/>
      <c r="V643" s="186"/>
      <c r="W643" s="186"/>
      <c r="X643" s="186"/>
      <c r="Y643" s="186"/>
      <c r="Z643" s="186"/>
    </row>
    <row r="644" ht="16.5" customHeight="1" spans="1:26">
      <c r="A644" s="186"/>
      <c r="B644" s="186"/>
      <c r="C644" s="186"/>
      <c r="D644" s="186"/>
      <c r="E644" s="186"/>
      <c r="F644" s="186"/>
      <c r="G644" s="186"/>
      <c r="H644" s="186"/>
      <c r="I644" s="186"/>
      <c r="J644" s="186"/>
      <c r="K644" s="186"/>
      <c r="L644" s="186"/>
      <c r="M644" s="186"/>
      <c r="N644" s="186"/>
      <c r="O644" s="186"/>
      <c r="P644" s="186"/>
      <c r="Q644" s="186"/>
      <c r="R644" s="186"/>
      <c r="S644" s="186"/>
      <c r="T644" s="186"/>
      <c r="U644" s="186"/>
      <c r="V644" s="186"/>
      <c r="W644" s="186"/>
      <c r="X644" s="186"/>
      <c r="Y644" s="186"/>
      <c r="Z644" s="186"/>
    </row>
    <row r="645" ht="16.5" customHeight="1" spans="1:26">
      <c r="A645" s="186"/>
      <c r="B645" s="186"/>
      <c r="C645" s="186"/>
      <c r="D645" s="186"/>
      <c r="E645" s="186"/>
      <c r="F645" s="186"/>
      <c r="G645" s="186"/>
      <c r="H645" s="186"/>
      <c r="I645" s="186"/>
      <c r="J645" s="186"/>
      <c r="K645" s="186"/>
      <c r="L645" s="186"/>
      <c r="M645" s="186"/>
      <c r="N645" s="186"/>
      <c r="O645" s="186"/>
      <c r="P645" s="186"/>
      <c r="Q645" s="186"/>
      <c r="R645" s="186"/>
      <c r="S645" s="186"/>
      <c r="T645" s="186"/>
      <c r="U645" s="186"/>
      <c r="V645" s="186"/>
      <c r="W645" s="186"/>
      <c r="X645" s="186"/>
      <c r="Y645" s="186"/>
      <c r="Z645" s="186"/>
    </row>
    <row r="646" ht="16.5" customHeight="1" spans="1:26">
      <c r="A646" s="186"/>
      <c r="B646" s="186"/>
      <c r="C646" s="186"/>
      <c r="D646" s="186"/>
      <c r="E646" s="186"/>
      <c r="F646" s="186"/>
      <c r="G646" s="186"/>
      <c r="H646" s="186"/>
      <c r="I646" s="186"/>
      <c r="J646" s="186"/>
      <c r="K646" s="186"/>
      <c r="L646" s="186"/>
      <c r="M646" s="186"/>
      <c r="N646" s="186"/>
      <c r="O646" s="186"/>
      <c r="P646" s="186"/>
      <c r="Q646" s="186"/>
      <c r="R646" s="186"/>
      <c r="S646" s="186"/>
      <c r="T646" s="186"/>
      <c r="U646" s="186"/>
      <c r="V646" s="186"/>
      <c r="W646" s="186"/>
      <c r="X646" s="186"/>
      <c r="Y646" s="186"/>
      <c r="Z646" s="186"/>
    </row>
    <row r="647" ht="16.5" customHeight="1" spans="1:26">
      <c r="A647" s="186"/>
      <c r="B647" s="186"/>
      <c r="C647" s="186"/>
      <c r="D647" s="186"/>
      <c r="E647" s="186"/>
      <c r="F647" s="186"/>
      <c r="G647" s="186"/>
      <c r="H647" s="186"/>
      <c r="I647" s="186"/>
      <c r="J647" s="186"/>
      <c r="K647" s="186"/>
      <c r="L647" s="186"/>
      <c r="M647" s="186"/>
      <c r="N647" s="186"/>
      <c r="O647" s="186"/>
      <c r="P647" s="186"/>
      <c r="Q647" s="186"/>
      <c r="R647" s="186"/>
      <c r="S647" s="186"/>
      <c r="T647" s="186"/>
      <c r="U647" s="186"/>
      <c r="V647" s="186"/>
      <c r="W647" s="186"/>
      <c r="X647" s="186"/>
      <c r="Y647" s="186"/>
      <c r="Z647" s="186"/>
    </row>
    <row r="648" ht="16.5" customHeight="1" spans="1:26">
      <c r="A648" s="186"/>
      <c r="B648" s="186"/>
      <c r="C648" s="186"/>
      <c r="D648" s="186"/>
      <c r="E648" s="186"/>
      <c r="F648" s="186"/>
      <c r="G648" s="186"/>
      <c r="H648" s="186"/>
      <c r="I648" s="186"/>
      <c r="J648" s="186"/>
      <c r="K648" s="186"/>
      <c r="L648" s="186"/>
      <c r="M648" s="186"/>
      <c r="N648" s="186"/>
      <c r="O648" s="186"/>
      <c r="P648" s="186"/>
      <c r="Q648" s="186"/>
      <c r="R648" s="186"/>
      <c r="S648" s="186"/>
      <c r="T648" s="186"/>
      <c r="U648" s="186"/>
      <c r="V648" s="186"/>
      <c r="W648" s="186"/>
      <c r="X648" s="186"/>
      <c r="Y648" s="186"/>
      <c r="Z648" s="186"/>
    </row>
    <row r="649" ht="16.5" customHeight="1" spans="1:26">
      <c r="A649" s="186"/>
      <c r="B649" s="186"/>
      <c r="C649" s="186"/>
      <c r="D649" s="186"/>
      <c r="E649" s="186"/>
      <c r="F649" s="186"/>
      <c r="G649" s="186"/>
      <c r="H649" s="186"/>
      <c r="I649" s="186"/>
      <c r="J649" s="186"/>
      <c r="K649" s="186"/>
      <c r="L649" s="186"/>
      <c r="M649" s="186"/>
      <c r="N649" s="186"/>
      <c r="O649" s="186"/>
      <c r="P649" s="186"/>
      <c r="Q649" s="186"/>
      <c r="R649" s="186"/>
      <c r="S649" s="186"/>
      <c r="T649" s="186"/>
      <c r="U649" s="186"/>
      <c r="V649" s="186"/>
      <c r="W649" s="186"/>
      <c r="X649" s="186"/>
      <c r="Y649" s="186"/>
      <c r="Z649" s="186"/>
    </row>
    <row r="650" ht="16.5" customHeight="1" spans="1:26">
      <c r="A650" s="186"/>
      <c r="B650" s="186"/>
      <c r="C650" s="186"/>
      <c r="D650" s="186"/>
      <c r="E650" s="186"/>
      <c r="F650" s="186"/>
      <c r="G650" s="186"/>
      <c r="H650" s="186"/>
      <c r="I650" s="186"/>
      <c r="J650" s="186"/>
      <c r="K650" s="186"/>
      <c r="L650" s="186"/>
      <c r="M650" s="186"/>
      <c r="N650" s="186"/>
      <c r="O650" s="186"/>
      <c r="P650" s="186"/>
      <c r="Q650" s="186"/>
      <c r="R650" s="186"/>
      <c r="S650" s="186"/>
      <c r="T650" s="186"/>
      <c r="U650" s="186"/>
      <c r="V650" s="186"/>
      <c r="W650" s="186"/>
      <c r="X650" s="186"/>
      <c r="Y650" s="186"/>
      <c r="Z650" s="186"/>
    </row>
    <row r="651" ht="16.5" customHeight="1" spans="1:26">
      <c r="A651" s="186"/>
      <c r="B651" s="186"/>
      <c r="C651" s="186"/>
      <c r="D651" s="186"/>
      <c r="E651" s="186"/>
      <c r="F651" s="186"/>
      <c r="G651" s="186"/>
      <c r="H651" s="186"/>
      <c r="I651" s="186"/>
      <c r="J651" s="186"/>
      <c r="K651" s="186"/>
      <c r="L651" s="186"/>
      <c r="M651" s="186"/>
      <c r="N651" s="186"/>
      <c r="O651" s="186"/>
      <c r="P651" s="186"/>
      <c r="Q651" s="186"/>
      <c r="R651" s="186"/>
      <c r="S651" s="186"/>
      <c r="T651" s="186"/>
      <c r="U651" s="186"/>
      <c r="V651" s="186"/>
      <c r="W651" s="186"/>
      <c r="X651" s="186"/>
      <c r="Y651" s="186"/>
      <c r="Z651" s="186"/>
    </row>
    <row r="652" ht="16.5" customHeight="1" spans="1:26">
      <c r="A652" s="186"/>
      <c r="B652" s="186"/>
      <c r="C652" s="186"/>
      <c r="D652" s="186"/>
      <c r="E652" s="186"/>
      <c r="F652" s="186"/>
      <c r="G652" s="186"/>
      <c r="H652" s="186"/>
      <c r="I652" s="186"/>
      <c r="J652" s="186"/>
      <c r="K652" s="186"/>
      <c r="L652" s="186"/>
      <c r="M652" s="186"/>
      <c r="N652" s="186"/>
      <c r="O652" s="186"/>
      <c r="P652" s="186"/>
      <c r="Q652" s="186"/>
      <c r="R652" s="186"/>
      <c r="S652" s="186"/>
      <c r="T652" s="186"/>
      <c r="U652" s="186"/>
      <c r="V652" s="186"/>
      <c r="W652" s="186"/>
      <c r="X652" s="186"/>
      <c r="Y652" s="186"/>
      <c r="Z652" s="186"/>
    </row>
    <row r="653" ht="16.5" customHeight="1" spans="1:26">
      <c r="A653" s="186"/>
      <c r="B653" s="186"/>
      <c r="C653" s="186"/>
      <c r="D653" s="186"/>
      <c r="E653" s="186"/>
      <c r="F653" s="186"/>
      <c r="G653" s="186"/>
      <c r="H653" s="186"/>
      <c r="I653" s="186"/>
      <c r="J653" s="186"/>
      <c r="K653" s="186"/>
      <c r="L653" s="186"/>
      <c r="M653" s="186"/>
      <c r="N653" s="186"/>
      <c r="O653" s="186"/>
      <c r="P653" s="186"/>
      <c r="Q653" s="186"/>
      <c r="R653" s="186"/>
      <c r="S653" s="186"/>
      <c r="T653" s="186"/>
      <c r="U653" s="186"/>
      <c r="V653" s="186"/>
      <c r="W653" s="186"/>
      <c r="X653" s="186"/>
      <c r="Y653" s="186"/>
      <c r="Z653" s="186"/>
    </row>
    <row r="654" ht="16.5" customHeight="1" spans="1:26">
      <c r="A654" s="186"/>
      <c r="B654" s="186"/>
      <c r="C654" s="186"/>
      <c r="D654" s="186"/>
      <c r="E654" s="186"/>
      <c r="F654" s="186"/>
      <c r="G654" s="186"/>
      <c r="H654" s="186"/>
      <c r="I654" s="186"/>
      <c r="J654" s="186"/>
      <c r="K654" s="186"/>
      <c r="L654" s="186"/>
      <c r="M654" s="186"/>
      <c r="N654" s="186"/>
      <c r="O654" s="186"/>
      <c r="P654" s="186"/>
      <c r="Q654" s="186"/>
      <c r="R654" s="186"/>
      <c r="S654" s="186"/>
      <c r="T654" s="186"/>
      <c r="U654" s="186"/>
      <c r="V654" s="186"/>
      <c r="W654" s="186"/>
      <c r="X654" s="186"/>
      <c r="Y654" s="186"/>
      <c r="Z654" s="186"/>
    </row>
    <row r="655" ht="16.5" customHeight="1" spans="1:26">
      <c r="A655" s="186"/>
      <c r="B655" s="186"/>
      <c r="C655" s="186"/>
      <c r="D655" s="186"/>
      <c r="E655" s="186"/>
      <c r="F655" s="186"/>
      <c r="G655" s="186"/>
      <c r="H655" s="186"/>
      <c r="I655" s="186"/>
      <c r="J655" s="186"/>
      <c r="K655" s="186"/>
      <c r="L655" s="186"/>
      <c r="M655" s="186"/>
      <c r="N655" s="186"/>
      <c r="O655" s="186"/>
      <c r="P655" s="186"/>
      <c r="Q655" s="186"/>
      <c r="R655" s="186"/>
      <c r="S655" s="186"/>
      <c r="T655" s="186"/>
      <c r="U655" s="186"/>
      <c r="V655" s="186"/>
      <c r="W655" s="186"/>
      <c r="X655" s="186"/>
      <c r="Y655" s="186"/>
      <c r="Z655" s="186"/>
    </row>
    <row r="656" ht="16.5" customHeight="1" spans="1:26">
      <c r="A656" s="186"/>
      <c r="B656" s="186"/>
      <c r="C656" s="186"/>
      <c r="D656" s="186"/>
      <c r="E656" s="186"/>
      <c r="F656" s="186"/>
      <c r="G656" s="186"/>
      <c r="H656" s="186"/>
      <c r="I656" s="186"/>
      <c r="J656" s="186"/>
      <c r="K656" s="186"/>
      <c r="L656" s="186"/>
      <c r="M656" s="186"/>
      <c r="N656" s="186"/>
      <c r="O656" s="186"/>
      <c r="P656" s="186"/>
      <c r="Q656" s="186"/>
      <c r="R656" s="186"/>
      <c r="S656" s="186"/>
      <c r="T656" s="186"/>
      <c r="U656" s="186"/>
      <c r="V656" s="186"/>
      <c r="W656" s="186"/>
      <c r="X656" s="186"/>
      <c r="Y656" s="186"/>
      <c r="Z656" s="186"/>
    </row>
    <row r="657" ht="16.5" customHeight="1" spans="1:26">
      <c r="A657" s="186"/>
      <c r="B657" s="186"/>
      <c r="C657" s="186"/>
      <c r="D657" s="186"/>
      <c r="E657" s="186"/>
      <c r="F657" s="186"/>
      <c r="G657" s="186"/>
      <c r="H657" s="186"/>
      <c r="I657" s="186"/>
      <c r="J657" s="186"/>
      <c r="K657" s="186"/>
      <c r="L657" s="186"/>
      <c r="M657" s="186"/>
      <c r="N657" s="186"/>
      <c r="O657" s="186"/>
      <c r="P657" s="186"/>
      <c r="Q657" s="186"/>
      <c r="R657" s="186"/>
      <c r="S657" s="186"/>
      <c r="T657" s="186"/>
      <c r="U657" s="186"/>
      <c r="V657" s="186"/>
      <c r="W657" s="186"/>
      <c r="X657" s="186"/>
      <c r="Y657" s="186"/>
      <c r="Z657" s="186"/>
    </row>
    <row r="658" ht="16.5" customHeight="1" spans="1:26">
      <c r="A658" s="186"/>
      <c r="B658" s="186"/>
      <c r="C658" s="186"/>
      <c r="D658" s="186"/>
      <c r="E658" s="186"/>
      <c r="F658" s="186"/>
      <c r="G658" s="186"/>
      <c r="H658" s="186"/>
      <c r="I658" s="186"/>
      <c r="J658" s="186"/>
      <c r="K658" s="186"/>
      <c r="L658" s="186"/>
      <c r="M658" s="186"/>
      <c r="N658" s="186"/>
      <c r="O658" s="186"/>
      <c r="P658" s="186"/>
      <c r="Q658" s="186"/>
      <c r="R658" s="186"/>
      <c r="S658" s="186"/>
      <c r="T658" s="186"/>
      <c r="U658" s="186"/>
      <c r="V658" s="186"/>
      <c r="W658" s="186"/>
      <c r="X658" s="186"/>
      <c r="Y658" s="186"/>
      <c r="Z658" s="186"/>
    </row>
    <row r="659" ht="16.5" customHeight="1" spans="1:26">
      <c r="A659" s="186"/>
      <c r="B659" s="186"/>
      <c r="C659" s="186"/>
      <c r="D659" s="186"/>
      <c r="E659" s="186"/>
      <c r="F659" s="186"/>
      <c r="G659" s="186"/>
      <c r="H659" s="186"/>
      <c r="I659" s="186"/>
      <c r="J659" s="186"/>
      <c r="K659" s="186"/>
      <c r="L659" s="186"/>
      <c r="M659" s="186"/>
      <c r="N659" s="186"/>
      <c r="O659" s="186"/>
      <c r="P659" s="186"/>
      <c r="Q659" s="186"/>
      <c r="R659" s="186"/>
      <c r="S659" s="186"/>
      <c r="T659" s="186"/>
      <c r="U659" s="186"/>
      <c r="V659" s="186"/>
      <c r="W659" s="186"/>
      <c r="X659" s="186"/>
      <c r="Y659" s="186"/>
      <c r="Z659" s="186"/>
    </row>
    <row r="660" ht="16.5" customHeight="1" spans="1:26">
      <c r="A660" s="186"/>
      <c r="B660" s="186"/>
      <c r="C660" s="186"/>
      <c r="D660" s="186"/>
      <c r="E660" s="186"/>
      <c r="F660" s="186"/>
      <c r="G660" s="186"/>
      <c r="H660" s="186"/>
      <c r="I660" s="186"/>
      <c r="J660" s="186"/>
      <c r="K660" s="186"/>
      <c r="L660" s="186"/>
      <c r="M660" s="186"/>
      <c r="N660" s="186"/>
      <c r="O660" s="186"/>
      <c r="P660" s="186"/>
      <c r="Q660" s="186"/>
      <c r="R660" s="186"/>
      <c r="S660" s="186"/>
      <c r="T660" s="186"/>
      <c r="U660" s="186"/>
      <c r="V660" s="186"/>
      <c r="W660" s="186"/>
      <c r="X660" s="186"/>
      <c r="Y660" s="186"/>
      <c r="Z660" s="186"/>
    </row>
    <row r="661" ht="16.5" customHeight="1" spans="1:26">
      <c r="A661" s="186"/>
      <c r="B661" s="186"/>
      <c r="C661" s="186"/>
      <c r="D661" s="186"/>
      <c r="E661" s="186"/>
      <c r="F661" s="186"/>
      <c r="G661" s="186"/>
      <c r="H661" s="186"/>
      <c r="I661" s="186"/>
      <c r="J661" s="186"/>
      <c r="K661" s="186"/>
      <c r="L661" s="186"/>
      <c r="M661" s="186"/>
      <c r="N661" s="186"/>
      <c r="O661" s="186"/>
      <c r="P661" s="186"/>
      <c r="Q661" s="186"/>
      <c r="R661" s="186"/>
      <c r="S661" s="186"/>
      <c r="T661" s="186"/>
      <c r="U661" s="186"/>
      <c r="V661" s="186"/>
      <c r="W661" s="186"/>
      <c r="X661" s="186"/>
      <c r="Y661" s="186"/>
      <c r="Z661" s="186"/>
    </row>
    <row r="662" ht="16.5" customHeight="1" spans="1:26">
      <c r="A662" s="186"/>
      <c r="B662" s="186"/>
      <c r="C662" s="186"/>
      <c r="D662" s="186"/>
      <c r="E662" s="186"/>
      <c r="F662" s="186"/>
      <c r="G662" s="186"/>
      <c r="H662" s="186"/>
      <c r="I662" s="186"/>
      <c r="J662" s="186"/>
      <c r="K662" s="186"/>
      <c r="L662" s="186"/>
      <c r="M662" s="186"/>
      <c r="N662" s="186"/>
      <c r="O662" s="186"/>
      <c r="P662" s="186"/>
      <c r="Q662" s="186"/>
      <c r="R662" s="186"/>
      <c r="S662" s="186"/>
      <c r="T662" s="186"/>
      <c r="U662" s="186"/>
      <c r="V662" s="186"/>
      <c r="W662" s="186"/>
      <c r="X662" s="186"/>
      <c r="Y662" s="186"/>
      <c r="Z662" s="186"/>
    </row>
    <row r="663" ht="16.5" customHeight="1" spans="1:26">
      <c r="A663" s="186"/>
      <c r="B663" s="186"/>
      <c r="C663" s="186"/>
      <c r="D663" s="186"/>
      <c r="E663" s="186"/>
      <c r="F663" s="186"/>
      <c r="G663" s="186"/>
      <c r="H663" s="186"/>
      <c r="I663" s="186"/>
      <c r="J663" s="186"/>
      <c r="K663" s="186"/>
      <c r="L663" s="186"/>
      <c r="M663" s="186"/>
      <c r="N663" s="186"/>
      <c r="O663" s="186"/>
      <c r="P663" s="186"/>
      <c r="Q663" s="186"/>
      <c r="R663" s="186"/>
      <c r="S663" s="186"/>
      <c r="T663" s="186"/>
      <c r="U663" s="186"/>
      <c r="V663" s="186"/>
      <c r="W663" s="186"/>
      <c r="X663" s="186"/>
      <c r="Y663" s="186"/>
      <c r="Z663" s="186"/>
    </row>
    <row r="664" ht="16.5" customHeight="1" spans="1:26">
      <c r="A664" s="186"/>
      <c r="B664" s="186"/>
      <c r="C664" s="186"/>
      <c r="D664" s="186"/>
      <c r="E664" s="186"/>
      <c r="F664" s="186"/>
      <c r="G664" s="186"/>
      <c r="H664" s="186"/>
      <c r="I664" s="186"/>
      <c r="J664" s="186"/>
      <c r="K664" s="186"/>
      <c r="L664" s="186"/>
      <c r="M664" s="186"/>
      <c r="N664" s="186"/>
      <c r="O664" s="186"/>
      <c r="P664" s="186"/>
      <c r="Q664" s="186"/>
      <c r="R664" s="186"/>
      <c r="S664" s="186"/>
      <c r="T664" s="186"/>
      <c r="U664" s="186"/>
      <c r="V664" s="186"/>
      <c r="W664" s="186"/>
      <c r="X664" s="186"/>
      <c r="Y664" s="186"/>
      <c r="Z664" s="186"/>
    </row>
    <row r="665" ht="16.5" customHeight="1" spans="1:26">
      <c r="A665" s="186"/>
      <c r="B665" s="186"/>
      <c r="C665" s="186"/>
      <c r="D665" s="186"/>
      <c r="E665" s="186"/>
      <c r="F665" s="186"/>
      <c r="G665" s="186"/>
      <c r="H665" s="186"/>
      <c r="I665" s="186"/>
      <c r="J665" s="186"/>
      <c r="K665" s="186"/>
      <c r="L665" s="186"/>
      <c r="M665" s="186"/>
      <c r="N665" s="186"/>
      <c r="O665" s="186"/>
      <c r="P665" s="186"/>
      <c r="Q665" s="186"/>
      <c r="R665" s="186"/>
      <c r="S665" s="186"/>
      <c r="T665" s="186"/>
      <c r="U665" s="186"/>
      <c r="V665" s="186"/>
      <c r="W665" s="186"/>
      <c r="X665" s="186"/>
      <c r="Y665" s="186"/>
      <c r="Z665" s="186"/>
    </row>
    <row r="666" ht="16.5" customHeight="1" spans="1:26">
      <c r="A666" s="186"/>
      <c r="B666" s="186"/>
      <c r="C666" s="186"/>
      <c r="D666" s="186"/>
      <c r="E666" s="186"/>
      <c r="F666" s="186"/>
      <c r="G666" s="186"/>
      <c r="H666" s="186"/>
      <c r="I666" s="186"/>
      <c r="J666" s="186"/>
      <c r="K666" s="186"/>
      <c r="L666" s="186"/>
      <c r="M666" s="186"/>
      <c r="N666" s="186"/>
      <c r="O666" s="186"/>
      <c r="P666" s="186"/>
      <c r="Q666" s="186"/>
      <c r="R666" s="186"/>
      <c r="S666" s="186"/>
      <c r="T666" s="186"/>
      <c r="U666" s="186"/>
      <c r="V666" s="186"/>
      <c r="W666" s="186"/>
      <c r="X666" s="186"/>
      <c r="Y666" s="186"/>
      <c r="Z666" s="186"/>
    </row>
    <row r="667" ht="16.5" customHeight="1" spans="1:26">
      <c r="A667" s="186"/>
      <c r="B667" s="186"/>
      <c r="C667" s="186"/>
      <c r="D667" s="186"/>
      <c r="E667" s="186"/>
      <c r="F667" s="186"/>
      <c r="G667" s="186"/>
      <c r="H667" s="186"/>
      <c r="I667" s="186"/>
      <c r="J667" s="186"/>
      <c r="K667" s="186"/>
      <c r="L667" s="186"/>
      <c r="M667" s="186"/>
      <c r="N667" s="186"/>
      <c r="O667" s="186"/>
      <c r="P667" s="186"/>
      <c r="Q667" s="186"/>
      <c r="R667" s="186"/>
      <c r="S667" s="186"/>
      <c r="T667" s="186"/>
      <c r="U667" s="186"/>
      <c r="V667" s="186"/>
      <c r="W667" s="186"/>
      <c r="X667" s="186"/>
      <c r="Y667" s="186"/>
      <c r="Z667" s="186"/>
    </row>
    <row r="668" ht="16.5" customHeight="1" spans="1:26">
      <c r="A668" s="186"/>
      <c r="B668" s="186"/>
      <c r="C668" s="186"/>
      <c r="D668" s="186"/>
      <c r="E668" s="186"/>
      <c r="F668" s="186"/>
      <c r="G668" s="186"/>
      <c r="H668" s="186"/>
      <c r="I668" s="186"/>
      <c r="J668" s="186"/>
      <c r="K668" s="186"/>
      <c r="L668" s="186"/>
      <c r="M668" s="186"/>
      <c r="N668" s="186"/>
      <c r="O668" s="186"/>
      <c r="P668" s="186"/>
      <c r="Q668" s="186"/>
      <c r="R668" s="186"/>
      <c r="S668" s="186"/>
      <c r="T668" s="186"/>
      <c r="U668" s="186"/>
      <c r="V668" s="186"/>
      <c r="W668" s="186"/>
      <c r="X668" s="186"/>
      <c r="Y668" s="186"/>
      <c r="Z668" s="186"/>
    </row>
    <row r="669" ht="16.5" customHeight="1" spans="1:26">
      <c r="A669" s="186"/>
      <c r="B669" s="186"/>
      <c r="C669" s="186"/>
      <c r="D669" s="186"/>
      <c r="E669" s="186"/>
      <c r="F669" s="186"/>
      <c r="G669" s="186"/>
      <c r="H669" s="186"/>
      <c r="I669" s="186"/>
      <c r="J669" s="186"/>
      <c r="K669" s="186"/>
      <c r="L669" s="186"/>
      <c r="M669" s="186"/>
      <c r="N669" s="186"/>
      <c r="O669" s="186"/>
      <c r="P669" s="186"/>
      <c r="Q669" s="186"/>
      <c r="R669" s="186"/>
      <c r="S669" s="186"/>
      <c r="T669" s="186"/>
      <c r="U669" s="186"/>
      <c r="V669" s="186"/>
      <c r="W669" s="186"/>
      <c r="X669" s="186"/>
      <c r="Y669" s="186"/>
      <c r="Z669" s="186"/>
    </row>
    <row r="670" ht="16.5" customHeight="1" spans="1:26">
      <c r="A670" s="186"/>
      <c r="B670" s="186"/>
      <c r="C670" s="186"/>
      <c r="D670" s="186"/>
      <c r="E670" s="186"/>
      <c r="F670" s="186"/>
      <c r="G670" s="186"/>
      <c r="H670" s="186"/>
      <c r="I670" s="186"/>
      <c r="J670" s="186"/>
      <c r="K670" s="186"/>
      <c r="L670" s="186"/>
      <c r="M670" s="186"/>
      <c r="N670" s="186"/>
      <c r="O670" s="186"/>
      <c r="P670" s="186"/>
      <c r="Q670" s="186"/>
      <c r="R670" s="186"/>
      <c r="S670" s="186"/>
      <c r="T670" s="186"/>
      <c r="U670" s="186"/>
      <c r="V670" s="186"/>
      <c r="W670" s="186"/>
      <c r="X670" s="186"/>
      <c r="Y670" s="186"/>
      <c r="Z670" s="186"/>
    </row>
    <row r="671" ht="16.5" customHeight="1" spans="1:26">
      <c r="A671" s="186"/>
      <c r="B671" s="186"/>
      <c r="C671" s="186"/>
      <c r="D671" s="186"/>
      <c r="E671" s="186"/>
      <c r="F671" s="186"/>
      <c r="G671" s="186"/>
      <c r="H671" s="186"/>
      <c r="I671" s="186"/>
      <c r="J671" s="186"/>
      <c r="K671" s="186"/>
      <c r="L671" s="186"/>
      <c r="M671" s="186"/>
      <c r="N671" s="186"/>
      <c r="O671" s="186"/>
      <c r="P671" s="186"/>
      <c r="Q671" s="186"/>
      <c r="R671" s="186"/>
      <c r="S671" s="186"/>
      <c r="T671" s="186"/>
      <c r="U671" s="186"/>
      <c r="V671" s="186"/>
      <c r="W671" s="186"/>
      <c r="X671" s="186"/>
      <c r="Y671" s="186"/>
      <c r="Z671" s="186"/>
    </row>
    <row r="672" ht="16.5" customHeight="1" spans="1:26">
      <c r="A672" s="186"/>
      <c r="B672" s="186"/>
      <c r="C672" s="186"/>
      <c r="D672" s="186"/>
      <c r="E672" s="186"/>
      <c r="F672" s="186"/>
      <c r="G672" s="186"/>
      <c r="H672" s="186"/>
      <c r="I672" s="186"/>
      <c r="J672" s="186"/>
      <c r="K672" s="186"/>
      <c r="L672" s="186"/>
      <c r="M672" s="186"/>
      <c r="N672" s="186"/>
      <c r="O672" s="186"/>
      <c r="P672" s="186"/>
      <c r="Q672" s="186"/>
      <c r="R672" s="186"/>
      <c r="S672" s="186"/>
      <c r="T672" s="186"/>
      <c r="U672" s="186"/>
      <c r="V672" s="186"/>
      <c r="W672" s="186"/>
      <c r="X672" s="186"/>
      <c r="Y672" s="186"/>
      <c r="Z672" s="186"/>
    </row>
    <row r="673" ht="16.5" customHeight="1" spans="1:26">
      <c r="A673" s="186"/>
      <c r="B673" s="186"/>
      <c r="C673" s="186"/>
      <c r="D673" s="186"/>
      <c r="E673" s="186"/>
      <c r="F673" s="186"/>
      <c r="G673" s="186"/>
      <c r="H673" s="186"/>
      <c r="I673" s="186"/>
      <c r="J673" s="186"/>
      <c r="K673" s="186"/>
      <c r="L673" s="186"/>
      <c r="M673" s="186"/>
      <c r="N673" s="186"/>
      <c r="O673" s="186"/>
      <c r="P673" s="186"/>
      <c r="Q673" s="186"/>
      <c r="R673" s="186"/>
      <c r="S673" s="186"/>
      <c r="T673" s="186"/>
      <c r="U673" s="186"/>
      <c r="V673" s="186"/>
      <c r="W673" s="186"/>
      <c r="X673" s="186"/>
      <c r="Y673" s="186"/>
      <c r="Z673" s="186"/>
    </row>
    <row r="674" ht="16.5" customHeight="1" spans="1:26">
      <c r="A674" s="186"/>
      <c r="B674" s="186"/>
      <c r="C674" s="186"/>
      <c r="D674" s="186"/>
      <c r="E674" s="186"/>
      <c r="F674" s="186"/>
      <c r="G674" s="186"/>
      <c r="H674" s="186"/>
      <c r="I674" s="186"/>
      <c r="J674" s="186"/>
      <c r="K674" s="186"/>
      <c r="L674" s="186"/>
      <c r="M674" s="186"/>
      <c r="N674" s="186"/>
      <c r="O674" s="186"/>
      <c r="P674" s="186"/>
      <c r="Q674" s="186"/>
      <c r="R674" s="186"/>
      <c r="S674" s="186"/>
      <c r="T674" s="186"/>
      <c r="U674" s="186"/>
      <c r="V674" s="186"/>
      <c r="W674" s="186"/>
      <c r="X674" s="186"/>
      <c r="Y674" s="186"/>
      <c r="Z674" s="186"/>
    </row>
    <row r="675" ht="16.5" customHeight="1" spans="1:26">
      <c r="A675" s="186"/>
      <c r="B675" s="186"/>
      <c r="C675" s="186"/>
      <c r="D675" s="186"/>
      <c r="E675" s="186"/>
      <c r="F675" s="186"/>
      <c r="G675" s="186"/>
      <c r="H675" s="186"/>
      <c r="I675" s="186"/>
      <c r="J675" s="186"/>
      <c r="K675" s="186"/>
      <c r="L675" s="186"/>
      <c r="M675" s="186"/>
      <c r="N675" s="186"/>
      <c r="O675" s="186"/>
      <c r="P675" s="186"/>
      <c r="Q675" s="186"/>
      <c r="R675" s="186"/>
      <c r="S675" s="186"/>
      <c r="T675" s="186"/>
      <c r="U675" s="186"/>
      <c r="V675" s="186"/>
      <c r="W675" s="186"/>
      <c r="X675" s="186"/>
      <c r="Y675" s="186"/>
      <c r="Z675" s="186"/>
    </row>
    <row r="676" ht="16.5" customHeight="1" spans="1:26">
      <c r="A676" s="186"/>
      <c r="B676" s="186"/>
      <c r="C676" s="186"/>
      <c r="D676" s="186"/>
      <c r="E676" s="186"/>
      <c r="F676" s="186"/>
      <c r="G676" s="186"/>
      <c r="H676" s="186"/>
      <c r="I676" s="186"/>
      <c r="J676" s="186"/>
      <c r="K676" s="186"/>
      <c r="L676" s="186"/>
      <c r="M676" s="186"/>
      <c r="N676" s="186"/>
      <c r="O676" s="186"/>
      <c r="P676" s="186"/>
      <c r="Q676" s="186"/>
      <c r="R676" s="186"/>
      <c r="S676" s="186"/>
      <c r="T676" s="186"/>
      <c r="U676" s="186"/>
      <c r="V676" s="186"/>
      <c r="W676" s="186"/>
      <c r="X676" s="186"/>
      <c r="Y676" s="186"/>
      <c r="Z676" s="186"/>
    </row>
    <row r="677" ht="16.5" customHeight="1" spans="1:26">
      <c r="A677" s="186"/>
      <c r="B677" s="186"/>
      <c r="C677" s="186"/>
      <c r="D677" s="186"/>
      <c r="E677" s="186"/>
      <c r="F677" s="186"/>
      <c r="G677" s="186"/>
      <c r="H677" s="186"/>
      <c r="I677" s="186"/>
      <c r="J677" s="186"/>
      <c r="K677" s="186"/>
      <c r="L677" s="186"/>
      <c r="M677" s="186"/>
      <c r="N677" s="186"/>
      <c r="O677" s="186"/>
      <c r="P677" s="186"/>
      <c r="Q677" s="186"/>
      <c r="R677" s="186"/>
      <c r="S677" s="186"/>
      <c r="T677" s="186"/>
      <c r="U677" s="186"/>
      <c r="V677" s="186"/>
      <c r="W677" s="186"/>
      <c r="X677" s="186"/>
      <c r="Y677" s="186"/>
      <c r="Z677" s="186"/>
    </row>
    <row r="678" ht="16.5" customHeight="1" spans="1:26">
      <c r="A678" s="186"/>
      <c r="B678" s="186"/>
      <c r="C678" s="186"/>
      <c r="D678" s="186"/>
      <c r="E678" s="186"/>
      <c r="F678" s="186"/>
      <c r="G678" s="186"/>
      <c r="H678" s="186"/>
      <c r="I678" s="186"/>
      <c r="J678" s="186"/>
      <c r="K678" s="186"/>
      <c r="L678" s="186"/>
      <c r="M678" s="186"/>
      <c r="N678" s="186"/>
      <c r="O678" s="186"/>
      <c r="P678" s="186"/>
      <c r="Q678" s="186"/>
      <c r="R678" s="186"/>
      <c r="S678" s="186"/>
      <c r="T678" s="186"/>
      <c r="U678" s="186"/>
      <c r="V678" s="186"/>
      <c r="W678" s="186"/>
      <c r="X678" s="186"/>
      <c r="Y678" s="186"/>
      <c r="Z678" s="186"/>
    </row>
    <row r="679" ht="16.5" customHeight="1" spans="1:26">
      <c r="A679" s="186"/>
      <c r="B679" s="186"/>
      <c r="C679" s="186"/>
      <c r="D679" s="186"/>
      <c r="E679" s="186"/>
      <c r="F679" s="186"/>
      <c r="G679" s="186"/>
      <c r="H679" s="186"/>
      <c r="I679" s="186"/>
      <c r="J679" s="186"/>
      <c r="K679" s="186"/>
      <c r="L679" s="186"/>
      <c r="M679" s="186"/>
      <c r="N679" s="186"/>
      <c r="O679" s="186"/>
      <c r="P679" s="186"/>
      <c r="Q679" s="186"/>
      <c r="R679" s="186"/>
      <c r="S679" s="186"/>
      <c r="T679" s="186"/>
      <c r="U679" s="186"/>
      <c r="V679" s="186"/>
      <c r="W679" s="186"/>
      <c r="X679" s="186"/>
      <c r="Y679" s="186"/>
      <c r="Z679" s="186"/>
    </row>
    <row r="680" ht="16.5" customHeight="1" spans="1:26">
      <c r="A680" s="186"/>
      <c r="B680" s="186"/>
      <c r="C680" s="186"/>
      <c r="D680" s="186"/>
      <c r="E680" s="186"/>
      <c r="F680" s="186"/>
      <c r="G680" s="186"/>
      <c r="H680" s="186"/>
      <c r="I680" s="186"/>
      <c r="J680" s="186"/>
      <c r="K680" s="186"/>
      <c r="L680" s="186"/>
      <c r="M680" s="186"/>
      <c r="N680" s="186"/>
      <c r="O680" s="186"/>
      <c r="P680" s="186"/>
      <c r="Q680" s="186"/>
      <c r="R680" s="186"/>
      <c r="S680" s="186"/>
      <c r="T680" s="186"/>
      <c r="U680" s="186"/>
      <c r="V680" s="186"/>
      <c r="W680" s="186"/>
      <c r="X680" s="186"/>
      <c r="Y680" s="186"/>
      <c r="Z680" s="186"/>
    </row>
    <row r="681" ht="16.5" customHeight="1" spans="1:26">
      <c r="A681" s="186"/>
      <c r="B681" s="186"/>
      <c r="C681" s="186"/>
      <c r="D681" s="186"/>
      <c r="E681" s="186"/>
      <c r="F681" s="186"/>
      <c r="G681" s="186"/>
      <c r="H681" s="186"/>
      <c r="I681" s="186"/>
      <c r="J681" s="186"/>
      <c r="K681" s="186"/>
      <c r="L681" s="186"/>
      <c r="M681" s="186"/>
      <c r="N681" s="186"/>
      <c r="O681" s="186"/>
      <c r="P681" s="186"/>
      <c r="Q681" s="186"/>
      <c r="R681" s="186"/>
      <c r="S681" s="186"/>
      <c r="T681" s="186"/>
      <c r="U681" s="186"/>
      <c r="V681" s="186"/>
      <c r="W681" s="186"/>
      <c r="X681" s="186"/>
      <c r="Y681" s="186"/>
      <c r="Z681" s="186"/>
    </row>
    <row r="682" ht="16.5" customHeight="1" spans="1:26">
      <c r="A682" s="186"/>
      <c r="B682" s="186"/>
      <c r="C682" s="186"/>
      <c r="D682" s="186"/>
      <c r="E682" s="186"/>
      <c r="F682" s="186"/>
      <c r="G682" s="186"/>
      <c r="H682" s="186"/>
      <c r="I682" s="186"/>
      <c r="J682" s="186"/>
      <c r="K682" s="186"/>
      <c r="L682" s="186"/>
      <c r="M682" s="186"/>
      <c r="N682" s="186"/>
      <c r="O682" s="186"/>
      <c r="P682" s="186"/>
      <c r="Q682" s="186"/>
      <c r="R682" s="186"/>
      <c r="S682" s="186"/>
      <c r="T682" s="186"/>
      <c r="U682" s="186"/>
      <c r="V682" s="186"/>
      <c r="W682" s="186"/>
      <c r="X682" s="186"/>
      <c r="Y682" s="186"/>
      <c r="Z682" s="186"/>
    </row>
    <row r="683" ht="16.5" customHeight="1" spans="1:26">
      <c r="A683" s="186"/>
      <c r="B683" s="186"/>
      <c r="C683" s="186"/>
      <c r="D683" s="186"/>
      <c r="E683" s="186"/>
      <c r="F683" s="186"/>
      <c r="G683" s="186"/>
      <c r="H683" s="186"/>
      <c r="I683" s="186"/>
      <c r="J683" s="186"/>
      <c r="K683" s="186"/>
      <c r="L683" s="186"/>
      <c r="M683" s="186"/>
      <c r="N683" s="186"/>
      <c r="O683" s="186"/>
      <c r="P683" s="186"/>
      <c r="Q683" s="186"/>
      <c r="R683" s="186"/>
      <c r="S683" s="186"/>
      <c r="T683" s="186"/>
      <c r="U683" s="186"/>
      <c r="V683" s="186"/>
      <c r="W683" s="186"/>
      <c r="X683" s="186"/>
      <c r="Y683" s="186"/>
      <c r="Z683" s="186"/>
    </row>
    <row r="684" ht="16.5" customHeight="1" spans="1:26">
      <c r="A684" s="186"/>
      <c r="B684" s="186"/>
      <c r="C684" s="186"/>
      <c r="D684" s="186"/>
      <c r="E684" s="186"/>
      <c r="F684" s="186"/>
      <c r="G684" s="186"/>
      <c r="H684" s="186"/>
      <c r="I684" s="186"/>
      <c r="J684" s="186"/>
      <c r="K684" s="186"/>
      <c r="L684" s="186"/>
      <c r="M684" s="186"/>
      <c r="N684" s="186"/>
      <c r="O684" s="186"/>
      <c r="P684" s="186"/>
      <c r="Q684" s="186"/>
      <c r="R684" s="186"/>
      <c r="S684" s="186"/>
      <c r="T684" s="186"/>
      <c r="U684" s="186"/>
      <c r="V684" s="186"/>
      <c r="W684" s="186"/>
      <c r="X684" s="186"/>
      <c r="Y684" s="186"/>
      <c r="Z684" s="186"/>
    </row>
    <row r="685" ht="16.5" customHeight="1" spans="1:26">
      <c r="A685" s="186"/>
      <c r="B685" s="186"/>
      <c r="C685" s="186"/>
      <c r="D685" s="186"/>
      <c r="E685" s="186"/>
      <c r="F685" s="186"/>
      <c r="G685" s="186"/>
      <c r="H685" s="186"/>
      <c r="I685" s="186"/>
      <c r="J685" s="186"/>
      <c r="K685" s="186"/>
      <c r="L685" s="186"/>
      <c r="M685" s="186"/>
      <c r="N685" s="186"/>
      <c r="O685" s="186"/>
      <c r="P685" s="186"/>
      <c r="Q685" s="186"/>
      <c r="R685" s="186"/>
      <c r="S685" s="186"/>
      <c r="T685" s="186"/>
      <c r="U685" s="186"/>
      <c r="V685" s="186"/>
      <c r="W685" s="186"/>
      <c r="X685" s="186"/>
      <c r="Y685" s="186"/>
      <c r="Z685" s="186"/>
    </row>
    <row r="686" ht="16.5" customHeight="1" spans="1:26">
      <c r="A686" s="186"/>
      <c r="B686" s="186"/>
      <c r="C686" s="186"/>
      <c r="D686" s="186"/>
      <c r="E686" s="186"/>
      <c r="F686" s="186"/>
      <c r="G686" s="186"/>
      <c r="H686" s="186"/>
      <c r="I686" s="186"/>
      <c r="J686" s="186"/>
      <c r="K686" s="186"/>
      <c r="L686" s="186"/>
      <c r="M686" s="186"/>
      <c r="N686" s="186"/>
      <c r="O686" s="186"/>
      <c r="P686" s="186"/>
      <c r="Q686" s="186"/>
      <c r="R686" s="186"/>
      <c r="S686" s="186"/>
      <c r="T686" s="186"/>
      <c r="U686" s="186"/>
      <c r="V686" s="186"/>
      <c r="W686" s="186"/>
      <c r="X686" s="186"/>
      <c r="Y686" s="186"/>
      <c r="Z686" s="186"/>
    </row>
    <row r="687" ht="16.5" customHeight="1" spans="1:26">
      <c r="A687" s="186"/>
      <c r="B687" s="186"/>
      <c r="C687" s="186"/>
      <c r="D687" s="186"/>
      <c r="E687" s="186"/>
      <c r="F687" s="186"/>
      <c r="G687" s="186"/>
      <c r="H687" s="186"/>
      <c r="I687" s="186"/>
      <c r="J687" s="186"/>
      <c r="K687" s="186"/>
      <c r="L687" s="186"/>
      <c r="M687" s="186"/>
      <c r="N687" s="186"/>
      <c r="O687" s="186"/>
      <c r="P687" s="186"/>
      <c r="Q687" s="186"/>
      <c r="R687" s="186"/>
      <c r="S687" s="186"/>
      <c r="T687" s="186"/>
      <c r="U687" s="186"/>
      <c r="V687" s="186"/>
      <c r="W687" s="186"/>
      <c r="X687" s="186"/>
      <c r="Y687" s="186"/>
      <c r="Z687" s="186"/>
    </row>
    <row r="688" ht="16.5" customHeight="1" spans="1:26">
      <c r="A688" s="186"/>
      <c r="B688" s="186"/>
      <c r="C688" s="186"/>
      <c r="D688" s="186"/>
      <c r="E688" s="186"/>
      <c r="F688" s="186"/>
      <c r="G688" s="186"/>
      <c r="H688" s="186"/>
      <c r="I688" s="186"/>
      <c r="J688" s="186"/>
      <c r="K688" s="186"/>
      <c r="L688" s="186"/>
      <c r="M688" s="186"/>
      <c r="N688" s="186"/>
      <c r="O688" s="186"/>
      <c r="P688" s="186"/>
      <c r="Q688" s="186"/>
      <c r="R688" s="186"/>
      <c r="S688" s="186"/>
      <c r="T688" s="186"/>
      <c r="U688" s="186"/>
      <c r="V688" s="186"/>
      <c r="W688" s="186"/>
      <c r="X688" s="186"/>
      <c r="Y688" s="186"/>
      <c r="Z688" s="186"/>
    </row>
    <row r="689" ht="16.5" customHeight="1" spans="1:26">
      <c r="A689" s="186"/>
      <c r="B689" s="186"/>
      <c r="C689" s="186"/>
      <c r="D689" s="186"/>
      <c r="E689" s="186"/>
      <c r="F689" s="186"/>
      <c r="G689" s="186"/>
      <c r="H689" s="186"/>
      <c r="I689" s="186"/>
      <c r="J689" s="186"/>
      <c r="K689" s="186"/>
      <c r="L689" s="186"/>
      <c r="M689" s="186"/>
      <c r="N689" s="186"/>
      <c r="O689" s="186"/>
      <c r="P689" s="186"/>
      <c r="Q689" s="186"/>
      <c r="R689" s="186"/>
      <c r="S689" s="186"/>
      <c r="T689" s="186"/>
      <c r="U689" s="186"/>
      <c r="V689" s="186"/>
      <c r="W689" s="186"/>
      <c r="X689" s="186"/>
      <c r="Y689" s="186"/>
      <c r="Z689" s="186"/>
    </row>
    <row r="690" ht="16.5" customHeight="1" spans="1:26">
      <c r="A690" s="186"/>
      <c r="B690" s="186"/>
      <c r="C690" s="186"/>
      <c r="D690" s="186"/>
      <c r="E690" s="186"/>
      <c r="F690" s="186"/>
      <c r="G690" s="186"/>
      <c r="H690" s="186"/>
      <c r="I690" s="186"/>
      <c r="J690" s="186"/>
      <c r="K690" s="186"/>
      <c r="L690" s="186"/>
      <c r="M690" s="186"/>
      <c r="N690" s="186"/>
      <c r="O690" s="186"/>
      <c r="P690" s="186"/>
      <c r="Q690" s="186"/>
      <c r="R690" s="186"/>
      <c r="S690" s="186"/>
      <c r="T690" s="186"/>
      <c r="U690" s="186"/>
      <c r="V690" s="186"/>
      <c r="W690" s="186"/>
      <c r="X690" s="186"/>
      <c r="Y690" s="186"/>
      <c r="Z690" s="186"/>
    </row>
    <row r="691" ht="16.5" customHeight="1" spans="1:26">
      <c r="A691" s="186"/>
      <c r="B691" s="186"/>
      <c r="C691" s="186"/>
      <c r="D691" s="186"/>
      <c r="E691" s="186"/>
      <c r="F691" s="186"/>
      <c r="G691" s="186"/>
      <c r="H691" s="186"/>
      <c r="I691" s="186"/>
      <c r="J691" s="186"/>
      <c r="K691" s="186"/>
      <c r="L691" s="186"/>
      <c r="M691" s="186"/>
      <c r="N691" s="186"/>
      <c r="O691" s="186"/>
      <c r="P691" s="186"/>
      <c r="Q691" s="186"/>
      <c r="R691" s="186"/>
      <c r="S691" s="186"/>
      <c r="T691" s="186"/>
      <c r="U691" s="186"/>
      <c r="V691" s="186"/>
      <c r="W691" s="186"/>
      <c r="X691" s="186"/>
      <c r="Y691" s="186"/>
      <c r="Z691" s="186"/>
    </row>
    <row r="692" ht="16.5" customHeight="1" spans="1:26">
      <c r="A692" s="186"/>
      <c r="B692" s="186"/>
      <c r="C692" s="186"/>
      <c r="D692" s="186"/>
      <c r="E692" s="186"/>
      <c r="F692" s="186"/>
      <c r="G692" s="186"/>
      <c r="H692" s="186"/>
      <c r="I692" s="186"/>
      <c r="J692" s="186"/>
      <c r="K692" s="186"/>
      <c r="L692" s="186"/>
      <c r="M692" s="186"/>
      <c r="N692" s="186"/>
      <c r="O692" s="186"/>
      <c r="P692" s="186"/>
      <c r="Q692" s="186"/>
      <c r="R692" s="186"/>
      <c r="S692" s="186"/>
      <c r="T692" s="186"/>
      <c r="U692" s="186"/>
      <c r="V692" s="186"/>
      <c r="W692" s="186"/>
      <c r="X692" s="186"/>
      <c r="Y692" s="186"/>
      <c r="Z692" s="186"/>
    </row>
    <row r="693" ht="16.5" customHeight="1" spans="1:26">
      <c r="A693" s="186"/>
      <c r="B693" s="186"/>
      <c r="C693" s="186"/>
      <c r="D693" s="186"/>
      <c r="E693" s="186"/>
      <c r="F693" s="186"/>
      <c r="G693" s="186"/>
      <c r="H693" s="186"/>
      <c r="I693" s="186"/>
      <c r="J693" s="186"/>
      <c r="K693" s="186"/>
      <c r="L693" s="186"/>
      <c r="M693" s="186"/>
      <c r="N693" s="186"/>
      <c r="O693" s="186"/>
      <c r="P693" s="186"/>
      <c r="Q693" s="186"/>
      <c r="R693" s="186"/>
      <c r="S693" s="186"/>
      <c r="T693" s="186"/>
      <c r="U693" s="186"/>
      <c r="V693" s="186"/>
      <c r="W693" s="186"/>
      <c r="X693" s="186"/>
      <c r="Y693" s="186"/>
      <c r="Z693" s="186"/>
    </row>
    <row r="694" ht="16.5" customHeight="1" spans="1:26">
      <c r="A694" s="186"/>
      <c r="B694" s="186"/>
      <c r="C694" s="186"/>
      <c r="D694" s="186"/>
      <c r="E694" s="186"/>
      <c r="F694" s="186"/>
      <c r="G694" s="186"/>
      <c r="H694" s="186"/>
      <c r="I694" s="186"/>
      <c r="J694" s="186"/>
      <c r="K694" s="186"/>
      <c r="L694" s="186"/>
      <c r="M694" s="186"/>
      <c r="N694" s="186"/>
      <c r="O694" s="186"/>
      <c r="P694" s="186"/>
      <c r="Q694" s="186"/>
      <c r="R694" s="186"/>
      <c r="S694" s="186"/>
      <c r="T694" s="186"/>
      <c r="U694" s="186"/>
      <c r="V694" s="186"/>
      <c r="W694" s="186"/>
      <c r="X694" s="186"/>
      <c r="Y694" s="186"/>
      <c r="Z694" s="186"/>
    </row>
    <row r="695" ht="16.5" customHeight="1" spans="1:26">
      <c r="A695" s="186"/>
      <c r="B695" s="186"/>
      <c r="C695" s="186"/>
      <c r="D695" s="186"/>
      <c r="E695" s="186"/>
      <c r="F695" s="186"/>
      <c r="G695" s="186"/>
      <c r="H695" s="186"/>
      <c r="I695" s="186"/>
      <c r="J695" s="186"/>
      <c r="K695" s="186"/>
      <c r="L695" s="186"/>
      <c r="M695" s="186"/>
      <c r="N695" s="186"/>
      <c r="O695" s="186"/>
      <c r="P695" s="186"/>
      <c r="Q695" s="186"/>
      <c r="R695" s="186"/>
      <c r="S695" s="186"/>
      <c r="T695" s="186"/>
      <c r="U695" s="186"/>
      <c r="V695" s="186"/>
      <c r="W695" s="186"/>
      <c r="X695" s="186"/>
      <c r="Y695" s="186"/>
      <c r="Z695" s="186"/>
    </row>
    <row r="696" ht="16.5" customHeight="1" spans="1:26">
      <c r="A696" s="186"/>
      <c r="B696" s="186"/>
      <c r="C696" s="186"/>
      <c r="D696" s="186"/>
      <c r="E696" s="186"/>
      <c r="F696" s="186"/>
      <c r="G696" s="186"/>
      <c r="H696" s="186"/>
      <c r="I696" s="186"/>
      <c r="J696" s="186"/>
      <c r="K696" s="186"/>
      <c r="L696" s="186"/>
      <c r="M696" s="186"/>
      <c r="N696" s="186"/>
      <c r="O696" s="186"/>
      <c r="P696" s="186"/>
      <c r="Q696" s="186"/>
      <c r="R696" s="186"/>
      <c r="S696" s="186"/>
      <c r="T696" s="186"/>
      <c r="U696" s="186"/>
      <c r="V696" s="186"/>
      <c r="W696" s="186"/>
      <c r="X696" s="186"/>
      <c r="Y696" s="186"/>
      <c r="Z696" s="186"/>
    </row>
    <row r="697" ht="16.5" customHeight="1" spans="1:26">
      <c r="A697" s="186"/>
      <c r="B697" s="186"/>
      <c r="C697" s="186"/>
      <c r="D697" s="186"/>
      <c r="E697" s="186"/>
      <c r="F697" s="186"/>
      <c r="G697" s="186"/>
      <c r="H697" s="186"/>
      <c r="I697" s="186"/>
      <c r="J697" s="186"/>
      <c r="K697" s="186"/>
      <c r="L697" s="186"/>
      <c r="M697" s="186"/>
      <c r="N697" s="186"/>
      <c r="O697" s="186"/>
      <c r="P697" s="186"/>
      <c r="Q697" s="186"/>
      <c r="R697" s="186"/>
      <c r="S697" s="186"/>
      <c r="T697" s="186"/>
      <c r="U697" s="186"/>
      <c r="V697" s="186"/>
      <c r="W697" s="186"/>
      <c r="X697" s="186"/>
      <c r="Y697" s="186"/>
      <c r="Z697" s="186"/>
    </row>
    <row r="698" ht="16.5" customHeight="1" spans="1:26">
      <c r="A698" s="186"/>
      <c r="B698" s="186"/>
      <c r="C698" s="186"/>
      <c r="D698" s="186"/>
      <c r="E698" s="186"/>
      <c r="F698" s="186"/>
      <c r="G698" s="186"/>
      <c r="H698" s="186"/>
      <c r="I698" s="186"/>
      <c r="J698" s="186"/>
      <c r="K698" s="186"/>
      <c r="L698" s="186"/>
      <c r="M698" s="186"/>
      <c r="N698" s="186"/>
      <c r="O698" s="186"/>
      <c r="P698" s="186"/>
      <c r="Q698" s="186"/>
      <c r="R698" s="186"/>
      <c r="S698" s="186"/>
      <c r="T698" s="186"/>
      <c r="U698" s="186"/>
      <c r="V698" s="186"/>
      <c r="W698" s="186"/>
      <c r="X698" s="186"/>
      <c r="Y698" s="186"/>
      <c r="Z698" s="186"/>
    </row>
    <row r="699" ht="16.5" customHeight="1" spans="1:26">
      <c r="A699" s="186"/>
      <c r="B699" s="186"/>
      <c r="C699" s="186"/>
      <c r="D699" s="186"/>
      <c r="E699" s="186"/>
      <c r="F699" s="186"/>
      <c r="G699" s="186"/>
      <c r="H699" s="186"/>
      <c r="I699" s="186"/>
      <c r="J699" s="186"/>
      <c r="K699" s="186"/>
      <c r="L699" s="186"/>
      <c r="M699" s="186"/>
      <c r="N699" s="186"/>
      <c r="O699" s="186"/>
      <c r="P699" s="186"/>
      <c r="Q699" s="186"/>
      <c r="R699" s="186"/>
      <c r="S699" s="186"/>
      <c r="T699" s="186"/>
      <c r="U699" s="186"/>
      <c r="V699" s="186"/>
      <c r="W699" s="186"/>
      <c r="X699" s="186"/>
      <c r="Y699" s="186"/>
      <c r="Z699" s="186"/>
    </row>
    <row r="700" ht="16.5" customHeight="1" spans="1:26">
      <c r="A700" s="186"/>
      <c r="B700" s="186"/>
      <c r="C700" s="186"/>
      <c r="D700" s="186"/>
      <c r="E700" s="186"/>
      <c r="F700" s="186"/>
      <c r="G700" s="186"/>
      <c r="H700" s="186"/>
      <c r="I700" s="186"/>
      <c r="J700" s="186"/>
      <c r="K700" s="186"/>
      <c r="L700" s="186"/>
      <c r="M700" s="186"/>
      <c r="N700" s="186"/>
      <c r="O700" s="186"/>
      <c r="P700" s="186"/>
      <c r="Q700" s="186"/>
      <c r="R700" s="186"/>
      <c r="S700" s="186"/>
      <c r="T700" s="186"/>
      <c r="U700" s="186"/>
      <c r="V700" s="186"/>
      <c r="W700" s="186"/>
      <c r="X700" s="186"/>
      <c r="Y700" s="186"/>
      <c r="Z700" s="186"/>
    </row>
    <row r="701" ht="16.5" customHeight="1" spans="1:26">
      <c r="A701" s="186"/>
      <c r="B701" s="186"/>
      <c r="C701" s="186"/>
      <c r="D701" s="186"/>
      <c r="E701" s="186"/>
      <c r="F701" s="186"/>
      <c r="G701" s="186"/>
      <c r="H701" s="186"/>
      <c r="I701" s="186"/>
      <c r="J701" s="186"/>
      <c r="K701" s="186"/>
      <c r="L701" s="186"/>
      <c r="M701" s="186"/>
      <c r="N701" s="186"/>
      <c r="O701" s="186"/>
      <c r="P701" s="186"/>
      <c r="Q701" s="186"/>
      <c r="R701" s="186"/>
      <c r="S701" s="186"/>
      <c r="T701" s="186"/>
      <c r="U701" s="186"/>
      <c r="V701" s="186"/>
      <c r="W701" s="186"/>
      <c r="X701" s="186"/>
      <c r="Y701" s="186"/>
      <c r="Z701" s="186"/>
    </row>
    <row r="702" ht="16.5" customHeight="1" spans="1:26">
      <c r="A702" s="186"/>
      <c r="B702" s="186"/>
      <c r="C702" s="186"/>
      <c r="D702" s="186"/>
      <c r="E702" s="186"/>
      <c r="F702" s="186"/>
      <c r="G702" s="186"/>
      <c r="H702" s="186"/>
      <c r="I702" s="186"/>
      <c r="J702" s="186"/>
      <c r="K702" s="186"/>
      <c r="L702" s="186"/>
      <c r="M702" s="186"/>
      <c r="N702" s="186"/>
      <c r="O702" s="186"/>
      <c r="P702" s="186"/>
      <c r="Q702" s="186"/>
      <c r="R702" s="186"/>
      <c r="S702" s="186"/>
      <c r="T702" s="186"/>
      <c r="U702" s="186"/>
      <c r="V702" s="186"/>
      <c r="W702" s="186"/>
      <c r="X702" s="186"/>
      <c r="Y702" s="186"/>
      <c r="Z702" s="186"/>
    </row>
    <row r="703" ht="16.5" customHeight="1" spans="1:26">
      <c r="A703" s="186"/>
      <c r="B703" s="186"/>
      <c r="C703" s="186"/>
      <c r="D703" s="186"/>
      <c r="E703" s="186"/>
      <c r="F703" s="186"/>
      <c r="G703" s="186"/>
      <c r="H703" s="186"/>
      <c r="I703" s="186"/>
      <c r="J703" s="186"/>
      <c r="K703" s="186"/>
      <c r="L703" s="186"/>
      <c r="M703" s="186"/>
      <c r="N703" s="186"/>
      <c r="O703" s="186"/>
      <c r="P703" s="186"/>
      <c r="Q703" s="186"/>
      <c r="R703" s="186"/>
      <c r="S703" s="186"/>
      <c r="T703" s="186"/>
      <c r="U703" s="186"/>
      <c r="V703" s="186"/>
      <c r="W703" s="186"/>
      <c r="X703" s="186"/>
      <c r="Y703" s="186"/>
      <c r="Z703" s="186"/>
    </row>
    <row r="704" ht="16.5" customHeight="1" spans="1:26">
      <c r="A704" s="186"/>
      <c r="B704" s="186"/>
      <c r="C704" s="186"/>
      <c r="D704" s="186"/>
      <c r="E704" s="186"/>
      <c r="F704" s="186"/>
      <c r="G704" s="186"/>
      <c r="H704" s="186"/>
      <c r="I704" s="186"/>
      <c r="J704" s="186"/>
      <c r="K704" s="186"/>
      <c r="L704" s="186"/>
      <c r="M704" s="186"/>
      <c r="N704" s="186"/>
      <c r="O704" s="186"/>
      <c r="P704" s="186"/>
      <c r="Q704" s="186"/>
      <c r="R704" s="186"/>
      <c r="S704" s="186"/>
      <c r="T704" s="186"/>
      <c r="U704" s="186"/>
      <c r="V704" s="186"/>
      <c r="W704" s="186"/>
      <c r="X704" s="186"/>
      <c r="Y704" s="186"/>
      <c r="Z704" s="186"/>
    </row>
    <row r="705" ht="16.5" customHeight="1" spans="1:26">
      <c r="A705" s="186"/>
      <c r="B705" s="186"/>
      <c r="C705" s="186"/>
      <c r="D705" s="186"/>
      <c r="E705" s="186"/>
      <c r="F705" s="186"/>
      <c r="G705" s="186"/>
      <c r="H705" s="186"/>
      <c r="I705" s="186"/>
      <c r="J705" s="186"/>
      <c r="K705" s="186"/>
      <c r="L705" s="186"/>
      <c r="M705" s="186"/>
      <c r="N705" s="186"/>
      <c r="O705" s="186"/>
      <c r="P705" s="186"/>
      <c r="Q705" s="186"/>
      <c r="R705" s="186"/>
      <c r="S705" s="186"/>
      <c r="T705" s="186"/>
      <c r="U705" s="186"/>
      <c r="V705" s="186"/>
      <c r="W705" s="186"/>
      <c r="X705" s="186"/>
      <c r="Y705" s="186"/>
      <c r="Z705" s="186"/>
    </row>
    <row r="706" ht="16.5" customHeight="1" spans="1:26">
      <c r="A706" s="186"/>
      <c r="B706" s="186"/>
      <c r="C706" s="186"/>
      <c r="D706" s="186"/>
      <c r="E706" s="186"/>
      <c r="F706" s="186"/>
      <c r="G706" s="186"/>
      <c r="H706" s="186"/>
      <c r="I706" s="186"/>
      <c r="J706" s="186"/>
      <c r="K706" s="186"/>
      <c r="L706" s="186"/>
      <c r="M706" s="186"/>
      <c r="N706" s="186"/>
      <c r="O706" s="186"/>
      <c r="P706" s="186"/>
      <c r="Q706" s="186"/>
      <c r="R706" s="186"/>
      <c r="S706" s="186"/>
      <c r="T706" s="186"/>
      <c r="U706" s="186"/>
      <c r="V706" s="186"/>
      <c r="W706" s="186"/>
      <c r="X706" s="186"/>
      <c r="Y706" s="186"/>
      <c r="Z706" s="186"/>
    </row>
    <row r="707" ht="16.5" customHeight="1" spans="1:26">
      <c r="A707" s="186"/>
      <c r="B707" s="186"/>
      <c r="C707" s="186"/>
      <c r="D707" s="186"/>
      <c r="E707" s="186"/>
      <c r="F707" s="186"/>
      <c r="G707" s="186"/>
      <c r="H707" s="186"/>
      <c r="I707" s="186"/>
      <c r="J707" s="186"/>
      <c r="K707" s="186"/>
      <c r="L707" s="186"/>
      <c r="M707" s="186"/>
      <c r="N707" s="186"/>
      <c r="O707" s="186"/>
      <c r="P707" s="186"/>
      <c r="Q707" s="186"/>
      <c r="R707" s="186"/>
      <c r="S707" s="186"/>
      <c r="T707" s="186"/>
      <c r="U707" s="186"/>
      <c r="V707" s="186"/>
      <c r="W707" s="186"/>
      <c r="X707" s="186"/>
      <c r="Y707" s="186"/>
      <c r="Z707" s="186"/>
    </row>
    <row r="708" ht="16.5" customHeight="1" spans="1:26">
      <c r="A708" s="186"/>
      <c r="B708" s="186"/>
      <c r="C708" s="186"/>
      <c r="D708" s="186"/>
      <c r="E708" s="186"/>
      <c r="F708" s="186"/>
      <c r="G708" s="186"/>
      <c r="H708" s="186"/>
      <c r="I708" s="186"/>
      <c r="J708" s="186"/>
      <c r="K708" s="186"/>
      <c r="L708" s="186"/>
      <c r="M708" s="186"/>
      <c r="N708" s="186"/>
      <c r="O708" s="186"/>
      <c r="P708" s="186"/>
      <c r="Q708" s="186"/>
      <c r="R708" s="186"/>
      <c r="S708" s="186"/>
      <c r="T708" s="186"/>
      <c r="U708" s="186"/>
      <c r="V708" s="186"/>
      <c r="W708" s="186"/>
      <c r="X708" s="186"/>
      <c r="Y708" s="186"/>
      <c r="Z708" s="186"/>
    </row>
    <row r="709" ht="16.5" customHeight="1" spans="1:26">
      <c r="A709" s="186"/>
      <c r="B709" s="186"/>
      <c r="C709" s="186"/>
      <c r="D709" s="186"/>
      <c r="E709" s="186"/>
      <c r="F709" s="186"/>
      <c r="G709" s="186"/>
      <c r="H709" s="186"/>
      <c r="I709" s="186"/>
      <c r="J709" s="186"/>
      <c r="K709" s="186"/>
      <c r="L709" s="186"/>
      <c r="M709" s="186"/>
      <c r="N709" s="186"/>
      <c r="O709" s="186"/>
      <c r="P709" s="186"/>
      <c r="Q709" s="186"/>
      <c r="R709" s="186"/>
      <c r="S709" s="186"/>
      <c r="T709" s="186"/>
      <c r="U709" s="186"/>
      <c r="V709" s="186"/>
      <c r="W709" s="186"/>
      <c r="X709" s="186"/>
      <c r="Y709" s="186"/>
      <c r="Z709" s="186"/>
    </row>
    <row r="710" ht="16.5" customHeight="1" spans="1:26">
      <c r="A710" s="186"/>
      <c r="B710" s="186"/>
      <c r="C710" s="186"/>
      <c r="D710" s="186"/>
      <c r="E710" s="186"/>
      <c r="F710" s="186"/>
      <c r="G710" s="186"/>
      <c r="H710" s="186"/>
      <c r="I710" s="186"/>
      <c r="J710" s="186"/>
      <c r="K710" s="186"/>
      <c r="L710" s="186"/>
      <c r="M710" s="186"/>
      <c r="N710" s="186"/>
      <c r="O710" s="186"/>
      <c r="P710" s="186"/>
      <c r="Q710" s="186"/>
      <c r="R710" s="186"/>
      <c r="S710" s="186"/>
      <c r="T710" s="186"/>
      <c r="U710" s="186"/>
      <c r="V710" s="186"/>
      <c r="W710" s="186"/>
      <c r="X710" s="186"/>
      <c r="Y710" s="186"/>
      <c r="Z710" s="186"/>
    </row>
    <row r="711" ht="16.5" customHeight="1" spans="1:26">
      <c r="A711" s="186"/>
      <c r="B711" s="186"/>
      <c r="C711" s="186"/>
      <c r="D711" s="186"/>
      <c r="E711" s="186"/>
      <c r="F711" s="186"/>
      <c r="G711" s="186"/>
      <c r="H711" s="186"/>
      <c r="I711" s="186"/>
      <c r="J711" s="186"/>
      <c r="K711" s="186"/>
      <c r="L711" s="186"/>
      <c r="M711" s="186"/>
      <c r="N711" s="186"/>
      <c r="O711" s="186"/>
      <c r="P711" s="186"/>
      <c r="Q711" s="186"/>
      <c r="R711" s="186"/>
      <c r="S711" s="186"/>
      <c r="T711" s="186"/>
      <c r="U711" s="186"/>
      <c r="V711" s="186"/>
      <c r="W711" s="186"/>
      <c r="X711" s="186"/>
      <c r="Y711" s="186"/>
      <c r="Z711" s="186"/>
    </row>
    <row r="712" ht="16.5" customHeight="1" spans="1:26">
      <c r="A712" s="186"/>
      <c r="B712" s="186"/>
      <c r="C712" s="186"/>
      <c r="D712" s="186"/>
      <c r="E712" s="186"/>
      <c r="F712" s="186"/>
      <c r="G712" s="186"/>
      <c r="H712" s="186"/>
      <c r="I712" s="186"/>
      <c r="J712" s="186"/>
      <c r="K712" s="186"/>
      <c r="L712" s="186"/>
      <c r="M712" s="186"/>
      <c r="N712" s="186"/>
      <c r="O712" s="186"/>
      <c r="P712" s="186"/>
      <c r="Q712" s="186"/>
      <c r="R712" s="186"/>
      <c r="S712" s="186"/>
      <c r="T712" s="186"/>
      <c r="U712" s="186"/>
      <c r="V712" s="186"/>
      <c r="W712" s="186"/>
      <c r="X712" s="186"/>
      <c r="Y712" s="186"/>
      <c r="Z712" s="186"/>
    </row>
    <row r="713" ht="16.5" customHeight="1" spans="1:26">
      <c r="A713" s="186"/>
      <c r="B713" s="186"/>
      <c r="C713" s="186"/>
      <c r="D713" s="186"/>
      <c r="E713" s="186"/>
      <c r="F713" s="186"/>
      <c r="G713" s="186"/>
      <c r="H713" s="186"/>
      <c r="I713" s="186"/>
      <c r="J713" s="186"/>
      <c r="K713" s="186"/>
      <c r="L713" s="186"/>
      <c r="M713" s="186"/>
      <c r="N713" s="186"/>
      <c r="O713" s="186"/>
      <c r="P713" s="186"/>
      <c r="Q713" s="186"/>
      <c r="R713" s="186"/>
      <c r="S713" s="186"/>
      <c r="T713" s="186"/>
      <c r="U713" s="186"/>
      <c r="V713" s="186"/>
      <c r="W713" s="186"/>
      <c r="X713" s="186"/>
      <c r="Y713" s="186"/>
      <c r="Z713" s="186"/>
    </row>
    <row r="714" ht="16.5" customHeight="1" spans="1:26">
      <c r="A714" s="186"/>
      <c r="B714" s="186"/>
      <c r="C714" s="186"/>
      <c r="D714" s="186"/>
      <c r="E714" s="186"/>
      <c r="F714" s="186"/>
      <c r="G714" s="186"/>
      <c r="H714" s="186"/>
      <c r="I714" s="186"/>
      <c r="J714" s="186"/>
      <c r="K714" s="186"/>
      <c r="L714" s="186"/>
      <c r="M714" s="186"/>
      <c r="N714" s="186"/>
      <c r="O714" s="186"/>
      <c r="P714" s="186"/>
      <c r="Q714" s="186"/>
      <c r="R714" s="186"/>
      <c r="S714" s="186"/>
      <c r="T714" s="186"/>
      <c r="U714" s="186"/>
      <c r="V714" s="186"/>
      <c r="W714" s="186"/>
      <c r="X714" s="186"/>
      <c r="Y714" s="186"/>
      <c r="Z714" s="186"/>
    </row>
    <row r="715" ht="16.5" customHeight="1" spans="1:26">
      <c r="A715" s="186"/>
      <c r="B715" s="186"/>
      <c r="C715" s="186"/>
      <c r="D715" s="186"/>
      <c r="E715" s="186"/>
      <c r="F715" s="186"/>
      <c r="G715" s="186"/>
      <c r="H715" s="186"/>
      <c r="I715" s="186"/>
      <c r="J715" s="186"/>
      <c r="K715" s="186"/>
      <c r="L715" s="186"/>
      <c r="M715" s="186"/>
      <c r="N715" s="186"/>
      <c r="O715" s="186"/>
      <c r="P715" s="186"/>
      <c r="Q715" s="186"/>
      <c r="R715" s="186"/>
      <c r="S715" s="186"/>
      <c r="T715" s="186"/>
      <c r="U715" s="186"/>
      <c r="V715" s="186"/>
      <c r="W715" s="186"/>
      <c r="X715" s="186"/>
      <c r="Y715" s="186"/>
      <c r="Z715" s="186"/>
    </row>
    <row r="716" ht="16.5" customHeight="1" spans="1:26">
      <c r="A716" s="186"/>
      <c r="B716" s="186"/>
      <c r="C716" s="186"/>
      <c r="D716" s="186"/>
      <c r="E716" s="186"/>
      <c r="F716" s="186"/>
      <c r="G716" s="186"/>
      <c r="H716" s="186"/>
      <c r="I716" s="186"/>
      <c r="J716" s="186"/>
      <c r="K716" s="186"/>
      <c r="L716" s="186"/>
      <c r="M716" s="186"/>
      <c r="N716" s="186"/>
      <c r="O716" s="186"/>
      <c r="P716" s="186"/>
      <c r="Q716" s="186"/>
      <c r="R716" s="186"/>
      <c r="S716" s="186"/>
      <c r="T716" s="186"/>
      <c r="U716" s="186"/>
      <c r="V716" s="186"/>
      <c r="W716" s="186"/>
      <c r="X716" s="186"/>
      <c r="Y716" s="186"/>
      <c r="Z716" s="186"/>
    </row>
    <row r="717" ht="16.5" customHeight="1" spans="1:26">
      <c r="A717" s="186"/>
      <c r="B717" s="186"/>
      <c r="C717" s="186"/>
      <c r="D717" s="186"/>
      <c r="E717" s="186"/>
      <c r="F717" s="186"/>
      <c r="G717" s="186"/>
      <c r="H717" s="186"/>
      <c r="I717" s="186"/>
      <c r="J717" s="186"/>
      <c r="K717" s="186"/>
      <c r="L717" s="186"/>
      <c r="M717" s="186"/>
      <c r="N717" s="186"/>
      <c r="O717" s="186"/>
      <c r="P717" s="186"/>
      <c r="Q717" s="186"/>
      <c r="R717" s="186"/>
      <c r="S717" s="186"/>
      <c r="T717" s="186"/>
      <c r="U717" s="186"/>
      <c r="V717" s="186"/>
      <c r="W717" s="186"/>
      <c r="X717" s="186"/>
      <c r="Y717" s="186"/>
      <c r="Z717" s="186"/>
    </row>
    <row r="718" ht="16.5" customHeight="1" spans="1:26">
      <c r="A718" s="186"/>
      <c r="B718" s="186"/>
      <c r="C718" s="186"/>
      <c r="D718" s="186"/>
      <c r="E718" s="186"/>
      <c r="F718" s="186"/>
      <c r="G718" s="186"/>
      <c r="H718" s="186"/>
      <c r="I718" s="186"/>
      <c r="J718" s="186"/>
      <c r="K718" s="186"/>
      <c r="L718" s="186"/>
      <c r="M718" s="186"/>
      <c r="N718" s="186"/>
      <c r="O718" s="186"/>
      <c r="P718" s="186"/>
      <c r="Q718" s="186"/>
      <c r="R718" s="186"/>
      <c r="S718" s="186"/>
      <c r="T718" s="186"/>
      <c r="U718" s="186"/>
      <c r="V718" s="186"/>
      <c r="W718" s="186"/>
      <c r="X718" s="186"/>
      <c r="Y718" s="186"/>
      <c r="Z718" s="186"/>
    </row>
    <row r="719" ht="16.5" customHeight="1" spans="1:26">
      <c r="A719" s="186"/>
      <c r="B719" s="186"/>
      <c r="C719" s="186"/>
      <c r="D719" s="186"/>
      <c r="E719" s="186"/>
      <c r="F719" s="186"/>
      <c r="G719" s="186"/>
      <c r="H719" s="186"/>
      <c r="I719" s="186"/>
      <c r="J719" s="186"/>
      <c r="K719" s="186"/>
      <c r="L719" s="186"/>
      <c r="M719" s="186"/>
      <c r="N719" s="186"/>
      <c r="O719" s="186"/>
      <c r="P719" s="186"/>
      <c r="Q719" s="186"/>
      <c r="R719" s="186"/>
      <c r="S719" s="186"/>
      <c r="T719" s="186"/>
      <c r="U719" s="186"/>
      <c r="V719" s="186"/>
      <c r="W719" s="186"/>
      <c r="X719" s="186"/>
      <c r="Y719" s="186"/>
      <c r="Z719" s="186"/>
    </row>
    <row r="720" ht="16.5" customHeight="1" spans="1:26">
      <c r="A720" s="186"/>
      <c r="B720" s="186"/>
      <c r="C720" s="186"/>
      <c r="D720" s="186"/>
      <c r="E720" s="186"/>
      <c r="F720" s="186"/>
      <c r="G720" s="186"/>
      <c r="H720" s="186"/>
      <c r="I720" s="186"/>
      <c r="J720" s="186"/>
      <c r="K720" s="186"/>
      <c r="L720" s="186"/>
      <c r="M720" s="186"/>
      <c r="N720" s="186"/>
      <c r="O720" s="186"/>
      <c r="P720" s="186"/>
      <c r="Q720" s="186"/>
      <c r="R720" s="186"/>
      <c r="S720" s="186"/>
      <c r="T720" s="186"/>
      <c r="U720" s="186"/>
      <c r="V720" s="186"/>
      <c r="W720" s="186"/>
      <c r="X720" s="186"/>
      <c r="Y720" s="186"/>
      <c r="Z720" s="186"/>
    </row>
    <row r="721" ht="16.5" customHeight="1" spans="1:26">
      <c r="A721" s="186"/>
      <c r="B721" s="186"/>
      <c r="C721" s="186"/>
      <c r="D721" s="186"/>
      <c r="E721" s="186"/>
      <c r="F721" s="186"/>
      <c r="G721" s="186"/>
      <c r="H721" s="186"/>
      <c r="I721" s="186"/>
      <c r="J721" s="186"/>
      <c r="K721" s="186"/>
      <c r="L721" s="186"/>
      <c r="M721" s="186"/>
      <c r="N721" s="186"/>
      <c r="O721" s="186"/>
      <c r="P721" s="186"/>
      <c r="Q721" s="186"/>
      <c r="R721" s="186"/>
      <c r="S721" s="186"/>
      <c r="T721" s="186"/>
      <c r="U721" s="186"/>
      <c r="V721" s="186"/>
      <c r="W721" s="186"/>
      <c r="X721" s="186"/>
      <c r="Y721" s="186"/>
      <c r="Z721" s="186"/>
    </row>
    <row r="722" ht="16.5" customHeight="1" spans="1:26">
      <c r="A722" s="186"/>
      <c r="B722" s="186"/>
      <c r="C722" s="186"/>
      <c r="D722" s="186"/>
      <c r="E722" s="186"/>
      <c r="F722" s="186"/>
      <c r="G722" s="186"/>
      <c r="H722" s="186"/>
      <c r="I722" s="186"/>
      <c r="J722" s="186"/>
      <c r="K722" s="186"/>
      <c r="L722" s="186"/>
      <c r="M722" s="186"/>
      <c r="N722" s="186"/>
      <c r="O722" s="186"/>
      <c r="P722" s="186"/>
      <c r="Q722" s="186"/>
      <c r="R722" s="186"/>
      <c r="S722" s="186"/>
      <c r="T722" s="186"/>
      <c r="U722" s="186"/>
      <c r="V722" s="186"/>
      <c r="W722" s="186"/>
      <c r="X722" s="186"/>
      <c r="Y722" s="186"/>
      <c r="Z722" s="186"/>
    </row>
    <row r="723" ht="16.5" customHeight="1" spans="1:26">
      <c r="A723" s="186"/>
      <c r="B723" s="186"/>
      <c r="C723" s="186"/>
      <c r="D723" s="186"/>
      <c r="E723" s="186"/>
      <c r="F723" s="186"/>
      <c r="G723" s="186"/>
      <c r="H723" s="186"/>
      <c r="I723" s="186"/>
      <c r="J723" s="186"/>
      <c r="K723" s="186"/>
      <c r="L723" s="186"/>
      <c r="M723" s="186"/>
      <c r="N723" s="186"/>
      <c r="O723" s="186"/>
      <c r="P723" s="186"/>
      <c r="Q723" s="186"/>
      <c r="R723" s="186"/>
      <c r="S723" s="186"/>
      <c r="T723" s="186"/>
      <c r="U723" s="186"/>
      <c r="V723" s="186"/>
      <c r="W723" s="186"/>
      <c r="X723" s="186"/>
      <c r="Y723" s="186"/>
      <c r="Z723" s="186"/>
    </row>
    <row r="724" ht="16.5" customHeight="1" spans="1:26">
      <c r="A724" s="186"/>
      <c r="B724" s="186"/>
      <c r="C724" s="186"/>
      <c r="D724" s="186"/>
      <c r="E724" s="186"/>
      <c r="F724" s="186"/>
      <c r="G724" s="186"/>
      <c r="H724" s="186"/>
      <c r="I724" s="186"/>
      <c r="J724" s="186"/>
      <c r="K724" s="186"/>
      <c r="L724" s="186"/>
      <c r="M724" s="186"/>
      <c r="N724" s="186"/>
      <c r="O724" s="186"/>
      <c r="P724" s="186"/>
      <c r="Q724" s="186"/>
      <c r="R724" s="186"/>
      <c r="S724" s="186"/>
      <c r="T724" s="186"/>
      <c r="U724" s="186"/>
      <c r="V724" s="186"/>
      <c r="W724" s="186"/>
      <c r="X724" s="186"/>
      <c r="Y724" s="186"/>
      <c r="Z724" s="186"/>
    </row>
    <row r="725" ht="16.5" customHeight="1" spans="1:26">
      <c r="A725" s="186"/>
      <c r="B725" s="186"/>
      <c r="C725" s="186"/>
      <c r="D725" s="186"/>
      <c r="E725" s="186"/>
      <c r="F725" s="186"/>
      <c r="G725" s="186"/>
      <c r="H725" s="186"/>
      <c r="I725" s="186"/>
      <c r="J725" s="186"/>
      <c r="K725" s="186"/>
      <c r="L725" s="186"/>
      <c r="M725" s="186"/>
      <c r="N725" s="186"/>
      <c r="O725" s="186"/>
      <c r="P725" s="186"/>
      <c r="Q725" s="186"/>
      <c r="R725" s="186"/>
      <c r="S725" s="186"/>
      <c r="T725" s="186"/>
      <c r="U725" s="186"/>
      <c r="V725" s="186"/>
      <c r="W725" s="186"/>
      <c r="X725" s="186"/>
      <c r="Y725" s="186"/>
      <c r="Z725" s="186"/>
    </row>
    <row r="726" ht="16.5" customHeight="1" spans="1:26">
      <c r="A726" s="186"/>
      <c r="B726" s="186"/>
      <c r="C726" s="186"/>
      <c r="D726" s="186"/>
      <c r="E726" s="186"/>
      <c r="F726" s="186"/>
      <c r="G726" s="186"/>
      <c r="H726" s="186"/>
      <c r="I726" s="186"/>
      <c r="J726" s="186"/>
      <c r="K726" s="186"/>
      <c r="L726" s="186"/>
      <c r="M726" s="186"/>
      <c r="N726" s="186"/>
      <c r="O726" s="186"/>
      <c r="P726" s="186"/>
      <c r="Q726" s="186"/>
      <c r="R726" s="186"/>
      <c r="S726" s="186"/>
      <c r="T726" s="186"/>
      <c r="U726" s="186"/>
      <c r="V726" s="186"/>
      <c r="W726" s="186"/>
      <c r="X726" s="186"/>
      <c r="Y726" s="186"/>
      <c r="Z726" s="186"/>
    </row>
    <row r="727" ht="16.5" customHeight="1" spans="1:26">
      <c r="A727" s="186"/>
      <c r="B727" s="186"/>
      <c r="C727" s="186"/>
      <c r="D727" s="186"/>
      <c r="E727" s="186"/>
      <c r="F727" s="186"/>
      <c r="G727" s="186"/>
      <c r="H727" s="186"/>
      <c r="I727" s="186"/>
      <c r="J727" s="186"/>
      <c r="K727" s="186"/>
      <c r="L727" s="186"/>
      <c r="M727" s="186"/>
      <c r="N727" s="186"/>
      <c r="O727" s="186"/>
      <c r="P727" s="186"/>
      <c r="Q727" s="186"/>
      <c r="R727" s="186"/>
      <c r="S727" s="186"/>
      <c r="T727" s="186"/>
      <c r="U727" s="186"/>
      <c r="V727" s="186"/>
      <c r="W727" s="186"/>
      <c r="X727" s="186"/>
      <c r="Y727" s="186"/>
      <c r="Z727" s="186"/>
    </row>
    <row r="728" ht="16.5" customHeight="1" spans="1:26">
      <c r="A728" s="186"/>
      <c r="B728" s="186"/>
      <c r="C728" s="186"/>
      <c r="D728" s="186"/>
      <c r="E728" s="186"/>
      <c r="F728" s="186"/>
      <c r="G728" s="186"/>
      <c r="H728" s="186"/>
      <c r="I728" s="186"/>
      <c r="J728" s="186"/>
      <c r="K728" s="186"/>
      <c r="L728" s="186"/>
      <c r="M728" s="186"/>
      <c r="N728" s="186"/>
      <c r="O728" s="186"/>
      <c r="P728" s="186"/>
      <c r="Q728" s="186"/>
      <c r="R728" s="186"/>
      <c r="S728" s="186"/>
      <c r="T728" s="186"/>
      <c r="U728" s="186"/>
      <c r="V728" s="186"/>
      <c r="W728" s="186"/>
      <c r="X728" s="186"/>
      <c r="Y728" s="186"/>
      <c r="Z728" s="186"/>
    </row>
    <row r="729" ht="16.5" customHeight="1" spans="1:26">
      <c r="A729" s="186"/>
      <c r="B729" s="186"/>
      <c r="C729" s="186"/>
      <c r="D729" s="186"/>
      <c r="E729" s="186"/>
      <c r="F729" s="186"/>
      <c r="G729" s="186"/>
      <c r="H729" s="186"/>
      <c r="I729" s="186"/>
      <c r="J729" s="186"/>
      <c r="K729" s="186"/>
      <c r="L729" s="186"/>
      <c r="M729" s="186"/>
      <c r="N729" s="186"/>
      <c r="O729" s="186"/>
      <c r="P729" s="186"/>
      <c r="Q729" s="186"/>
      <c r="R729" s="186"/>
      <c r="S729" s="186"/>
      <c r="T729" s="186"/>
      <c r="U729" s="186"/>
      <c r="V729" s="186"/>
      <c r="W729" s="186"/>
      <c r="X729" s="186"/>
      <c r="Y729" s="186"/>
      <c r="Z729" s="186"/>
    </row>
    <row r="730" ht="16.5" customHeight="1" spans="1:26">
      <c r="A730" s="186"/>
      <c r="B730" s="186"/>
      <c r="C730" s="186"/>
      <c r="D730" s="186"/>
      <c r="E730" s="186"/>
      <c r="F730" s="186"/>
      <c r="G730" s="186"/>
      <c r="H730" s="186"/>
      <c r="I730" s="186"/>
      <c r="J730" s="186"/>
      <c r="K730" s="186"/>
      <c r="L730" s="186"/>
      <c r="M730" s="186"/>
      <c r="N730" s="186"/>
      <c r="O730" s="186"/>
      <c r="P730" s="186"/>
      <c r="Q730" s="186"/>
      <c r="R730" s="186"/>
      <c r="S730" s="186"/>
      <c r="T730" s="186"/>
      <c r="U730" s="186"/>
      <c r="V730" s="186"/>
      <c r="W730" s="186"/>
      <c r="X730" s="186"/>
      <c r="Y730" s="186"/>
      <c r="Z730" s="186"/>
    </row>
    <row r="731" ht="16.5" customHeight="1" spans="1:26">
      <c r="A731" s="186"/>
      <c r="B731" s="186"/>
      <c r="C731" s="186"/>
      <c r="D731" s="186"/>
      <c r="E731" s="186"/>
      <c r="F731" s="186"/>
      <c r="G731" s="186"/>
      <c r="H731" s="186"/>
      <c r="I731" s="186"/>
      <c r="J731" s="186"/>
      <c r="K731" s="186"/>
      <c r="L731" s="186"/>
      <c r="M731" s="186"/>
      <c r="N731" s="186"/>
      <c r="O731" s="186"/>
      <c r="P731" s="186"/>
      <c r="Q731" s="186"/>
      <c r="R731" s="186"/>
      <c r="S731" s="186"/>
      <c r="T731" s="186"/>
      <c r="U731" s="186"/>
      <c r="V731" s="186"/>
      <c r="W731" s="186"/>
      <c r="X731" s="186"/>
      <c r="Y731" s="186"/>
      <c r="Z731" s="186"/>
    </row>
    <row r="732" ht="16.5" customHeight="1" spans="1:26">
      <c r="A732" s="186"/>
      <c r="B732" s="186"/>
      <c r="C732" s="186"/>
      <c r="D732" s="186"/>
      <c r="E732" s="186"/>
      <c r="F732" s="186"/>
      <c r="G732" s="186"/>
      <c r="H732" s="186"/>
      <c r="I732" s="186"/>
      <c r="J732" s="186"/>
      <c r="K732" s="186"/>
      <c r="L732" s="186"/>
      <c r="M732" s="186"/>
      <c r="N732" s="186"/>
      <c r="O732" s="186"/>
      <c r="P732" s="186"/>
      <c r="Q732" s="186"/>
      <c r="R732" s="186"/>
      <c r="S732" s="186"/>
      <c r="T732" s="186"/>
      <c r="U732" s="186"/>
      <c r="V732" s="186"/>
      <c r="W732" s="186"/>
      <c r="X732" s="186"/>
      <c r="Y732" s="186"/>
      <c r="Z732" s="186"/>
    </row>
    <row r="733" ht="16.5" customHeight="1" spans="1:26">
      <c r="A733" s="186"/>
      <c r="B733" s="186"/>
      <c r="C733" s="186"/>
      <c r="D733" s="186"/>
      <c r="E733" s="186"/>
      <c r="F733" s="186"/>
      <c r="G733" s="186"/>
      <c r="H733" s="186"/>
      <c r="I733" s="186"/>
      <c r="J733" s="186"/>
      <c r="K733" s="186"/>
      <c r="L733" s="186"/>
      <c r="M733" s="186"/>
      <c r="N733" s="186"/>
      <c r="O733" s="186"/>
      <c r="P733" s="186"/>
      <c r="Q733" s="186"/>
      <c r="R733" s="186"/>
      <c r="S733" s="186"/>
      <c r="T733" s="186"/>
      <c r="U733" s="186"/>
      <c r="V733" s="186"/>
      <c r="W733" s="186"/>
      <c r="X733" s="186"/>
      <c r="Y733" s="186"/>
      <c r="Z733" s="186"/>
    </row>
    <row r="734" ht="16.5" customHeight="1" spans="1:26">
      <c r="A734" s="186"/>
      <c r="B734" s="186"/>
      <c r="C734" s="186"/>
      <c r="D734" s="186"/>
      <c r="E734" s="186"/>
      <c r="F734" s="186"/>
      <c r="G734" s="186"/>
      <c r="H734" s="186"/>
      <c r="I734" s="186"/>
      <c r="J734" s="186"/>
      <c r="K734" s="186"/>
      <c r="L734" s="186"/>
      <c r="M734" s="186"/>
      <c r="N734" s="186"/>
      <c r="O734" s="186"/>
      <c r="P734" s="186"/>
      <c r="Q734" s="186"/>
      <c r="R734" s="186"/>
      <c r="S734" s="186"/>
      <c r="T734" s="186"/>
      <c r="U734" s="186"/>
      <c r="V734" s="186"/>
      <c r="W734" s="186"/>
      <c r="X734" s="186"/>
      <c r="Y734" s="186"/>
      <c r="Z734" s="186"/>
    </row>
    <row r="735" ht="16.5" customHeight="1" spans="1:26">
      <c r="A735" s="186"/>
      <c r="B735" s="186"/>
      <c r="C735" s="186"/>
      <c r="D735" s="186"/>
      <c r="E735" s="186"/>
      <c r="F735" s="186"/>
      <c r="G735" s="186"/>
      <c r="H735" s="186"/>
      <c r="I735" s="186"/>
      <c r="J735" s="186"/>
      <c r="K735" s="186"/>
      <c r="L735" s="186"/>
      <c r="M735" s="186"/>
      <c r="N735" s="186"/>
      <c r="O735" s="186"/>
      <c r="P735" s="186"/>
      <c r="Q735" s="186"/>
      <c r="R735" s="186"/>
      <c r="S735" s="186"/>
      <c r="T735" s="186"/>
      <c r="U735" s="186"/>
      <c r="V735" s="186"/>
      <c r="W735" s="186"/>
      <c r="X735" s="186"/>
      <c r="Y735" s="186"/>
      <c r="Z735" s="186"/>
    </row>
    <row r="736" ht="16.5" customHeight="1" spans="1:26">
      <c r="A736" s="186"/>
      <c r="B736" s="186"/>
      <c r="C736" s="186"/>
      <c r="D736" s="186"/>
      <c r="E736" s="186"/>
      <c r="F736" s="186"/>
      <c r="G736" s="186"/>
      <c r="H736" s="186"/>
      <c r="I736" s="186"/>
      <c r="J736" s="186"/>
      <c r="K736" s="186"/>
      <c r="L736" s="186"/>
      <c r="M736" s="186"/>
      <c r="N736" s="186"/>
      <c r="O736" s="186"/>
      <c r="P736" s="186"/>
      <c r="Q736" s="186"/>
      <c r="R736" s="186"/>
      <c r="S736" s="186"/>
      <c r="T736" s="186"/>
      <c r="U736" s="186"/>
      <c r="V736" s="186"/>
      <c r="W736" s="186"/>
      <c r="X736" s="186"/>
      <c r="Y736" s="186"/>
      <c r="Z736" s="186"/>
    </row>
    <row r="737" ht="16.5" customHeight="1" spans="1:26">
      <c r="A737" s="186"/>
      <c r="B737" s="186"/>
      <c r="C737" s="186"/>
      <c r="D737" s="186"/>
      <c r="E737" s="186"/>
      <c r="F737" s="186"/>
      <c r="G737" s="186"/>
      <c r="H737" s="186"/>
      <c r="I737" s="186"/>
      <c r="J737" s="186"/>
      <c r="K737" s="186"/>
      <c r="L737" s="186"/>
      <c r="M737" s="186"/>
      <c r="N737" s="186"/>
      <c r="O737" s="186"/>
      <c r="P737" s="186"/>
      <c r="Q737" s="186"/>
      <c r="R737" s="186"/>
      <c r="S737" s="186"/>
      <c r="T737" s="186"/>
      <c r="U737" s="186"/>
      <c r="V737" s="186"/>
      <c r="W737" s="186"/>
      <c r="X737" s="186"/>
      <c r="Y737" s="186"/>
      <c r="Z737" s="186"/>
    </row>
    <row r="738" ht="16.5" customHeight="1" spans="1:26">
      <c r="A738" s="186"/>
      <c r="B738" s="186"/>
      <c r="C738" s="186"/>
      <c r="D738" s="186"/>
      <c r="E738" s="186"/>
      <c r="F738" s="186"/>
      <c r="G738" s="186"/>
      <c r="H738" s="186"/>
      <c r="I738" s="186"/>
      <c r="J738" s="186"/>
      <c r="K738" s="186"/>
      <c r="L738" s="186"/>
      <c r="M738" s="186"/>
      <c r="N738" s="186"/>
      <c r="O738" s="186"/>
      <c r="P738" s="186"/>
      <c r="Q738" s="186"/>
      <c r="R738" s="186"/>
      <c r="S738" s="186"/>
      <c r="T738" s="186"/>
      <c r="U738" s="186"/>
      <c r="V738" s="186"/>
      <c r="W738" s="186"/>
      <c r="X738" s="186"/>
      <c r="Y738" s="186"/>
      <c r="Z738" s="186"/>
    </row>
    <row r="739" ht="16.5" customHeight="1" spans="1:26">
      <c r="A739" s="186"/>
      <c r="B739" s="186"/>
      <c r="C739" s="186"/>
      <c r="D739" s="186"/>
      <c r="E739" s="186"/>
      <c r="F739" s="186"/>
      <c r="G739" s="186"/>
      <c r="H739" s="186"/>
      <c r="I739" s="186"/>
      <c r="J739" s="186"/>
      <c r="K739" s="186"/>
      <c r="L739" s="186"/>
      <c r="M739" s="186"/>
      <c r="N739" s="186"/>
      <c r="O739" s="186"/>
      <c r="P739" s="186"/>
      <c r="Q739" s="186"/>
      <c r="R739" s="186"/>
      <c r="S739" s="186"/>
      <c r="T739" s="186"/>
      <c r="U739" s="186"/>
      <c r="V739" s="186"/>
      <c r="W739" s="186"/>
      <c r="X739" s="186"/>
      <c r="Y739" s="186"/>
      <c r="Z739" s="186"/>
    </row>
    <row r="740" ht="16.5" customHeight="1" spans="1:26">
      <c r="A740" s="186"/>
      <c r="B740" s="186"/>
      <c r="C740" s="186"/>
      <c r="D740" s="186"/>
      <c r="E740" s="186"/>
      <c r="F740" s="186"/>
      <c r="G740" s="186"/>
      <c r="H740" s="186"/>
      <c r="I740" s="186"/>
      <c r="J740" s="186"/>
      <c r="K740" s="186"/>
      <c r="L740" s="186"/>
      <c r="M740" s="186"/>
      <c r="N740" s="186"/>
      <c r="O740" s="186"/>
      <c r="P740" s="186"/>
      <c r="Q740" s="186"/>
      <c r="R740" s="186"/>
      <c r="S740" s="186"/>
      <c r="T740" s="186"/>
      <c r="U740" s="186"/>
      <c r="V740" s="186"/>
      <c r="W740" s="186"/>
      <c r="X740" s="186"/>
      <c r="Y740" s="186"/>
      <c r="Z740" s="186"/>
    </row>
    <row r="741" ht="16.5" customHeight="1" spans="1:26">
      <c r="A741" s="186"/>
      <c r="B741" s="186"/>
      <c r="C741" s="186"/>
      <c r="D741" s="186"/>
      <c r="E741" s="186"/>
      <c r="F741" s="186"/>
      <c r="G741" s="186"/>
      <c r="H741" s="186"/>
      <c r="I741" s="186"/>
      <c r="J741" s="186"/>
      <c r="K741" s="186"/>
      <c r="L741" s="186"/>
      <c r="M741" s="186"/>
      <c r="N741" s="186"/>
      <c r="O741" s="186"/>
      <c r="P741" s="186"/>
      <c r="Q741" s="186"/>
      <c r="R741" s="186"/>
      <c r="S741" s="186"/>
      <c r="T741" s="186"/>
      <c r="U741" s="186"/>
      <c r="V741" s="186"/>
      <c r="W741" s="186"/>
      <c r="X741" s="186"/>
      <c r="Y741" s="186"/>
      <c r="Z741" s="186"/>
    </row>
    <row r="742" ht="16.5" customHeight="1" spans="1:26">
      <c r="A742" s="186"/>
      <c r="B742" s="186"/>
      <c r="C742" s="186"/>
      <c r="D742" s="186"/>
      <c r="E742" s="186"/>
      <c r="F742" s="186"/>
      <c r="G742" s="186"/>
      <c r="H742" s="186"/>
      <c r="I742" s="186"/>
      <c r="J742" s="186"/>
      <c r="K742" s="186"/>
      <c r="L742" s="186"/>
      <c r="M742" s="186"/>
      <c r="N742" s="186"/>
      <c r="O742" s="186"/>
      <c r="P742" s="186"/>
      <c r="Q742" s="186"/>
      <c r="R742" s="186"/>
      <c r="S742" s="186"/>
      <c r="T742" s="186"/>
      <c r="U742" s="186"/>
      <c r="V742" s="186"/>
      <c r="W742" s="186"/>
      <c r="X742" s="186"/>
      <c r="Y742" s="186"/>
      <c r="Z742" s="186"/>
    </row>
    <row r="743" ht="16.5" customHeight="1" spans="1:26">
      <c r="A743" s="186"/>
      <c r="B743" s="186"/>
      <c r="C743" s="186"/>
      <c r="D743" s="186"/>
      <c r="E743" s="186"/>
      <c r="F743" s="186"/>
      <c r="G743" s="186"/>
      <c r="H743" s="186"/>
      <c r="I743" s="186"/>
      <c r="J743" s="186"/>
      <c r="K743" s="186"/>
      <c r="L743" s="186"/>
      <c r="M743" s="186"/>
      <c r="N743" s="186"/>
      <c r="O743" s="186"/>
      <c r="P743" s="186"/>
      <c r="Q743" s="186"/>
      <c r="R743" s="186"/>
      <c r="S743" s="186"/>
      <c r="T743" s="186"/>
      <c r="U743" s="186"/>
      <c r="V743" s="186"/>
      <c r="W743" s="186"/>
      <c r="X743" s="186"/>
      <c r="Y743" s="186"/>
      <c r="Z743" s="186"/>
    </row>
    <row r="744" ht="16.5" customHeight="1" spans="1:26">
      <c r="A744" s="186"/>
      <c r="B744" s="186"/>
      <c r="C744" s="186"/>
      <c r="D744" s="186"/>
      <c r="E744" s="186"/>
      <c r="F744" s="186"/>
      <c r="G744" s="186"/>
      <c r="H744" s="186"/>
      <c r="I744" s="186"/>
      <c r="J744" s="186"/>
      <c r="K744" s="186"/>
      <c r="L744" s="186"/>
      <c r="M744" s="186"/>
      <c r="N744" s="186"/>
      <c r="O744" s="186"/>
      <c r="P744" s="186"/>
      <c r="Q744" s="186"/>
      <c r="R744" s="186"/>
      <c r="S744" s="186"/>
      <c r="T744" s="186"/>
      <c r="U744" s="186"/>
      <c r="V744" s="186"/>
      <c r="W744" s="186"/>
      <c r="X744" s="186"/>
      <c r="Y744" s="186"/>
      <c r="Z744" s="186"/>
    </row>
    <row r="745" ht="16.5" customHeight="1" spans="1:26">
      <c r="A745" s="186"/>
      <c r="B745" s="186"/>
      <c r="C745" s="186"/>
      <c r="D745" s="186"/>
      <c r="E745" s="186"/>
      <c r="F745" s="186"/>
      <c r="G745" s="186"/>
      <c r="H745" s="186"/>
      <c r="I745" s="186"/>
      <c r="J745" s="186"/>
      <c r="K745" s="186"/>
      <c r="L745" s="186"/>
      <c r="M745" s="186"/>
      <c r="N745" s="186"/>
      <c r="O745" s="186"/>
      <c r="P745" s="186"/>
      <c r="Q745" s="186"/>
      <c r="R745" s="186"/>
      <c r="S745" s="186"/>
      <c r="T745" s="186"/>
      <c r="U745" s="186"/>
      <c r="V745" s="186"/>
      <c r="W745" s="186"/>
      <c r="X745" s="186"/>
      <c r="Y745" s="186"/>
      <c r="Z745" s="186"/>
    </row>
    <row r="746" ht="16.5" customHeight="1" spans="1:26">
      <c r="A746" s="186"/>
      <c r="B746" s="186"/>
      <c r="C746" s="186"/>
      <c r="D746" s="186"/>
      <c r="E746" s="186"/>
      <c r="F746" s="186"/>
      <c r="G746" s="186"/>
      <c r="H746" s="186"/>
      <c r="I746" s="186"/>
      <c r="J746" s="186"/>
      <c r="K746" s="186"/>
      <c r="L746" s="186"/>
      <c r="M746" s="186"/>
      <c r="N746" s="186"/>
      <c r="O746" s="186"/>
      <c r="P746" s="186"/>
      <c r="Q746" s="186"/>
      <c r="R746" s="186"/>
      <c r="S746" s="186"/>
      <c r="T746" s="186"/>
      <c r="U746" s="186"/>
      <c r="V746" s="186"/>
      <c r="W746" s="186"/>
      <c r="X746" s="186"/>
      <c r="Y746" s="186"/>
      <c r="Z746" s="186"/>
    </row>
    <row r="747" ht="16.5" customHeight="1" spans="1:26">
      <c r="A747" s="186"/>
      <c r="B747" s="186"/>
      <c r="C747" s="186"/>
      <c r="D747" s="186"/>
      <c r="E747" s="186"/>
      <c r="F747" s="186"/>
      <c r="G747" s="186"/>
      <c r="H747" s="186"/>
      <c r="I747" s="186"/>
      <c r="J747" s="186"/>
      <c r="K747" s="186"/>
      <c r="L747" s="186"/>
      <c r="M747" s="186"/>
      <c r="N747" s="186"/>
      <c r="O747" s="186"/>
      <c r="P747" s="186"/>
      <c r="Q747" s="186"/>
      <c r="R747" s="186"/>
      <c r="S747" s="186"/>
      <c r="T747" s="186"/>
      <c r="U747" s="186"/>
      <c r="V747" s="186"/>
      <c r="W747" s="186"/>
      <c r="X747" s="186"/>
      <c r="Y747" s="186"/>
      <c r="Z747" s="186"/>
    </row>
    <row r="748" ht="16.5" customHeight="1" spans="1:26">
      <c r="A748" s="186"/>
      <c r="B748" s="186"/>
      <c r="C748" s="186"/>
      <c r="D748" s="186"/>
      <c r="E748" s="186"/>
      <c r="F748" s="186"/>
      <c r="G748" s="186"/>
      <c r="H748" s="186"/>
      <c r="I748" s="186"/>
      <c r="J748" s="186"/>
      <c r="K748" s="186"/>
      <c r="L748" s="186"/>
      <c r="M748" s="186"/>
      <c r="N748" s="186"/>
      <c r="O748" s="186"/>
      <c r="P748" s="186"/>
      <c r="Q748" s="186"/>
      <c r="R748" s="186"/>
      <c r="S748" s="186"/>
      <c r="T748" s="186"/>
      <c r="U748" s="186"/>
      <c r="V748" s="186"/>
      <c r="W748" s="186"/>
      <c r="X748" s="186"/>
      <c r="Y748" s="186"/>
      <c r="Z748" s="186"/>
    </row>
    <row r="749" ht="16.5" customHeight="1" spans="1:26">
      <c r="A749" s="186"/>
      <c r="B749" s="186"/>
      <c r="C749" s="186"/>
      <c r="D749" s="186"/>
      <c r="E749" s="186"/>
      <c r="F749" s="186"/>
      <c r="G749" s="186"/>
      <c r="H749" s="186"/>
      <c r="I749" s="186"/>
      <c r="J749" s="186"/>
      <c r="K749" s="186"/>
      <c r="L749" s="186"/>
      <c r="M749" s="186"/>
      <c r="N749" s="186"/>
      <c r="O749" s="186"/>
      <c r="P749" s="186"/>
      <c r="Q749" s="186"/>
      <c r="R749" s="186"/>
      <c r="S749" s="186"/>
      <c r="T749" s="186"/>
      <c r="U749" s="186"/>
      <c r="V749" s="186"/>
      <c r="W749" s="186"/>
      <c r="X749" s="186"/>
      <c r="Y749" s="186"/>
      <c r="Z749" s="186"/>
    </row>
    <row r="750" ht="16.5" customHeight="1" spans="1:26">
      <c r="A750" s="186"/>
      <c r="B750" s="186"/>
      <c r="C750" s="186"/>
      <c r="D750" s="186"/>
      <c r="E750" s="186"/>
      <c r="F750" s="186"/>
      <c r="G750" s="186"/>
      <c r="H750" s="186"/>
      <c r="I750" s="186"/>
      <c r="J750" s="186"/>
      <c r="K750" s="186"/>
      <c r="L750" s="186"/>
      <c r="M750" s="186"/>
      <c r="N750" s="186"/>
      <c r="O750" s="186"/>
      <c r="P750" s="186"/>
      <c r="Q750" s="186"/>
      <c r="R750" s="186"/>
      <c r="S750" s="186"/>
      <c r="T750" s="186"/>
      <c r="U750" s="186"/>
      <c r="V750" s="186"/>
      <c r="W750" s="186"/>
      <c r="X750" s="186"/>
      <c r="Y750" s="186"/>
      <c r="Z750" s="186"/>
    </row>
    <row r="751" ht="16.5" customHeight="1" spans="1:26">
      <c r="A751" s="186"/>
      <c r="B751" s="186"/>
      <c r="C751" s="186"/>
      <c r="D751" s="186"/>
      <c r="E751" s="186"/>
      <c r="F751" s="186"/>
      <c r="G751" s="186"/>
      <c r="H751" s="186"/>
      <c r="I751" s="186"/>
      <c r="J751" s="186"/>
      <c r="K751" s="186"/>
      <c r="L751" s="186"/>
      <c r="M751" s="186"/>
      <c r="N751" s="186"/>
      <c r="O751" s="186"/>
      <c r="P751" s="186"/>
      <c r="Q751" s="186"/>
      <c r="R751" s="186"/>
      <c r="S751" s="186"/>
      <c r="T751" s="186"/>
      <c r="U751" s="186"/>
      <c r="V751" s="186"/>
      <c r="W751" s="186"/>
      <c r="X751" s="186"/>
      <c r="Y751" s="186"/>
      <c r="Z751" s="186"/>
    </row>
    <row r="752" ht="16.5" customHeight="1" spans="1:26">
      <c r="A752" s="186"/>
      <c r="B752" s="186"/>
      <c r="C752" s="186"/>
      <c r="D752" s="186"/>
      <c r="E752" s="186"/>
      <c r="F752" s="186"/>
      <c r="G752" s="186"/>
      <c r="H752" s="186"/>
      <c r="I752" s="186"/>
      <c r="J752" s="186"/>
      <c r="K752" s="186"/>
      <c r="L752" s="186"/>
      <c r="M752" s="186"/>
      <c r="N752" s="186"/>
      <c r="O752" s="186"/>
      <c r="P752" s="186"/>
      <c r="Q752" s="186"/>
      <c r="R752" s="186"/>
      <c r="S752" s="186"/>
      <c r="T752" s="186"/>
      <c r="U752" s="186"/>
      <c r="V752" s="186"/>
      <c r="W752" s="186"/>
      <c r="X752" s="186"/>
      <c r="Y752" s="186"/>
      <c r="Z752" s="186"/>
    </row>
    <row r="753" ht="16.5" customHeight="1" spans="1:26">
      <c r="A753" s="186"/>
      <c r="B753" s="186"/>
      <c r="C753" s="186"/>
      <c r="D753" s="186"/>
      <c r="E753" s="186"/>
      <c r="F753" s="186"/>
      <c r="G753" s="186"/>
      <c r="H753" s="186"/>
      <c r="I753" s="186"/>
      <c r="J753" s="186"/>
      <c r="K753" s="186"/>
      <c r="L753" s="186"/>
      <c r="M753" s="186"/>
      <c r="N753" s="186"/>
      <c r="O753" s="186"/>
      <c r="P753" s="186"/>
      <c r="Q753" s="186"/>
      <c r="R753" s="186"/>
      <c r="S753" s="186"/>
      <c r="T753" s="186"/>
      <c r="U753" s="186"/>
      <c r="V753" s="186"/>
      <c r="W753" s="186"/>
      <c r="X753" s="186"/>
      <c r="Y753" s="186"/>
      <c r="Z753" s="186"/>
    </row>
    <row r="754" ht="16.5" customHeight="1" spans="1:26">
      <c r="A754" s="186"/>
      <c r="B754" s="186"/>
      <c r="C754" s="186"/>
      <c r="D754" s="186"/>
      <c r="E754" s="186"/>
      <c r="F754" s="186"/>
      <c r="G754" s="186"/>
      <c r="H754" s="186"/>
      <c r="I754" s="186"/>
      <c r="J754" s="186"/>
      <c r="K754" s="186"/>
      <c r="L754" s="186"/>
      <c r="M754" s="186"/>
      <c r="N754" s="186"/>
      <c r="O754" s="186"/>
      <c r="P754" s="186"/>
      <c r="Q754" s="186"/>
      <c r="R754" s="186"/>
      <c r="S754" s="186"/>
      <c r="T754" s="186"/>
      <c r="U754" s="186"/>
      <c r="V754" s="186"/>
      <c r="W754" s="186"/>
      <c r="X754" s="186"/>
      <c r="Y754" s="186"/>
      <c r="Z754" s="186"/>
    </row>
    <row r="755" ht="16.5" customHeight="1" spans="1:26">
      <c r="A755" s="186"/>
      <c r="B755" s="186"/>
      <c r="C755" s="186"/>
      <c r="D755" s="186"/>
      <c r="E755" s="186"/>
      <c r="F755" s="186"/>
      <c r="G755" s="186"/>
      <c r="H755" s="186"/>
      <c r="I755" s="186"/>
      <c r="J755" s="186"/>
      <c r="K755" s="186"/>
      <c r="L755" s="186"/>
      <c r="M755" s="186"/>
      <c r="N755" s="186"/>
      <c r="O755" s="186"/>
      <c r="P755" s="186"/>
      <c r="Q755" s="186"/>
      <c r="R755" s="186"/>
      <c r="S755" s="186"/>
      <c r="T755" s="186"/>
      <c r="U755" s="186"/>
      <c r="V755" s="186"/>
      <c r="W755" s="186"/>
      <c r="X755" s="186"/>
      <c r="Y755" s="186"/>
      <c r="Z755" s="186"/>
    </row>
    <row r="756" ht="16.5" customHeight="1" spans="1:26">
      <c r="A756" s="186"/>
      <c r="B756" s="186"/>
      <c r="C756" s="186"/>
      <c r="D756" s="186"/>
      <c r="E756" s="186"/>
      <c r="F756" s="186"/>
      <c r="G756" s="186"/>
      <c r="H756" s="186"/>
      <c r="I756" s="186"/>
      <c r="J756" s="186"/>
      <c r="K756" s="186"/>
      <c r="L756" s="186"/>
      <c r="M756" s="186"/>
      <c r="N756" s="186"/>
      <c r="O756" s="186"/>
      <c r="P756" s="186"/>
      <c r="Q756" s="186"/>
      <c r="R756" s="186"/>
      <c r="S756" s="186"/>
      <c r="T756" s="186"/>
      <c r="U756" s="186"/>
      <c r="V756" s="186"/>
      <c r="W756" s="186"/>
      <c r="X756" s="186"/>
      <c r="Y756" s="186"/>
      <c r="Z756" s="186"/>
    </row>
    <row r="757" ht="16.5" customHeight="1" spans="1:26">
      <c r="A757" s="186"/>
      <c r="B757" s="186"/>
      <c r="C757" s="186"/>
      <c r="D757" s="186"/>
      <c r="E757" s="186"/>
      <c r="F757" s="186"/>
      <c r="G757" s="186"/>
      <c r="H757" s="186"/>
      <c r="I757" s="186"/>
      <c r="J757" s="186"/>
      <c r="K757" s="186"/>
      <c r="L757" s="186"/>
      <c r="M757" s="186"/>
      <c r="N757" s="186"/>
      <c r="O757" s="186"/>
      <c r="P757" s="186"/>
      <c r="Q757" s="186"/>
      <c r="R757" s="186"/>
      <c r="S757" s="186"/>
      <c r="T757" s="186"/>
      <c r="U757" s="186"/>
      <c r="V757" s="186"/>
      <c r="W757" s="186"/>
      <c r="X757" s="186"/>
      <c r="Y757" s="186"/>
      <c r="Z757" s="186"/>
    </row>
    <row r="758" ht="16.5" customHeight="1" spans="1:26">
      <c r="A758" s="186"/>
      <c r="B758" s="186"/>
      <c r="C758" s="186"/>
      <c r="D758" s="186"/>
      <c r="E758" s="186"/>
      <c r="F758" s="186"/>
      <c r="G758" s="186"/>
      <c r="H758" s="186"/>
      <c r="I758" s="186"/>
      <c r="J758" s="186"/>
      <c r="K758" s="186"/>
      <c r="L758" s="186"/>
      <c r="M758" s="186"/>
      <c r="N758" s="186"/>
      <c r="O758" s="186"/>
      <c r="P758" s="186"/>
      <c r="Q758" s="186"/>
      <c r="R758" s="186"/>
      <c r="S758" s="186"/>
      <c r="T758" s="186"/>
      <c r="U758" s="186"/>
      <c r="V758" s="186"/>
      <c r="W758" s="186"/>
      <c r="X758" s="186"/>
      <c r="Y758" s="186"/>
      <c r="Z758" s="186"/>
    </row>
    <row r="759" ht="16.5" customHeight="1" spans="1:26">
      <c r="A759" s="186"/>
      <c r="B759" s="186"/>
      <c r="C759" s="186"/>
      <c r="D759" s="186"/>
      <c r="E759" s="186"/>
      <c r="F759" s="186"/>
      <c r="G759" s="186"/>
      <c r="H759" s="186"/>
      <c r="I759" s="186"/>
      <c r="J759" s="186"/>
      <c r="K759" s="186"/>
      <c r="L759" s="186"/>
      <c r="M759" s="186"/>
      <c r="N759" s="186"/>
      <c r="O759" s="186"/>
      <c r="P759" s="186"/>
      <c r="Q759" s="186"/>
      <c r="R759" s="186"/>
      <c r="S759" s="186"/>
      <c r="T759" s="186"/>
      <c r="U759" s="186"/>
      <c r="V759" s="186"/>
      <c r="W759" s="186"/>
      <c r="X759" s="186"/>
      <c r="Y759" s="186"/>
      <c r="Z759" s="186"/>
    </row>
    <row r="760" ht="16.5" customHeight="1" spans="1:26">
      <c r="A760" s="186"/>
      <c r="B760" s="186"/>
      <c r="C760" s="186"/>
      <c r="D760" s="186"/>
      <c r="E760" s="186"/>
      <c r="F760" s="186"/>
      <c r="G760" s="186"/>
      <c r="H760" s="186"/>
      <c r="I760" s="186"/>
      <c r="J760" s="186"/>
      <c r="K760" s="186"/>
      <c r="L760" s="186"/>
      <c r="M760" s="186"/>
      <c r="N760" s="186"/>
      <c r="O760" s="186"/>
      <c r="P760" s="186"/>
      <c r="Q760" s="186"/>
      <c r="R760" s="186"/>
      <c r="S760" s="186"/>
      <c r="T760" s="186"/>
      <c r="U760" s="186"/>
      <c r="V760" s="186"/>
      <c r="W760" s="186"/>
      <c r="X760" s="186"/>
      <c r="Y760" s="186"/>
      <c r="Z760" s="186"/>
    </row>
    <row r="761" ht="16.5" customHeight="1" spans="1:26">
      <c r="A761" s="186"/>
      <c r="B761" s="186"/>
      <c r="C761" s="186"/>
      <c r="D761" s="186"/>
      <c r="E761" s="186"/>
      <c r="F761" s="186"/>
      <c r="G761" s="186"/>
      <c r="H761" s="186"/>
      <c r="I761" s="186"/>
      <c r="J761" s="186"/>
      <c r="K761" s="186"/>
      <c r="L761" s="186"/>
      <c r="M761" s="186"/>
      <c r="N761" s="186"/>
      <c r="O761" s="186"/>
      <c r="P761" s="186"/>
      <c r="Q761" s="186"/>
      <c r="R761" s="186"/>
      <c r="S761" s="186"/>
      <c r="T761" s="186"/>
      <c r="U761" s="186"/>
      <c r="V761" s="186"/>
      <c r="W761" s="186"/>
      <c r="X761" s="186"/>
      <c r="Y761" s="186"/>
      <c r="Z761" s="186"/>
    </row>
    <row r="762" ht="16.5" customHeight="1" spans="1:26">
      <c r="A762" s="186"/>
      <c r="B762" s="186"/>
      <c r="C762" s="186"/>
      <c r="D762" s="186"/>
      <c r="E762" s="186"/>
      <c r="F762" s="186"/>
      <c r="G762" s="186"/>
      <c r="H762" s="186"/>
      <c r="I762" s="186"/>
      <c r="J762" s="186"/>
      <c r="K762" s="186"/>
      <c r="L762" s="186"/>
      <c r="M762" s="186"/>
      <c r="N762" s="186"/>
      <c r="O762" s="186"/>
      <c r="P762" s="186"/>
      <c r="Q762" s="186"/>
      <c r="R762" s="186"/>
      <c r="S762" s="186"/>
      <c r="T762" s="186"/>
      <c r="U762" s="186"/>
      <c r="V762" s="186"/>
      <c r="W762" s="186"/>
      <c r="X762" s="186"/>
      <c r="Y762" s="186"/>
      <c r="Z762" s="186"/>
    </row>
    <row r="763" ht="16.5" customHeight="1" spans="1:26">
      <c r="A763" s="186"/>
      <c r="B763" s="186"/>
      <c r="C763" s="186"/>
      <c r="D763" s="186"/>
      <c r="E763" s="186"/>
      <c r="F763" s="186"/>
      <c r="G763" s="186"/>
      <c r="H763" s="186"/>
      <c r="I763" s="186"/>
      <c r="J763" s="186"/>
      <c r="K763" s="186"/>
      <c r="L763" s="186"/>
      <c r="M763" s="186"/>
      <c r="N763" s="186"/>
      <c r="O763" s="186"/>
      <c r="P763" s="186"/>
      <c r="Q763" s="186"/>
      <c r="R763" s="186"/>
      <c r="S763" s="186"/>
      <c r="T763" s="186"/>
      <c r="U763" s="186"/>
      <c r="V763" s="186"/>
      <c r="W763" s="186"/>
      <c r="X763" s="186"/>
      <c r="Y763" s="186"/>
      <c r="Z763" s="186"/>
    </row>
    <row r="764" ht="16.5" customHeight="1" spans="1:26">
      <c r="A764" s="186"/>
      <c r="B764" s="186"/>
      <c r="C764" s="186"/>
      <c r="D764" s="186"/>
      <c r="E764" s="186"/>
      <c r="F764" s="186"/>
      <c r="G764" s="186"/>
      <c r="H764" s="186"/>
      <c r="I764" s="186"/>
      <c r="J764" s="186"/>
      <c r="K764" s="186"/>
      <c r="L764" s="186"/>
      <c r="M764" s="186"/>
      <c r="N764" s="186"/>
      <c r="O764" s="186"/>
      <c r="P764" s="186"/>
      <c r="Q764" s="186"/>
      <c r="R764" s="186"/>
      <c r="S764" s="186"/>
      <c r="T764" s="186"/>
      <c r="U764" s="186"/>
      <c r="V764" s="186"/>
      <c r="W764" s="186"/>
      <c r="X764" s="186"/>
      <c r="Y764" s="186"/>
      <c r="Z764" s="186"/>
    </row>
    <row r="765" ht="16.5" customHeight="1" spans="1:26">
      <c r="A765" s="186"/>
      <c r="B765" s="186"/>
      <c r="C765" s="186"/>
      <c r="D765" s="186"/>
      <c r="E765" s="186"/>
      <c r="F765" s="186"/>
      <c r="G765" s="186"/>
      <c r="H765" s="186"/>
      <c r="I765" s="186"/>
      <c r="J765" s="186"/>
      <c r="K765" s="186"/>
      <c r="L765" s="186"/>
      <c r="M765" s="186"/>
      <c r="N765" s="186"/>
      <c r="O765" s="186"/>
      <c r="P765" s="186"/>
      <c r="Q765" s="186"/>
      <c r="R765" s="186"/>
      <c r="S765" s="186"/>
      <c r="T765" s="186"/>
      <c r="U765" s="186"/>
      <c r="V765" s="186"/>
      <c r="W765" s="186"/>
      <c r="X765" s="186"/>
      <c r="Y765" s="186"/>
      <c r="Z765" s="186"/>
    </row>
    <row r="766" ht="16.5" customHeight="1" spans="1:26">
      <c r="A766" s="186"/>
      <c r="B766" s="186"/>
      <c r="C766" s="186"/>
      <c r="D766" s="186"/>
      <c r="E766" s="186"/>
      <c r="F766" s="186"/>
      <c r="G766" s="186"/>
      <c r="H766" s="186"/>
      <c r="I766" s="186"/>
      <c r="J766" s="186"/>
      <c r="K766" s="186"/>
      <c r="L766" s="186"/>
      <c r="M766" s="186"/>
      <c r="N766" s="186"/>
      <c r="O766" s="186"/>
      <c r="P766" s="186"/>
      <c r="Q766" s="186"/>
      <c r="R766" s="186"/>
      <c r="S766" s="186"/>
      <c r="T766" s="186"/>
      <c r="U766" s="186"/>
      <c r="V766" s="186"/>
      <c r="W766" s="186"/>
      <c r="X766" s="186"/>
      <c r="Y766" s="186"/>
      <c r="Z766" s="186"/>
    </row>
    <row r="767" ht="16.5" customHeight="1" spans="1:26">
      <c r="A767" s="186"/>
      <c r="B767" s="186"/>
      <c r="C767" s="186"/>
      <c r="D767" s="186"/>
      <c r="E767" s="186"/>
      <c r="F767" s="186"/>
      <c r="G767" s="186"/>
      <c r="H767" s="186"/>
      <c r="I767" s="186"/>
      <c r="J767" s="186"/>
      <c r="K767" s="186"/>
      <c r="L767" s="186"/>
      <c r="M767" s="186"/>
      <c r="N767" s="186"/>
      <c r="O767" s="186"/>
      <c r="P767" s="186"/>
      <c r="Q767" s="186"/>
      <c r="R767" s="186"/>
      <c r="S767" s="186"/>
      <c r="T767" s="186"/>
      <c r="U767" s="186"/>
      <c r="V767" s="186"/>
      <c r="W767" s="186"/>
      <c r="X767" s="186"/>
      <c r="Y767" s="186"/>
      <c r="Z767" s="186"/>
    </row>
    <row r="768" ht="16.5" customHeight="1" spans="1:26">
      <c r="A768" s="186"/>
      <c r="B768" s="186"/>
      <c r="C768" s="186"/>
      <c r="D768" s="186"/>
      <c r="E768" s="186"/>
      <c r="F768" s="186"/>
      <c r="G768" s="186"/>
      <c r="H768" s="186"/>
      <c r="I768" s="186"/>
      <c r="J768" s="186"/>
      <c r="K768" s="186"/>
      <c r="L768" s="186"/>
      <c r="M768" s="186"/>
      <c r="N768" s="186"/>
      <c r="O768" s="186"/>
      <c r="P768" s="186"/>
      <c r="Q768" s="186"/>
      <c r="R768" s="186"/>
      <c r="S768" s="186"/>
      <c r="T768" s="186"/>
      <c r="U768" s="186"/>
      <c r="V768" s="186"/>
      <c r="W768" s="186"/>
      <c r="X768" s="186"/>
      <c r="Y768" s="186"/>
      <c r="Z768" s="186"/>
    </row>
    <row r="769" ht="16.5" customHeight="1" spans="1:26">
      <c r="A769" s="186"/>
      <c r="B769" s="186"/>
      <c r="C769" s="186"/>
      <c r="D769" s="186"/>
      <c r="E769" s="186"/>
      <c r="F769" s="186"/>
      <c r="G769" s="186"/>
      <c r="H769" s="186"/>
      <c r="I769" s="186"/>
      <c r="J769" s="186"/>
      <c r="K769" s="186"/>
      <c r="L769" s="186"/>
      <c r="M769" s="186"/>
      <c r="N769" s="186"/>
      <c r="O769" s="186"/>
      <c r="P769" s="186"/>
      <c r="Q769" s="186"/>
      <c r="R769" s="186"/>
      <c r="S769" s="186"/>
      <c r="T769" s="186"/>
      <c r="U769" s="186"/>
      <c r="V769" s="186"/>
      <c r="W769" s="186"/>
      <c r="X769" s="186"/>
      <c r="Y769" s="186"/>
      <c r="Z769" s="186"/>
    </row>
    <row r="770" ht="16.5" customHeight="1" spans="1:26">
      <c r="A770" s="186"/>
      <c r="B770" s="186"/>
      <c r="C770" s="186"/>
      <c r="D770" s="186"/>
      <c r="E770" s="186"/>
      <c r="F770" s="186"/>
      <c r="G770" s="186"/>
      <c r="H770" s="186"/>
      <c r="I770" s="186"/>
      <c r="J770" s="186"/>
      <c r="K770" s="186"/>
      <c r="L770" s="186"/>
      <c r="M770" s="186"/>
      <c r="N770" s="186"/>
      <c r="O770" s="186"/>
      <c r="P770" s="186"/>
      <c r="Q770" s="186"/>
      <c r="R770" s="186"/>
      <c r="S770" s="186"/>
      <c r="T770" s="186"/>
      <c r="U770" s="186"/>
      <c r="V770" s="186"/>
      <c r="W770" s="186"/>
      <c r="X770" s="186"/>
      <c r="Y770" s="186"/>
      <c r="Z770" s="186"/>
    </row>
    <row r="771" ht="16.5" customHeight="1" spans="1:26">
      <c r="A771" s="186"/>
      <c r="B771" s="186"/>
      <c r="C771" s="186"/>
      <c r="D771" s="186"/>
      <c r="E771" s="186"/>
      <c r="F771" s="186"/>
      <c r="G771" s="186"/>
      <c r="H771" s="186"/>
      <c r="I771" s="186"/>
      <c r="J771" s="186"/>
      <c r="K771" s="186"/>
      <c r="L771" s="186"/>
      <c r="M771" s="186"/>
      <c r="N771" s="186"/>
      <c r="O771" s="186"/>
      <c r="P771" s="186"/>
      <c r="Q771" s="186"/>
      <c r="R771" s="186"/>
      <c r="S771" s="186"/>
      <c r="T771" s="186"/>
      <c r="U771" s="186"/>
      <c r="V771" s="186"/>
      <c r="W771" s="186"/>
      <c r="X771" s="186"/>
      <c r="Y771" s="186"/>
      <c r="Z771" s="186"/>
    </row>
    <row r="772" ht="16.5" customHeight="1" spans="1:26">
      <c r="A772" s="186"/>
      <c r="B772" s="186"/>
      <c r="C772" s="186"/>
      <c r="D772" s="186"/>
      <c r="E772" s="186"/>
      <c r="F772" s="186"/>
      <c r="G772" s="186"/>
      <c r="H772" s="186"/>
      <c r="I772" s="186"/>
      <c r="J772" s="186"/>
      <c r="K772" s="186"/>
      <c r="L772" s="186"/>
      <c r="M772" s="186"/>
      <c r="N772" s="186"/>
      <c r="O772" s="186"/>
      <c r="P772" s="186"/>
      <c r="Q772" s="186"/>
      <c r="R772" s="186"/>
      <c r="S772" s="186"/>
      <c r="T772" s="186"/>
      <c r="U772" s="186"/>
      <c r="V772" s="186"/>
      <c r="W772" s="186"/>
      <c r="X772" s="186"/>
      <c r="Y772" s="186"/>
      <c r="Z772" s="186"/>
    </row>
    <row r="773" ht="16.5" customHeight="1" spans="1:26">
      <c r="A773" s="186"/>
      <c r="B773" s="186"/>
      <c r="C773" s="186"/>
      <c r="D773" s="186"/>
      <c r="E773" s="186"/>
      <c r="F773" s="186"/>
      <c r="G773" s="186"/>
      <c r="H773" s="186"/>
      <c r="I773" s="186"/>
      <c r="J773" s="186"/>
      <c r="K773" s="186"/>
      <c r="L773" s="186"/>
      <c r="M773" s="186"/>
      <c r="N773" s="186"/>
      <c r="O773" s="186"/>
      <c r="P773" s="186"/>
      <c r="Q773" s="186"/>
      <c r="R773" s="186"/>
      <c r="S773" s="186"/>
      <c r="T773" s="186"/>
      <c r="U773" s="186"/>
      <c r="V773" s="186"/>
      <c r="W773" s="186"/>
      <c r="X773" s="186"/>
      <c r="Y773" s="186"/>
      <c r="Z773" s="186"/>
    </row>
    <row r="774" ht="16.5" customHeight="1" spans="1:26">
      <c r="A774" s="186"/>
      <c r="B774" s="186"/>
      <c r="C774" s="186"/>
      <c r="D774" s="186"/>
      <c r="E774" s="186"/>
      <c r="F774" s="186"/>
      <c r="G774" s="186"/>
      <c r="H774" s="186"/>
      <c r="I774" s="186"/>
      <c r="J774" s="186"/>
      <c r="K774" s="186"/>
      <c r="L774" s="186"/>
      <c r="M774" s="186"/>
      <c r="N774" s="186"/>
      <c r="O774" s="186"/>
      <c r="P774" s="186"/>
      <c r="Q774" s="186"/>
      <c r="R774" s="186"/>
      <c r="S774" s="186"/>
      <c r="T774" s="186"/>
      <c r="U774" s="186"/>
      <c r="V774" s="186"/>
      <c r="W774" s="186"/>
      <c r="X774" s="186"/>
      <c r="Y774" s="186"/>
      <c r="Z774" s="186"/>
    </row>
    <row r="775" ht="16.5" customHeight="1" spans="1:26">
      <c r="A775" s="186"/>
      <c r="B775" s="186"/>
      <c r="C775" s="186"/>
      <c r="D775" s="186"/>
      <c r="E775" s="186"/>
      <c r="F775" s="186"/>
      <c r="G775" s="186"/>
      <c r="H775" s="186"/>
      <c r="I775" s="186"/>
      <c r="J775" s="186"/>
      <c r="K775" s="186"/>
      <c r="L775" s="186"/>
      <c r="M775" s="186"/>
      <c r="N775" s="186"/>
      <c r="O775" s="186"/>
      <c r="P775" s="186"/>
      <c r="Q775" s="186"/>
      <c r="R775" s="186"/>
      <c r="S775" s="186"/>
      <c r="T775" s="186"/>
      <c r="U775" s="186"/>
      <c r="V775" s="186"/>
      <c r="W775" s="186"/>
      <c r="X775" s="186"/>
      <c r="Y775" s="186"/>
      <c r="Z775" s="186"/>
    </row>
    <row r="776" ht="16.5" customHeight="1" spans="1:26">
      <c r="A776" s="186"/>
      <c r="B776" s="186"/>
      <c r="C776" s="186"/>
      <c r="D776" s="186"/>
      <c r="E776" s="186"/>
      <c r="F776" s="186"/>
      <c r="G776" s="186"/>
      <c r="H776" s="186"/>
      <c r="I776" s="186"/>
      <c r="J776" s="186"/>
      <c r="K776" s="186"/>
      <c r="L776" s="186"/>
      <c r="M776" s="186"/>
      <c r="N776" s="186"/>
      <c r="O776" s="186"/>
      <c r="P776" s="186"/>
      <c r="Q776" s="186"/>
      <c r="R776" s="186"/>
      <c r="S776" s="186"/>
      <c r="T776" s="186"/>
      <c r="U776" s="186"/>
      <c r="V776" s="186"/>
      <c r="W776" s="186"/>
      <c r="X776" s="186"/>
      <c r="Y776" s="186"/>
      <c r="Z776" s="186"/>
    </row>
    <row r="777" ht="16.5" customHeight="1" spans="1:26">
      <c r="A777" s="186"/>
      <c r="B777" s="186"/>
      <c r="C777" s="186"/>
      <c r="D777" s="186"/>
      <c r="E777" s="186"/>
      <c r="F777" s="186"/>
      <c r="G777" s="186"/>
      <c r="H777" s="186"/>
      <c r="I777" s="186"/>
      <c r="J777" s="186"/>
      <c r="K777" s="186"/>
      <c r="L777" s="186"/>
      <c r="M777" s="186"/>
      <c r="N777" s="186"/>
      <c r="O777" s="186"/>
      <c r="P777" s="186"/>
      <c r="Q777" s="186"/>
      <c r="R777" s="186"/>
      <c r="S777" s="186"/>
      <c r="T777" s="186"/>
      <c r="U777" s="186"/>
      <c r="V777" s="186"/>
      <c r="W777" s="186"/>
      <c r="X777" s="186"/>
      <c r="Y777" s="186"/>
      <c r="Z777" s="186"/>
    </row>
    <row r="778" ht="16.5" customHeight="1" spans="1:26">
      <c r="A778" s="186"/>
      <c r="B778" s="186"/>
      <c r="C778" s="186"/>
      <c r="D778" s="186"/>
      <c r="E778" s="186"/>
      <c r="F778" s="186"/>
      <c r="G778" s="186"/>
      <c r="H778" s="186"/>
      <c r="I778" s="186"/>
      <c r="J778" s="186"/>
      <c r="K778" s="186"/>
      <c r="L778" s="186"/>
      <c r="M778" s="186"/>
      <c r="N778" s="186"/>
      <c r="O778" s="186"/>
      <c r="P778" s="186"/>
      <c r="Q778" s="186"/>
      <c r="R778" s="186"/>
      <c r="S778" s="186"/>
      <c r="T778" s="186"/>
      <c r="U778" s="186"/>
      <c r="V778" s="186"/>
      <c r="W778" s="186"/>
      <c r="X778" s="186"/>
      <c r="Y778" s="186"/>
      <c r="Z778" s="186"/>
    </row>
    <row r="779" ht="16.5" customHeight="1" spans="1:26">
      <c r="A779" s="186"/>
      <c r="B779" s="186"/>
      <c r="C779" s="186"/>
      <c r="D779" s="186"/>
      <c r="E779" s="186"/>
      <c r="F779" s="186"/>
      <c r="G779" s="186"/>
      <c r="H779" s="186"/>
      <c r="I779" s="186"/>
      <c r="J779" s="186"/>
      <c r="K779" s="186"/>
      <c r="L779" s="186"/>
      <c r="M779" s="186"/>
      <c r="N779" s="186"/>
      <c r="O779" s="186"/>
      <c r="P779" s="186"/>
      <c r="Q779" s="186"/>
      <c r="R779" s="186"/>
      <c r="S779" s="186"/>
      <c r="T779" s="186"/>
      <c r="U779" s="186"/>
      <c r="V779" s="186"/>
      <c r="W779" s="186"/>
      <c r="X779" s="186"/>
      <c r="Y779" s="186"/>
      <c r="Z779" s="186"/>
    </row>
    <row r="780" ht="16.5" customHeight="1" spans="1:26">
      <c r="A780" s="186"/>
      <c r="B780" s="186"/>
      <c r="C780" s="186"/>
      <c r="D780" s="186"/>
      <c r="E780" s="186"/>
      <c r="F780" s="186"/>
      <c r="G780" s="186"/>
      <c r="H780" s="186"/>
      <c r="I780" s="186"/>
      <c r="J780" s="186"/>
      <c r="K780" s="186"/>
      <c r="L780" s="186"/>
      <c r="M780" s="186"/>
      <c r="N780" s="186"/>
      <c r="O780" s="186"/>
      <c r="P780" s="186"/>
      <c r="Q780" s="186"/>
      <c r="R780" s="186"/>
      <c r="S780" s="186"/>
      <c r="T780" s="186"/>
      <c r="U780" s="186"/>
      <c r="V780" s="186"/>
      <c r="W780" s="186"/>
      <c r="X780" s="186"/>
      <c r="Y780" s="186"/>
      <c r="Z780" s="186"/>
    </row>
    <row r="781" ht="16.5" customHeight="1" spans="1:26">
      <c r="A781" s="186"/>
      <c r="B781" s="186"/>
      <c r="C781" s="186"/>
      <c r="D781" s="186"/>
      <c r="E781" s="186"/>
      <c r="F781" s="186"/>
      <c r="G781" s="186"/>
      <c r="H781" s="186"/>
      <c r="I781" s="186"/>
      <c r="J781" s="186"/>
      <c r="K781" s="186"/>
      <c r="L781" s="186"/>
      <c r="M781" s="186"/>
      <c r="N781" s="186"/>
      <c r="O781" s="186"/>
      <c r="P781" s="186"/>
      <c r="Q781" s="186"/>
      <c r="R781" s="186"/>
      <c r="S781" s="186"/>
      <c r="T781" s="186"/>
      <c r="U781" s="186"/>
      <c r="V781" s="186"/>
      <c r="W781" s="186"/>
      <c r="X781" s="186"/>
      <c r="Y781" s="186"/>
      <c r="Z781" s="186"/>
    </row>
    <row r="782" ht="16.5" customHeight="1" spans="1:26">
      <c r="A782" s="186"/>
      <c r="B782" s="186"/>
      <c r="C782" s="186"/>
      <c r="D782" s="186"/>
      <c r="E782" s="186"/>
      <c r="F782" s="186"/>
      <c r="G782" s="186"/>
      <c r="H782" s="186"/>
      <c r="I782" s="186"/>
      <c r="J782" s="186"/>
      <c r="K782" s="186"/>
      <c r="L782" s="186"/>
      <c r="M782" s="186"/>
      <c r="N782" s="186"/>
      <c r="O782" s="186"/>
      <c r="P782" s="186"/>
      <c r="Q782" s="186"/>
      <c r="R782" s="186"/>
      <c r="S782" s="186"/>
      <c r="T782" s="186"/>
      <c r="U782" s="186"/>
      <c r="V782" s="186"/>
      <c r="W782" s="186"/>
      <c r="X782" s="186"/>
      <c r="Y782" s="186"/>
      <c r="Z782" s="186"/>
    </row>
    <row r="783" ht="16.5" customHeight="1" spans="1:26">
      <c r="A783" s="186"/>
      <c r="B783" s="186"/>
      <c r="C783" s="186"/>
      <c r="D783" s="186"/>
      <c r="E783" s="186"/>
      <c r="F783" s="186"/>
      <c r="G783" s="186"/>
      <c r="H783" s="186"/>
      <c r="I783" s="186"/>
      <c r="J783" s="186"/>
      <c r="K783" s="186"/>
      <c r="L783" s="186"/>
      <c r="M783" s="186"/>
      <c r="N783" s="186"/>
      <c r="O783" s="186"/>
      <c r="P783" s="186"/>
      <c r="Q783" s="186"/>
      <c r="R783" s="186"/>
      <c r="S783" s="186"/>
      <c r="T783" s="186"/>
      <c r="U783" s="186"/>
      <c r="V783" s="186"/>
      <c r="W783" s="186"/>
      <c r="X783" s="186"/>
      <c r="Y783" s="186"/>
      <c r="Z783" s="186"/>
    </row>
    <row r="784" ht="16.5" customHeight="1" spans="1:26">
      <c r="A784" s="186"/>
      <c r="B784" s="186"/>
      <c r="C784" s="186"/>
      <c r="D784" s="186"/>
      <c r="E784" s="186"/>
      <c r="F784" s="186"/>
      <c r="G784" s="186"/>
      <c r="H784" s="186"/>
      <c r="I784" s="186"/>
      <c r="J784" s="186"/>
      <c r="K784" s="186"/>
      <c r="L784" s="186"/>
      <c r="M784" s="186"/>
      <c r="N784" s="186"/>
      <c r="O784" s="186"/>
      <c r="P784" s="186"/>
      <c r="Q784" s="186"/>
      <c r="R784" s="186"/>
      <c r="S784" s="186"/>
      <c r="T784" s="186"/>
      <c r="U784" s="186"/>
      <c r="V784" s="186"/>
      <c r="W784" s="186"/>
      <c r="X784" s="186"/>
      <c r="Y784" s="186"/>
      <c r="Z784" s="186"/>
    </row>
    <row r="785" ht="16.5" customHeight="1" spans="1:26">
      <c r="A785" s="186"/>
      <c r="B785" s="186"/>
      <c r="C785" s="186"/>
      <c r="D785" s="186"/>
      <c r="E785" s="186"/>
      <c r="F785" s="186"/>
      <c r="G785" s="186"/>
      <c r="H785" s="186"/>
      <c r="I785" s="186"/>
      <c r="J785" s="186"/>
      <c r="K785" s="186"/>
      <c r="L785" s="186"/>
      <c r="M785" s="186"/>
      <c r="N785" s="186"/>
      <c r="O785" s="186"/>
      <c r="P785" s="186"/>
      <c r="Q785" s="186"/>
      <c r="R785" s="186"/>
      <c r="S785" s="186"/>
      <c r="T785" s="186"/>
      <c r="U785" s="186"/>
      <c r="V785" s="186"/>
      <c r="W785" s="186"/>
      <c r="X785" s="186"/>
      <c r="Y785" s="186"/>
      <c r="Z785" s="186"/>
    </row>
    <row r="786" ht="16.5" customHeight="1" spans="1:26">
      <c r="A786" s="186"/>
      <c r="B786" s="186"/>
      <c r="C786" s="186"/>
      <c r="D786" s="186"/>
      <c r="E786" s="186"/>
      <c r="F786" s="186"/>
      <c r="G786" s="186"/>
      <c r="H786" s="186"/>
      <c r="I786" s="186"/>
      <c r="J786" s="186"/>
      <c r="K786" s="186"/>
      <c r="L786" s="186"/>
      <c r="M786" s="186"/>
      <c r="N786" s="186"/>
      <c r="O786" s="186"/>
      <c r="P786" s="186"/>
      <c r="Q786" s="186"/>
      <c r="R786" s="186"/>
      <c r="S786" s="186"/>
      <c r="T786" s="186"/>
      <c r="U786" s="186"/>
      <c r="V786" s="186"/>
      <c r="W786" s="186"/>
      <c r="X786" s="186"/>
      <c r="Y786" s="186"/>
      <c r="Z786" s="186"/>
    </row>
    <row r="787" ht="16.5" customHeight="1" spans="1:26">
      <c r="A787" s="186"/>
      <c r="B787" s="186"/>
      <c r="C787" s="186"/>
      <c r="D787" s="186"/>
      <c r="E787" s="186"/>
      <c r="F787" s="186"/>
      <c r="G787" s="186"/>
      <c r="H787" s="186"/>
      <c r="I787" s="186"/>
      <c r="J787" s="186"/>
      <c r="K787" s="186"/>
      <c r="L787" s="186"/>
      <c r="M787" s="186"/>
      <c r="N787" s="186"/>
      <c r="O787" s="186"/>
      <c r="P787" s="186"/>
      <c r="Q787" s="186"/>
      <c r="R787" s="186"/>
      <c r="S787" s="186"/>
      <c r="T787" s="186"/>
      <c r="U787" s="186"/>
      <c r="V787" s="186"/>
      <c r="W787" s="186"/>
      <c r="X787" s="186"/>
      <c r="Y787" s="186"/>
      <c r="Z787" s="186"/>
    </row>
    <row r="788" ht="16.5" customHeight="1" spans="1:26">
      <c r="A788" s="186"/>
      <c r="B788" s="186"/>
      <c r="C788" s="186"/>
      <c r="D788" s="186"/>
      <c r="E788" s="186"/>
      <c r="F788" s="186"/>
      <c r="G788" s="186"/>
      <c r="H788" s="186"/>
      <c r="I788" s="186"/>
      <c r="J788" s="186"/>
      <c r="K788" s="186"/>
      <c r="L788" s="186"/>
      <c r="M788" s="186"/>
      <c r="N788" s="186"/>
      <c r="O788" s="186"/>
      <c r="P788" s="186"/>
      <c r="Q788" s="186"/>
      <c r="R788" s="186"/>
      <c r="S788" s="186"/>
      <c r="T788" s="186"/>
      <c r="U788" s="186"/>
      <c r="V788" s="186"/>
      <c r="W788" s="186"/>
      <c r="X788" s="186"/>
      <c r="Y788" s="186"/>
      <c r="Z788" s="186"/>
    </row>
    <row r="789" ht="16.5" customHeight="1" spans="1:26">
      <c r="A789" s="186"/>
      <c r="B789" s="186"/>
      <c r="C789" s="186"/>
      <c r="D789" s="186"/>
      <c r="E789" s="186"/>
      <c r="F789" s="186"/>
      <c r="G789" s="186"/>
      <c r="H789" s="186"/>
      <c r="I789" s="186"/>
      <c r="J789" s="186"/>
      <c r="K789" s="186"/>
      <c r="L789" s="186"/>
      <c r="M789" s="186"/>
      <c r="N789" s="186"/>
      <c r="O789" s="186"/>
      <c r="P789" s="186"/>
      <c r="Q789" s="186"/>
      <c r="R789" s="186"/>
      <c r="S789" s="186"/>
      <c r="T789" s="186"/>
      <c r="U789" s="186"/>
      <c r="V789" s="186"/>
      <c r="W789" s="186"/>
      <c r="X789" s="186"/>
      <c r="Y789" s="186"/>
      <c r="Z789" s="186"/>
    </row>
    <row r="790" ht="16.5" customHeight="1" spans="1:26">
      <c r="A790" s="186"/>
      <c r="B790" s="186"/>
      <c r="C790" s="186"/>
      <c r="D790" s="186"/>
      <c r="E790" s="186"/>
      <c r="F790" s="186"/>
      <c r="G790" s="186"/>
      <c r="H790" s="186"/>
      <c r="I790" s="186"/>
      <c r="J790" s="186"/>
      <c r="K790" s="186"/>
      <c r="L790" s="186"/>
      <c r="M790" s="186"/>
      <c r="N790" s="186"/>
      <c r="O790" s="186"/>
      <c r="P790" s="186"/>
      <c r="Q790" s="186"/>
      <c r="R790" s="186"/>
      <c r="S790" s="186"/>
      <c r="T790" s="186"/>
      <c r="U790" s="186"/>
      <c r="V790" s="186"/>
      <c r="W790" s="186"/>
      <c r="X790" s="186"/>
      <c r="Y790" s="186"/>
      <c r="Z790" s="186"/>
    </row>
    <row r="791" ht="16.5" customHeight="1" spans="1:26">
      <c r="A791" s="186"/>
      <c r="B791" s="186"/>
      <c r="C791" s="186"/>
      <c r="D791" s="186"/>
      <c r="E791" s="186"/>
      <c r="F791" s="186"/>
      <c r="G791" s="186"/>
      <c r="H791" s="186"/>
      <c r="I791" s="186"/>
      <c r="J791" s="186"/>
      <c r="K791" s="186"/>
      <c r="L791" s="186"/>
      <c r="M791" s="186"/>
      <c r="N791" s="186"/>
      <c r="O791" s="186"/>
      <c r="P791" s="186"/>
      <c r="Q791" s="186"/>
      <c r="R791" s="186"/>
      <c r="S791" s="186"/>
      <c r="T791" s="186"/>
      <c r="U791" s="186"/>
      <c r="V791" s="186"/>
      <c r="W791" s="186"/>
      <c r="X791" s="186"/>
      <c r="Y791" s="186"/>
      <c r="Z791" s="186"/>
    </row>
    <row r="792" ht="16.5" customHeight="1" spans="1:26">
      <c r="A792" s="186"/>
      <c r="B792" s="186"/>
      <c r="C792" s="186"/>
      <c r="D792" s="186"/>
      <c r="E792" s="186"/>
      <c r="F792" s="186"/>
      <c r="G792" s="186"/>
      <c r="H792" s="186"/>
      <c r="I792" s="186"/>
      <c r="J792" s="186"/>
      <c r="K792" s="186"/>
      <c r="L792" s="186"/>
      <c r="M792" s="186"/>
      <c r="N792" s="186"/>
      <c r="O792" s="186"/>
      <c r="P792" s="186"/>
      <c r="Q792" s="186"/>
      <c r="R792" s="186"/>
      <c r="S792" s="186"/>
      <c r="T792" s="186"/>
      <c r="U792" s="186"/>
      <c r="V792" s="186"/>
      <c r="W792" s="186"/>
      <c r="X792" s="186"/>
      <c r="Y792" s="186"/>
      <c r="Z792" s="186"/>
    </row>
    <row r="793" ht="16.5" customHeight="1" spans="1:26">
      <c r="A793" s="186"/>
      <c r="B793" s="186"/>
      <c r="C793" s="186"/>
      <c r="D793" s="186"/>
      <c r="E793" s="186"/>
      <c r="F793" s="186"/>
      <c r="G793" s="186"/>
      <c r="H793" s="186"/>
      <c r="I793" s="186"/>
      <c r="J793" s="186"/>
      <c r="K793" s="186"/>
      <c r="L793" s="186"/>
      <c r="M793" s="186"/>
      <c r="N793" s="186"/>
      <c r="O793" s="186"/>
      <c r="P793" s="186"/>
      <c r="Q793" s="186"/>
      <c r="R793" s="186"/>
      <c r="S793" s="186"/>
      <c r="T793" s="186"/>
      <c r="U793" s="186"/>
      <c r="V793" s="186"/>
      <c r="W793" s="186"/>
      <c r="X793" s="186"/>
      <c r="Y793" s="186"/>
      <c r="Z793" s="186"/>
    </row>
    <row r="794" ht="16.5" customHeight="1" spans="1:26">
      <c r="A794" s="186"/>
      <c r="B794" s="186"/>
      <c r="C794" s="186"/>
      <c r="D794" s="186"/>
      <c r="E794" s="186"/>
      <c r="F794" s="186"/>
      <c r="G794" s="186"/>
      <c r="H794" s="186"/>
      <c r="I794" s="186"/>
      <c r="J794" s="186"/>
      <c r="K794" s="186"/>
      <c r="L794" s="186"/>
      <c r="M794" s="186"/>
      <c r="N794" s="186"/>
      <c r="O794" s="186"/>
      <c r="P794" s="186"/>
      <c r="Q794" s="186"/>
      <c r="R794" s="186"/>
      <c r="S794" s="186"/>
      <c r="T794" s="186"/>
      <c r="U794" s="186"/>
      <c r="V794" s="186"/>
      <c r="W794" s="186"/>
      <c r="X794" s="186"/>
      <c r="Y794" s="186"/>
      <c r="Z794" s="186"/>
    </row>
    <row r="795" ht="16.5" customHeight="1" spans="1:26">
      <c r="A795" s="186"/>
      <c r="B795" s="186"/>
      <c r="C795" s="186"/>
      <c r="D795" s="186"/>
      <c r="E795" s="186"/>
      <c r="F795" s="186"/>
      <c r="G795" s="186"/>
      <c r="H795" s="186"/>
      <c r="I795" s="186"/>
      <c r="J795" s="186"/>
      <c r="K795" s="186"/>
      <c r="L795" s="186"/>
      <c r="M795" s="186"/>
      <c r="N795" s="186"/>
      <c r="O795" s="186"/>
      <c r="P795" s="186"/>
      <c r="Q795" s="186"/>
      <c r="R795" s="186"/>
      <c r="S795" s="186"/>
      <c r="T795" s="186"/>
      <c r="U795" s="186"/>
      <c r="V795" s="186"/>
      <c r="W795" s="186"/>
      <c r="X795" s="186"/>
      <c r="Y795" s="186"/>
      <c r="Z795" s="186"/>
    </row>
    <row r="796" ht="16.5" customHeight="1" spans="1:26">
      <c r="A796" s="186"/>
      <c r="B796" s="186"/>
      <c r="C796" s="186"/>
      <c r="D796" s="186"/>
      <c r="E796" s="186"/>
      <c r="F796" s="186"/>
      <c r="G796" s="186"/>
      <c r="H796" s="186"/>
      <c r="I796" s="186"/>
      <c r="J796" s="186"/>
      <c r="K796" s="186"/>
      <c r="L796" s="186"/>
      <c r="M796" s="186"/>
      <c r="N796" s="186"/>
      <c r="O796" s="186"/>
      <c r="P796" s="186"/>
      <c r="Q796" s="186"/>
      <c r="R796" s="186"/>
      <c r="S796" s="186"/>
      <c r="T796" s="186"/>
      <c r="U796" s="186"/>
      <c r="V796" s="186"/>
      <c r="W796" s="186"/>
      <c r="X796" s="186"/>
      <c r="Y796" s="186"/>
      <c r="Z796" s="186"/>
    </row>
    <row r="797" ht="16.5" customHeight="1" spans="1:26">
      <c r="A797" s="186"/>
      <c r="B797" s="186"/>
      <c r="C797" s="186"/>
      <c r="D797" s="186"/>
      <c r="E797" s="186"/>
      <c r="F797" s="186"/>
      <c r="G797" s="186"/>
      <c r="H797" s="186"/>
      <c r="I797" s="186"/>
      <c r="J797" s="186"/>
      <c r="K797" s="186"/>
      <c r="L797" s="186"/>
      <c r="M797" s="186"/>
      <c r="N797" s="186"/>
      <c r="O797" s="186"/>
      <c r="P797" s="186"/>
      <c r="Q797" s="186"/>
      <c r="R797" s="186"/>
      <c r="S797" s="186"/>
      <c r="T797" s="186"/>
      <c r="U797" s="186"/>
      <c r="V797" s="186"/>
      <c r="W797" s="186"/>
      <c r="X797" s="186"/>
      <c r="Y797" s="186"/>
      <c r="Z797" s="186"/>
    </row>
    <row r="798" ht="16.5" customHeight="1" spans="1:26">
      <c r="A798" s="186"/>
      <c r="B798" s="186"/>
      <c r="C798" s="186"/>
      <c r="D798" s="186"/>
      <c r="E798" s="186"/>
      <c r="F798" s="186"/>
      <c r="G798" s="186"/>
      <c r="H798" s="186"/>
      <c r="I798" s="186"/>
      <c r="J798" s="186"/>
      <c r="K798" s="186"/>
      <c r="L798" s="186"/>
      <c r="M798" s="186"/>
      <c r="N798" s="186"/>
      <c r="O798" s="186"/>
      <c r="P798" s="186"/>
      <c r="Q798" s="186"/>
      <c r="R798" s="186"/>
      <c r="S798" s="186"/>
      <c r="T798" s="186"/>
      <c r="U798" s="186"/>
      <c r="V798" s="186"/>
      <c r="W798" s="186"/>
      <c r="X798" s="186"/>
      <c r="Y798" s="186"/>
      <c r="Z798" s="186"/>
    </row>
    <row r="799" ht="16.5" customHeight="1" spans="1:26">
      <c r="A799" s="186"/>
      <c r="B799" s="186"/>
      <c r="C799" s="186"/>
      <c r="D799" s="186"/>
      <c r="E799" s="186"/>
      <c r="F799" s="186"/>
      <c r="G799" s="186"/>
      <c r="H799" s="186"/>
      <c r="I799" s="186"/>
      <c r="J799" s="186"/>
      <c r="K799" s="186"/>
      <c r="L799" s="186"/>
      <c r="M799" s="186"/>
      <c r="N799" s="186"/>
      <c r="O799" s="186"/>
      <c r="P799" s="186"/>
      <c r="Q799" s="186"/>
      <c r="R799" s="186"/>
      <c r="S799" s="186"/>
      <c r="T799" s="186"/>
      <c r="U799" s="186"/>
      <c r="V799" s="186"/>
      <c r="W799" s="186"/>
      <c r="X799" s="186"/>
      <c r="Y799" s="186"/>
      <c r="Z799" s="186"/>
    </row>
    <row r="800" ht="16.5" customHeight="1" spans="1:26">
      <c r="A800" s="186"/>
      <c r="B800" s="186"/>
      <c r="C800" s="186"/>
      <c r="D800" s="186"/>
      <c r="E800" s="186"/>
      <c r="F800" s="186"/>
      <c r="G800" s="186"/>
      <c r="H800" s="186"/>
      <c r="I800" s="186"/>
      <c r="J800" s="186"/>
      <c r="K800" s="186"/>
      <c r="L800" s="186"/>
      <c r="M800" s="186"/>
      <c r="N800" s="186"/>
      <c r="O800" s="186"/>
      <c r="P800" s="186"/>
      <c r="Q800" s="186"/>
      <c r="R800" s="186"/>
      <c r="S800" s="186"/>
      <c r="T800" s="186"/>
      <c r="U800" s="186"/>
      <c r="V800" s="186"/>
      <c r="W800" s="186"/>
      <c r="X800" s="186"/>
      <c r="Y800" s="186"/>
      <c r="Z800" s="186"/>
    </row>
    <row r="801" ht="16.5" customHeight="1" spans="1:26">
      <c r="A801" s="186"/>
      <c r="B801" s="186"/>
      <c r="C801" s="186"/>
      <c r="D801" s="186"/>
      <c r="E801" s="186"/>
      <c r="F801" s="186"/>
      <c r="G801" s="186"/>
      <c r="H801" s="186"/>
      <c r="I801" s="186"/>
      <c r="J801" s="186"/>
      <c r="K801" s="186"/>
      <c r="L801" s="186"/>
      <c r="M801" s="186"/>
      <c r="N801" s="186"/>
      <c r="O801" s="186"/>
      <c r="P801" s="186"/>
      <c r="Q801" s="186"/>
      <c r="R801" s="186"/>
      <c r="S801" s="186"/>
      <c r="T801" s="186"/>
      <c r="U801" s="186"/>
      <c r="V801" s="186"/>
      <c r="W801" s="186"/>
      <c r="X801" s="186"/>
      <c r="Y801" s="186"/>
      <c r="Z801" s="186"/>
    </row>
    <row r="802" ht="16.5" customHeight="1" spans="1:26">
      <c r="A802" s="186"/>
      <c r="B802" s="186"/>
      <c r="C802" s="186"/>
      <c r="D802" s="186"/>
      <c r="E802" s="186"/>
      <c r="F802" s="186"/>
      <c r="G802" s="186"/>
      <c r="H802" s="186"/>
      <c r="I802" s="186"/>
      <c r="J802" s="186"/>
      <c r="K802" s="186"/>
      <c r="L802" s="186"/>
      <c r="M802" s="186"/>
      <c r="N802" s="186"/>
      <c r="O802" s="186"/>
      <c r="P802" s="186"/>
      <c r="Q802" s="186"/>
      <c r="R802" s="186"/>
      <c r="S802" s="186"/>
      <c r="T802" s="186"/>
      <c r="U802" s="186"/>
      <c r="V802" s="186"/>
      <c r="W802" s="186"/>
      <c r="X802" s="186"/>
      <c r="Y802" s="186"/>
      <c r="Z802" s="186"/>
    </row>
    <row r="803" ht="16.5" customHeight="1" spans="1:26">
      <c r="A803" s="186"/>
      <c r="B803" s="186"/>
      <c r="C803" s="186"/>
      <c r="D803" s="186"/>
      <c r="E803" s="186"/>
      <c r="F803" s="186"/>
      <c r="G803" s="186"/>
      <c r="H803" s="186"/>
      <c r="I803" s="186"/>
      <c r="J803" s="186"/>
      <c r="K803" s="186"/>
      <c r="L803" s="186"/>
      <c r="M803" s="186"/>
      <c r="N803" s="186"/>
      <c r="O803" s="186"/>
      <c r="P803" s="186"/>
      <c r="Q803" s="186"/>
      <c r="R803" s="186"/>
      <c r="S803" s="186"/>
      <c r="T803" s="186"/>
      <c r="U803" s="186"/>
      <c r="V803" s="186"/>
      <c r="W803" s="186"/>
      <c r="X803" s="186"/>
      <c r="Y803" s="186"/>
      <c r="Z803" s="186"/>
    </row>
    <row r="804" ht="16.5" customHeight="1" spans="1:26">
      <c r="A804" s="186"/>
      <c r="B804" s="186"/>
      <c r="C804" s="186"/>
      <c r="D804" s="186"/>
      <c r="E804" s="186"/>
      <c r="F804" s="186"/>
      <c r="G804" s="186"/>
      <c r="H804" s="186"/>
      <c r="I804" s="186"/>
      <c r="J804" s="186"/>
      <c r="K804" s="186"/>
      <c r="L804" s="186"/>
      <c r="M804" s="186"/>
      <c r="N804" s="186"/>
      <c r="O804" s="186"/>
      <c r="P804" s="186"/>
      <c r="Q804" s="186"/>
      <c r="R804" s="186"/>
      <c r="S804" s="186"/>
      <c r="T804" s="186"/>
      <c r="U804" s="186"/>
      <c r="V804" s="186"/>
      <c r="W804" s="186"/>
      <c r="X804" s="186"/>
      <c r="Y804" s="186"/>
      <c r="Z804" s="186"/>
    </row>
    <row r="805" ht="16.5" customHeight="1" spans="1:26">
      <c r="A805" s="186"/>
      <c r="B805" s="186"/>
      <c r="C805" s="186"/>
      <c r="D805" s="186"/>
      <c r="E805" s="186"/>
      <c r="F805" s="186"/>
      <c r="G805" s="186"/>
      <c r="H805" s="186"/>
      <c r="I805" s="186"/>
      <c r="J805" s="186"/>
      <c r="K805" s="186"/>
      <c r="L805" s="186"/>
      <c r="M805" s="186"/>
      <c r="N805" s="186"/>
      <c r="O805" s="186"/>
      <c r="P805" s="186"/>
      <c r="Q805" s="186"/>
      <c r="R805" s="186"/>
      <c r="S805" s="186"/>
      <c r="T805" s="186"/>
      <c r="U805" s="186"/>
      <c r="V805" s="186"/>
      <c r="W805" s="186"/>
      <c r="X805" s="186"/>
      <c r="Y805" s="186"/>
      <c r="Z805" s="186"/>
    </row>
    <row r="806" ht="16.5" customHeight="1" spans="1:26">
      <c r="A806" s="186"/>
      <c r="B806" s="186"/>
      <c r="C806" s="186"/>
      <c r="D806" s="186"/>
      <c r="E806" s="186"/>
      <c r="F806" s="186"/>
      <c r="G806" s="186"/>
      <c r="H806" s="186"/>
      <c r="I806" s="186"/>
      <c r="J806" s="186"/>
      <c r="K806" s="186"/>
      <c r="L806" s="186"/>
      <c r="M806" s="186"/>
      <c r="N806" s="186"/>
      <c r="O806" s="186"/>
      <c r="P806" s="186"/>
      <c r="Q806" s="186"/>
      <c r="R806" s="186"/>
      <c r="S806" s="186"/>
      <c r="T806" s="186"/>
      <c r="U806" s="186"/>
      <c r="V806" s="186"/>
      <c r="W806" s="186"/>
      <c r="X806" s="186"/>
      <c r="Y806" s="186"/>
      <c r="Z806" s="186"/>
    </row>
    <row r="807" ht="16.5" customHeight="1" spans="1:26">
      <c r="A807" s="186"/>
      <c r="B807" s="186"/>
      <c r="C807" s="186"/>
      <c r="D807" s="186"/>
      <c r="E807" s="186"/>
      <c r="F807" s="186"/>
      <c r="G807" s="186"/>
      <c r="H807" s="186"/>
      <c r="I807" s="186"/>
      <c r="J807" s="186"/>
      <c r="K807" s="186"/>
      <c r="L807" s="186"/>
      <c r="M807" s="186"/>
      <c r="N807" s="186"/>
      <c r="O807" s="186"/>
      <c r="P807" s="186"/>
      <c r="Q807" s="186"/>
      <c r="R807" s="186"/>
      <c r="S807" s="186"/>
      <c r="T807" s="186"/>
      <c r="U807" s="186"/>
      <c r="V807" s="186"/>
      <c r="W807" s="186"/>
      <c r="X807" s="186"/>
      <c r="Y807" s="186"/>
      <c r="Z807" s="186"/>
    </row>
    <row r="808" ht="16.5" customHeight="1" spans="1:26">
      <c r="A808" s="186"/>
      <c r="B808" s="186"/>
      <c r="C808" s="186"/>
      <c r="D808" s="186"/>
      <c r="E808" s="186"/>
      <c r="F808" s="186"/>
      <c r="G808" s="186"/>
      <c r="H808" s="186"/>
      <c r="I808" s="186"/>
      <c r="J808" s="186"/>
      <c r="K808" s="186"/>
      <c r="L808" s="186"/>
      <c r="M808" s="186"/>
      <c r="N808" s="186"/>
      <c r="O808" s="186"/>
      <c r="P808" s="186"/>
      <c r="Q808" s="186"/>
      <c r="R808" s="186"/>
      <c r="S808" s="186"/>
      <c r="T808" s="186"/>
      <c r="U808" s="186"/>
      <c r="V808" s="186"/>
      <c r="W808" s="186"/>
      <c r="X808" s="186"/>
      <c r="Y808" s="186"/>
      <c r="Z808" s="186"/>
    </row>
    <row r="809" ht="16.5" customHeight="1" spans="1:26">
      <c r="A809" s="186"/>
      <c r="B809" s="186"/>
      <c r="C809" s="186"/>
      <c r="D809" s="186"/>
      <c r="E809" s="186"/>
      <c r="F809" s="186"/>
      <c r="G809" s="186"/>
      <c r="H809" s="186"/>
      <c r="I809" s="186"/>
      <c r="J809" s="186"/>
      <c r="K809" s="186"/>
      <c r="L809" s="186"/>
      <c r="M809" s="186"/>
      <c r="N809" s="186"/>
      <c r="O809" s="186"/>
      <c r="P809" s="186"/>
      <c r="Q809" s="186"/>
      <c r="R809" s="186"/>
      <c r="S809" s="186"/>
      <c r="T809" s="186"/>
      <c r="U809" s="186"/>
      <c r="V809" s="186"/>
      <c r="W809" s="186"/>
      <c r="X809" s="186"/>
      <c r="Y809" s="186"/>
      <c r="Z809" s="186"/>
    </row>
    <row r="810" ht="16.5" customHeight="1" spans="1:26">
      <c r="A810" s="186"/>
      <c r="B810" s="186"/>
      <c r="C810" s="186"/>
      <c r="D810" s="186"/>
      <c r="E810" s="186"/>
      <c r="F810" s="186"/>
      <c r="G810" s="186"/>
      <c r="H810" s="186"/>
      <c r="I810" s="186"/>
      <c r="J810" s="186"/>
      <c r="K810" s="186"/>
      <c r="L810" s="186"/>
      <c r="M810" s="186"/>
      <c r="N810" s="186"/>
      <c r="O810" s="186"/>
      <c r="P810" s="186"/>
      <c r="Q810" s="186"/>
      <c r="R810" s="186"/>
      <c r="S810" s="186"/>
      <c r="T810" s="186"/>
      <c r="U810" s="186"/>
      <c r="V810" s="186"/>
      <c r="W810" s="186"/>
      <c r="X810" s="186"/>
      <c r="Y810" s="186"/>
      <c r="Z810" s="186"/>
    </row>
    <row r="811" ht="16.5" customHeight="1" spans="1:26">
      <c r="A811" s="186"/>
      <c r="B811" s="186"/>
      <c r="C811" s="186"/>
      <c r="D811" s="186"/>
      <c r="E811" s="186"/>
      <c r="F811" s="186"/>
      <c r="G811" s="186"/>
      <c r="H811" s="186"/>
      <c r="I811" s="186"/>
      <c r="J811" s="186"/>
      <c r="K811" s="186"/>
      <c r="L811" s="186"/>
      <c r="M811" s="186"/>
      <c r="N811" s="186"/>
      <c r="O811" s="186"/>
      <c r="P811" s="186"/>
      <c r="Q811" s="186"/>
      <c r="R811" s="186"/>
      <c r="S811" s="186"/>
      <c r="T811" s="186"/>
      <c r="U811" s="186"/>
      <c r="V811" s="186"/>
      <c r="W811" s="186"/>
      <c r="X811" s="186"/>
      <c r="Y811" s="186"/>
      <c r="Z811" s="186"/>
    </row>
    <row r="812" ht="16.5" customHeight="1" spans="1:26">
      <c r="A812" s="186"/>
      <c r="B812" s="186"/>
      <c r="C812" s="186"/>
      <c r="D812" s="186"/>
      <c r="E812" s="186"/>
      <c r="F812" s="186"/>
      <c r="G812" s="186"/>
      <c r="H812" s="186"/>
      <c r="I812" s="186"/>
      <c r="J812" s="186"/>
      <c r="K812" s="186"/>
      <c r="L812" s="186"/>
      <c r="M812" s="186"/>
      <c r="N812" s="186"/>
      <c r="O812" s="186"/>
      <c r="P812" s="186"/>
      <c r="Q812" s="186"/>
      <c r="R812" s="186"/>
      <c r="S812" s="186"/>
      <c r="T812" s="186"/>
      <c r="U812" s="186"/>
      <c r="V812" s="186"/>
      <c r="W812" s="186"/>
      <c r="X812" s="186"/>
      <c r="Y812" s="186"/>
      <c r="Z812" s="186"/>
    </row>
    <row r="813" ht="16.5" customHeight="1" spans="1:26">
      <c r="A813" s="186"/>
      <c r="B813" s="186"/>
      <c r="C813" s="186"/>
      <c r="D813" s="186"/>
      <c r="E813" s="186"/>
      <c r="F813" s="186"/>
      <c r="G813" s="186"/>
      <c r="H813" s="186"/>
      <c r="I813" s="186"/>
      <c r="J813" s="186"/>
      <c r="K813" s="186"/>
      <c r="L813" s="186"/>
      <c r="M813" s="186"/>
      <c r="N813" s="186"/>
      <c r="O813" s="186"/>
      <c r="P813" s="186"/>
      <c r="Q813" s="186"/>
      <c r="R813" s="186"/>
      <c r="S813" s="186"/>
      <c r="T813" s="186"/>
      <c r="U813" s="186"/>
      <c r="V813" s="186"/>
      <c r="W813" s="186"/>
      <c r="X813" s="186"/>
      <c r="Y813" s="186"/>
      <c r="Z813" s="186"/>
    </row>
    <row r="814" ht="16.5" customHeight="1" spans="1:26">
      <c r="A814" s="186"/>
      <c r="B814" s="186"/>
      <c r="C814" s="186"/>
      <c r="D814" s="186"/>
      <c r="E814" s="186"/>
      <c r="F814" s="186"/>
      <c r="G814" s="186"/>
      <c r="H814" s="186"/>
      <c r="I814" s="186"/>
      <c r="J814" s="186"/>
      <c r="K814" s="186"/>
      <c r="L814" s="186"/>
      <c r="M814" s="186"/>
      <c r="N814" s="186"/>
      <c r="O814" s="186"/>
      <c r="P814" s="186"/>
      <c r="Q814" s="186"/>
      <c r="R814" s="186"/>
      <c r="S814" s="186"/>
      <c r="T814" s="186"/>
      <c r="U814" s="186"/>
      <c r="V814" s="186"/>
      <c r="W814" s="186"/>
      <c r="X814" s="186"/>
      <c r="Y814" s="186"/>
      <c r="Z814" s="186"/>
    </row>
    <row r="815" ht="16.5" customHeight="1" spans="1:26">
      <c r="A815" s="186"/>
      <c r="B815" s="186"/>
      <c r="C815" s="186"/>
      <c r="D815" s="186"/>
      <c r="E815" s="186"/>
      <c r="F815" s="186"/>
      <c r="G815" s="186"/>
      <c r="H815" s="186"/>
      <c r="I815" s="186"/>
      <c r="J815" s="186"/>
      <c r="K815" s="186"/>
      <c r="L815" s="186"/>
      <c r="M815" s="186"/>
      <c r="N815" s="186"/>
      <c r="O815" s="186"/>
      <c r="P815" s="186"/>
      <c r="Q815" s="186"/>
      <c r="R815" s="186"/>
      <c r="S815" s="186"/>
      <c r="T815" s="186"/>
      <c r="U815" s="186"/>
      <c r="V815" s="186"/>
      <c r="W815" s="186"/>
      <c r="X815" s="186"/>
      <c r="Y815" s="186"/>
      <c r="Z815" s="186"/>
    </row>
    <row r="816" ht="16.5" customHeight="1" spans="1:26">
      <c r="A816" s="186"/>
      <c r="B816" s="186"/>
      <c r="C816" s="186"/>
      <c r="D816" s="186"/>
      <c r="E816" s="186"/>
      <c r="F816" s="186"/>
      <c r="G816" s="186"/>
      <c r="H816" s="186"/>
      <c r="I816" s="186"/>
      <c r="J816" s="186"/>
      <c r="K816" s="186"/>
      <c r="L816" s="186"/>
      <c r="M816" s="186"/>
      <c r="N816" s="186"/>
      <c r="O816" s="186"/>
      <c r="P816" s="186"/>
      <c r="Q816" s="186"/>
      <c r="R816" s="186"/>
      <c r="S816" s="186"/>
      <c r="T816" s="186"/>
      <c r="U816" s="186"/>
      <c r="V816" s="186"/>
      <c r="W816" s="186"/>
      <c r="X816" s="186"/>
      <c r="Y816" s="186"/>
      <c r="Z816" s="186"/>
    </row>
    <row r="817" ht="16.5" customHeight="1" spans="1:26">
      <c r="A817" s="186"/>
      <c r="B817" s="186"/>
      <c r="C817" s="186"/>
      <c r="D817" s="186"/>
      <c r="E817" s="186"/>
      <c r="F817" s="186"/>
      <c r="G817" s="186"/>
      <c r="H817" s="186"/>
      <c r="I817" s="186"/>
      <c r="J817" s="186"/>
      <c r="K817" s="186"/>
      <c r="L817" s="186"/>
      <c r="M817" s="186"/>
      <c r="N817" s="186"/>
      <c r="O817" s="186"/>
      <c r="P817" s="186"/>
      <c r="Q817" s="186"/>
      <c r="R817" s="186"/>
      <c r="S817" s="186"/>
      <c r="T817" s="186"/>
      <c r="U817" s="186"/>
      <c r="V817" s="186"/>
      <c r="W817" s="186"/>
      <c r="X817" s="186"/>
      <c r="Y817" s="186"/>
      <c r="Z817" s="186"/>
    </row>
    <row r="818" ht="16.5" customHeight="1" spans="1:26">
      <c r="A818" s="186"/>
      <c r="B818" s="186"/>
      <c r="C818" s="186"/>
      <c r="D818" s="186"/>
      <c r="E818" s="186"/>
      <c r="F818" s="186"/>
      <c r="G818" s="186"/>
      <c r="H818" s="186"/>
      <c r="I818" s="186"/>
      <c r="J818" s="186"/>
      <c r="K818" s="186"/>
      <c r="L818" s="186"/>
      <c r="M818" s="186"/>
      <c r="N818" s="186"/>
      <c r="O818" s="186"/>
      <c r="P818" s="186"/>
      <c r="Q818" s="186"/>
      <c r="R818" s="186"/>
      <c r="S818" s="186"/>
      <c r="T818" s="186"/>
      <c r="U818" s="186"/>
      <c r="V818" s="186"/>
      <c r="W818" s="186"/>
      <c r="X818" s="186"/>
      <c r="Y818" s="186"/>
      <c r="Z818" s="186"/>
    </row>
    <row r="819" ht="16.5" customHeight="1" spans="1:26">
      <c r="A819" s="186"/>
      <c r="B819" s="186"/>
      <c r="C819" s="186"/>
      <c r="D819" s="186"/>
      <c r="E819" s="186"/>
      <c r="F819" s="186"/>
      <c r="G819" s="186"/>
      <c r="H819" s="186"/>
      <c r="I819" s="186"/>
      <c r="J819" s="186"/>
      <c r="K819" s="186"/>
      <c r="L819" s="186"/>
      <c r="M819" s="186"/>
      <c r="N819" s="186"/>
      <c r="O819" s="186"/>
      <c r="P819" s="186"/>
      <c r="Q819" s="186"/>
      <c r="R819" s="186"/>
      <c r="S819" s="186"/>
      <c r="T819" s="186"/>
      <c r="U819" s="186"/>
      <c r="V819" s="186"/>
      <c r="W819" s="186"/>
      <c r="X819" s="186"/>
      <c r="Y819" s="186"/>
      <c r="Z819" s="186"/>
    </row>
    <row r="820" ht="16.5" customHeight="1" spans="1:26">
      <c r="A820" s="186"/>
      <c r="B820" s="186"/>
      <c r="C820" s="186"/>
      <c r="D820" s="186"/>
      <c r="E820" s="186"/>
      <c r="F820" s="186"/>
      <c r="G820" s="186"/>
      <c r="H820" s="186"/>
      <c r="I820" s="186"/>
      <c r="J820" s="186"/>
      <c r="K820" s="186"/>
      <c r="L820" s="186"/>
      <c r="M820" s="186"/>
      <c r="N820" s="186"/>
      <c r="O820" s="186"/>
      <c r="P820" s="186"/>
      <c r="Q820" s="186"/>
      <c r="R820" s="186"/>
      <c r="S820" s="186"/>
      <c r="T820" s="186"/>
      <c r="U820" s="186"/>
      <c r="V820" s="186"/>
      <c r="W820" s="186"/>
      <c r="X820" s="186"/>
      <c r="Y820" s="186"/>
      <c r="Z820" s="186"/>
    </row>
    <row r="821" ht="16.5" customHeight="1" spans="1:26">
      <c r="A821" s="186"/>
      <c r="B821" s="186"/>
      <c r="C821" s="186"/>
      <c r="D821" s="186"/>
      <c r="E821" s="186"/>
      <c r="F821" s="186"/>
      <c r="G821" s="186"/>
      <c r="H821" s="186"/>
      <c r="I821" s="186"/>
      <c r="J821" s="186"/>
      <c r="K821" s="186"/>
      <c r="L821" s="186"/>
      <c r="M821" s="186"/>
      <c r="N821" s="186"/>
      <c r="O821" s="186"/>
      <c r="P821" s="186"/>
      <c r="Q821" s="186"/>
      <c r="R821" s="186"/>
      <c r="S821" s="186"/>
      <c r="T821" s="186"/>
      <c r="U821" s="186"/>
      <c r="V821" s="186"/>
      <c r="W821" s="186"/>
      <c r="X821" s="186"/>
      <c r="Y821" s="186"/>
      <c r="Z821" s="186"/>
    </row>
    <row r="822" ht="16.5" customHeight="1" spans="1:26">
      <c r="A822" s="186"/>
      <c r="B822" s="186"/>
      <c r="C822" s="186"/>
      <c r="D822" s="186"/>
      <c r="E822" s="186"/>
      <c r="F822" s="186"/>
      <c r="G822" s="186"/>
      <c r="H822" s="186"/>
      <c r="I822" s="186"/>
      <c r="J822" s="186"/>
      <c r="K822" s="186"/>
      <c r="L822" s="186"/>
      <c r="M822" s="186"/>
      <c r="N822" s="186"/>
      <c r="O822" s="186"/>
      <c r="P822" s="186"/>
      <c r="Q822" s="186"/>
      <c r="R822" s="186"/>
      <c r="S822" s="186"/>
      <c r="T822" s="186"/>
      <c r="U822" s="186"/>
      <c r="V822" s="186"/>
      <c r="W822" s="186"/>
      <c r="X822" s="186"/>
      <c r="Y822" s="186"/>
      <c r="Z822" s="186"/>
    </row>
    <row r="823" ht="16.5" customHeight="1" spans="1:26">
      <c r="A823" s="186"/>
      <c r="B823" s="186"/>
      <c r="C823" s="186"/>
      <c r="D823" s="186"/>
      <c r="E823" s="186"/>
      <c r="F823" s="186"/>
      <c r="G823" s="186"/>
      <c r="H823" s="186"/>
      <c r="I823" s="186"/>
      <c r="J823" s="186"/>
      <c r="K823" s="186"/>
      <c r="L823" s="186"/>
      <c r="M823" s="186"/>
      <c r="N823" s="186"/>
      <c r="O823" s="186"/>
      <c r="P823" s="186"/>
      <c r="Q823" s="186"/>
      <c r="R823" s="186"/>
      <c r="S823" s="186"/>
      <c r="T823" s="186"/>
      <c r="U823" s="186"/>
      <c r="V823" s="186"/>
      <c r="W823" s="186"/>
      <c r="X823" s="186"/>
      <c r="Y823" s="186"/>
      <c r="Z823" s="186"/>
    </row>
    <row r="824" ht="16.5" customHeight="1" spans="1:26">
      <c r="A824" s="186"/>
      <c r="B824" s="186"/>
      <c r="C824" s="186"/>
      <c r="D824" s="186"/>
      <c r="E824" s="186"/>
      <c r="F824" s="186"/>
      <c r="G824" s="186"/>
      <c r="H824" s="186"/>
      <c r="I824" s="186"/>
      <c r="J824" s="186"/>
      <c r="K824" s="186"/>
      <c r="L824" s="186"/>
      <c r="M824" s="186"/>
      <c r="N824" s="186"/>
      <c r="O824" s="186"/>
      <c r="P824" s="186"/>
      <c r="Q824" s="186"/>
      <c r="R824" s="186"/>
      <c r="S824" s="186"/>
      <c r="T824" s="186"/>
      <c r="U824" s="186"/>
      <c r="V824" s="186"/>
      <c r="W824" s="186"/>
      <c r="X824" s="186"/>
      <c r="Y824" s="186"/>
      <c r="Z824" s="186"/>
    </row>
    <row r="825" ht="16.5" customHeight="1" spans="1:26">
      <c r="A825" s="186"/>
      <c r="B825" s="186"/>
      <c r="C825" s="186"/>
      <c r="D825" s="186"/>
      <c r="E825" s="186"/>
      <c r="F825" s="186"/>
      <c r="G825" s="186"/>
      <c r="H825" s="186"/>
      <c r="I825" s="186"/>
      <c r="J825" s="186"/>
      <c r="K825" s="186"/>
      <c r="L825" s="186"/>
      <c r="M825" s="186"/>
      <c r="N825" s="186"/>
      <c r="O825" s="186"/>
      <c r="P825" s="186"/>
      <c r="Q825" s="186"/>
      <c r="R825" s="186"/>
      <c r="S825" s="186"/>
      <c r="T825" s="186"/>
      <c r="U825" s="186"/>
      <c r="V825" s="186"/>
      <c r="W825" s="186"/>
      <c r="X825" s="186"/>
      <c r="Y825" s="186"/>
      <c r="Z825" s="186"/>
    </row>
    <row r="826" ht="16.5" customHeight="1" spans="1:26">
      <c r="A826" s="186"/>
      <c r="B826" s="186"/>
      <c r="C826" s="186"/>
      <c r="D826" s="186"/>
      <c r="E826" s="186"/>
      <c r="F826" s="186"/>
      <c r="G826" s="186"/>
      <c r="H826" s="186"/>
      <c r="I826" s="186"/>
      <c r="J826" s="186"/>
      <c r="K826" s="186"/>
      <c r="L826" s="186"/>
      <c r="M826" s="186"/>
      <c r="N826" s="186"/>
      <c r="O826" s="186"/>
      <c r="P826" s="186"/>
      <c r="Q826" s="186"/>
      <c r="R826" s="186"/>
      <c r="S826" s="186"/>
      <c r="T826" s="186"/>
      <c r="U826" s="186"/>
      <c r="V826" s="186"/>
      <c r="W826" s="186"/>
      <c r="X826" s="186"/>
      <c r="Y826" s="186"/>
      <c r="Z826" s="186"/>
    </row>
    <row r="827" ht="16.5" customHeight="1" spans="1:26">
      <c r="A827" s="186"/>
      <c r="B827" s="186"/>
      <c r="C827" s="186"/>
      <c r="D827" s="186"/>
      <c r="E827" s="186"/>
      <c r="F827" s="186"/>
      <c r="G827" s="186"/>
      <c r="H827" s="186"/>
      <c r="I827" s="186"/>
      <c r="J827" s="186"/>
      <c r="K827" s="186"/>
      <c r="L827" s="186"/>
      <c r="M827" s="186"/>
      <c r="N827" s="186"/>
      <c r="O827" s="186"/>
      <c r="P827" s="186"/>
      <c r="Q827" s="186"/>
      <c r="R827" s="186"/>
      <c r="S827" s="186"/>
      <c r="T827" s="186"/>
      <c r="U827" s="186"/>
      <c r="V827" s="186"/>
      <c r="W827" s="186"/>
      <c r="X827" s="186"/>
      <c r="Y827" s="186"/>
      <c r="Z827" s="186"/>
    </row>
    <row r="828" ht="16.5" customHeight="1" spans="1:26">
      <c r="A828" s="186"/>
      <c r="B828" s="186"/>
      <c r="C828" s="186"/>
      <c r="D828" s="186"/>
      <c r="E828" s="186"/>
      <c r="F828" s="186"/>
      <c r="G828" s="186"/>
      <c r="H828" s="186"/>
      <c r="I828" s="186"/>
      <c r="J828" s="186"/>
      <c r="K828" s="186"/>
      <c r="L828" s="186"/>
      <c r="M828" s="186"/>
      <c r="N828" s="186"/>
      <c r="O828" s="186"/>
      <c r="P828" s="186"/>
      <c r="Q828" s="186"/>
      <c r="R828" s="186"/>
      <c r="S828" s="186"/>
      <c r="T828" s="186"/>
      <c r="U828" s="186"/>
      <c r="V828" s="186"/>
      <c r="W828" s="186"/>
      <c r="X828" s="186"/>
      <c r="Y828" s="186"/>
      <c r="Z828" s="186"/>
    </row>
    <row r="829" ht="16.5" customHeight="1" spans="1:26">
      <c r="A829" s="186"/>
      <c r="B829" s="186"/>
      <c r="C829" s="186"/>
      <c r="D829" s="186"/>
      <c r="E829" s="186"/>
      <c r="F829" s="186"/>
      <c r="G829" s="186"/>
      <c r="H829" s="186"/>
      <c r="I829" s="186"/>
      <c r="J829" s="186"/>
      <c r="K829" s="186"/>
      <c r="L829" s="186"/>
      <c r="M829" s="186"/>
      <c r="N829" s="186"/>
      <c r="O829" s="186"/>
      <c r="P829" s="186"/>
      <c r="Q829" s="186"/>
      <c r="R829" s="186"/>
      <c r="S829" s="186"/>
      <c r="T829" s="186"/>
      <c r="U829" s="186"/>
      <c r="V829" s="186"/>
      <c r="W829" s="186"/>
      <c r="X829" s="186"/>
      <c r="Y829" s="186"/>
      <c r="Z829" s="186"/>
    </row>
    <row r="830" ht="16.5" customHeight="1" spans="1:26">
      <c r="A830" s="186"/>
      <c r="B830" s="186"/>
      <c r="C830" s="186"/>
      <c r="D830" s="186"/>
      <c r="E830" s="186"/>
      <c r="F830" s="186"/>
      <c r="G830" s="186"/>
      <c r="H830" s="186"/>
      <c r="I830" s="186"/>
      <c r="J830" s="186"/>
      <c r="K830" s="186"/>
      <c r="L830" s="186"/>
      <c r="M830" s="186"/>
      <c r="N830" s="186"/>
      <c r="O830" s="186"/>
      <c r="P830" s="186"/>
      <c r="Q830" s="186"/>
      <c r="R830" s="186"/>
      <c r="S830" s="186"/>
      <c r="T830" s="186"/>
      <c r="U830" s="186"/>
      <c r="V830" s="186"/>
      <c r="W830" s="186"/>
      <c r="X830" s="186"/>
      <c r="Y830" s="186"/>
      <c r="Z830" s="186"/>
    </row>
    <row r="831" ht="16.5" customHeight="1" spans="1:26">
      <c r="A831" s="186"/>
      <c r="B831" s="186"/>
      <c r="C831" s="186"/>
      <c r="D831" s="186"/>
      <c r="E831" s="186"/>
      <c r="F831" s="186"/>
      <c r="G831" s="186"/>
      <c r="H831" s="186"/>
      <c r="I831" s="186"/>
      <c r="J831" s="186"/>
      <c r="K831" s="186"/>
      <c r="L831" s="186"/>
      <c r="M831" s="186"/>
      <c r="N831" s="186"/>
      <c r="O831" s="186"/>
      <c r="P831" s="186"/>
      <c r="Q831" s="186"/>
      <c r="R831" s="186"/>
      <c r="S831" s="186"/>
      <c r="T831" s="186"/>
      <c r="U831" s="186"/>
      <c r="V831" s="186"/>
      <c r="W831" s="186"/>
      <c r="X831" s="186"/>
      <c r="Y831" s="186"/>
      <c r="Z831" s="186"/>
    </row>
    <row r="832" ht="16.5" customHeight="1" spans="1:26">
      <c r="A832" s="186"/>
      <c r="B832" s="186"/>
      <c r="C832" s="186"/>
      <c r="D832" s="186"/>
      <c r="E832" s="186"/>
      <c r="F832" s="186"/>
      <c r="G832" s="186"/>
      <c r="H832" s="186"/>
      <c r="I832" s="186"/>
      <c r="J832" s="186"/>
      <c r="K832" s="186"/>
      <c r="L832" s="186"/>
      <c r="M832" s="186"/>
      <c r="N832" s="186"/>
      <c r="O832" s="186"/>
      <c r="P832" s="186"/>
      <c r="Q832" s="186"/>
      <c r="R832" s="186"/>
      <c r="S832" s="186"/>
      <c r="T832" s="186"/>
      <c r="U832" s="186"/>
      <c r="V832" s="186"/>
      <c r="W832" s="186"/>
      <c r="X832" s="186"/>
      <c r="Y832" s="186"/>
      <c r="Z832" s="186"/>
    </row>
    <row r="833" ht="16.5" customHeight="1" spans="1:26">
      <c r="A833" s="186"/>
      <c r="B833" s="186"/>
      <c r="C833" s="186"/>
      <c r="D833" s="186"/>
      <c r="E833" s="186"/>
      <c r="F833" s="186"/>
      <c r="G833" s="186"/>
      <c r="H833" s="186"/>
      <c r="I833" s="186"/>
      <c r="J833" s="186"/>
      <c r="K833" s="186"/>
      <c r="L833" s="186"/>
      <c r="M833" s="186"/>
      <c r="N833" s="186"/>
      <c r="O833" s="186"/>
      <c r="P833" s="186"/>
      <c r="Q833" s="186"/>
      <c r="R833" s="186"/>
      <c r="S833" s="186"/>
      <c r="T833" s="186"/>
      <c r="U833" s="186"/>
      <c r="V833" s="186"/>
      <c r="W833" s="186"/>
      <c r="X833" s="186"/>
      <c r="Y833" s="186"/>
      <c r="Z833" s="186"/>
    </row>
    <row r="834" ht="16.5" customHeight="1" spans="1:26">
      <c r="A834" s="186"/>
      <c r="B834" s="186"/>
      <c r="C834" s="186"/>
      <c r="D834" s="186"/>
      <c r="E834" s="186"/>
      <c r="F834" s="186"/>
      <c r="G834" s="186"/>
      <c r="H834" s="186"/>
      <c r="I834" s="186"/>
      <c r="J834" s="186"/>
      <c r="K834" s="186"/>
      <c r="L834" s="186"/>
      <c r="M834" s="186"/>
      <c r="N834" s="186"/>
      <c r="O834" s="186"/>
      <c r="P834" s="186"/>
      <c r="Q834" s="186"/>
      <c r="R834" s="186"/>
      <c r="S834" s="186"/>
      <c r="T834" s="186"/>
      <c r="U834" s="186"/>
      <c r="V834" s="186"/>
      <c r="W834" s="186"/>
      <c r="X834" s="186"/>
      <c r="Y834" s="186"/>
      <c r="Z834" s="186"/>
    </row>
    <row r="835" ht="16.5" customHeight="1" spans="1:26">
      <c r="A835" s="186"/>
      <c r="B835" s="186"/>
      <c r="C835" s="186"/>
      <c r="D835" s="186"/>
      <c r="E835" s="186"/>
      <c r="F835" s="186"/>
      <c r="G835" s="186"/>
      <c r="H835" s="186"/>
      <c r="I835" s="186"/>
      <c r="J835" s="186"/>
      <c r="K835" s="186"/>
      <c r="L835" s="186"/>
      <c r="M835" s="186"/>
      <c r="N835" s="186"/>
      <c r="O835" s="186"/>
      <c r="P835" s="186"/>
      <c r="Q835" s="186"/>
      <c r="R835" s="186"/>
      <c r="S835" s="186"/>
      <c r="T835" s="186"/>
      <c r="U835" s="186"/>
      <c r="V835" s="186"/>
      <c r="W835" s="186"/>
      <c r="X835" s="186"/>
      <c r="Y835" s="186"/>
      <c r="Z835" s="186"/>
    </row>
    <row r="836" ht="16.5" customHeight="1" spans="1:26">
      <c r="A836" s="186"/>
      <c r="B836" s="186"/>
      <c r="C836" s="186"/>
      <c r="D836" s="186"/>
      <c r="E836" s="186"/>
      <c r="F836" s="186"/>
      <c r="G836" s="186"/>
      <c r="H836" s="186"/>
      <c r="I836" s="186"/>
      <c r="J836" s="186"/>
      <c r="K836" s="186"/>
      <c r="L836" s="186"/>
      <c r="M836" s="186"/>
      <c r="N836" s="186"/>
      <c r="O836" s="186"/>
      <c r="P836" s="186"/>
      <c r="Q836" s="186"/>
      <c r="R836" s="186"/>
      <c r="S836" s="186"/>
      <c r="T836" s="186"/>
      <c r="U836" s="186"/>
      <c r="V836" s="186"/>
      <c r="W836" s="186"/>
      <c r="X836" s="186"/>
      <c r="Y836" s="186"/>
      <c r="Z836" s="186"/>
    </row>
    <row r="837" ht="16.5" customHeight="1" spans="1:26">
      <c r="A837" s="186"/>
      <c r="B837" s="186"/>
      <c r="C837" s="186"/>
      <c r="D837" s="186"/>
      <c r="E837" s="186"/>
      <c r="F837" s="186"/>
      <c r="G837" s="186"/>
      <c r="H837" s="186"/>
      <c r="I837" s="186"/>
      <c r="J837" s="186"/>
      <c r="K837" s="186"/>
      <c r="L837" s="186"/>
      <c r="M837" s="186"/>
      <c r="N837" s="186"/>
      <c r="O837" s="186"/>
      <c r="P837" s="186"/>
      <c r="Q837" s="186"/>
      <c r="R837" s="186"/>
      <c r="S837" s="186"/>
      <c r="T837" s="186"/>
      <c r="U837" s="186"/>
      <c r="V837" s="186"/>
      <c r="W837" s="186"/>
      <c r="X837" s="186"/>
      <c r="Y837" s="186"/>
      <c r="Z837" s="186"/>
    </row>
    <row r="838" ht="16.5" customHeight="1" spans="1:26">
      <c r="A838" s="186"/>
      <c r="B838" s="186"/>
      <c r="C838" s="186"/>
      <c r="D838" s="186"/>
      <c r="E838" s="186"/>
      <c r="F838" s="186"/>
      <c r="G838" s="186"/>
      <c r="H838" s="186"/>
      <c r="I838" s="186"/>
      <c r="J838" s="186"/>
      <c r="K838" s="186"/>
      <c r="L838" s="186"/>
      <c r="M838" s="186"/>
      <c r="N838" s="186"/>
      <c r="O838" s="186"/>
      <c r="P838" s="186"/>
      <c r="Q838" s="186"/>
      <c r="R838" s="186"/>
      <c r="S838" s="186"/>
      <c r="T838" s="186"/>
      <c r="U838" s="186"/>
      <c r="V838" s="186"/>
      <c r="W838" s="186"/>
      <c r="X838" s="186"/>
      <c r="Y838" s="186"/>
      <c r="Z838" s="186"/>
    </row>
    <row r="839" ht="16.5" customHeight="1" spans="1:26">
      <c r="A839" s="186"/>
      <c r="B839" s="186"/>
      <c r="C839" s="186"/>
      <c r="D839" s="186"/>
      <c r="E839" s="186"/>
      <c r="F839" s="186"/>
      <c r="G839" s="186"/>
      <c r="H839" s="186"/>
      <c r="I839" s="186"/>
      <c r="J839" s="186"/>
      <c r="K839" s="186"/>
      <c r="L839" s="186"/>
      <c r="M839" s="186"/>
      <c r="N839" s="186"/>
      <c r="O839" s="186"/>
      <c r="P839" s="186"/>
      <c r="Q839" s="186"/>
      <c r="R839" s="186"/>
      <c r="S839" s="186"/>
      <c r="T839" s="186"/>
      <c r="U839" s="186"/>
      <c r="V839" s="186"/>
      <c r="W839" s="186"/>
      <c r="X839" s="186"/>
      <c r="Y839" s="186"/>
      <c r="Z839" s="186"/>
    </row>
    <row r="840" ht="16.5" customHeight="1" spans="1:26">
      <c r="A840" s="186"/>
      <c r="B840" s="186"/>
      <c r="C840" s="186"/>
      <c r="D840" s="186"/>
      <c r="E840" s="186"/>
      <c r="F840" s="186"/>
      <c r="G840" s="186"/>
      <c r="H840" s="186"/>
      <c r="I840" s="186"/>
      <c r="J840" s="186"/>
      <c r="K840" s="186"/>
      <c r="L840" s="186"/>
      <c r="M840" s="186"/>
      <c r="N840" s="186"/>
      <c r="O840" s="186"/>
      <c r="P840" s="186"/>
      <c r="Q840" s="186"/>
      <c r="R840" s="186"/>
      <c r="S840" s="186"/>
      <c r="T840" s="186"/>
      <c r="U840" s="186"/>
      <c r="V840" s="186"/>
      <c r="W840" s="186"/>
      <c r="X840" s="186"/>
      <c r="Y840" s="186"/>
      <c r="Z840" s="186"/>
    </row>
    <row r="841" ht="16.5" customHeight="1" spans="1:26">
      <c r="A841" s="186"/>
      <c r="B841" s="186"/>
      <c r="C841" s="186"/>
      <c r="D841" s="186"/>
      <c r="E841" s="186"/>
      <c r="F841" s="186"/>
      <c r="G841" s="186"/>
      <c r="H841" s="186"/>
      <c r="I841" s="186"/>
      <c r="J841" s="186"/>
      <c r="K841" s="186"/>
      <c r="L841" s="186"/>
      <c r="M841" s="186"/>
      <c r="N841" s="186"/>
      <c r="O841" s="186"/>
      <c r="P841" s="186"/>
      <c r="Q841" s="186"/>
      <c r="R841" s="186"/>
      <c r="S841" s="186"/>
      <c r="T841" s="186"/>
      <c r="U841" s="186"/>
      <c r="V841" s="186"/>
      <c r="W841" s="186"/>
      <c r="X841" s="186"/>
      <c r="Y841" s="186"/>
      <c r="Z841" s="186"/>
    </row>
    <row r="842" ht="16.5" customHeight="1" spans="1:26">
      <c r="A842" s="186"/>
      <c r="B842" s="186"/>
      <c r="C842" s="186"/>
      <c r="D842" s="186"/>
      <c r="E842" s="186"/>
      <c r="F842" s="186"/>
      <c r="G842" s="186"/>
      <c r="H842" s="186"/>
      <c r="I842" s="186"/>
      <c r="J842" s="186"/>
      <c r="K842" s="186"/>
      <c r="L842" s="186"/>
      <c r="M842" s="186"/>
      <c r="N842" s="186"/>
      <c r="O842" s="186"/>
      <c r="P842" s="186"/>
      <c r="Q842" s="186"/>
      <c r="R842" s="186"/>
      <c r="S842" s="186"/>
      <c r="T842" s="186"/>
      <c r="U842" s="186"/>
      <c r="V842" s="186"/>
      <c r="W842" s="186"/>
      <c r="X842" s="186"/>
      <c r="Y842" s="186"/>
      <c r="Z842" s="186"/>
    </row>
    <row r="843" ht="16.5" customHeight="1" spans="1:26">
      <c r="A843" s="186"/>
      <c r="B843" s="186"/>
      <c r="C843" s="186"/>
      <c r="D843" s="186"/>
      <c r="E843" s="186"/>
      <c r="F843" s="186"/>
      <c r="G843" s="186"/>
      <c r="H843" s="186"/>
      <c r="I843" s="186"/>
      <c r="J843" s="186"/>
      <c r="K843" s="186"/>
      <c r="L843" s="186"/>
      <c r="M843" s="186"/>
      <c r="N843" s="186"/>
      <c r="O843" s="186"/>
      <c r="P843" s="186"/>
      <c r="Q843" s="186"/>
      <c r="R843" s="186"/>
      <c r="S843" s="186"/>
      <c r="T843" s="186"/>
      <c r="U843" s="186"/>
      <c r="V843" s="186"/>
      <c r="W843" s="186"/>
      <c r="X843" s="186"/>
      <c r="Y843" s="186"/>
      <c r="Z843" s="186"/>
    </row>
    <row r="844" ht="16.5" customHeight="1" spans="1:26">
      <c r="A844" s="186"/>
      <c r="B844" s="186"/>
      <c r="C844" s="186"/>
      <c r="D844" s="186"/>
      <c r="E844" s="186"/>
      <c r="F844" s="186"/>
      <c r="G844" s="186"/>
      <c r="H844" s="186"/>
      <c r="I844" s="186"/>
      <c r="J844" s="186"/>
      <c r="K844" s="186"/>
      <c r="L844" s="186"/>
      <c r="M844" s="186"/>
      <c r="N844" s="186"/>
      <c r="O844" s="186"/>
      <c r="P844" s="186"/>
      <c r="Q844" s="186"/>
      <c r="R844" s="186"/>
      <c r="S844" s="186"/>
      <c r="T844" s="186"/>
      <c r="U844" s="186"/>
      <c r="V844" s="186"/>
      <c r="W844" s="186"/>
      <c r="X844" s="186"/>
      <c r="Y844" s="186"/>
      <c r="Z844" s="186"/>
    </row>
    <row r="845" ht="16.5" customHeight="1" spans="1:26">
      <c r="A845" s="186"/>
      <c r="B845" s="186"/>
      <c r="C845" s="186"/>
      <c r="D845" s="186"/>
      <c r="E845" s="186"/>
      <c r="F845" s="186"/>
      <c r="G845" s="186"/>
      <c r="H845" s="186"/>
      <c r="I845" s="186"/>
      <c r="J845" s="186"/>
      <c r="K845" s="186"/>
      <c r="L845" s="186"/>
      <c r="M845" s="186"/>
      <c r="N845" s="186"/>
      <c r="O845" s="186"/>
      <c r="P845" s="186"/>
      <c r="Q845" s="186"/>
      <c r="R845" s="186"/>
      <c r="S845" s="186"/>
      <c r="T845" s="186"/>
      <c r="U845" s="186"/>
      <c r="V845" s="186"/>
      <c r="W845" s="186"/>
      <c r="X845" s="186"/>
      <c r="Y845" s="186"/>
      <c r="Z845" s="186"/>
    </row>
    <row r="846" ht="16.5" customHeight="1" spans="1:26">
      <c r="A846" s="186"/>
      <c r="B846" s="186"/>
      <c r="C846" s="186"/>
      <c r="D846" s="186"/>
      <c r="E846" s="186"/>
      <c r="F846" s="186"/>
      <c r="G846" s="186"/>
      <c r="H846" s="186"/>
      <c r="I846" s="186"/>
      <c r="J846" s="186"/>
      <c r="K846" s="186"/>
      <c r="L846" s="186"/>
      <c r="M846" s="186"/>
      <c r="N846" s="186"/>
      <c r="O846" s="186"/>
      <c r="P846" s="186"/>
      <c r="Q846" s="186"/>
      <c r="R846" s="186"/>
      <c r="S846" s="186"/>
      <c r="T846" s="186"/>
      <c r="U846" s="186"/>
      <c r="V846" s="186"/>
      <c r="W846" s="186"/>
      <c r="X846" s="186"/>
      <c r="Y846" s="186"/>
      <c r="Z846" s="186"/>
    </row>
    <row r="847" ht="16.5" customHeight="1" spans="1:26">
      <c r="A847" s="186"/>
      <c r="B847" s="186"/>
      <c r="C847" s="186"/>
      <c r="D847" s="186"/>
      <c r="E847" s="186"/>
      <c r="F847" s="186"/>
      <c r="G847" s="186"/>
      <c r="H847" s="186"/>
      <c r="I847" s="186"/>
      <c r="J847" s="186"/>
      <c r="K847" s="186"/>
      <c r="L847" s="186"/>
      <c r="M847" s="186"/>
      <c r="N847" s="186"/>
      <c r="O847" s="186"/>
      <c r="P847" s="186"/>
      <c r="Q847" s="186"/>
      <c r="R847" s="186"/>
      <c r="S847" s="186"/>
      <c r="T847" s="186"/>
      <c r="U847" s="186"/>
      <c r="V847" s="186"/>
      <c r="W847" s="186"/>
      <c r="X847" s="186"/>
      <c r="Y847" s="186"/>
      <c r="Z847" s="186"/>
    </row>
    <row r="848" ht="16.5" customHeight="1" spans="1:26">
      <c r="A848" s="186"/>
      <c r="B848" s="186"/>
      <c r="C848" s="186"/>
      <c r="D848" s="186"/>
      <c r="E848" s="186"/>
      <c r="F848" s="186"/>
      <c r="G848" s="186"/>
      <c r="H848" s="186"/>
      <c r="I848" s="186"/>
      <c r="J848" s="186"/>
      <c r="K848" s="186"/>
      <c r="L848" s="186"/>
      <c r="M848" s="186"/>
      <c r="N848" s="186"/>
      <c r="O848" s="186"/>
      <c r="P848" s="186"/>
      <c r="Q848" s="186"/>
      <c r="R848" s="186"/>
      <c r="S848" s="186"/>
      <c r="T848" s="186"/>
      <c r="U848" s="186"/>
      <c r="V848" s="186"/>
      <c r="W848" s="186"/>
      <c r="X848" s="186"/>
      <c r="Y848" s="186"/>
      <c r="Z848" s="186"/>
    </row>
    <row r="849" ht="16.5" customHeight="1" spans="1:26">
      <c r="A849" s="186"/>
      <c r="B849" s="186"/>
      <c r="C849" s="186"/>
      <c r="D849" s="186"/>
      <c r="E849" s="186"/>
      <c r="F849" s="186"/>
      <c r="G849" s="186"/>
      <c r="H849" s="186"/>
      <c r="I849" s="186"/>
      <c r="J849" s="186"/>
      <c r="K849" s="186"/>
      <c r="L849" s="186"/>
      <c r="M849" s="186"/>
      <c r="N849" s="186"/>
      <c r="O849" s="186"/>
      <c r="P849" s="186"/>
      <c r="Q849" s="186"/>
      <c r="R849" s="186"/>
      <c r="S849" s="186"/>
      <c r="T849" s="186"/>
      <c r="U849" s="186"/>
      <c r="V849" s="186"/>
      <c r="W849" s="186"/>
      <c r="X849" s="186"/>
      <c r="Y849" s="186"/>
      <c r="Z849" s="186"/>
    </row>
    <row r="850" ht="16.5" customHeight="1" spans="1:26">
      <c r="A850" s="186"/>
      <c r="B850" s="186"/>
      <c r="C850" s="186"/>
      <c r="D850" s="186"/>
      <c r="E850" s="186"/>
      <c r="F850" s="186"/>
      <c r="G850" s="186"/>
      <c r="H850" s="186"/>
      <c r="I850" s="186"/>
      <c r="J850" s="186"/>
      <c r="K850" s="186"/>
      <c r="L850" s="186"/>
      <c r="M850" s="186"/>
      <c r="N850" s="186"/>
      <c r="O850" s="186"/>
      <c r="P850" s="186"/>
      <c r="Q850" s="186"/>
      <c r="R850" s="186"/>
      <c r="S850" s="186"/>
      <c r="T850" s="186"/>
      <c r="U850" s="186"/>
      <c r="V850" s="186"/>
      <c r="W850" s="186"/>
      <c r="X850" s="186"/>
      <c r="Y850" s="186"/>
      <c r="Z850" s="186"/>
    </row>
    <row r="851" ht="16.5" customHeight="1" spans="1:26">
      <c r="A851" s="186"/>
      <c r="B851" s="186"/>
      <c r="C851" s="186"/>
      <c r="D851" s="186"/>
      <c r="E851" s="186"/>
      <c r="F851" s="186"/>
      <c r="G851" s="186"/>
      <c r="H851" s="186"/>
      <c r="I851" s="186"/>
      <c r="J851" s="186"/>
      <c r="K851" s="186"/>
      <c r="L851" s="186"/>
      <c r="M851" s="186"/>
      <c r="N851" s="186"/>
      <c r="O851" s="186"/>
      <c r="P851" s="186"/>
      <c r="Q851" s="186"/>
      <c r="R851" s="186"/>
      <c r="S851" s="186"/>
      <c r="T851" s="186"/>
      <c r="U851" s="186"/>
      <c r="V851" s="186"/>
      <c r="W851" s="186"/>
      <c r="X851" s="186"/>
      <c r="Y851" s="186"/>
      <c r="Z851" s="186"/>
    </row>
    <row r="852" ht="16.5" customHeight="1" spans="1:26">
      <c r="A852" s="186"/>
      <c r="B852" s="186"/>
      <c r="C852" s="186"/>
      <c r="D852" s="186"/>
      <c r="E852" s="186"/>
      <c r="F852" s="186"/>
      <c r="G852" s="186"/>
      <c r="H852" s="186"/>
      <c r="I852" s="186"/>
      <c r="J852" s="186"/>
      <c r="K852" s="186"/>
      <c r="L852" s="186"/>
      <c r="M852" s="186"/>
      <c r="N852" s="186"/>
      <c r="O852" s="186"/>
      <c r="P852" s="186"/>
      <c r="Q852" s="186"/>
      <c r="R852" s="186"/>
      <c r="S852" s="186"/>
      <c r="T852" s="186"/>
      <c r="U852" s="186"/>
      <c r="V852" s="186"/>
      <c r="W852" s="186"/>
      <c r="X852" s="186"/>
      <c r="Y852" s="186"/>
      <c r="Z852" s="186"/>
    </row>
    <row r="853" ht="16.5" customHeight="1" spans="1:26">
      <c r="A853" s="186"/>
      <c r="B853" s="186"/>
      <c r="C853" s="186"/>
      <c r="D853" s="186"/>
      <c r="E853" s="186"/>
      <c r="F853" s="186"/>
      <c r="G853" s="186"/>
      <c r="H853" s="186"/>
      <c r="I853" s="186"/>
      <c r="J853" s="186"/>
      <c r="K853" s="186"/>
      <c r="L853" s="186"/>
      <c r="M853" s="186"/>
      <c r="N853" s="186"/>
      <c r="O853" s="186"/>
      <c r="P853" s="186"/>
      <c r="Q853" s="186"/>
      <c r="R853" s="186"/>
      <c r="S853" s="186"/>
      <c r="T853" s="186"/>
      <c r="U853" s="186"/>
      <c r="V853" s="186"/>
      <c r="W853" s="186"/>
      <c r="X853" s="186"/>
      <c r="Y853" s="186"/>
      <c r="Z853" s="186"/>
    </row>
    <row r="854" ht="16.5" customHeight="1" spans="1:26">
      <c r="A854" s="186"/>
      <c r="B854" s="186"/>
      <c r="C854" s="186"/>
      <c r="D854" s="186"/>
      <c r="E854" s="186"/>
      <c r="F854" s="186"/>
      <c r="G854" s="186"/>
      <c r="H854" s="186"/>
      <c r="I854" s="186"/>
      <c r="J854" s="186"/>
      <c r="K854" s="186"/>
      <c r="L854" s="186"/>
      <c r="M854" s="186"/>
      <c r="N854" s="186"/>
      <c r="O854" s="186"/>
      <c r="P854" s="186"/>
      <c r="Q854" s="186"/>
      <c r="R854" s="186"/>
      <c r="S854" s="186"/>
      <c r="T854" s="186"/>
      <c r="U854" s="186"/>
      <c r="V854" s="186"/>
      <c r="W854" s="186"/>
      <c r="X854" s="186"/>
      <c r="Y854" s="186"/>
      <c r="Z854" s="186"/>
    </row>
    <row r="855" ht="16.5" customHeight="1" spans="1:26">
      <c r="A855" s="186"/>
      <c r="B855" s="186"/>
      <c r="C855" s="186"/>
      <c r="D855" s="186"/>
      <c r="E855" s="186"/>
      <c r="F855" s="186"/>
      <c r="G855" s="186"/>
      <c r="H855" s="186"/>
      <c r="I855" s="186"/>
      <c r="J855" s="186"/>
      <c r="K855" s="186"/>
      <c r="L855" s="186"/>
      <c r="M855" s="186"/>
      <c r="N855" s="186"/>
      <c r="O855" s="186"/>
      <c r="P855" s="186"/>
      <c r="Q855" s="186"/>
      <c r="R855" s="186"/>
      <c r="S855" s="186"/>
      <c r="T855" s="186"/>
      <c r="U855" s="186"/>
      <c r="V855" s="186"/>
      <c r="W855" s="186"/>
      <c r="X855" s="186"/>
      <c r="Y855" s="186"/>
      <c r="Z855" s="186"/>
    </row>
    <row r="856" ht="16.5" customHeight="1" spans="1:26">
      <c r="A856" s="186"/>
      <c r="B856" s="186"/>
      <c r="C856" s="186"/>
      <c r="D856" s="186"/>
      <c r="E856" s="186"/>
      <c r="F856" s="186"/>
      <c r="G856" s="186"/>
      <c r="H856" s="186"/>
      <c r="I856" s="186"/>
      <c r="J856" s="186"/>
      <c r="K856" s="186"/>
      <c r="L856" s="186"/>
      <c r="M856" s="186"/>
      <c r="N856" s="186"/>
      <c r="O856" s="186"/>
      <c r="P856" s="186"/>
      <c r="Q856" s="186"/>
      <c r="R856" s="186"/>
      <c r="S856" s="186"/>
      <c r="T856" s="186"/>
      <c r="U856" s="186"/>
      <c r="V856" s="186"/>
      <c r="W856" s="186"/>
      <c r="X856" s="186"/>
      <c r="Y856" s="186"/>
      <c r="Z856" s="186"/>
    </row>
    <row r="857" ht="16.5" customHeight="1" spans="1:26">
      <c r="A857" s="186"/>
      <c r="B857" s="186"/>
      <c r="C857" s="186"/>
      <c r="D857" s="186"/>
      <c r="E857" s="186"/>
      <c r="F857" s="186"/>
      <c r="G857" s="186"/>
      <c r="H857" s="186"/>
      <c r="I857" s="186"/>
      <c r="J857" s="186"/>
      <c r="K857" s="186"/>
      <c r="L857" s="186"/>
      <c r="M857" s="186"/>
      <c r="N857" s="186"/>
      <c r="O857" s="186"/>
      <c r="P857" s="186"/>
      <c r="Q857" s="186"/>
      <c r="R857" s="186"/>
      <c r="S857" s="186"/>
      <c r="T857" s="186"/>
      <c r="U857" s="186"/>
      <c r="V857" s="186"/>
      <c r="W857" s="186"/>
      <c r="X857" s="186"/>
      <c r="Y857" s="186"/>
      <c r="Z857" s="186"/>
    </row>
    <row r="858" ht="16.5" customHeight="1" spans="1:26">
      <c r="A858" s="186"/>
      <c r="B858" s="186"/>
      <c r="C858" s="186"/>
      <c r="D858" s="186"/>
      <c r="E858" s="186"/>
      <c r="F858" s="186"/>
      <c r="G858" s="186"/>
      <c r="H858" s="186"/>
      <c r="I858" s="186"/>
      <c r="J858" s="186"/>
      <c r="K858" s="186"/>
      <c r="L858" s="186"/>
      <c r="M858" s="186"/>
      <c r="N858" s="186"/>
      <c r="O858" s="186"/>
      <c r="P858" s="186"/>
      <c r="Q858" s="186"/>
      <c r="R858" s="186"/>
      <c r="S858" s="186"/>
      <c r="T858" s="186"/>
      <c r="U858" s="186"/>
      <c r="V858" s="186"/>
      <c r="W858" s="186"/>
      <c r="X858" s="186"/>
      <c r="Y858" s="186"/>
      <c r="Z858" s="186"/>
    </row>
    <row r="859" ht="16.5" customHeight="1" spans="1:26">
      <c r="A859" s="186"/>
      <c r="B859" s="186"/>
      <c r="C859" s="186"/>
      <c r="D859" s="186"/>
      <c r="E859" s="186"/>
      <c r="F859" s="186"/>
      <c r="G859" s="186"/>
      <c r="H859" s="186"/>
      <c r="I859" s="186"/>
      <c r="J859" s="186"/>
      <c r="K859" s="186"/>
      <c r="L859" s="186"/>
      <c r="M859" s="186"/>
      <c r="N859" s="186"/>
      <c r="O859" s="186"/>
      <c r="P859" s="186"/>
      <c r="Q859" s="186"/>
      <c r="R859" s="186"/>
      <c r="S859" s="186"/>
      <c r="T859" s="186"/>
      <c r="U859" s="186"/>
      <c r="V859" s="186"/>
      <c r="W859" s="186"/>
      <c r="X859" s="186"/>
      <c r="Y859" s="186"/>
      <c r="Z859" s="186"/>
    </row>
    <row r="860" ht="16.5" customHeight="1" spans="1:26">
      <c r="A860" s="186"/>
      <c r="B860" s="186"/>
      <c r="C860" s="186"/>
      <c r="D860" s="186"/>
      <c r="E860" s="186"/>
      <c r="F860" s="186"/>
      <c r="G860" s="186"/>
      <c r="H860" s="186"/>
      <c r="I860" s="186"/>
      <c r="J860" s="186"/>
      <c r="K860" s="186"/>
      <c r="L860" s="186"/>
      <c r="M860" s="186"/>
      <c r="N860" s="186"/>
      <c r="O860" s="186"/>
      <c r="P860" s="186"/>
      <c r="Q860" s="186"/>
      <c r="R860" s="186"/>
      <c r="S860" s="186"/>
      <c r="T860" s="186"/>
      <c r="U860" s="186"/>
      <c r="V860" s="186"/>
      <c r="W860" s="186"/>
      <c r="X860" s="186"/>
      <c r="Y860" s="186"/>
      <c r="Z860" s="186"/>
    </row>
    <row r="861" ht="16.5" customHeight="1" spans="1:26">
      <c r="A861" s="186"/>
      <c r="B861" s="186"/>
      <c r="C861" s="186"/>
      <c r="D861" s="186"/>
      <c r="E861" s="186"/>
      <c r="F861" s="186"/>
      <c r="G861" s="186"/>
      <c r="H861" s="186"/>
      <c r="I861" s="186"/>
      <c r="J861" s="186"/>
      <c r="K861" s="186"/>
      <c r="L861" s="186"/>
      <c r="M861" s="186"/>
      <c r="N861" s="186"/>
      <c r="O861" s="186"/>
      <c r="P861" s="186"/>
      <c r="Q861" s="186"/>
      <c r="R861" s="186"/>
      <c r="S861" s="186"/>
      <c r="T861" s="186"/>
      <c r="U861" s="186"/>
      <c r="V861" s="186"/>
      <c r="W861" s="186"/>
      <c r="X861" s="186"/>
      <c r="Y861" s="186"/>
      <c r="Z861" s="186"/>
    </row>
    <row r="862" ht="16.5" customHeight="1" spans="1:26">
      <c r="A862" s="186"/>
      <c r="B862" s="186"/>
      <c r="C862" s="186"/>
      <c r="D862" s="186"/>
      <c r="E862" s="186"/>
      <c r="F862" s="186"/>
      <c r="G862" s="186"/>
      <c r="H862" s="186"/>
      <c r="I862" s="186"/>
      <c r="J862" s="186"/>
      <c r="K862" s="186"/>
      <c r="L862" s="186"/>
      <c r="M862" s="186"/>
      <c r="N862" s="186"/>
      <c r="O862" s="186"/>
      <c r="P862" s="186"/>
      <c r="Q862" s="186"/>
      <c r="R862" s="186"/>
      <c r="S862" s="186"/>
      <c r="T862" s="186"/>
      <c r="U862" s="186"/>
      <c r="V862" s="186"/>
      <c r="W862" s="186"/>
      <c r="X862" s="186"/>
      <c r="Y862" s="186"/>
      <c r="Z862" s="186"/>
    </row>
    <row r="863" ht="16.5" customHeight="1" spans="1:26">
      <c r="A863" s="186"/>
      <c r="B863" s="186"/>
      <c r="C863" s="186"/>
      <c r="D863" s="186"/>
      <c r="E863" s="186"/>
      <c r="F863" s="186"/>
      <c r="G863" s="186"/>
      <c r="H863" s="186"/>
      <c r="I863" s="186"/>
      <c r="J863" s="186"/>
      <c r="K863" s="186"/>
      <c r="L863" s="186"/>
      <c r="M863" s="186"/>
      <c r="N863" s="186"/>
      <c r="O863" s="186"/>
      <c r="P863" s="186"/>
      <c r="Q863" s="186"/>
      <c r="R863" s="186"/>
      <c r="S863" s="186"/>
      <c r="T863" s="186"/>
      <c r="U863" s="186"/>
      <c r="V863" s="186"/>
      <c r="W863" s="186"/>
      <c r="X863" s="186"/>
      <c r="Y863" s="186"/>
      <c r="Z863" s="186"/>
    </row>
    <row r="864" ht="16.5" customHeight="1" spans="1:26">
      <c r="A864" s="186"/>
      <c r="B864" s="186"/>
      <c r="C864" s="186"/>
      <c r="D864" s="186"/>
      <c r="E864" s="186"/>
      <c r="F864" s="186"/>
      <c r="G864" s="186"/>
      <c r="H864" s="186"/>
      <c r="I864" s="186"/>
      <c r="J864" s="186"/>
      <c r="K864" s="186"/>
      <c r="L864" s="186"/>
      <c r="M864" s="186"/>
      <c r="N864" s="186"/>
      <c r="O864" s="186"/>
      <c r="P864" s="186"/>
      <c r="Q864" s="186"/>
      <c r="R864" s="186"/>
      <c r="S864" s="186"/>
      <c r="T864" s="186"/>
      <c r="U864" s="186"/>
      <c r="V864" s="186"/>
      <c r="W864" s="186"/>
      <c r="X864" s="186"/>
      <c r="Y864" s="186"/>
      <c r="Z864" s="186"/>
    </row>
    <row r="865" ht="16.5" customHeight="1" spans="1:26">
      <c r="A865" s="186"/>
      <c r="B865" s="186"/>
      <c r="C865" s="186"/>
      <c r="D865" s="186"/>
      <c r="E865" s="186"/>
      <c r="F865" s="186"/>
      <c r="G865" s="186"/>
      <c r="H865" s="186"/>
      <c r="I865" s="186"/>
      <c r="J865" s="186"/>
      <c r="K865" s="186"/>
      <c r="L865" s="186"/>
      <c r="M865" s="186"/>
      <c r="N865" s="186"/>
      <c r="O865" s="186"/>
      <c r="P865" s="186"/>
      <c r="Q865" s="186"/>
      <c r="R865" s="186"/>
      <c r="S865" s="186"/>
      <c r="T865" s="186"/>
      <c r="U865" s="186"/>
      <c r="V865" s="186"/>
      <c r="W865" s="186"/>
      <c r="X865" s="186"/>
      <c r="Y865" s="186"/>
      <c r="Z865" s="186"/>
    </row>
    <row r="866" ht="16.5" customHeight="1" spans="1:26">
      <c r="A866" s="186"/>
      <c r="B866" s="186"/>
      <c r="C866" s="186"/>
      <c r="D866" s="186"/>
      <c r="E866" s="186"/>
      <c r="F866" s="186"/>
      <c r="G866" s="186"/>
      <c r="H866" s="186"/>
      <c r="I866" s="186"/>
      <c r="J866" s="186"/>
      <c r="K866" s="186"/>
      <c r="L866" s="186"/>
      <c r="M866" s="186"/>
      <c r="N866" s="186"/>
      <c r="O866" s="186"/>
      <c r="P866" s="186"/>
      <c r="Q866" s="186"/>
      <c r="R866" s="186"/>
      <c r="S866" s="186"/>
      <c r="T866" s="186"/>
      <c r="U866" s="186"/>
      <c r="V866" s="186"/>
      <c r="W866" s="186"/>
      <c r="X866" s="186"/>
      <c r="Y866" s="186"/>
      <c r="Z866" s="186"/>
    </row>
    <row r="867" ht="16.5" customHeight="1" spans="1:26">
      <c r="A867" s="186"/>
      <c r="B867" s="186"/>
      <c r="C867" s="186"/>
      <c r="D867" s="186"/>
      <c r="E867" s="186"/>
      <c r="F867" s="186"/>
      <c r="G867" s="186"/>
      <c r="H867" s="186"/>
      <c r="I867" s="186"/>
      <c r="J867" s="186"/>
      <c r="K867" s="186"/>
      <c r="L867" s="186"/>
      <c r="M867" s="186"/>
      <c r="N867" s="186"/>
      <c r="O867" s="186"/>
      <c r="P867" s="186"/>
      <c r="Q867" s="186"/>
      <c r="R867" s="186"/>
      <c r="S867" s="186"/>
      <c r="T867" s="186"/>
      <c r="U867" s="186"/>
      <c r="V867" s="186"/>
      <c r="W867" s="186"/>
      <c r="X867" s="186"/>
      <c r="Y867" s="186"/>
      <c r="Z867" s="186"/>
    </row>
    <row r="868" ht="16.5" customHeight="1" spans="1:26">
      <c r="A868" s="186"/>
      <c r="B868" s="186"/>
      <c r="C868" s="186"/>
      <c r="D868" s="186"/>
      <c r="E868" s="186"/>
      <c r="F868" s="186"/>
      <c r="G868" s="186"/>
      <c r="H868" s="186"/>
      <c r="I868" s="186"/>
      <c r="J868" s="186"/>
      <c r="K868" s="186"/>
      <c r="L868" s="186"/>
      <c r="M868" s="186"/>
      <c r="N868" s="186"/>
      <c r="O868" s="186"/>
      <c r="P868" s="186"/>
      <c r="Q868" s="186"/>
      <c r="R868" s="186"/>
      <c r="S868" s="186"/>
      <c r="T868" s="186"/>
      <c r="U868" s="186"/>
      <c r="V868" s="186"/>
      <c r="W868" s="186"/>
      <c r="X868" s="186"/>
      <c r="Y868" s="186"/>
      <c r="Z868" s="186"/>
    </row>
    <row r="869" ht="16.5" customHeight="1" spans="1:26">
      <c r="A869" s="186"/>
      <c r="B869" s="186"/>
      <c r="C869" s="186"/>
      <c r="D869" s="186"/>
      <c r="E869" s="186"/>
      <c r="F869" s="186"/>
      <c r="G869" s="186"/>
      <c r="H869" s="186"/>
      <c r="I869" s="186"/>
      <c r="J869" s="186"/>
      <c r="K869" s="186"/>
      <c r="L869" s="186"/>
      <c r="M869" s="186"/>
      <c r="N869" s="186"/>
      <c r="O869" s="186"/>
      <c r="P869" s="186"/>
      <c r="Q869" s="186"/>
      <c r="R869" s="186"/>
      <c r="S869" s="186"/>
      <c r="T869" s="186"/>
      <c r="U869" s="186"/>
      <c r="V869" s="186"/>
      <c r="W869" s="186"/>
      <c r="X869" s="186"/>
      <c r="Y869" s="186"/>
      <c r="Z869" s="186"/>
    </row>
    <row r="870" ht="16.5" customHeight="1" spans="1:26">
      <c r="A870" s="186"/>
      <c r="B870" s="186"/>
      <c r="C870" s="186"/>
      <c r="D870" s="186"/>
      <c r="E870" s="186"/>
      <c r="F870" s="186"/>
      <c r="G870" s="186"/>
      <c r="H870" s="186"/>
      <c r="I870" s="186"/>
      <c r="J870" s="186"/>
      <c r="K870" s="186"/>
      <c r="L870" s="186"/>
      <c r="M870" s="186"/>
      <c r="N870" s="186"/>
      <c r="O870" s="186"/>
      <c r="P870" s="186"/>
      <c r="Q870" s="186"/>
      <c r="R870" s="186"/>
      <c r="S870" s="186"/>
      <c r="T870" s="186"/>
      <c r="U870" s="186"/>
      <c r="V870" s="186"/>
      <c r="W870" s="186"/>
      <c r="X870" s="186"/>
      <c r="Y870" s="186"/>
      <c r="Z870" s="186"/>
    </row>
    <row r="871" ht="16.5" customHeight="1" spans="1:26">
      <c r="A871" s="186"/>
      <c r="B871" s="186"/>
      <c r="C871" s="186"/>
      <c r="D871" s="186"/>
      <c r="E871" s="186"/>
      <c r="F871" s="186"/>
      <c r="G871" s="186"/>
      <c r="H871" s="186"/>
      <c r="I871" s="186"/>
      <c r="J871" s="186"/>
      <c r="K871" s="186"/>
      <c r="L871" s="186"/>
      <c r="M871" s="186"/>
      <c r="N871" s="186"/>
      <c r="O871" s="186"/>
      <c r="P871" s="186"/>
      <c r="Q871" s="186"/>
      <c r="R871" s="186"/>
      <c r="S871" s="186"/>
      <c r="T871" s="186"/>
      <c r="U871" s="186"/>
      <c r="V871" s="186"/>
      <c r="W871" s="186"/>
      <c r="X871" s="186"/>
      <c r="Y871" s="186"/>
      <c r="Z871" s="186"/>
    </row>
    <row r="872" ht="16.5" customHeight="1" spans="1:26">
      <c r="A872" s="186"/>
      <c r="B872" s="186"/>
      <c r="C872" s="186"/>
      <c r="D872" s="186"/>
      <c r="E872" s="186"/>
      <c r="F872" s="186"/>
      <c r="G872" s="186"/>
      <c r="H872" s="186"/>
      <c r="I872" s="186"/>
      <c r="J872" s="186"/>
      <c r="K872" s="186"/>
      <c r="L872" s="186"/>
      <c r="M872" s="186"/>
      <c r="N872" s="186"/>
      <c r="O872" s="186"/>
      <c r="P872" s="186"/>
      <c r="Q872" s="186"/>
      <c r="R872" s="186"/>
      <c r="S872" s="186"/>
      <c r="T872" s="186"/>
      <c r="U872" s="186"/>
      <c r="V872" s="186"/>
      <c r="W872" s="186"/>
      <c r="X872" s="186"/>
      <c r="Y872" s="186"/>
      <c r="Z872" s="186"/>
    </row>
    <row r="873" ht="16.5" customHeight="1" spans="1:26">
      <c r="A873" s="186"/>
      <c r="B873" s="186"/>
      <c r="C873" s="186"/>
      <c r="D873" s="186"/>
      <c r="E873" s="186"/>
      <c r="F873" s="186"/>
      <c r="G873" s="186"/>
      <c r="H873" s="186"/>
      <c r="I873" s="186"/>
      <c r="J873" s="186"/>
      <c r="K873" s="186"/>
      <c r="L873" s="186"/>
      <c r="M873" s="186"/>
      <c r="N873" s="186"/>
      <c r="O873" s="186"/>
      <c r="P873" s="186"/>
      <c r="Q873" s="186"/>
      <c r="R873" s="186"/>
      <c r="S873" s="186"/>
      <c r="T873" s="186"/>
      <c r="U873" s="186"/>
      <c r="V873" s="186"/>
      <c r="W873" s="186"/>
      <c r="X873" s="186"/>
      <c r="Y873" s="186"/>
      <c r="Z873" s="186"/>
    </row>
    <row r="874" ht="16.5" customHeight="1" spans="1:26">
      <c r="A874" s="186"/>
      <c r="B874" s="186"/>
      <c r="C874" s="186"/>
      <c r="D874" s="186"/>
      <c r="E874" s="186"/>
      <c r="F874" s="186"/>
      <c r="G874" s="186"/>
      <c r="H874" s="186"/>
      <c r="I874" s="186"/>
      <c r="J874" s="186"/>
      <c r="K874" s="186"/>
      <c r="L874" s="186"/>
      <c r="M874" s="186"/>
      <c r="N874" s="186"/>
      <c r="O874" s="186"/>
      <c r="P874" s="186"/>
      <c r="Q874" s="186"/>
      <c r="R874" s="186"/>
      <c r="S874" s="186"/>
      <c r="T874" s="186"/>
      <c r="U874" s="186"/>
      <c r="V874" s="186"/>
      <c r="W874" s="186"/>
      <c r="X874" s="186"/>
      <c r="Y874" s="186"/>
      <c r="Z874" s="186"/>
    </row>
    <row r="875" ht="16.5" customHeight="1" spans="1:26">
      <c r="A875" s="186"/>
      <c r="B875" s="186"/>
      <c r="C875" s="186"/>
      <c r="D875" s="186"/>
      <c r="E875" s="186"/>
      <c r="F875" s="186"/>
      <c r="G875" s="186"/>
      <c r="H875" s="186"/>
      <c r="I875" s="186"/>
      <c r="J875" s="186"/>
      <c r="K875" s="186"/>
      <c r="L875" s="186"/>
      <c r="M875" s="186"/>
      <c r="N875" s="186"/>
      <c r="O875" s="186"/>
      <c r="P875" s="186"/>
      <c r="Q875" s="186"/>
      <c r="R875" s="186"/>
      <c r="S875" s="186"/>
      <c r="T875" s="186"/>
      <c r="U875" s="186"/>
      <c r="V875" s="186"/>
      <c r="W875" s="186"/>
      <c r="X875" s="186"/>
      <c r="Y875" s="186"/>
      <c r="Z875" s="186"/>
    </row>
    <row r="876" ht="16.5" customHeight="1" spans="1:26">
      <c r="A876" s="186"/>
      <c r="B876" s="186"/>
      <c r="C876" s="186"/>
      <c r="D876" s="186"/>
      <c r="E876" s="186"/>
      <c r="F876" s="186"/>
      <c r="G876" s="186"/>
      <c r="H876" s="186"/>
      <c r="I876" s="186"/>
      <c r="J876" s="186"/>
      <c r="K876" s="186"/>
      <c r="L876" s="186"/>
      <c r="M876" s="186"/>
      <c r="N876" s="186"/>
      <c r="O876" s="186"/>
      <c r="P876" s="186"/>
      <c r="Q876" s="186"/>
      <c r="R876" s="186"/>
      <c r="S876" s="186"/>
      <c r="T876" s="186"/>
      <c r="U876" s="186"/>
      <c r="V876" s="186"/>
      <c r="W876" s="186"/>
      <c r="X876" s="186"/>
      <c r="Y876" s="186"/>
      <c r="Z876" s="186"/>
    </row>
    <row r="877" ht="16.5" customHeight="1" spans="1:26">
      <c r="A877" s="186"/>
      <c r="B877" s="186"/>
      <c r="C877" s="186"/>
      <c r="D877" s="186"/>
      <c r="E877" s="186"/>
      <c r="F877" s="186"/>
      <c r="G877" s="186"/>
      <c r="H877" s="186"/>
      <c r="I877" s="186"/>
      <c r="J877" s="186"/>
      <c r="K877" s="186"/>
      <c r="L877" s="186"/>
      <c r="M877" s="186"/>
      <c r="N877" s="186"/>
      <c r="O877" s="186"/>
      <c r="P877" s="186"/>
      <c r="Q877" s="186"/>
      <c r="R877" s="186"/>
      <c r="S877" s="186"/>
      <c r="T877" s="186"/>
      <c r="U877" s="186"/>
      <c r="V877" s="186"/>
      <c r="W877" s="186"/>
      <c r="X877" s="186"/>
      <c r="Y877" s="186"/>
      <c r="Z877" s="186"/>
    </row>
    <row r="878" ht="16.5" customHeight="1" spans="1:26">
      <c r="A878" s="186"/>
      <c r="B878" s="186"/>
      <c r="C878" s="186"/>
      <c r="D878" s="186"/>
      <c r="E878" s="186"/>
      <c r="F878" s="186"/>
      <c r="G878" s="186"/>
      <c r="H878" s="186"/>
      <c r="I878" s="186"/>
      <c r="J878" s="186"/>
      <c r="K878" s="186"/>
      <c r="L878" s="186"/>
      <c r="M878" s="186"/>
      <c r="N878" s="186"/>
      <c r="O878" s="186"/>
      <c r="P878" s="186"/>
      <c r="Q878" s="186"/>
      <c r="R878" s="186"/>
      <c r="S878" s="186"/>
      <c r="T878" s="186"/>
      <c r="U878" s="186"/>
      <c r="V878" s="186"/>
      <c r="W878" s="186"/>
      <c r="X878" s="186"/>
      <c r="Y878" s="186"/>
      <c r="Z878" s="186"/>
    </row>
    <row r="879" ht="16.5" customHeight="1" spans="1:26">
      <c r="A879" s="186"/>
      <c r="B879" s="186"/>
      <c r="C879" s="186"/>
      <c r="D879" s="186"/>
      <c r="E879" s="186"/>
      <c r="F879" s="186"/>
      <c r="G879" s="186"/>
      <c r="H879" s="186"/>
      <c r="I879" s="186"/>
      <c r="J879" s="186"/>
      <c r="K879" s="186"/>
      <c r="L879" s="186"/>
      <c r="M879" s="186"/>
      <c r="N879" s="186"/>
      <c r="O879" s="186"/>
      <c r="P879" s="186"/>
      <c r="Q879" s="186"/>
      <c r="R879" s="186"/>
      <c r="S879" s="186"/>
      <c r="T879" s="186"/>
      <c r="U879" s="186"/>
      <c r="V879" s="186"/>
      <c r="W879" s="186"/>
      <c r="X879" s="186"/>
      <c r="Y879" s="186"/>
      <c r="Z879" s="186"/>
    </row>
    <row r="880" ht="16.5" customHeight="1" spans="1:26">
      <c r="A880" s="186"/>
      <c r="B880" s="186"/>
      <c r="C880" s="186"/>
      <c r="D880" s="186"/>
      <c r="E880" s="186"/>
      <c r="F880" s="186"/>
      <c r="G880" s="186"/>
      <c r="H880" s="186"/>
      <c r="I880" s="186"/>
      <c r="J880" s="186"/>
      <c r="K880" s="186"/>
      <c r="L880" s="186"/>
      <c r="M880" s="186"/>
      <c r="N880" s="186"/>
      <c r="O880" s="186"/>
      <c r="P880" s="186"/>
      <c r="Q880" s="186"/>
      <c r="R880" s="186"/>
      <c r="S880" s="186"/>
      <c r="T880" s="186"/>
      <c r="U880" s="186"/>
      <c r="V880" s="186"/>
      <c r="W880" s="186"/>
      <c r="X880" s="186"/>
      <c r="Y880" s="186"/>
      <c r="Z880" s="186"/>
    </row>
    <row r="881" ht="16.5" customHeight="1" spans="1:26">
      <c r="A881" s="186"/>
      <c r="B881" s="186"/>
      <c r="C881" s="186"/>
      <c r="D881" s="186"/>
      <c r="E881" s="186"/>
      <c r="F881" s="186"/>
      <c r="G881" s="186"/>
      <c r="H881" s="186"/>
      <c r="I881" s="186"/>
      <c r="J881" s="186"/>
      <c r="K881" s="186"/>
      <c r="L881" s="186"/>
      <c r="M881" s="186"/>
      <c r="N881" s="186"/>
      <c r="O881" s="186"/>
      <c r="P881" s="186"/>
      <c r="Q881" s="186"/>
      <c r="R881" s="186"/>
      <c r="S881" s="186"/>
      <c r="T881" s="186"/>
      <c r="U881" s="186"/>
      <c r="V881" s="186"/>
      <c r="W881" s="186"/>
      <c r="X881" s="186"/>
      <c r="Y881" s="186"/>
      <c r="Z881" s="186"/>
    </row>
    <row r="882" ht="16.5" customHeight="1" spans="1:26">
      <c r="A882" s="186"/>
      <c r="B882" s="186"/>
      <c r="C882" s="186"/>
      <c r="D882" s="186"/>
      <c r="E882" s="186"/>
      <c r="F882" s="186"/>
      <c r="G882" s="186"/>
      <c r="H882" s="186"/>
      <c r="I882" s="186"/>
      <c r="J882" s="186"/>
      <c r="K882" s="186"/>
      <c r="L882" s="186"/>
      <c r="M882" s="186"/>
      <c r="N882" s="186"/>
      <c r="O882" s="186"/>
      <c r="P882" s="186"/>
      <c r="Q882" s="186"/>
      <c r="R882" s="186"/>
      <c r="S882" s="186"/>
      <c r="T882" s="186"/>
      <c r="U882" s="186"/>
      <c r="V882" s="186"/>
      <c r="W882" s="186"/>
      <c r="X882" s="186"/>
      <c r="Y882" s="186"/>
      <c r="Z882" s="186"/>
    </row>
    <row r="883" ht="16.5" customHeight="1" spans="1:26">
      <c r="A883" s="186"/>
      <c r="B883" s="186"/>
      <c r="C883" s="186"/>
      <c r="D883" s="186"/>
      <c r="E883" s="186"/>
      <c r="F883" s="186"/>
      <c r="G883" s="186"/>
      <c r="H883" s="186"/>
      <c r="I883" s="186"/>
      <c r="J883" s="186"/>
      <c r="K883" s="186"/>
      <c r="L883" s="186"/>
      <c r="M883" s="186"/>
      <c r="N883" s="186"/>
      <c r="O883" s="186"/>
      <c r="P883" s="186"/>
      <c r="Q883" s="186"/>
      <c r="R883" s="186"/>
      <c r="S883" s="186"/>
      <c r="T883" s="186"/>
      <c r="U883" s="186"/>
      <c r="V883" s="186"/>
      <c r="W883" s="186"/>
      <c r="X883" s="186"/>
      <c r="Y883" s="186"/>
      <c r="Z883" s="186"/>
    </row>
    <row r="884" ht="16.5" customHeight="1" spans="1:26">
      <c r="A884" s="186"/>
      <c r="B884" s="186"/>
      <c r="C884" s="186"/>
      <c r="D884" s="186"/>
      <c r="E884" s="186"/>
      <c r="F884" s="186"/>
      <c r="G884" s="186"/>
      <c r="H884" s="186"/>
      <c r="I884" s="186"/>
      <c r="J884" s="186"/>
      <c r="K884" s="186"/>
      <c r="L884" s="186"/>
      <c r="M884" s="186"/>
      <c r="N884" s="186"/>
      <c r="O884" s="186"/>
      <c r="P884" s="186"/>
      <c r="Q884" s="186"/>
      <c r="R884" s="186"/>
      <c r="S884" s="186"/>
      <c r="T884" s="186"/>
      <c r="U884" s="186"/>
      <c r="V884" s="186"/>
      <c r="W884" s="186"/>
      <c r="X884" s="186"/>
      <c r="Y884" s="186"/>
      <c r="Z884" s="186"/>
    </row>
    <row r="885" ht="16.5" customHeight="1" spans="1:26">
      <c r="A885" s="186"/>
      <c r="B885" s="186"/>
      <c r="C885" s="186"/>
      <c r="D885" s="186"/>
      <c r="E885" s="186"/>
      <c r="F885" s="186"/>
      <c r="G885" s="186"/>
      <c r="H885" s="186"/>
      <c r="I885" s="186"/>
      <c r="J885" s="186"/>
      <c r="K885" s="186"/>
      <c r="L885" s="186"/>
      <c r="M885" s="186"/>
      <c r="N885" s="186"/>
      <c r="O885" s="186"/>
      <c r="P885" s="186"/>
      <c r="Q885" s="186"/>
      <c r="R885" s="186"/>
      <c r="S885" s="186"/>
      <c r="T885" s="186"/>
      <c r="U885" s="186"/>
      <c r="V885" s="186"/>
      <c r="W885" s="186"/>
      <c r="X885" s="186"/>
      <c r="Y885" s="186"/>
      <c r="Z885" s="186"/>
    </row>
    <row r="886" ht="16.5" customHeight="1" spans="1:26">
      <c r="A886" s="186"/>
      <c r="B886" s="186"/>
      <c r="C886" s="186"/>
      <c r="D886" s="186"/>
      <c r="E886" s="186"/>
      <c r="F886" s="186"/>
      <c r="G886" s="186"/>
      <c r="H886" s="186"/>
      <c r="I886" s="186"/>
      <c r="J886" s="186"/>
      <c r="K886" s="186"/>
      <c r="L886" s="186"/>
      <c r="M886" s="186"/>
      <c r="N886" s="186"/>
      <c r="O886" s="186"/>
      <c r="P886" s="186"/>
      <c r="Q886" s="186"/>
      <c r="R886" s="186"/>
      <c r="S886" s="186"/>
      <c r="T886" s="186"/>
      <c r="U886" s="186"/>
      <c r="V886" s="186"/>
      <c r="W886" s="186"/>
      <c r="X886" s="186"/>
      <c r="Y886" s="186"/>
      <c r="Z886" s="186"/>
    </row>
    <row r="887" ht="16.5" customHeight="1" spans="1:26">
      <c r="A887" s="186"/>
      <c r="B887" s="186"/>
      <c r="C887" s="186"/>
      <c r="D887" s="186"/>
      <c r="E887" s="186"/>
      <c r="F887" s="186"/>
      <c r="G887" s="186"/>
      <c r="H887" s="186"/>
      <c r="I887" s="186"/>
      <c r="J887" s="186"/>
      <c r="K887" s="186"/>
      <c r="L887" s="186"/>
      <c r="M887" s="186"/>
      <c r="N887" s="186"/>
      <c r="O887" s="186"/>
      <c r="P887" s="186"/>
      <c r="Q887" s="186"/>
      <c r="R887" s="186"/>
      <c r="S887" s="186"/>
      <c r="T887" s="186"/>
      <c r="U887" s="186"/>
      <c r="V887" s="186"/>
      <c r="W887" s="186"/>
      <c r="X887" s="186"/>
      <c r="Y887" s="186"/>
      <c r="Z887" s="186"/>
    </row>
    <row r="888" ht="16.5" customHeight="1" spans="1:26">
      <c r="A888" s="186"/>
      <c r="B888" s="186"/>
      <c r="C888" s="186"/>
      <c r="D888" s="186"/>
      <c r="E888" s="186"/>
      <c r="F888" s="186"/>
      <c r="G888" s="186"/>
      <c r="H888" s="186"/>
      <c r="I888" s="186"/>
      <c r="J888" s="186"/>
      <c r="K888" s="186"/>
      <c r="L888" s="186"/>
      <c r="M888" s="186"/>
      <c r="N888" s="186"/>
      <c r="O888" s="186"/>
      <c r="P888" s="186"/>
      <c r="Q888" s="186"/>
      <c r="R888" s="186"/>
      <c r="S888" s="186"/>
      <c r="T888" s="186"/>
      <c r="U888" s="186"/>
      <c r="V888" s="186"/>
      <c r="W888" s="186"/>
      <c r="X888" s="186"/>
      <c r="Y888" s="186"/>
      <c r="Z888" s="186"/>
    </row>
    <row r="889" ht="16.5" customHeight="1" spans="1:26">
      <c r="A889" s="186"/>
      <c r="B889" s="186"/>
      <c r="C889" s="186"/>
      <c r="D889" s="186"/>
      <c r="E889" s="186"/>
      <c r="F889" s="186"/>
      <c r="G889" s="186"/>
      <c r="H889" s="186"/>
      <c r="I889" s="186"/>
      <c r="J889" s="186"/>
      <c r="K889" s="186"/>
      <c r="L889" s="186"/>
      <c r="M889" s="186"/>
      <c r="N889" s="186"/>
      <c r="O889" s="186"/>
      <c r="P889" s="186"/>
      <c r="Q889" s="186"/>
      <c r="R889" s="186"/>
      <c r="S889" s="186"/>
      <c r="T889" s="186"/>
      <c r="U889" s="186"/>
      <c r="V889" s="186"/>
      <c r="W889" s="186"/>
      <c r="X889" s="186"/>
      <c r="Y889" s="186"/>
      <c r="Z889" s="186"/>
    </row>
    <row r="890" ht="16.5" customHeight="1" spans="1:26">
      <c r="A890" s="186"/>
      <c r="B890" s="186"/>
      <c r="C890" s="186"/>
      <c r="D890" s="186"/>
      <c r="E890" s="186"/>
      <c r="F890" s="186"/>
      <c r="G890" s="186"/>
      <c r="H890" s="186"/>
      <c r="I890" s="186"/>
      <c r="J890" s="186"/>
      <c r="K890" s="186"/>
      <c r="L890" s="186"/>
      <c r="M890" s="186"/>
      <c r="N890" s="186"/>
      <c r="O890" s="186"/>
      <c r="P890" s="186"/>
      <c r="Q890" s="186"/>
      <c r="R890" s="186"/>
      <c r="S890" s="186"/>
      <c r="T890" s="186"/>
      <c r="U890" s="186"/>
      <c r="V890" s="186"/>
      <c r="W890" s="186"/>
      <c r="X890" s="186"/>
      <c r="Y890" s="186"/>
      <c r="Z890" s="186"/>
    </row>
    <row r="891" ht="16.5" customHeight="1" spans="1:26">
      <c r="A891" s="186"/>
      <c r="B891" s="186"/>
      <c r="C891" s="186"/>
      <c r="D891" s="186"/>
      <c r="E891" s="186"/>
      <c r="F891" s="186"/>
      <c r="G891" s="186"/>
      <c r="H891" s="186"/>
      <c r="I891" s="186"/>
      <c r="J891" s="186"/>
      <c r="K891" s="186"/>
      <c r="L891" s="186"/>
      <c r="M891" s="186"/>
      <c r="N891" s="186"/>
      <c r="O891" s="186"/>
      <c r="P891" s="186"/>
      <c r="Q891" s="186"/>
      <c r="R891" s="186"/>
      <c r="S891" s="186"/>
      <c r="T891" s="186"/>
      <c r="U891" s="186"/>
      <c r="V891" s="186"/>
      <c r="W891" s="186"/>
      <c r="X891" s="186"/>
      <c r="Y891" s="186"/>
      <c r="Z891" s="186"/>
    </row>
    <row r="892" ht="16.5" customHeight="1" spans="1:26">
      <c r="A892" s="186"/>
      <c r="B892" s="186"/>
      <c r="C892" s="186"/>
      <c r="D892" s="186"/>
      <c r="E892" s="186"/>
      <c r="F892" s="186"/>
      <c r="G892" s="186"/>
      <c r="H892" s="186"/>
      <c r="I892" s="186"/>
      <c r="J892" s="186"/>
      <c r="K892" s="186"/>
      <c r="L892" s="186"/>
      <c r="M892" s="186"/>
      <c r="N892" s="186"/>
      <c r="O892" s="186"/>
      <c r="P892" s="186"/>
      <c r="Q892" s="186"/>
      <c r="R892" s="186"/>
      <c r="S892" s="186"/>
      <c r="T892" s="186"/>
      <c r="U892" s="186"/>
      <c r="V892" s="186"/>
      <c r="W892" s="186"/>
      <c r="X892" s="186"/>
      <c r="Y892" s="186"/>
      <c r="Z892" s="186"/>
    </row>
    <row r="893" ht="16.5" customHeight="1" spans="1:26">
      <c r="A893" s="186"/>
      <c r="B893" s="186"/>
      <c r="C893" s="186"/>
      <c r="D893" s="186"/>
      <c r="E893" s="186"/>
      <c r="F893" s="186"/>
      <c r="G893" s="186"/>
      <c r="H893" s="186"/>
      <c r="I893" s="186"/>
      <c r="J893" s="186"/>
      <c r="K893" s="186"/>
      <c r="L893" s="186"/>
      <c r="M893" s="186"/>
      <c r="N893" s="186"/>
      <c r="O893" s="186"/>
      <c r="P893" s="186"/>
      <c r="Q893" s="186"/>
      <c r="R893" s="186"/>
      <c r="S893" s="186"/>
      <c r="T893" s="186"/>
      <c r="U893" s="186"/>
      <c r="V893" s="186"/>
      <c r="W893" s="186"/>
      <c r="X893" s="186"/>
      <c r="Y893" s="186"/>
      <c r="Z893" s="186"/>
    </row>
    <row r="894" ht="16.5" customHeight="1" spans="1:26">
      <c r="A894" s="186"/>
      <c r="B894" s="186"/>
      <c r="C894" s="186"/>
      <c r="D894" s="186"/>
      <c r="E894" s="186"/>
      <c r="F894" s="186"/>
      <c r="G894" s="186"/>
      <c r="H894" s="186"/>
      <c r="I894" s="186"/>
      <c r="J894" s="186"/>
      <c r="K894" s="186"/>
      <c r="L894" s="186"/>
      <c r="M894" s="186"/>
      <c r="N894" s="186"/>
      <c r="O894" s="186"/>
      <c r="P894" s="186"/>
      <c r="Q894" s="186"/>
      <c r="R894" s="186"/>
      <c r="S894" s="186"/>
      <c r="T894" s="186"/>
      <c r="U894" s="186"/>
      <c r="V894" s="186"/>
      <c r="W894" s="186"/>
      <c r="X894" s="186"/>
      <c r="Y894" s="186"/>
      <c r="Z894" s="186"/>
    </row>
    <row r="895" ht="16.5" customHeight="1" spans="1:26">
      <c r="A895" s="186"/>
      <c r="B895" s="186"/>
      <c r="C895" s="186"/>
      <c r="D895" s="186"/>
      <c r="E895" s="186"/>
      <c r="F895" s="186"/>
      <c r="G895" s="186"/>
      <c r="H895" s="186"/>
      <c r="I895" s="186"/>
      <c r="J895" s="186"/>
      <c r="K895" s="186"/>
      <c r="L895" s="186"/>
      <c r="M895" s="186"/>
      <c r="N895" s="186"/>
      <c r="O895" s="186"/>
      <c r="P895" s="186"/>
      <c r="Q895" s="186"/>
      <c r="R895" s="186"/>
      <c r="S895" s="186"/>
      <c r="T895" s="186"/>
      <c r="U895" s="186"/>
      <c r="V895" s="186"/>
      <c r="W895" s="186"/>
      <c r="X895" s="186"/>
      <c r="Y895" s="186"/>
      <c r="Z895" s="186"/>
    </row>
    <row r="896" ht="16.5" customHeight="1" spans="1:26">
      <c r="A896" s="186"/>
      <c r="B896" s="186"/>
      <c r="C896" s="186"/>
      <c r="D896" s="186"/>
      <c r="E896" s="186"/>
      <c r="F896" s="186"/>
      <c r="G896" s="186"/>
      <c r="H896" s="186"/>
      <c r="I896" s="186"/>
      <c r="J896" s="186"/>
      <c r="K896" s="186"/>
      <c r="L896" s="186"/>
      <c r="M896" s="186"/>
      <c r="N896" s="186"/>
      <c r="O896" s="186"/>
      <c r="P896" s="186"/>
      <c r="Q896" s="186"/>
      <c r="R896" s="186"/>
      <c r="S896" s="186"/>
      <c r="T896" s="186"/>
      <c r="U896" s="186"/>
      <c r="V896" s="186"/>
      <c r="W896" s="186"/>
      <c r="X896" s="186"/>
      <c r="Y896" s="186"/>
      <c r="Z896" s="186"/>
    </row>
    <row r="897" ht="16.5" customHeight="1" spans="1:26">
      <c r="A897" s="186"/>
      <c r="B897" s="186"/>
      <c r="C897" s="186"/>
      <c r="D897" s="186"/>
      <c r="E897" s="186"/>
      <c r="F897" s="186"/>
      <c r="G897" s="186"/>
      <c r="H897" s="186"/>
      <c r="I897" s="186"/>
      <c r="J897" s="186"/>
      <c r="K897" s="186"/>
      <c r="L897" s="186"/>
      <c r="M897" s="186"/>
      <c r="N897" s="186"/>
      <c r="O897" s="186"/>
      <c r="P897" s="186"/>
      <c r="Q897" s="186"/>
      <c r="R897" s="186"/>
      <c r="S897" s="186"/>
      <c r="T897" s="186"/>
      <c r="U897" s="186"/>
      <c r="V897" s="186"/>
      <c r="W897" s="186"/>
      <c r="X897" s="186"/>
      <c r="Y897" s="186"/>
      <c r="Z897" s="186"/>
    </row>
    <row r="898" ht="16.5" customHeight="1" spans="1:26">
      <c r="A898" s="186"/>
      <c r="B898" s="186"/>
      <c r="C898" s="186"/>
      <c r="D898" s="186"/>
      <c r="E898" s="186"/>
      <c r="F898" s="186"/>
      <c r="G898" s="186"/>
      <c r="H898" s="186"/>
      <c r="I898" s="186"/>
      <c r="J898" s="186"/>
      <c r="K898" s="186"/>
      <c r="L898" s="186"/>
      <c r="M898" s="186"/>
      <c r="N898" s="186"/>
      <c r="O898" s="186"/>
      <c r="P898" s="186"/>
      <c r="Q898" s="186"/>
      <c r="R898" s="186"/>
      <c r="S898" s="186"/>
      <c r="T898" s="186"/>
      <c r="U898" s="186"/>
      <c r="V898" s="186"/>
      <c r="W898" s="186"/>
      <c r="X898" s="186"/>
      <c r="Y898" s="186"/>
      <c r="Z898" s="186"/>
    </row>
    <row r="899" ht="16.5" customHeight="1" spans="1:26">
      <c r="A899" s="186"/>
      <c r="B899" s="186"/>
      <c r="C899" s="186"/>
      <c r="D899" s="186"/>
      <c r="E899" s="186"/>
      <c r="F899" s="186"/>
      <c r="G899" s="186"/>
      <c r="H899" s="186"/>
      <c r="I899" s="186"/>
      <c r="J899" s="186"/>
      <c r="K899" s="186"/>
      <c r="L899" s="186"/>
      <c r="M899" s="186"/>
      <c r="N899" s="186"/>
      <c r="O899" s="186"/>
      <c r="P899" s="186"/>
      <c r="Q899" s="186"/>
      <c r="R899" s="186"/>
      <c r="S899" s="186"/>
      <c r="T899" s="186"/>
      <c r="U899" s="186"/>
      <c r="V899" s="186"/>
      <c r="W899" s="186"/>
      <c r="X899" s="186"/>
      <c r="Y899" s="186"/>
      <c r="Z899" s="186"/>
    </row>
    <row r="900" ht="16.5" customHeight="1" spans="1:26">
      <c r="A900" s="186"/>
      <c r="B900" s="186"/>
      <c r="C900" s="186"/>
      <c r="D900" s="186"/>
      <c r="E900" s="186"/>
      <c r="F900" s="186"/>
      <c r="G900" s="186"/>
      <c r="H900" s="186"/>
      <c r="I900" s="186"/>
      <c r="J900" s="186"/>
      <c r="K900" s="186"/>
      <c r="L900" s="186"/>
      <c r="M900" s="186"/>
      <c r="N900" s="186"/>
      <c r="O900" s="186"/>
      <c r="P900" s="186"/>
      <c r="Q900" s="186"/>
      <c r="R900" s="186"/>
      <c r="S900" s="186"/>
      <c r="T900" s="186"/>
      <c r="U900" s="186"/>
      <c r="V900" s="186"/>
      <c r="W900" s="186"/>
      <c r="X900" s="186"/>
      <c r="Y900" s="186"/>
      <c r="Z900" s="186"/>
    </row>
    <row r="901" ht="16.5" customHeight="1" spans="1:26">
      <c r="A901" s="186"/>
      <c r="B901" s="186"/>
      <c r="C901" s="186"/>
      <c r="D901" s="186"/>
      <c r="E901" s="186"/>
      <c r="F901" s="186"/>
      <c r="G901" s="186"/>
      <c r="H901" s="186"/>
      <c r="I901" s="186"/>
      <c r="J901" s="186"/>
      <c r="K901" s="186"/>
      <c r="L901" s="186"/>
      <c r="M901" s="186"/>
      <c r="N901" s="186"/>
      <c r="O901" s="186"/>
      <c r="P901" s="186"/>
      <c r="Q901" s="186"/>
      <c r="R901" s="186"/>
      <c r="S901" s="186"/>
      <c r="T901" s="186"/>
      <c r="U901" s="186"/>
      <c r="V901" s="186"/>
      <c r="W901" s="186"/>
      <c r="X901" s="186"/>
      <c r="Y901" s="186"/>
      <c r="Z901" s="186"/>
    </row>
    <row r="902" ht="16.5" customHeight="1" spans="1:26">
      <c r="A902" s="186"/>
      <c r="B902" s="186"/>
      <c r="C902" s="186"/>
      <c r="D902" s="186"/>
      <c r="E902" s="186"/>
      <c r="F902" s="186"/>
      <c r="G902" s="186"/>
      <c r="H902" s="186"/>
      <c r="I902" s="186"/>
      <c r="J902" s="186"/>
      <c r="K902" s="186"/>
      <c r="L902" s="186"/>
      <c r="M902" s="186"/>
      <c r="N902" s="186"/>
      <c r="O902" s="186"/>
      <c r="P902" s="186"/>
      <c r="Q902" s="186"/>
      <c r="R902" s="186"/>
      <c r="S902" s="186"/>
      <c r="T902" s="186"/>
      <c r="U902" s="186"/>
      <c r="V902" s="186"/>
      <c r="W902" s="186"/>
      <c r="X902" s="186"/>
      <c r="Y902" s="186"/>
      <c r="Z902" s="186"/>
    </row>
    <row r="903" ht="16.5" customHeight="1" spans="1:26">
      <c r="A903" s="186"/>
      <c r="B903" s="186"/>
      <c r="C903" s="186"/>
      <c r="D903" s="186"/>
      <c r="E903" s="186"/>
      <c r="F903" s="186"/>
      <c r="G903" s="186"/>
      <c r="H903" s="186"/>
      <c r="I903" s="186"/>
      <c r="J903" s="186"/>
      <c r="K903" s="186"/>
      <c r="L903" s="186"/>
      <c r="M903" s="186"/>
      <c r="N903" s="186"/>
      <c r="O903" s="186"/>
      <c r="P903" s="186"/>
      <c r="Q903" s="186"/>
      <c r="R903" s="186"/>
      <c r="S903" s="186"/>
      <c r="T903" s="186"/>
      <c r="U903" s="186"/>
      <c r="V903" s="186"/>
      <c r="W903" s="186"/>
      <c r="X903" s="186"/>
      <c r="Y903" s="186"/>
      <c r="Z903" s="186"/>
    </row>
    <row r="904" ht="16.5" customHeight="1" spans="1:26">
      <c r="A904" s="186"/>
      <c r="B904" s="186"/>
      <c r="C904" s="186"/>
      <c r="D904" s="186"/>
      <c r="E904" s="186"/>
      <c r="F904" s="186"/>
      <c r="G904" s="186"/>
      <c r="H904" s="186"/>
      <c r="I904" s="186"/>
      <c r="J904" s="186"/>
      <c r="K904" s="186"/>
      <c r="L904" s="186"/>
      <c r="M904" s="186"/>
      <c r="N904" s="186"/>
      <c r="O904" s="186"/>
      <c r="P904" s="186"/>
      <c r="Q904" s="186"/>
      <c r="R904" s="186"/>
      <c r="S904" s="186"/>
      <c r="T904" s="186"/>
      <c r="U904" s="186"/>
      <c r="V904" s="186"/>
      <c r="W904" s="186"/>
      <c r="X904" s="186"/>
      <c r="Y904" s="186"/>
      <c r="Z904" s="186"/>
    </row>
    <row r="905" ht="16.5" customHeight="1" spans="1:26">
      <c r="A905" s="186"/>
      <c r="B905" s="186"/>
      <c r="C905" s="186"/>
      <c r="D905" s="186"/>
      <c r="E905" s="186"/>
      <c r="F905" s="186"/>
      <c r="G905" s="186"/>
      <c r="H905" s="186"/>
      <c r="I905" s="186"/>
      <c r="J905" s="186"/>
      <c r="K905" s="186"/>
      <c r="L905" s="186"/>
      <c r="M905" s="186"/>
      <c r="N905" s="186"/>
      <c r="O905" s="186"/>
      <c r="P905" s="186"/>
      <c r="Q905" s="186"/>
      <c r="R905" s="186"/>
      <c r="S905" s="186"/>
      <c r="T905" s="186"/>
      <c r="U905" s="186"/>
      <c r="V905" s="186"/>
      <c r="W905" s="186"/>
      <c r="X905" s="186"/>
      <c r="Y905" s="186"/>
      <c r="Z905" s="186"/>
    </row>
    <row r="906" ht="16.5" customHeight="1" spans="1:26">
      <c r="A906" s="186"/>
      <c r="B906" s="186"/>
      <c r="C906" s="186"/>
      <c r="D906" s="186"/>
      <c r="E906" s="186"/>
      <c r="F906" s="186"/>
      <c r="G906" s="186"/>
      <c r="H906" s="186"/>
      <c r="I906" s="186"/>
      <c r="J906" s="186"/>
      <c r="K906" s="186"/>
      <c r="L906" s="186"/>
      <c r="M906" s="186"/>
      <c r="N906" s="186"/>
      <c r="O906" s="186"/>
      <c r="P906" s="186"/>
      <c r="Q906" s="186"/>
      <c r="R906" s="186"/>
      <c r="S906" s="186"/>
      <c r="T906" s="186"/>
      <c r="U906" s="186"/>
      <c r="V906" s="186"/>
      <c r="W906" s="186"/>
      <c r="X906" s="186"/>
      <c r="Y906" s="186"/>
      <c r="Z906" s="186"/>
    </row>
    <row r="907" ht="16.5" customHeight="1" spans="1:26">
      <c r="A907" s="186"/>
      <c r="B907" s="186"/>
      <c r="C907" s="186"/>
      <c r="D907" s="186"/>
      <c r="E907" s="186"/>
      <c r="F907" s="186"/>
      <c r="G907" s="186"/>
      <c r="H907" s="186"/>
      <c r="I907" s="186"/>
      <c r="J907" s="186"/>
      <c r="K907" s="186"/>
      <c r="L907" s="186"/>
      <c r="M907" s="186"/>
      <c r="N907" s="186"/>
      <c r="O907" s="186"/>
      <c r="P907" s="186"/>
      <c r="Q907" s="186"/>
      <c r="R907" s="186"/>
      <c r="S907" s="186"/>
      <c r="T907" s="186"/>
      <c r="U907" s="186"/>
      <c r="V907" s="186"/>
      <c r="W907" s="186"/>
      <c r="X907" s="186"/>
      <c r="Y907" s="186"/>
      <c r="Z907" s="186"/>
    </row>
    <row r="908" ht="16.5" customHeight="1" spans="1:26">
      <c r="A908" s="186"/>
      <c r="B908" s="186"/>
      <c r="C908" s="186"/>
      <c r="D908" s="186"/>
      <c r="E908" s="186"/>
      <c r="F908" s="186"/>
      <c r="G908" s="186"/>
      <c r="H908" s="186"/>
      <c r="I908" s="186"/>
      <c r="J908" s="186"/>
      <c r="K908" s="186"/>
      <c r="L908" s="186"/>
      <c r="M908" s="186"/>
      <c r="N908" s="186"/>
      <c r="O908" s="186"/>
      <c r="P908" s="186"/>
      <c r="Q908" s="186"/>
      <c r="R908" s="186"/>
      <c r="S908" s="186"/>
      <c r="T908" s="186"/>
      <c r="U908" s="186"/>
      <c r="V908" s="186"/>
      <c r="W908" s="186"/>
      <c r="X908" s="186"/>
      <c r="Y908" s="186"/>
      <c r="Z908" s="186"/>
    </row>
    <row r="909" ht="16.5" customHeight="1" spans="1:26">
      <c r="A909" s="186"/>
      <c r="B909" s="186"/>
      <c r="C909" s="186"/>
      <c r="D909" s="186"/>
      <c r="E909" s="186"/>
      <c r="F909" s="186"/>
      <c r="G909" s="186"/>
      <c r="H909" s="186"/>
      <c r="I909" s="186"/>
      <c r="J909" s="186"/>
      <c r="K909" s="186"/>
      <c r="L909" s="186"/>
      <c r="M909" s="186"/>
      <c r="N909" s="186"/>
      <c r="O909" s="186"/>
      <c r="P909" s="186"/>
      <c r="Q909" s="186"/>
      <c r="R909" s="186"/>
      <c r="S909" s="186"/>
      <c r="T909" s="186"/>
      <c r="U909" s="186"/>
      <c r="V909" s="186"/>
      <c r="W909" s="186"/>
      <c r="X909" s="186"/>
      <c r="Y909" s="186"/>
      <c r="Z909" s="186"/>
    </row>
    <row r="910" ht="16.5" customHeight="1" spans="1:26">
      <c r="A910" s="186"/>
      <c r="B910" s="186"/>
      <c r="C910" s="186"/>
      <c r="D910" s="186"/>
      <c r="E910" s="186"/>
      <c r="F910" s="186"/>
      <c r="G910" s="186"/>
      <c r="H910" s="186"/>
      <c r="I910" s="186"/>
      <c r="J910" s="186"/>
      <c r="K910" s="186"/>
      <c r="L910" s="186"/>
      <c r="M910" s="186"/>
      <c r="N910" s="186"/>
      <c r="O910" s="186"/>
      <c r="P910" s="186"/>
      <c r="Q910" s="186"/>
      <c r="R910" s="186"/>
      <c r="S910" s="186"/>
      <c r="T910" s="186"/>
      <c r="U910" s="186"/>
      <c r="V910" s="186"/>
      <c r="W910" s="186"/>
      <c r="X910" s="186"/>
      <c r="Y910" s="186"/>
      <c r="Z910" s="186"/>
    </row>
    <row r="911" ht="16.5" customHeight="1" spans="1:26">
      <c r="A911" s="186"/>
      <c r="B911" s="186"/>
      <c r="C911" s="186"/>
      <c r="D911" s="186"/>
      <c r="E911" s="186"/>
      <c r="F911" s="186"/>
      <c r="G911" s="186"/>
      <c r="H911" s="186"/>
      <c r="I911" s="186"/>
      <c r="J911" s="186"/>
      <c r="K911" s="186"/>
      <c r="L911" s="186"/>
      <c r="M911" s="186"/>
      <c r="N911" s="186"/>
      <c r="O911" s="186"/>
      <c r="P911" s="186"/>
      <c r="Q911" s="186"/>
      <c r="R911" s="186"/>
      <c r="S911" s="186"/>
      <c r="T911" s="186"/>
      <c r="U911" s="186"/>
      <c r="V911" s="186"/>
      <c r="W911" s="186"/>
      <c r="X911" s="186"/>
      <c r="Y911" s="186"/>
      <c r="Z911" s="186"/>
    </row>
    <row r="912" ht="16.5" customHeight="1" spans="1:26">
      <c r="A912" s="186"/>
      <c r="B912" s="186"/>
      <c r="C912" s="186"/>
      <c r="D912" s="186"/>
      <c r="E912" s="186"/>
      <c r="F912" s="186"/>
      <c r="G912" s="186"/>
      <c r="H912" s="186"/>
      <c r="I912" s="186"/>
      <c r="J912" s="186"/>
      <c r="K912" s="186"/>
      <c r="L912" s="186"/>
      <c r="M912" s="186"/>
      <c r="N912" s="186"/>
      <c r="O912" s="186"/>
      <c r="P912" s="186"/>
      <c r="Q912" s="186"/>
      <c r="R912" s="186"/>
      <c r="S912" s="186"/>
      <c r="T912" s="186"/>
      <c r="U912" s="186"/>
      <c r="V912" s="186"/>
      <c r="W912" s="186"/>
      <c r="X912" s="186"/>
      <c r="Y912" s="186"/>
      <c r="Z912" s="186"/>
    </row>
    <row r="913" ht="16.5" customHeight="1" spans="1:26">
      <c r="A913" s="186"/>
      <c r="B913" s="186"/>
      <c r="C913" s="186"/>
      <c r="D913" s="186"/>
      <c r="E913" s="186"/>
      <c r="F913" s="186"/>
      <c r="G913" s="186"/>
      <c r="H913" s="186"/>
      <c r="I913" s="186"/>
      <c r="J913" s="186"/>
      <c r="K913" s="186"/>
      <c r="L913" s="186"/>
      <c r="M913" s="186"/>
      <c r="N913" s="186"/>
      <c r="O913" s="186"/>
      <c r="P913" s="186"/>
      <c r="Q913" s="186"/>
      <c r="R913" s="186"/>
      <c r="S913" s="186"/>
      <c r="T913" s="186"/>
      <c r="U913" s="186"/>
      <c r="V913" s="186"/>
      <c r="W913" s="186"/>
      <c r="X913" s="186"/>
      <c r="Y913" s="186"/>
      <c r="Z913" s="186"/>
    </row>
    <row r="914" ht="16.5" customHeight="1" spans="1:26">
      <c r="A914" s="186"/>
      <c r="B914" s="186"/>
      <c r="C914" s="186"/>
      <c r="D914" s="186"/>
      <c r="E914" s="186"/>
      <c r="F914" s="186"/>
      <c r="G914" s="186"/>
      <c r="H914" s="186"/>
      <c r="I914" s="186"/>
      <c r="J914" s="186"/>
      <c r="K914" s="186"/>
      <c r="L914" s="186"/>
      <c r="M914" s="186"/>
      <c r="N914" s="186"/>
      <c r="O914" s="186"/>
      <c r="P914" s="186"/>
      <c r="Q914" s="186"/>
      <c r="R914" s="186"/>
      <c r="S914" s="186"/>
      <c r="T914" s="186"/>
      <c r="U914" s="186"/>
      <c r="V914" s="186"/>
      <c r="W914" s="186"/>
      <c r="X914" s="186"/>
      <c r="Y914" s="186"/>
      <c r="Z914" s="186"/>
    </row>
    <row r="915" ht="16.5" customHeight="1" spans="1:26">
      <c r="A915" s="186"/>
      <c r="B915" s="186"/>
      <c r="C915" s="186"/>
      <c r="D915" s="186"/>
      <c r="E915" s="186"/>
      <c r="F915" s="186"/>
      <c r="G915" s="186"/>
      <c r="H915" s="186"/>
      <c r="I915" s="186"/>
      <c r="J915" s="186"/>
      <c r="K915" s="186"/>
      <c r="L915" s="186"/>
      <c r="M915" s="186"/>
      <c r="N915" s="186"/>
      <c r="O915" s="186"/>
      <c r="P915" s="186"/>
      <c r="Q915" s="186"/>
      <c r="R915" s="186"/>
      <c r="S915" s="186"/>
      <c r="T915" s="186"/>
      <c r="U915" s="186"/>
      <c r="V915" s="186"/>
      <c r="W915" s="186"/>
      <c r="X915" s="186"/>
      <c r="Y915" s="186"/>
      <c r="Z915" s="186"/>
    </row>
    <row r="916" ht="16.5" customHeight="1" spans="1:26">
      <c r="A916" s="186"/>
      <c r="B916" s="186"/>
      <c r="C916" s="186"/>
      <c r="D916" s="186"/>
      <c r="E916" s="186"/>
      <c r="F916" s="186"/>
      <c r="G916" s="186"/>
      <c r="H916" s="186"/>
      <c r="I916" s="186"/>
      <c r="J916" s="186"/>
      <c r="K916" s="186"/>
      <c r="L916" s="186"/>
      <c r="M916" s="186"/>
      <c r="N916" s="186"/>
      <c r="O916" s="186"/>
      <c r="P916" s="186"/>
      <c r="Q916" s="186"/>
      <c r="R916" s="186"/>
      <c r="S916" s="186"/>
      <c r="T916" s="186"/>
      <c r="U916" s="186"/>
      <c r="V916" s="186"/>
      <c r="W916" s="186"/>
      <c r="X916" s="186"/>
      <c r="Y916" s="186"/>
      <c r="Z916" s="186"/>
    </row>
    <row r="917" ht="16.5" customHeight="1" spans="1:26">
      <c r="A917" s="186"/>
      <c r="B917" s="186"/>
      <c r="C917" s="186"/>
      <c r="D917" s="186"/>
      <c r="E917" s="186"/>
      <c r="F917" s="186"/>
      <c r="G917" s="186"/>
      <c r="H917" s="186"/>
      <c r="I917" s="186"/>
      <c r="J917" s="186"/>
      <c r="K917" s="186"/>
      <c r="L917" s="186"/>
      <c r="M917" s="186"/>
      <c r="N917" s="186"/>
      <c r="O917" s="186"/>
      <c r="P917" s="186"/>
      <c r="Q917" s="186"/>
      <c r="R917" s="186"/>
      <c r="S917" s="186"/>
      <c r="T917" s="186"/>
      <c r="U917" s="186"/>
      <c r="V917" s="186"/>
      <c r="W917" s="186"/>
      <c r="X917" s="186"/>
      <c r="Y917" s="186"/>
      <c r="Z917" s="186"/>
    </row>
    <row r="918" ht="16.5" customHeight="1" spans="1:26">
      <c r="A918" s="186"/>
      <c r="B918" s="186"/>
      <c r="C918" s="186"/>
      <c r="D918" s="186"/>
      <c r="E918" s="186"/>
      <c r="F918" s="186"/>
      <c r="G918" s="186"/>
      <c r="H918" s="186"/>
      <c r="I918" s="186"/>
      <c r="J918" s="186"/>
      <c r="K918" s="186"/>
      <c r="L918" s="186"/>
      <c r="M918" s="186"/>
      <c r="N918" s="186"/>
      <c r="O918" s="186"/>
      <c r="P918" s="186"/>
      <c r="Q918" s="186"/>
      <c r="R918" s="186"/>
      <c r="S918" s="186"/>
      <c r="T918" s="186"/>
      <c r="U918" s="186"/>
      <c r="V918" s="186"/>
      <c r="W918" s="186"/>
      <c r="X918" s="186"/>
      <c r="Y918" s="186"/>
      <c r="Z918" s="186"/>
    </row>
    <row r="919" ht="16.5" customHeight="1" spans="1:26">
      <c r="A919" s="186"/>
      <c r="B919" s="186"/>
      <c r="C919" s="186"/>
      <c r="D919" s="186"/>
      <c r="E919" s="186"/>
      <c r="F919" s="186"/>
      <c r="G919" s="186"/>
      <c r="H919" s="186"/>
      <c r="I919" s="186"/>
      <c r="J919" s="186"/>
      <c r="K919" s="186"/>
      <c r="L919" s="186"/>
      <c r="M919" s="186"/>
      <c r="N919" s="186"/>
      <c r="O919" s="186"/>
      <c r="P919" s="186"/>
      <c r="Q919" s="186"/>
      <c r="R919" s="186"/>
      <c r="S919" s="186"/>
      <c r="T919" s="186"/>
      <c r="U919" s="186"/>
      <c r="V919" s="186"/>
      <c r="W919" s="186"/>
      <c r="X919" s="186"/>
      <c r="Y919" s="186"/>
      <c r="Z919" s="186"/>
    </row>
    <row r="920" ht="16.5" customHeight="1" spans="1:26">
      <c r="A920" s="186"/>
      <c r="B920" s="186"/>
      <c r="C920" s="186"/>
      <c r="D920" s="186"/>
      <c r="E920" s="186"/>
      <c r="F920" s="186"/>
      <c r="G920" s="186"/>
      <c r="H920" s="186"/>
      <c r="I920" s="186"/>
      <c r="J920" s="186"/>
      <c r="K920" s="186"/>
      <c r="L920" s="186"/>
      <c r="M920" s="186"/>
      <c r="N920" s="186"/>
      <c r="O920" s="186"/>
      <c r="P920" s="186"/>
      <c r="Q920" s="186"/>
      <c r="R920" s="186"/>
      <c r="S920" s="186"/>
      <c r="T920" s="186"/>
      <c r="U920" s="186"/>
      <c r="V920" s="186"/>
      <c r="W920" s="186"/>
      <c r="X920" s="186"/>
      <c r="Y920" s="186"/>
      <c r="Z920" s="186"/>
    </row>
    <row r="921" ht="16.5" customHeight="1" spans="1:26">
      <c r="A921" s="186"/>
      <c r="B921" s="186"/>
      <c r="C921" s="186"/>
      <c r="D921" s="186"/>
      <c r="E921" s="186"/>
      <c r="F921" s="186"/>
      <c r="G921" s="186"/>
      <c r="H921" s="186"/>
      <c r="I921" s="186"/>
      <c r="J921" s="186"/>
      <c r="K921" s="186"/>
      <c r="L921" s="186"/>
      <c r="M921" s="186"/>
      <c r="N921" s="186"/>
      <c r="O921" s="186"/>
      <c r="P921" s="186"/>
      <c r="Q921" s="186"/>
      <c r="R921" s="186"/>
      <c r="S921" s="186"/>
      <c r="T921" s="186"/>
      <c r="U921" s="186"/>
      <c r="V921" s="186"/>
      <c r="W921" s="186"/>
      <c r="X921" s="186"/>
      <c r="Y921" s="186"/>
      <c r="Z921" s="186"/>
    </row>
    <row r="922" ht="16.5" customHeight="1" spans="1:26">
      <c r="A922" s="186"/>
      <c r="B922" s="186"/>
      <c r="C922" s="186"/>
      <c r="D922" s="186"/>
      <c r="E922" s="186"/>
      <c r="F922" s="186"/>
      <c r="G922" s="186"/>
      <c r="H922" s="186"/>
      <c r="I922" s="186"/>
      <c r="J922" s="186"/>
      <c r="K922" s="186"/>
      <c r="L922" s="186"/>
      <c r="M922" s="186"/>
      <c r="N922" s="186"/>
      <c r="O922" s="186"/>
      <c r="P922" s="186"/>
      <c r="Q922" s="186"/>
      <c r="R922" s="186"/>
      <c r="S922" s="186"/>
      <c r="T922" s="186"/>
      <c r="U922" s="186"/>
      <c r="V922" s="186"/>
      <c r="W922" s="186"/>
      <c r="X922" s="186"/>
      <c r="Y922" s="186"/>
      <c r="Z922" s="186"/>
    </row>
    <row r="923" ht="16.5" customHeight="1" spans="1:26">
      <c r="A923" s="186"/>
      <c r="B923" s="186"/>
      <c r="C923" s="186"/>
      <c r="D923" s="186"/>
      <c r="E923" s="186"/>
      <c r="F923" s="186"/>
      <c r="G923" s="186"/>
      <c r="H923" s="186"/>
      <c r="I923" s="186"/>
      <c r="J923" s="186"/>
      <c r="K923" s="186"/>
      <c r="L923" s="186"/>
      <c r="M923" s="186"/>
      <c r="N923" s="186"/>
      <c r="O923" s="186"/>
      <c r="P923" s="186"/>
      <c r="Q923" s="186"/>
      <c r="R923" s="186"/>
      <c r="S923" s="186"/>
      <c r="T923" s="186"/>
      <c r="U923" s="186"/>
      <c r="V923" s="186"/>
      <c r="W923" s="186"/>
      <c r="X923" s="186"/>
      <c r="Y923" s="186"/>
      <c r="Z923" s="186"/>
    </row>
    <row r="924" ht="16.5" customHeight="1" spans="1:26">
      <c r="A924" s="186"/>
      <c r="B924" s="186"/>
      <c r="C924" s="186"/>
      <c r="D924" s="186"/>
      <c r="E924" s="186"/>
      <c r="F924" s="186"/>
      <c r="G924" s="186"/>
      <c r="H924" s="186"/>
      <c r="I924" s="186"/>
      <c r="J924" s="186"/>
      <c r="K924" s="186"/>
      <c r="L924" s="186"/>
      <c r="M924" s="186"/>
      <c r="N924" s="186"/>
      <c r="O924" s="186"/>
      <c r="P924" s="186"/>
      <c r="Q924" s="186"/>
      <c r="R924" s="186"/>
      <c r="S924" s="186"/>
      <c r="T924" s="186"/>
      <c r="U924" s="186"/>
      <c r="V924" s="186"/>
      <c r="W924" s="186"/>
      <c r="X924" s="186"/>
      <c r="Y924" s="186"/>
      <c r="Z924" s="186"/>
    </row>
    <row r="925" ht="16.5" customHeight="1" spans="1:26">
      <c r="A925" s="186"/>
      <c r="B925" s="186"/>
      <c r="C925" s="186"/>
      <c r="D925" s="186"/>
      <c r="E925" s="186"/>
      <c r="F925" s="186"/>
      <c r="G925" s="186"/>
      <c r="H925" s="186"/>
      <c r="I925" s="186"/>
      <c r="J925" s="186"/>
      <c r="K925" s="186"/>
      <c r="L925" s="186"/>
      <c r="M925" s="186"/>
      <c r="N925" s="186"/>
      <c r="O925" s="186"/>
      <c r="P925" s="186"/>
      <c r="Q925" s="186"/>
      <c r="R925" s="186"/>
      <c r="S925" s="186"/>
      <c r="T925" s="186"/>
      <c r="U925" s="186"/>
      <c r="V925" s="186"/>
      <c r="W925" s="186"/>
      <c r="X925" s="186"/>
      <c r="Y925" s="186"/>
      <c r="Z925" s="186"/>
    </row>
    <row r="926" ht="16.5" customHeight="1" spans="1:26">
      <c r="A926" s="186"/>
      <c r="B926" s="186"/>
      <c r="C926" s="186"/>
      <c r="D926" s="186"/>
      <c r="E926" s="186"/>
      <c r="F926" s="186"/>
      <c r="G926" s="186"/>
      <c r="H926" s="186"/>
      <c r="I926" s="186"/>
      <c r="J926" s="186"/>
      <c r="K926" s="186"/>
      <c r="L926" s="186"/>
      <c r="M926" s="186"/>
      <c r="N926" s="186"/>
      <c r="O926" s="186"/>
      <c r="P926" s="186"/>
      <c r="Q926" s="186"/>
      <c r="R926" s="186"/>
      <c r="S926" s="186"/>
      <c r="T926" s="186"/>
      <c r="U926" s="186"/>
      <c r="V926" s="186"/>
      <c r="W926" s="186"/>
      <c r="X926" s="186"/>
      <c r="Y926" s="186"/>
      <c r="Z926" s="186"/>
    </row>
    <row r="927" ht="16.5" customHeight="1" spans="1:26">
      <c r="A927" s="186"/>
      <c r="B927" s="186"/>
      <c r="C927" s="186"/>
      <c r="D927" s="186"/>
      <c r="E927" s="186"/>
      <c r="F927" s="186"/>
      <c r="G927" s="186"/>
      <c r="H927" s="186"/>
      <c r="I927" s="186"/>
      <c r="J927" s="186"/>
      <c r="K927" s="186"/>
      <c r="L927" s="186"/>
      <c r="M927" s="186"/>
      <c r="N927" s="186"/>
      <c r="O927" s="186"/>
      <c r="P927" s="186"/>
      <c r="Q927" s="186"/>
      <c r="R927" s="186"/>
      <c r="S927" s="186"/>
      <c r="T927" s="186"/>
      <c r="U927" s="186"/>
      <c r="V927" s="186"/>
      <c r="W927" s="186"/>
      <c r="X927" s="186"/>
      <c r="Y927" s="186"/>
      <c r="Z927" s="186"/>
    </row>
    <row r="928" ht="16.5" customHeight="1" spans="1:26">
      <c r="A928" s="186"/>
      <c r="B928" s="186"/>
      <c r="C928" s="186"/>
      <c r="D928" s="186"/>
      <c r="E928" s="186"/>
      <c r="F928" s="186"/>
      <c r="G928" s="186"/>
      <c r="H928" s="186"/>
      <c r="I928" s="186"/>
      <c r="J928" s="186"/>
      <c r="K928" s="186"/>
      <c r="L928" s="186"/>
      <c r="M928" s="186"/>
      <c r="N928" s="186"/>
      <c r="O928" s="186"/>
      <c r="P928" s="186"/>
      <c r="Q928" s="186"/>
      <c r="R928" s="186"/>
      <c r="S928" s="186"/>
      <c r="T928" s="186"/>
      <c r="U928" s="186"/>
      <c r="V928" s="186"/>
      <c r="W928" s="186"/>
      <c r="X928" s="186"/>
      <c r="Y928" s="186"/>
      <c r="Z928" s="186"/>
    </row>
    <row r="929" ht="16.5" customHeight="1" spans="1:26">
      <c r="A929" s="186"/>
      <c r="B929" s="186"/>
      <c r="C929" s="186"/>
      <c r="D929" s="186"/>
      <c r="E929" s="186"/>
      <c r="F929" s="186"/>
      <c r="G929" s="186"/>
      <c r="H929" s="186"/>
      <c r="I929" s="186"/>
      <c r="J929" s="186"/>
      <c r="K929" s="186"/>
      <c r="L929" s="186"/>
      <c r="M929" s="186"/>
      <c r="N929" s="186"/>
      <c r="O929" s="186"/>
      <c r="P929" s="186"/>
      <c r="Q929" s="186"/>
      <c r="R929" s="186"/>
      <c r="S929" s="186"/>
      <c r="T929" s="186"/>
      <c r="U929" s="186"/>
      <c r="V929" s="186"/>
      <c r="W929" s="186"/>
      <c r="X929" s="186"/>
      <c r="Y929" s="186"/>
      <c r="Z929" s="186"/>
    </row>
    <row r="930" ht="16.5" customHeight="1" spans="1:26">
      <c r="A930" s="186"/>
      <c r="B930" s="186"/>
      <c r="C930" s="186"/>
      <c r="D930" s="186"/>
      <c r="E930" s="186"/>
      <c r="F930" s="186"/>
      <c r="G930" s="186"/>
      <c r="H930" s="186"/>
      <c r="I930" s="186"/>
      <c r="J930" s="186"/>
      <c r="K930" s="186"/>
      <c r="L930" s="186"/>
      <c r="M930" s="186"/>
      <c r="N930" s="186"/>
      <c r="O930" s="186"/>
      <c r="P930" s="186"/>
      <c r="Q930" s="186"/>
      <c r="R930" s="186"/>
      <c r="S930" s="186"/>
      <c r="T930" s="186"/>
      <c r="U930" s="186"/>
      <c r="V930" s="186"/>
      <c r="W930" s="186"/>
      <c r="X930" s="186"/>
      <c r="Y930" s="186"/>
      <c r="Z930" s="186"/>
    </row>
    <row r="931" ht="16.5" customHeight="1" spans="1:26">
      <c r="A931" s="186"/>
      <c r="B931" s="186"/>
      <c r="C931" s="186"/>
      <c r="D931" s="186"/>
      <c r="E931" s="186"/>
      <c r="F931" s="186"/>
      <c r="G931" s="186"/>
      <c r="H931" s="186"/>
      <c r="I931" s="186"/>
      <c r="J931" s="186"/>
      <c r="K931" s="186"/>
      <c r="L931" s="186"/>
      <c r="M931" s="186"/>
      <c r="N931" s="186"/>
      <c r="O931" s="186"/>
      <c r="P931" s="186"/>
      <c r="Q931" s="186"/>
      <c r="R931" s="186"/>
      <c r="S931" s="186"/>
      <c r="T931" s="186"/>
      <c r="U931" s="186"/>
      <c r="V931" s="186"/>
      <c r="W931" s="186"/>
      <c r="X931" s="186"/>
      <c r="Y931" s="186"/>
      <c r="Z931" s="186"/>
    </row>
    <row r="932" ht="16.5" customHeight="1" spans="1:26">
      <c r="A932" s="186"/>
      <c r="B932" s="186"/>
      <c r="C932" s="186"/>
      <c r="D932" s="186"/>
      <c r="E932" s="186"/>
      <c r="F932" s="186"/>
      <c r="G932" s="186"/>
      <c r="H932" s="186"/>
      <c r="I932" s="186"/>
      <c r="J932" s="186"/>
      <c r="K932" s="186"/>
      <c r="L932" s="186"/>
      <c r="M932" s="186"/>
      <c r="N932" s="186"/>
      <c r="O932" s="186"/>
      <c r="P932" s="186"/>
      <c r="Q932" s="186"/>
      <c r="R932" s="186"/>
      <c r="S932" s="186"/>
      <c r="T932" s="186"/>
      <c r="U932" s="186"/>
      <c r="V932" s="186"/>
      <c r="W932" s="186"/>
      <c r="X932" s="186"/>
      <c r="Y932" s="186"/>
      <c r="Z932" s="186"/>
    </row>
    <row r="933" ht="16.5" customHeight="1" spans="1:26">
      <c r="A933" s="186"/>
      <c r="B933" s="186"/>
      <c r="C933" s="186"/>
      <c r="D933" s="186"/>
      <c r="E933" s="186"/>
      <c r="F933" s="186"/>
      <c r="G933" s="186"/>
      <c r="H933" s="186"/>
      <c r="I933" s="186"/>
      <c r="J933" s="186"/>
      <c r="K933" s="186"/>
      <c r="L933" s="186"/>
      <c r="M933" s="186"/>
      <c r="N933" s="186"/>
      <c r="O933" s="186"/>
      <c r="P933" s="186"/>
      <c r="Q933" s="186"/>
      <c r="R933" s="186"/>
      <c r="S933" s="186"/>
      <c r="T933" s="186"/>
      <c r="U933" s="186"/>
      <c r="V933" s="186"/>
      <c r="W933" s="186"/>
      <c r="X933" s="186"/>
      <c r="Y933" s="186"/>
      <c r="Z933" s="186"/>
    </row>
    <row r="934" ht="16.5" customHeight="1" spans="1:26">
      <c r="A934" s="186"/>
      <c r="B934" s="186"/>
      <c r="C934" s="186"/>
      <c r="D934" s="186"/>
      <c r="E934" s="186"/>
      <c r="F934" s="186"/>
      <c r="G934" s="186"/>
      <c r="H934" s="186"/>
      <c r="I934" s="186"/>
      <c r="J934" s="186"/>
      <c r="K934" s="186"/>
      <c r="L934" s="186"/>
      <c r="M934" s="186"/>
      <c r="N934" s="186"/>
      <c r="O934" s="186"/>
      <c r="P934" s="186"/>
      <c r="Q934" s="186"/>
      <c r="R934" s="186"/>
      <c r="S934" s="186"/>
      <c r="T934" s="186"/>
      <c r="U934" s="186"/>
      <c r="V934" s="186"/>
      <c r="W934" s="186"/>
      <c r="X934" s="186"/>
      <c r="Y934" s="186"/>
      <c r="Z934" s="186"/>
    </row>
    <row r="935" ht="16.5" customHeight="1" spans="1:26">
      <c r="A935" s="186"/>
      <c r="B935" s="186"/>
      <c r="C935" s="186"/>
      <c r="D935" s="186"/>
      <c r="E935" s="186"/>
      <c r="F935" s="186"/>
      <c r="G935" s="186"/>
      <c r="H935" s="186"/>
      <c r="I935" s="186"/>
      <c r="J935" s="186"/>
      <c r="K935" s="186"/>
      <c r="L935" s="186"/>
      <c r="M935" s="186"/>
      <c r="N935" s="186"/>
      <c r="O935" s="186"/>
      <c r="P935" s="186"/>
      <c r="Q935" s="186"/>
      <c r="R935" s="186"/>
      <c r="S935" s="186"/>
      <c r="T935" s="186"/>
      <c r="U935" s="186"/>
      <c r="V935" s="186"/>
      <c r="W935" s="186"/>
      <c r="X935" s="186"/>
      <c r="Y935" s="186"/>
      <c r="Z935" s="186"/>
    </row>
    <row r="936" ht="16.5" customHeight="1" spans="1:26">
      <c r="A936" s="186"/>
      <c r="B936" s="186"/>
      <c r="C936" s="186"/>
      <c r="D936" s="186"/>
      <c r="E936" s="186"/>
      <c r="F936" s="186"/>
      <c r="G936" s="186"/>
      <c r="H936" s="186"/>
      <c r="I936" s="186"/>
      <c r="J936" s="186"/>
      <c r="K936" s="186"/>
      <c r="L936" s="186"/>
      <c r="M936" s="186"/>
      <c r="N936" s="186"/>
      <c r="O936" s="186"/>
      <c r="P936" s="186"/>
      <c r="Q936" s="186"/>
      <c r="R936" s="186"/>
      <c r="S936" s="186"/>
      <c r="T936" s="186"/>
      <c r="U936" s="186"/>
      <c r="V936" s="186"/>
      <c r="W936" s="186"/>
      <c r="X936" s="186"/>
      <c r="Y936" s="186"/>
      <c r="Z936" s="186"/>
    </row>
    <row r="937" ht="16.5" customHeight="1" spans="1:26">
      <c r="A937" s="186"/>
      <c r="B937" s="186"/>
      <c r="C937" s="186"/>
      <c r="D937" s="186"/>
      <c r="E937" s="186"/>
      <c r="F937" s="186"/>
      <c r="G937" s="186"/>
      <c r="H937" s="186"/>
      <c r="I937" s="186"/>
      <c r="J937" s="186"/>
      <c r="K937" s="186"/>
      <c r="L937" s="186"/>
      <c r="M937" s="186"/>
      <c r="N937" s="186"/>
      <c r="O937" s="186"/>
      <c r="P937" s="186"/>
      <c r="Q937" s="186"/>
      <c r="R937" s="186"/>
      <c r="S937" s="186"/>
      <c r="T937" s="186"/>
      <c r="U937" s="186"/>
      <c r="V937" s="186"/>
      <c r="W937" s="186"/>
      <c r="X937" s="186"/>
      <c r="Y937" s="186"/>
      <c r="Z937" s="186"/>
    </row>
    <row r="938" ht="16.5" customHeight="1" spans="1:26">
      <c r="A938" s="186"/>
      <c r="B938" s="186"/>
      <c r="C938" s="186"/>
      <c r="D938" s="186"/>
      <c r="E938" s="186"/>
      <c r="F938" s="186"/>
      <c r="G938" s="186"/>
      <c r="H938" s="186"/>
      <c r="I938" s="186"/>
      <c r="J938" s="186"/>
      <c r="K938" s="186"/>
      <c r="L938" s="186"/>
      <c r="M938" s="186"/>
      <c r="N938" s="186"/>
      <c r="O938" s="186"/>
      <c r="P938" s="186"/>
      <c r="Q938" s="186"/>
      <c r="R938" s="186"/>
      <c r="S938" s="186"/>
      <c r="T938" s="186"/>
      <c r="U938" s="186"/>
      <c r="V938" s="186"/>
      <c r="W938" s="186"/>
      <c r="X938" s="186"/>
      <c r="Y938" s="186"/>
      <c r="Z938" s="186"/>
    </row>
    <row r="939" ht="16.5" customHeight="1" spans="1:26">
      <c r="A939" s="186"/>
      <c r="B939" s="186"/>
      <c r="C939" s="186"/>
      <c r="D939" s="186"/>
      <c r="E939" s="186"/>
      <c r="F939" s="186"/>
      <c r="G939" s="186"/>
      <c r="H939" s="186"/>
      <c r="I939" s="186"/>
      <c r="J939" s="186"/>
      <c r="K939" s="186"/>
      <c r="L939" s="186"/>
      <c r="M939" s="186"/>
      <c r="N939" s="186"/>
      <c r="O939" s="186"/>
      <c r="P939" s="186"/>
      <c r="Q939" s="186"/>
      <c r="R939" s="186"/>
      <c r="S939" s="186"/>
      <c r="T939" s="186"/>
      <c r="U939" s="186"/>
      <c r="V939" s="186"/>
      <c r="W939" s="186"/>
      <c r="X939" s="186"/>
      <c r="Y939" s="186"/>
      <c r="Z939" s="186"/>
    </row>
    <row r="940" ht="16.5" customHeight="1" spans="1:26">
      <c r="A940" s="186"/>
      <c r="B940" s="186"/>
      <c r="C940" s="186"/>
      <c r="D940" s="186"/>
      <c r="E940" s="186"/>
      <c r="F940" s="186"/>
      <c r="G940" s="186"/>
      <c r="H940" s="186"/>
      <c r="I940" s="186"/>
      <c r="J940" s="186"/>
      <c r="K940" s="186"/>
      <c r="L940" s="186"/>
      <c r="M940" s="186"/>
      <c r="N940" s="186"/>
      <c r="O940" s="186"/>
      <c r="P940" s="186"/>
      <c r="Q940" s="186"/>
      <c r="R940" s="186"/>
      <c r="S940" s="186"/>
      <c r="T940" s="186"/>
      <c r="U940" s="186"/>
      <c r="V940" s="186"/>
      <c r="W940" s="186"/>
      <c r="X940" s="186"/>
      <c r="Y940" s="186"/>
      <c r="Z940" s="186"/>
    </row>
    <row r="941" ht="16.5" customHeight="1" spans="1:26">
      <c r="A941" s="186"/>
      <c r="B941" s="186"/>
      <c r="C941" s="186"/>
      <c r="D941" s="186"/>
      <c r="E941" s="186"/>
      <c r="F941" s="186"/>
      <c r="G941" s="186"/>
      <c r="H941" s="186"/>
      <c r="I941" s="186"/>
      <c r="J941" s="186"/>
      <c r="K941" s="186"/>
      <c r="L941" s="186"/>
      <c r="M941" s="186"/>
      <c r="N941" s="186"/>
      <c r="O941" s="186"/>
      <c r="P941" s="186"/>
      <c r="Q941" s="186"/>
      <c r="R941" s="186"/>
      <c r="S941" s="186"/>
      <c r="T941" s="186"/>
      <c r="U941" s="186"/>
      <c r="V941" s="186"/>
      <c r="W941" s="186"/>
      <c r="X941" s="186"/>
      <c r="Y941" s="186"/>
      <c r="Z941" s="186"/>
    </row>
    <row r="942" ht="16.5" customHeight="1" spans="1:26">
      <c r="A942" s="186"/>
      <c r="B942" s="186"/>
      <c r="C942" s="186"/>
      <c r="D942" s="186"/>
      <c r="E942" s="186"/>
      <c r="F942" s="186"/>
      <c r="G942" s="186"/>
      <c r="H942" s="186"/>
      <c r="I942" s="186"/>
      <c r="J942" s="186"/>
      <c r="K942" s="186"/>
      <c r="L942" s="186"/>
      <c r="M942" s="186"/>
      <c r="N942" s="186"/>
      <c r="O942" s="186"/>
      <c r="P942" s="186"/>
      <c r="Q942" s="186"/>
      <c r="R942" s="186"/>
      <c r="S942" s="186"/>
      <c r="T942" s="186"/>
      <c r="U942" s="186"/>
      <c r="V942" s="186"/>
      <c r="W942" s="186"/>
      <c r="X942" s="186"/>
      <c r="Y942" s="186"/>
      <c r="Z942" s="186"/>
    </row>
    <row r="943" ht="16.5" customHeight="1" spans="1:26">
      <c r="A943" s="186"/>
      <c r="B943" s="186"/>
      <c r="C943" s="186"/>
      <c r="D943" s="186"/>
      <c r="E943" s="186"/>
      <c r="F943" s="186"/>
      <c r="G943" s="186"/>
      <c r="H943" s="186"/>
      <c r="I943" s="186"/>
      <c r="J943" s="186"/>
      <c r="K943" s="186"/>
      <c r="L943" s="186"/>
      <c r="M943" s="186"/>
      <c r="N943" s="186"/>
      <c r="O943" s="186"/>
      <c r="P943" s="186"/>
      <c r="Q943" s="186"/>
      <c r="R943" s="186"/>
      <c r="S943" s="186"/>
      <c r="T943" s="186"/>
      <c r="U943" s="186"/>
      <c r="V943" s="186"/>
      <c r="W943" s="186"/>
      <c r="X943" s="186"/>
      <c r="Y943" s="186"/>
      <c r="Z943" s="186"/>
    </row>
    <row r="944" ht="16.5" customHeight="1" spans="1:26">
      <c r="A944" s="186"/>
      <c r="B944" s="186"/>
      <c r="C944" s="186"/>
      <c r="D944" s="186"/>
      <c r="E944" s="186"/>
      <c r="F944" s="186"/>
      <c r="G944" s="186"/>
      <c r="H944" s="186"/>
      <c r="I944" s="186"/>
      <c r="J944" s="186"/>
      <c r="K944" s="186"/>
      <c r="L944" s="186"/>
      <c r="M944" s="186"/>
      <c r="N944" s="186"/>
      <c r="O944" s="186"/>
      <c r="P944" s="186"/>
      <c r="Q944" s="186"/>
      <c r="R944" s="186"/>
      <c r="S944" s="186"/>
      <c r="T944" s="186"/>
      <c r="U944" s="186"/>
      <c r="V944" s="186"/>
      <c r="W944" s="186"/>
      <c r="X944" s="186"/>
      <c r="Y944" s="186"/>
      <c r="Z944" s="186"/>
    </row>
    <row r="945" ht="16.5" customHeight="1" spans="1:26">
      <c r="A945" s="186"/>
      <c r="B945" s="186"/>
      <c r="C945" s="186"/>
      <c r="D945" s="186"/>
      <c r="E945" s="186"/>
      <c r="F945" s="186"/>
      <c r="G945" s="186"/>
      <c r="H945" s="186"/>
      <c r="I945" s="186"/>
      <c r="J945" s="186"/>
      <c r="K945" s="186"/>
      <c r="L945" s="186"/>
      <c r="M945" s="186"/>
      <c r="N945" s="186"/>
      <c r="O945" s="186"/>
      <c r="P945" s="186"/>
      <c r="Q945" s="186"/>
      <c r="R945" s="186"/>
      <c r="S945" s="186"/>
      <c r="T945" s="186"/>
      <c r="U945" s="186"/>
      <c r="V945" s="186"/>
      <c r="W945" s="186"/>
      <c r="X945" s="186"/>
      <c r="Y945" s="186"/>
      <c r="Z945" s="186"/>
    </row>
    <row r="946" ht="16.5" customHeight="1" spans="1:26">
      <c r="A946" s="186"/>
      <c r="B946" s="186"/>
      <c r="C946" s="186"/>
      <c r="D946" s="186"/>
      <c r="E946" s="186"/>
      <c r="F946" s="186"/>
      <c r="G946" s="186"/>
      <c r="H946" s="186"/>
      <c r="I946" s="186"/>
      <c r="J946" s="186"/>
      <c r="K946" s="186"/>
      <c r="L946" s="186"/>
      <c r="M946" s="186"/>
      <c r="N946" s="186"/>
      <c r="O946" s="186"/>
      <c r="P946" s="186"/>
      <c r="Q946" s="186"/>
      <c r="R946" s="186"/>
      <c r="S946" s="186"/>
      <c r="T946" s="186"/>
      <c r="U946" s="186"/>
      <c r="V946" s="186"/>
      <c r="W946" s="186"/>
      <c r="X946" s="186"/>
      <c r="Y946" s="186"/>
      <c r="Z946" s="186"/>
    </row>
    <row r="947" ht="16.5" customHeight="1" spans="1:26">
      <c r="A947" s="186"/>
      <c r="B947" s="186"/>
      <c r="C947" s="186"/>
      <c r="D947" s="186"/>
      <c r="E947" s="186"/>
      <c r="F947" s="186"/>
      <c r="G947" s="186"/>
      <c r="H947" s="186"/>
      <c r="I947" s="186"/>
      <c r="J947" s="186"/>
      <c r="K947" s="186"/>
      <c r="L947" s="186"/>
      <c r="M947" s="186"/>
      <c r="N947" s="186"/>
      <c r="O947" s="186"/>
      <c r="P947" s="186"/>
      <c r="Q947" s="186"/>
      <c r="R947" s="186"/>
      <c r="S947" s="186"/>
      <c r="T947" s="186"/>
      <c r="U947" s="186"/>
      <c r="V947" s="186"/>
      <c r="W947" s="186"/>
      <c r="X947" s="186"/>
      <c r="Y947" s="186"/>
      <c r="Z947" s="186"/>
    </row>
    <row r="948" ht="16.5" customHeight="1" spans="1:26">
      <c r="A948" s="186"/>
      <c r="B948" s="186"/>
      <c r="C948" s="186"/>
      <c r="D948" s="186"/>
      <c r="E948" s="186"/>
      <c r="F948" s="186"/>
      <c r="G948" s="186"/>
      <c r="H948" s="186"/>
      <c r="I948" s="186"/>
      <c r="J948" s="186"/>
      <c r="K948" s="186"/>
      <c r="L948" s="186"/>
      <c r="M948" s="186"/>
      <c r="N948" s="186"/>
      <c r="O948" s="186"/>
      <c r="P948" s="186"/>
      <c r="Q948" s="186"/>
      <c r="R948" s="186"/>
      <c r="S948" s="186"/>
      <c r="T948" s="186"/>
      <c r="U948" s="186"/>
      <c r="V948" s="186"/>
      <c r="W948" s="186"/>
      <c r="X948" s="186"/>
      <c r="Y948" s="186"/>
      <c r="Z948" s="186"/>
    </row>
    <row r="949" ht="16.5" customHeight="1" spans="1:26">
      <c r="A949" s="186"/>
      <c r="B949" s="186"/>
      <c r="C949" s="186"/>
      <c r="D949" s="186"/>
      <c r="E949" s="186"/>
      <c r="F949" s="186"/>
      <c r="G949" s="186"/>
      <c r="H949" s="186"/>
      <c r="I949" s="186"/>
      <c r="J949" s="186"/>
      <c r="K949" s="186"/>
      <c r="L949" s="186"/>
      <c r="M949" s="186"/>
      <c r="N949" s="186"/>
      <c r="O949" s="186"/>
      <c r="P949" s="186"/>
      <c r="Q949" s="186"/>
      <c r="R949" s="186"/>
      <c r="S949" s="186"/>
      <c r="T949" s="186"/>
      <c r="U949" s="186"/>
      <c r="V949" s="186"/>
      <c r="W949" s="186"/>
      <c r="X949" s="186"/>
      <c r="Y949" s="186"/>
      <c r="Z949" s="186"/>
    </row>
    <row r="950" ht="16.5" customHeight="1" spans="1:26">
      <c r="A950" s="186"/>
      <c r="B950" s="186"/>
      <c r="C950" s="186"/>
      <c r="D950" s="186"/>
      <c r="E950" s="186"/>
      <c r="F950" s="186"/>
      <c r="G950" s="186"/>
      <c r="H950" s="186"/>
      <c r="I950" s="186"/>
      <c r="J950" s="186"/>
      <c r="K950" s="186"/>
      <c r="L950" s="186"/>
      <c r="M950" s="186"/>
      <c r="N950" s="186"/>
      <c r="O950" s="186"/>
      <c r="P950" s="186"/>
      <c r="Q950" s="186"/>
      <c r="R950" s="186"/>
      <c r="S950" s="186"/>
      <c r="T950" s="186"/>
      <c r="U950" s="186"/>
      <c r="V950" s="186"/>
      <c r="W950" s="186"/>
      <c r="X950" s="186"/>
      <c r="Y950" s="186"/>
      <c r="Z950" s="186"/>
    </row>
    <row r="951" ht="16.5" customHeight="1" spans="1:26">
      <c r="A951" s="186"/>
      <c r="B951" s="186"/>
      <c r="C951" s="186"/>
      <c r="D951" s="186"/>
      <c r="E951" s="186"/>
      <c r="F951" s="186"/>
      <c r="G951" s="186"/>
      <c r="H951" s="186"/>
      <c r="I951" s="186"/>
      <c r="J951" s="186"/>
      <c r="K951" s="186"/>
      <c r="L951" s="186"/>
      <c r="M951" s="186"/>
      <c r="N951" s="186"/>
      <c r="O951" s="186"/>
      <c r="P951" s="186"/>
      <c r="Q951" s="186"/>
      <c r="R951" s="186"/>
      <c r="S951" s="186"/>
      <c r="T951" s="186"/>
      <c r="U951" s="186"/>
      <c r="V951" s="186"/>
      <c r="W951" s="186"/>
      <c r="X951" s="186"/>
      <c r="Y951" s="186"/>
      <c r="Z951" s="186"/>
    </row>
    <row r="952" ht="16.5" customHeight="1" spans="1:26">
      <c r="A952" s="186"/>
      <c r="B952" s="186"/>
      <c r="C952" s="186"/>
      <c r="D952" s="186"/>
      <c r="E952" s="186"/>
      <c r="F952" s="186"/>
      <c r="G952" s="186"/>
      <c r="H952" s="186"/>
      <c r="I952" s="186"/>
      <c r="J952" s="186"/>
      <c r="K952" s="186"/>
      <c r="L952" s="186"/>
      <c r="M952" s="186"/>
      <c r="N952" s="186"/>
      <c r="O952" s="186"/>
      <c r="P952" s="186"/>
      <c r="Q952" s="186"/>
      <c r="R952" s="186"/>
      <c r="S952" s="186"/>
      <c r="T952" s="186"/>
      <c r="U952" s="186"/>
      <c r="V952" s="186"/>
      <c r="W952" s="186"/>
      <c r="X952" s="186"/>
      <c r="Y952" s="186"/>
      <c r="Z952" s="186"/>
    </row>
    <row r="953" ht="16.5" customHeight="1" spans="1:26">
      <c r="A953" s="186"/>
      <c r="B953" s="186"/>
      <c r="C953" s="186"/>
      <c r="D953" s="186"/>
      <c r="E953" s="186"/>
      <c r="F953" s="186"/>
      <c r="G953" s="186"/>
      <c r="H953" s="186"/>
      <c r="I953" s="186"/>
      <c r="J953" s="186"/>
      <c r="K953" s="186"/>
      <c r="L953" s="186"/>
      <c r="M953" s="186"/>
      <c r="N953" s="186"/>
      <c r="O953" s="186"/>
      <c r="P953" s="186"/>
      <c r="Q953" s="186"/>
      <c r="R953" s="186"/>
      <c r="S953" s="186"/>
      <c r="T953" s="186"/>
      <c r="U953" s="186"/>
      <c r="V953" s="186"/>
      <c r="W953" s="186"/>
      <c r="X953" s="186"/>
      <c r="Y953" s="186"/>
      <c r="Z953" s="186"/>
    </row>
    <row r="954" ht="16.5" customHeight="1" spans="1:26">
      <c r="A954" s="186"/>
      <c r="B954" s="186"/>
      <c r="C954" s="186"/>
      <c r="D954" s="186"/>
      <c r="E954" s="186"/>
      <c r="F954" s="186"/>
      <c r="G954" s="186"/>
      <c r="H954" s="186"/>
      <c r="I954" s="186"/>
      <c r="J954" s="186"/>
      <c r="K954" s="186"/>
      <c r="L954" s="186"/>
      <c r="M954" s="186"/>
      <c r="N954" s="186"/>
      <c r="O954" s="186"/>
      <c r="P954" s="186"/>
      <c r="Q954" s="186"/>
      <c r="R954" s="186"/>
      <c r="S954" s="186"/>
      <c r="T954" s="186"/>
      <c r="U954" s="186"/>
      <c r="V954" s="186"/>
      <c r="W954" s="186"/>
      <c r="X954" s="186"/>
      <c r="Y954" s="186"/>
      <c r="Z954" s="186"/>
    </row>
    <row r="955" ht="16.5" customHeight="1" spans="1:26">
      <c r="A955" s="186"/>
      <c r="B955" s="186"/>
      <c r="C955" s="186"/>
      <c r="D955" s="186"/>
      <c r="E955" s="186"/>
      <c r="F955" s="186"/>
      <c r="G955" s="186"/>
      <c r="H955" s="186"/>
      <c r="I955" s="186"/>
      <c r="J955" s="186"/>
      <c r="K955" s="186"/>
      <c r="L955" s="186"/>
      <c r="M955" s="186"/>
      <c r="N955" s="186"/>
      <c r="O955" s="186"/>
      <c r="P955" s="186"/>
      <c r="Q955" s="186"/>
      <c r="R955" s="186"/>
      <c r="S955" s="186"/>
      <c r="T955" s="186"/>
      <c r="U955" s="186"/>
      <c r="V955" s="186"/>
      <c r="W955" s="186"/>
      <c r="X955" s="186"/>
      <c r="Y955" s="186"/>
      <c r="Z955" s="186"/>
    </row>
    <row r="956" ht="16.5" customHeight="1" spans="1:26">
      <c r="A956" s="186"/>
      <c r="B956" s="186"/>
      <c r="C956" s="186"/>
      <c r="D956" s="186"/>
      <c r="E956" s="186"/>
      <c r="F956" s="186"/>
      <c r="G956" s="186"/>
      <c r="H956" s="186"/>
      <c r="I956" s="186"/>
      <c r="J956" s="186"/>
      <c r="K956" s="186"/>
      <c r="L956" s="186"/>
      <c r="M956" s="186"/>
      <c r="N956" s="186"/>
      <c r="O956" s="186"/>
      <c r="P956" s="186"/>
      <c r="Q956" s="186"/>
      <c r="R956" s="186"/>
      <c r="S956" s="186"/>
      <c r="T956" s="186"/>
      <c r="U956" s="186"/>
      <c r="V956" s="186"/>
      <c r="W956" s="186"/>
      <c r="X956" s="186"/>
      <c r="Y956" s="186"/>
      <c r="Z956" s="186"/>
    </row>
    <row r="957" ht="16.5" customHeight="1" spans="1:26">
      <c r="A957" s="186"/>
      <c r="B957" s="186"/>
      <c r="C957" s="186"/>
      <c r="D957" s="186"/>
      <c r="E957" s="186"/>
      <c r="F957" s="186"/>
      <c r="G957" s="186"/>
      <c r="H957" s="186"/>
      <c r="I957" s="186"/>
      <c r="J957" s="186"/>
      <c r="K957" s="186"/>
      <c r="L957" s="186"/>
      <c r="M957" s="186"/>
      <c r="N957" s="186"/>
      <c r="O957" s="186"/>
      <c r="P957" s="186"/>
      <c r="Q957" s="186"/>
      <c r="R957" s="186"/>
      <c r="S957" s="186"/>
      <c r="T957" s="186"/>
      <c r="U957" s="186"/>
      <c r="V957" s="186"/>
      <c r="W957" s="186"/>
      <c r="X957" s="186"/>
      <c r="Y957" s="186"/>
      <c r="Z957" s="186"/>
    </row>
    <row r="958" ht="16.5" customHeight="1" spans="1:26">
      <c r="A958" s="186"/>
      <c r="B958" s="186"/>
      <c r="C958" s="186"/>
      <c r="D958" s="186"/>
      <c r="E958" s="186"/>
      <c r="F958" s="186"/>
      <c r="G958" s="186"/>
      <c r="H958" s="186"/>
      <c r="I958" s="186"/>
      <c r="J958" s="186"/>
      <c r="K958" s="186"/>
      <c r="L958" s="186"/>
      <c r="M958" s="186"/>
      <c r="N958" s="186"/>
      <c r="O958" s="186"/>
      <c r="P958" s="186"/>
      <c r="Q958" s="186"/>
      <c r="R958" s="186"/>
      <c r="S958" s="186"/>
      <c r="T958" s="186"/>
      <c r="U958" s="186"/>
      <c r="V958" s="186"/>
      <c r="W958" s="186"/>
      <c r="X958" s="186"/>
      <c r="Y958" s="186"/>
      <c r="Z958" s="186"/>
    </row>
    <row r="959" ht="16.5" customHeight="1" spans="1:26">
      <c r="A959" s="186"/>
      <c r="B959" s="186"/>
      <c r="C959" s="186"/>
      <c r="D959" s="186"/>
      <c r="E959" s="186"/>
      <c r="F959" s="186"/>
      <c r="G959" s="186"/>
      <c r="H959" s="186"/>
      <c r="I959" s="186"/>
      <c r="J959" s="186"/>
      <c r="K959" s="186"/>
      <c r="L959" s="186"/>
      <c r="M959" s="186"/>
      <c r="N959" s="186"/>
      <c r="O959" s="186"/>
      <c r="P959" s="186"/>
      <c r="Q959" s="186"/>
      <c r="R959" s="186"/>
      <c r="S959" s="186"/>
      <c r="T959" s="186"/>
      <c r="U959" s="186"/>
      <c r="V959" s="186"/>
      <c r="W959" s="186"/>
      <c r="X959" s="186"/>
      <c r="Y959" s="186"/>
      <c r="Z959" s="186"/>
    </row>
    <row r="960" ht="16.5" customHeight="1" spans="1:26">
      <c r="A960" s="186"/>
      <c r="B960" s="186"/>
      <c r="C960" s="186"/>
      <c r="D960" s="186"/>
      <c r="E960" s="186"/>
      <c r="F960" s="186"/>
      <c r="G960" s="186"/>
      <c r="H960" s="186"/>
      <c r="I960" s="186"/>
      <c r="J960" s="186"/>
      <c r="K960" s="186"/>
      <c r="L960" s="186"/>
      <c r="M960" s="186"/>
      <c r="N960" s="186"/>
      <c r="O960" s="186"/>
      <c r="P960" s="186"/>
      <c r="Q960" s="186"/>
      <c r="R960" s="186"/>
      <c r="S960" s="186"/>
      <c r="T960" s="186"/>
      <c r="U960" s="186"/>
      <c r="V960" s="186"/>
      <c r="W960" s="186"/>
      <c r="X960" s="186"/>
      <c r="Y960" s="186"/>
      <c r="Z960" s="186"/>
    </row>
    <row r="961" ht="16.5" customHeight="1" spans="1:26">
      <c r="A961" s="186"/>
      <c r="B961" s="186"/>
      <c r="C961" s="186"/>
      <c r="D961" s="186"/>
      <c r="E961" s="186"/>
      <c r="F961" s="186"/>
      <c r="G961" s="186"/>
      <c r="H961" s="186"/>
      <c r="I961" s="186"/>
      <c r="J961" s="186"/>
      <c r="K961" s="186"/>
      <c r="L961" s="186"/>
      <c r="M961" s="186"/>
      <c r="N961" s="186"/>
      <c r="O961" s="186"/>
      <c r="P961" s="186"/>
      <c r="Q961" s="186"/>
      <c r="R961" s="186"/>
      <c r="S961" s="186"/>
      <c r="T961" s="186"/>
      <c r="U961" s="186"/>
      <c r="V961" s="186"/>
      <c r="W961" s="186"/>
      <c r="X961" s="186"/>
      <c r="Y961" s="186"/>
      <c r="Z961" s="186"/>
    </row>
    <row r="962" ht="16.5" customHeight="1" spans="1:26">
      <c r="A962" s="186"/>
      <c r="B962" s="186"/>
      <c r="C962" s="186"/>
      <c r="D962" s="186"/>
      <c r="E962" s="186"/>
      <c r="F962" s="186"/>
      <c r="G962" s="186"/>
      <c r="H962" s="186"/>
      <c r="I962" s="186"/>
      <c r="J962" s="186"/>
      <c r="K962" s="186"/>
      <c r="L962" s="186"/>
      <c r="M962" s="186"/>
      <c r="N962" s="186"/>
      <c r="O962" s="186"/>
      <c r="P962" s="186"/>
      <c r="Q962" s="186"/>
      <c r="R962" s="186"/>
      <c r="S962" s="186"/>
      <c r="T962" s="186"/>
      <c r="U962" s="186"/>
      <c r="V962" s="186"/>
      <c r="W962" s="186"/>
      <c r="X962" s="186"/>
      <c r="Y962" s="186"/>
      <c r="Z962" s="186"/>
    </row>
    <row r="963" ht="16.5" customHeight="1" spans="1:26">
      <c r="A963" s="186"/>
      <c r="B963" s="186"/>
      <c r="C963" s="186"/>
      <c r="D963" s="186"/>
      <c r="E963" s="186"/>
      <c r="F963" s="186"/>
      <c r="G963" s="186"/>
      <c r="H963" s="186"/>
      <c r="I963" s="186"/>
      <c r="J963" s="186"/>
      <c r="K963" s="186"/>
      <c r="L963" s="186"/>
      <c r="M963" s="186"/>
      <c r="N963" s="186"/>
      <c r="O963" s="186"/>
      <c r="P963" s="186"/>
      <c r="Q963" s="186"/>
      <c r="R963" s="186"/>
      <c r="S963" s="186"/>
      <c r="T963" s="186"/>
      <c r="U963" s="186"/>
      <c r="V963" s="186"/>
      <c r="W963" s="186"/>
      <c r="X963" s="186"/>
      <c r="Y963" s="186"/>
      <c r="Z963" s="186"/>
    </row>
    <row r="964" ht="16.5" customHeight="1" spans="1:26">
      <c r="A964" s="186"/>
      <c r="B964" s="186"/>
      <c r="C964" s="186"/>
      <c r="D964" s="186"/>
      <c r="E964" s="186"/>
      <c r="F964" s="186"/>
      <c r="G964" s="186"/>
      <c r="H964" s="186"/>
      <c r="I964" s="186"/>
      <c r="J964" s="186"/>
      <c r="K964" s="186"/>
      <c r="L964" s="186"/>
      <c r="M964" s="186"/>
      <c r="N964" s="186"/>
      <c r="O964" s="186"/>
      <c r="P964" s="186"/>
      <c r="Q964" s="186"/>
      <c r="R964" s="186"/>
      <c r="S964" s="186"/>
      <c r="T964" s="186"/>
      <c r="U964" s="186"/>
      <c r="V964" s="186"/>
      <c r="W964" s="186"/>
      <c r="X964" s="186"/>
      <c r="Y964" s="186"/>
      <c r="Z964" s="186"/>
    </row>
    <row r="965" ht="16.5" customHeight="1" spans="1:26">
      <c r="A965" s="186"/>
      <c r="B965" s="186"/>
      <c r="C965" s="186"/>
      <c r="D965" s="186"/>
      <c r="E965" s="186"/>
      <c r="F965" s="186"/>
      <c r="G965" s="186"/>
      <c r="H965" s="186"/>
      <c r="I965" s="186"/>
      <c r="J965" s="186"/>
      <c r="K965" s="186"/>
      <c r="L965" s="186"/>
      <c r="M965" s="186"/>
      <c r="N965" s="186"/>
      <c r="O965" s="186"/>
      <c r="P965" s="186"/>
      <c r="Q965" s="186"/>
      <c r="R965" s="186"/>
      <c r="S965" s="186"/>
      <c r="T965" s="186"/>
      <c r="U965" s="186"/>
      <c r="V965" s="186"/>
      <c r="W965" s="186"/>
      <c r="X965" s="186"/>
      <c r="Y965" s="186"/>
      <c r="Z965" s="186"/>
    </row>
    <row r="966" ht="16.5" customHeight="1" spans="1:26">
      <c r="A966" s="186"/>
      <c r="B966" s="186"/>
      <c r="C966" s="186"/>
      <c r="D966" s="186"/>
      <c r="E966" s="186"/>
      <c r="F966" s="186"/>
      <c r="G966" s="186"/>
      <c r="H966" s="186"/>
      <c r="I966" s="186"/>
      <c r="J966" s="186"/>
      <c r="K966" s="186"/>
      <c r="L966" s="186"/>
      <c r="M966" s="186"/>
      <c r="N966" s="186"/>
      <c r="O966" s="186"/>
      <c r="P966" s="186"/>
      <c r="Q966" s="186"/>
      <c r="R966" s="186"/>
      <c r="S966" s="186"/>
      <c r="T966" s="186"/>
      <c r="U966" s="186"/>
      <c r="V966" s="186"/>
      <c r="W966" s="186"/>
      <c r="X966" s="186"/>
      <c r="Y966" s="186"/>
      <c r="Z966" s="186"/>
    </row>
    <row r="967" ht="16.5" customHeight="1" spans="1:26">
      <c r="A967" s="186"/>
      <c r="B967" s="186"/>
      <c r="C967" s="186"/>
      <c r="D967" s="186"/>
      <c r="E967" s="186"/>
      <c r="F967" s="186"/>
      <c r="G967" s="186"/>
      <c r="H967" s="186"/>
      <c r="I967" s="186"/>
      <c r="J967" s="186"/>
      <c r="K967" s="186"/>
      <c r="L967" s="186"/>
      <c r="M967" s="186"/>
      <c r="N967" s="186"/>
      <c r="O967" s="186"/>
      <c r="P967" s="186"/>
      <c r="Q967" s="186"/>
      <c r="R967" s="186"/>
      <c r="S967" s="186"/>
      <c r="T967" s="186"/>
      <c r="U967" s="186"/>
      <c r="V967" s="186"/>
      <c r="W967" s="186"/>
      <c r="X967" s="186"/>
      <c r="Y967" s="186"/>
      <c r="Z967" s="186"/>
    </row>
    <row r="968" ht="16.5" customHeight="1" spans="1:26">
      <c r="A968" s="186"/>
      <c r="B968" s="186"/>
      <c r="C968" s="186"/>
      <c r="D968" s="186"/>
      <c r="E968" s="186"/>
      <c r="F968" s="186"/>
      <c r="G968" s="186"/>
      <c r="H968" s="186"/>
      <c r="I968" s="186"/>
      <c r="J968" s="186"/>
      <c r="K968" s="186"/>
      <c r="L968" s="186"/>
      <c r="M968" s="186"/>
      <c r="N968" s="186"/>
      <c r="O968" s="186"/>
      <c r="P968" s="186"/>
      <c r="Q968" s="186"/>
      <c r="R968" s="186"/>
      <c r="S968" s="186"/>
      <c r="T968" s="186"/>
      <c r="U968" s="186"/>
      <c r="V968" s="186"/>
      <c r="W968" s="186"/>
      <c r="X968" s="186"/>
      <c r="Y968" s="186"/>
      <c r="Z968" s="186"/>
    </row>
    <row r="969" ht="16.5" customHeight="1" spans="1:26">
      <c r="A969" s="186"/>
      <c r="B969" s="186"/>
      <c r="C969" s="186"/>
      <c r="D969" s="186"/>
      <c r="E969" s="186"/>
      <c r="F969" s="186"/>
      <c r="G969" s="186"/>
      <c r="H969" s="186"/>
      <c r="I969" s="186"/>
      <c r="J969" s="186"/>
      <c r="K969" s="186"/>
      <c r="L969" s="186"/>
      <c r="M969" s="186"/>
      <c r="N969" s="186"/>
      <c r="O969" s="186"/>
      <c r="P969" s="186"/>
      <c r="Q969" s="186"/>
      <c r="R969" s="186"/>
      <c r="S969" s="186"/>
      <c r="T969" s="186"/>
      <c r="U969" s="186"/>
      <c r="V969" s="186"/>
      <c r="W969" s="186"/>
      <c r="X969" s="186"/>
      <c r="Y969" s="186"/>
      <c r="Z969" s="186"/>
    </row>
    <row r="970" ht="16.5" customHeight="1" spans="1:26">
      <c r="A970" s="186"/>
      <c r="B970" s="186"/>
      <c r="C970" s="186"/>
      <c r="D970" s="186"/>
      <c r="E970" s="186"/>
      <c r="F970" s="186"/>
      <c r="G970" s="186"/>
      <c r="H970" s="186"/>
      <c r="I970" s="186"/>
      <c r="J970" s="186"/>
      <c r="K970" s="186"/>
      <c r="L970" s="186"/>
      <c r="M970" s="186"/>
      <c r="N970" s="186"/>
      <c r="O970" s="186"/>
      <c r="P970" s="186"/>
      <c r="Q970" s="186"/>
      <c r="R970" s="186"/>
      <c r="S970" s="186"/>
      <c r="T970" s="186"/>
      <c r="U970" s="186"/>
      <c r="V970" s="186"/>
      <c r="W970" s="186"/>
      <c r="X970" s="186"/>
      <c r="Y970" s="186"/>
      <c r="Z970" s="186"/>
    </row>
    <row r="971" ht="16.5" customHeight="1" spans="1:26">
      <c r="A971" s="186"/>
      <c r="B971" s="186"/>
      <c r="C971" s="186"/>
      <c r="D971" s="186"/>
      <c r="E971" s="186"/>
      <c r="F971" s="186"/>
      <c r="G971" s="186"/>
      <c r="H971" s="186"/>
      <c r="I971" s="186"/>
      <c r="J971" s="186"/>
      <c r="K971" s="186"/>
      <c r="L971" s="186"/>
      <c r="M971" s="186"/>
      <c r="N971" s="186"/>
      <c r="O971" s="186"/>
      <c r="P971" s="186"/>
      <c r="Q971" s="186"/>
      <c r="R971" s="186"/>
      <c r="S971" s="186"/>
      <c r="T971" s="186"/>
      <c r="U971" s="186"/>
      <c r="V971" s="186"/>
      <c r="W971" s="186"/>
      <c r="X971" s="186"/>
      <c r="Y971" s="186"/>
      <c r="Z971" s="186"/>
    </row>
    <row r="972" ht="16.5" customHeight="1" spans="1:26">
      <c r="A972" s="186"/>
      <c r="B972" s="186"/>
      <c r="C972" s="186"/>
      <c r="D972" s="186"/>
      <c r="E972" s="186"/>
      <c r="F972" s="186"/>
      <c r="G972" s="186"/>
      <c r="H972" s="186"/>
      <c r="I972" s="186"/>
      <c r="J972" s="186"/>
      <c r="K972" s="186"/>
      <c r="L972" s="186"/>
      <c r="M972" s="186"/>
      <c r="N972" s="186"/>
      <c r="O972" s="186"/>
      <c r="P972" s="186"/>
      <c r="Q972" s="186"/>
      <c r="R972" s="186"/>
      <c r="S972" s="186"/>
      <c r="T972" s="186"/>
      <c r="U972" s="186"/>
      <c r="V972" s="186"/>
      <c r="W972" s="186"/>
      <c r="X972" s="186"/>
      <c r="Y972" s="186"/>
      <c r="Z972" s="186"/>
    </row>
    <row r="973" ht="16.5" customHeight="1" spans="1:26">
      <c r="A973" s="186"/>
      <c r="B973" s="186"/>
      <c r="C973" s="186"/>
      <c r="D973" s="186"/>
      <c r="E973" s="186"/>
      <c r="F973" s="186"/>
      <c r="G973" s="186"/>
      <c r="H973" s="186"/>
      <c r="I973" s="186"/>
      <c r="J973" s="186"/>
      <c r="K973" s="186"/>
      <c r="L973" s="186"/>
      <c r="M973" s="186"/>
      <c r="N973" s="186"/>
      <c r="O973" s="186"/>
      <c r="P973" s="186"/>
      <c r="Q973" s="186"/>
      <c r="R973" s="186"/>
      <c r="S973" s="186"/>
      <c r="T973" s="186"/>
      <c r="U973" s="186"/>
      <c r="V973" s="186"/>
      <c r="W973" s="186"/>
      <c r="X973" s="186"/>
      <c r="Y973" s="186"/>
      <c r="Z973" s="186"/>
    </row>
    <row r="974" ht="16.5" customHeight="1" spans="1:26">
      <c r="A974" s="186"/>
      <c r="B974" s="186"/>
      <c r="C974" s="186"/>
      <c r="D974" s="186"/>
      <c r="E974" s="186"/>
      <c r="F974" s="186"/>
      <c r="G974" s="186"/>
      <c r="H974" s="186"/>
      <c r="I974" s="186"/>
      <c r="J974" s="186"/>
      <c r="K974" s="186"/>
      <c r="L974" s="186"/>
      <c r="M974" s="186"/>
      <c r="N974" s="186"/>
      <c r="O974" s="186"/>
      <c r="P974" s="186"/>
      <c r="Q974" s="186"/>
      <c r="R974" s="186"/>
      <c r="S974" s="186"/>
      <c r="T974" s="186"/>
      <c r="U974" s="186"/>
      <c r="V974" s="186"/>
      <c r="W974" s="186"/>
      <c r="X974" s="186"/>
      <c r="Y974" s="186"/>
      <c r="Z974" s="186"/>
    </row>
    <row r="975" ht="16.5" customHeight="1" spans="1:26">
      <c r="A975" s="186"/>
      <c r="B975" s="186"/>
      <c r="C975" s="186"/>
      <c r="D975" s="186"/>
      <c r="E975" s="186"/>
      <c r="F975" s="186"/>
      <c r="G975" s="186"/>
      <c r="H975" s="186"/>
      <c r="I975" s="186"/>
      <c r="J975" s="186"/>
      <c r="K975" s="186"/>
      <c r="L975" s="186"/>
      <c r="M975" s="186"/>
      <c r="N975" s="186"/>
      <c r="O975" s="186"/>
      <c r="P975" s="186"/>
      <c r="Q975" s="186"/>
      <c r="R975" s="186"/>
      <c r="S975" s="186"/>
      <c r="T975" s="186"/>
      <c r="U975" s="186"/>
      <c r="V975" s="186"/>
      <c r="W975" s="186"/>
      <c r="X975" s="186"/>
      <c r="Y975" s="186"/>
      <c r="Z975" s="186"/>
    </row>
    <row r="976" ht="16.5" customHeight="1" spans="1:26">
      <c r="A976" s="186"/>
      <c r="B976" s="186"/>
      <c r="C976" s="186"/>
      <c r="D976" s="186"/>
      <c r="E976" s="186"/>
      <c r="F976" s="186"/>
      <c r="G976" s="186"/>
      <c r="H976" s="186"/>
      <c r="I976" s="186"/>
      <c r="J976" s="186"/>
      <c r="K976" s="186"/>
      <c r="L976" s="186"/>
      <c r="M976" s="186"/>
      <c r="N976" s="186"/>
      <c r="O976" s="186"/>
      <c r="P976" s="186"/>
      <c r="Q976" s="186"/>
      <c r="R976" s="186"/>
      <c r="S976" s="186"/>
      <c r="T976" s="186"/>
      <c r="U976" s="186"/>
      <c r="V976" s="186"/>
      <c r="W976" s="186"/>
      <c r="X976" s="186"/>
      <c r="Y976" s="186"/>
      <c r="Z976" s="186"/>
    </row>
    <row r="977" ht="16.5" customHeight="1" spans="1:26">
      <c r="A977" s="186"/>
      <c r="B977" s="186"/>
      <c r="C977" s="186"/>
      <c r="D977" s="186"/>
      <c r="E977" s="186"/>
      <c r="F977" s="186"/>
      <c r="G977" s="186"/>
      <c r="H977" s="186"/>
      <c r="I977" s="186"/>
      <c r="J977" s="186"/>
      <c r="K977" s="186"/>
      <c r="L977" s="186"/>
      <c r="M977" s="186"/>
      <c r="N977" s="186"/>
      <c r="O977" s="186"/>
      <c r="P977" s="186"/>
      <c r="Q977" s="186"/>
      <c r="R977" s="186"/>
      <c r="S977" s="186"/>
      <c r="T977" s="186"/>
      <c r="U977" s="186"/>
      <c r="V977" s="186"/>
      <c r="W977" s="186"/>
      <c r="X977" s="186"/>
      <c r="Y977" s="186"/>
      <c r="Z977" s="186"/>
    </row>
    <row r="978" ht="16.5" customHeight="1" spans="1:26">
      <c r="A978" s="186"/>
      <c r="B978" s="186"/>
      <c r="C978" s="186"/>
      <c r="D978" s="186"/>
      <c r="E978" s="186"/>
      <c r="F978" s="186"/>
      <c r="G978" s="186"/>
      <c r="H978" s="186"/>
      <c r="I978" s="186"/>
      <c r="J978" s="186"/>
      <c r="K978" s="186"/>
      <c r="L978" s="186"/>
      <c r="M978" s="186"/>
      <c r="N978" s="186"/>
      <c r="O978" s="186"/>
      <c r="P978" s="186"/>
      <c r="Q978" s="186"/>
      <c r="R978" s="186"/>
      <c r="S978" s="186"/>
      <c r="T978" s="186"/>
      <c r="U978" s="186"/>
      <c r="V978" s="186"/>
      <c r="W978" s="186"/>
      <c r="X978" s="186"/>
      <c r="Y978" s="186"/>
      <c r="Z978" s="186"/>
    </row>
    <row r="979" ht="16.5" customHeight="1" spans="1:26">
      <c r="A979" s="186"/>
      <c r="B979" s="186"/>
      <c r="C979" s="186"/>
      <c r="D979" s="186"/>
      <c r="E979" s="186"/>
      <c r="F979" s="186"/>
      <c r="G979" s="186"/>
      <c r="H979" s="186"/>
      <c r="I979" s="186"/>
      <c r="J979" s="186"/>
      <c r="K979" s="186"/>
      <c r="L979" s="186"/>
      <c r="M979" s="186"/>
      <c r="N979" s="186"/>
      <c r="O979" s="186"/>
      <c r="P979" s="186"/>
      <c r="Q979" s="186"/>
      <c r="R979" s="186"/>
      <c r="S979" s="186"/>
      <c r="T979" s="186"/>
      <c r="U979" s="186"/>
      <c r="V979" s="186"/>
      <c r="W979" s="186"/>
      <c r="X979" s="186"/>
      <c r="Y979" s="186"/>
      <c r="Z979" s="186"/>
    </row>
    <row r="980" ht="16.5" customHeight="1" spans="1:26">
      <c r="A980" s="186"/>
      <c r="B980" s="186"/>
      <c r="C980" s="186"/>
      <c r="D980" s="186"/>
      <c r="E980" s="186"/>
      <c r="F980" s="186"/>
      <c r="G980" s="186"/>
      <c r="H980" s="186"/>
      <c r="I980" s="186"/>
      <c r="J980" s="186"/>
      <c r="K980" s="186"/>
      <c r="L980" s="186"/>
      <c r="M980" s="186"/>
      <c r="N980" s="186"/>
      <c r="O980" s="186"/>
      <c r="P980" s="186"/>
      <c r="Q980" s="186"/>
      <c r="R980" s="186"/>
      <c r="S980" s="186"/>
      <c r="T980" s="186"/>
      <c r="U980" s="186"/>
      <c r="V980" s="186"/>
      <c r="W980" s="186"/>
      <c r="X980" s="186"/>
      <c r="Y980" s="186"/>
      <c r="Z980" s="186"/>
    </row>
    <row r="981" ht="16.5" customHeight="1" spans="1:26">
      <c r="A981" s="186"/>
      <c r="B981" s="186"/>
      <c r="C981" s="186"/>
      <c r="D981" s="186"/>
      <c r="E981" s="186"/>
      <c r="F981" s="186"/>
      <c r="G981" s="186"/>
      <c r="H981" s="186"/>
      <c r="I981" s="186"/>
      <c r="J981" s="186"/>
      <c r="K981" s="186"/>
      <c r="L981" s="186"/>
      <c r="M981" s="186"/>
      <c r="N981" s="186"/>
      <c r="O981" s="186"/>
      <c r="P981" s="186"/>
      <c r="Q981" s="186"/>
      <c r="R981" s="186"/>
      <c r="S981" s="186"/>
      <c r="T981" s="186"/>
      <c r="U981" s="186"/>
      <c r="V981" s="186"/>
      <c r="W981" s="186"/>
      <c r="X981" s="186"/>
      <c r="Y981" s="186"/>
      <c r="Z981" s="186"/>
    </row>
    <row r="982" ht="16.5" customHeight="1" spans="1:26">
      <c r="A982" s="186"/>
      <c r="B982" s="186"/>
      <c r="C982" s="186"/>
      <c r="D982" s="186"/>
      <c r="E982" s="186"/>
      <c r="F982" s="186"/>
      <c r="G982" s="186"/>
      <c r="H982" s="186"/>
      <c r="I982" s="186"/>
      <c r="J982" s="186"/>
      <c r="K982" s="186"/>
      <c r="L982" s="186"/>
      <c r="M982" s="186"/>
      <c r="N982" s="186"/>
      <c r="O982" s="186"/>
      <c r="P982" s="186"/>
      <c r="Q982" s="186"/>
      <c r="R982" s="186"/>
      <c r="S982" s="186"/>
      <c r="T982" s="186"/>
      <c r="U982" s="186"/>
      <c r="V982" s="186"/>
      <c r="W982" s="186"/>
      <c r="X982" s="186"/>
      <c r="Y982" s="186"/>
      <c r="Z982" s="186"/>
    </row>
    <row r="983" ht="16.5" customHeight="1" spans="1:26">
      <c r="A983" s="186"/>
      <c r="B983" s="186"/>
      <c r="C983" s="186"/>
      <c r="D983" s="186"/>
      <c r="E983" s="186"/>
      <c r="F983" s="186"/>
      <c r="G983" s="186"/>
      <c r="H983" s="186"/>
      <c r="I983" s="186"/>
      <c r="J983" s="186"/>
      <c r="K983" s="186"/>
      <c r="L983" s="186"/>
      <c r="M983" s="186"/>
      <c r="N983" s="186"/>
      <c r="O983" s="186"/>
      <c r="P983" s="186"/>
      <c r="Q983" s="186"/>
      <c r="R983" s="186"/>
      <c r="S983" s="186"/>
      <c r="T983" s="186"/>
      <c r="U983" s="186"/>
      <c r="V983" s="186"/>
      <c r="W983" s="186"/>
      <c r="X983" s="186"/>
      <c r="Y983" s="186"/>
      <c r="Z983" s="186"/>
    </row>
    <row r="984" ht="16.5" customHeight="1" spans="1:26">
      <c r="A984" s="186"/>
      <c r="B984" s="186"/>
      <c r="C984" s="186"/>
      <c r="D984" s="186"/>
      <c r="E984" s="186"/>
      <c r="F984" s="186"/>
      <c r="G984" s="186"/>
      <c r="H984" s="186"/>
      <c r="I984" s="186"/>
      <c r="J984" s="186"/>
      <c r="K984" s="186"/>
      <c r="L984" s="186"/>
      <c r="M984" s="186"/>
      <c r="N984" s="186"/>
      <c r="O984" s="186"/>
      <c r="P984" s="186"/>
      <c r="Q984" s="186"/>
      <c r="R984" s="186"/>
      <c r="S984" s="186"/>
      <c r="T984" s="186"/>
      <c r="U984" s="186"/>
      <c r="V984" s="186"/>
      <c r="W984" s="186"/>
      <c r="X984" s="186"/>
      <c r="Y984" s="186"/>
      <c r="Z984" s="186"/>
    </row>
    <row r="985" ht="16.5" customHeight="1" spans="1:26">
      <c r="A985" s="186"/>
      <c r="B985" s="186"/>
      <c r="C985" s="186"/>
      <c r="D985" s="186"/>
      <c r="E985" s="186"/>
      <c r="F985" s="186"/>
      <c r="G985" s="186"/>
      <c r="H985" s="186"/>
      <c r="I985" s="186"/>
      <c r="J985" s="186"/>
      <c r="K985" s="186"/>
      <c r="L985" s="186"/>
      <c r="M985" s="186"/>
      <c r="N985" s="186"/>
      <c r="O985" s="186"/>
      <c r="P985" s="186"/>
      <c r="Q985" s="186"/>
      <c r="R985" s="186"/>
      <c r="S985" s="186"/>
      <c r="T985" s="186"/>
      <c r="U985" s="186"/>
      <c r="V985" s="186"/>
      <c r="W985" s="186"/>
      <c r="X985" s="186"/>
      <c r="Y985" s="186"/>
      <c r="Z985" s="186"/>
    </row>
    <row r="986" ht="16.5" customHeight="1" spans="1:26">
      <c r="A986" s="186"/>
      <c r="B986" s="186"/>
      <c r="C986" s="186"/>
      <c r="D986" s="186"/>
      <c r="E986" s="186"/>
      <c r="F986" s="186"/>
      <c r="G986" s="186"/>
      <c r="H986" s="186"/>
      <c r="I986" s="186"/>
      <c r="J986" s="186"/>
      <c r="K986" s="186"/>
      <c r="L986" s="186"/>
      <c r="M986" s="186"/>
      <c r="N986" s="186"/>
      <c r="O986" s="186"/>
      <c r="P986" s="186"/>
      <c r="Q986" s="186"/>
      <c r="R986" s="186"/>
      <c r="S986" s="186"/>
      <c r="T986" s="186"/>
      <c r="U986" s="186"/>
      <c r="V986" s="186"/>
      <c r="W986" s="186"/>
      <c r="X986" s="186"/>
      <c r="Y986" s="186"/>
      <c r="Z986" s="186"/>
    </row>
    <row r="987" ht="16.5" customHeight="1" spans="1:26">
      <c r="A987" s="186"/>
      <c r="B987" s="186"/>
      <c r="C987" s="186"/>
      <c r="D987" s="186"/>
      <c r="E987" s="186"/>
      <c r="F987" s="186"/>
      <c r="G987" s="186"/>
      <c r="H987" s="186"/>
      <c r="I987" s="186"/>
      <c r="J987" s="186"/>
      <c r="K987" s="186"/>
      <c r="L987" s="186"/>
      <c r="M987" s="186"/>
      <c r="N987" s="186"/>
      <c r="O987" s="186"/>
      <c r="P987" s="186"/>
      <c r="Q987" s="186"/>
      <c r="R987" s="186"/>
      <c r="S987" s="186"/>
      <c r="T987" s="186"/>
      <c r="U987" s="186"/>
      <c r="V987" s="186"/>
      <c r="W987" s="186"/>
      <c r="X987" s="186"/>
      <c r="Y987" s="186"/>
      <c r="Z987" s="186"/>
    </row>
    <row r="988" ht="16.5" customHeight="1" spans="1:26">
      <c r="A988" s="186"/>
      <c r="B988" s="186"/>
      <c r="C988" s="186"/>
      <c r="D988" s="186"/>
      <c r="E988" s="186"/>
      <c r="F988" s="186"/>
      <c r="G988" s="186"/>
      <c r="H988" s="186"/>
      <c r="I988" s="186"/>
      <c r="J988" s="186"/>
      <c r="K988" s="186"/>
      <c r="L988" s="186"/>
      <c r="M988" s="186"/>
      <c r="N988" s="186"/>
      <c r="O988" s="186"/>
      <c r="P988" s="186"/>
      <c r="Q988" s="186"/>
      <c r="R988" s="186"/>
      <c r="S988" s="186"/>
      <c r="T988" s="186"/>
      <c r="U988" s="186"/>
      <c r="V988" s="186"/>
      <c r="W988" s="186"/>
      <c r="X988" s="186"/>
      <c r="Y988" s="186"/>
      <c r="Z988" s="186"/>
    </row>
    <row r="989" ht="16.5" customHeight="1" spans="1:26">
      <c r="A989" s="186"/>
      <c r="B989" s="186"/>
      <c r="C989" s="186"/>
      <c r="D989" s="186"/>
      <c r="E989" s="186"/>
      <c r="F989" s="186"/>
      <c r="G989" s="186"/>
      <c r="H989" s="186"/>
      <c r="I989" s="186"/>
      <c r="J989" s="186"/>
      <c r="K989" s="186"/>
      <c r="L989" s="186"/>
      <c r="M989" s="186"/>
      <c r="N989" s="186"/>
      <c r="O989" s="186"/>
      <c r="P989" s="186"/>
      <c r="Q989" s="186"/>
      <c r="R989" s="186"/>
      <c r="S989" s="186"/>
      <c r="T989" s="186"/>
      <c r="U989" s="186"/>
      <c r="V989" s="186"/>
      <c r="W989" s="186"/>
      <c r="X989" s="186"/>
      <c r="Y989" s="186"/>
      <c r="Z989" s="186"/>
    </row>
    <row r="990" ht="16.5" customHeight="1" spans="1:26">
      <c r="A990" s="186"/>
      <c r="B990" s="186"/>
      <c r="C990" s="186"/>
      <c r="D990" s="186"/>
      <c r="E990" s="186"/>
      <c r="F990" s="186"/>
      <c r="G990" s="186"/>
      <c r="H990" s="186"/>
      <c r="I990" s="186"/>
      <c r="J990" s="186"/>
      <c r="K990" s="186"/>
      <c r="L990" s="186"/>
      <c r="M990" s="186"/>
      <c r="N990" s="186"/>
      <c r="O990" s="186"/>
      <c r="P990" s="186"/>
      <c r="Q990" s="186"/>
      <c r="R990" s="186"/>
      <c r="S990" s="186"/>
      <c r="T990" s="186"/>
      <c r="U990" s="186"/>
      <c r="V990" s="186"/>
      <c r="W990" s="186"/>
      <c r="X990" s="186"/>
      <c r="Y990" s="186"/>
      <c r="Z990" s="186"/>
    </row>
    <row r="991" ht="16.5" customHeight="1" spans="1:26">
      <c r="A991" s="186"/>
      <c r="B991" s="186"/>
      <c r="C991" s="186"/>
      <c r="D991" s="186"/>
      <c r="E991" s="186"/>
      <c r="F991" s="186"/>
      <c r="G991" s="186"/>
      <c r="H991" s="186"/>
      <c r="I991" s="186"/>
      <c r="J991" s="186"/>
      <c r="K991" s="186"/>
      <c r="L991" s="186"/>
      <c r="M991" s="186"/>
      <c r="N991" s="186"/>
      <c r="O991" s="186"/>
      <c r="P991" s="186"/>
      <c r="Q991" s="186"/>
      <c r="R991" s="186"/>
      <c r="S991" s="186"/>
      <c r="T991" s="186"/>
      <c r="U991" s="186"/>
      <c r="V991" s="186"/>
      <c r="W991" s="186"/>
      <c r="X991" s="186"/>
      <c r="Y991" s="186"/>
      <c r="Z991" s="186"/>
    </row>
    <row r="992" ht="16.5" customHeight="1" spans="1:26">
      <c r="A992" s="186"/>
      <c r="B992" s="186"/>
      <c r="C992" s="186"/>
      <c r="D992" s="186"/>
      <c r="E992" s="186"/>
      <c r="F992" s="186"/>
      <c r="G992" s="186"/>
      <c r="H992" s="186"/>
      <c r="I992" s="186"/>
      <c r="J992" s="186"/>
      <c r="K992" s="186"/>
      <c r="L992" s="186"/>
      <c r="M992" s="186"/>
      <c r="N992" s="186"/>
      <c r="O992" s="186"/>
      <c r="P992" s="186"/>
      <c r="Q992" s="186"/>
      <c r="R992" s="186"/>
      <c r="S992" s="186"/>
      <c r="T992" s="186"/>
      <c r="U992" s="186"/>
      <c r="V992" s="186"/>
      <c r="W992" s="186"/>
      <c r="X992" s="186"/>
      <c r="Y992" s="186"/>
      <c r="Z992" s="186"/>
    </row>
    <row r="993" ht="16.5" customHeight="1" spans="1:26">
      <c r="A993" s="186"/>
      <c r="B993" s="186"/>
      <c r="C993" s="186"/>
      <c r="D993" s="186"/>
      <c r="E993" s="186"/>
      <c r="F993" s="186"/>
      <c r="G993" s="186"/>
      <c r="H993" s="186"/>
      <c r="I993" s="186"/>
      <c r="J993" s="186"/>
      <c r="K993" s="186"/>
      <c r="L993" s="186"/>
      <c r="M993" s="186"/>
      <c r="N993" s="186"/>
      <c r="O993" s="186"/>
      <c r="P993" s="186"/>
      <c r="Q993" s="186"/>
      <c r="R993" s="186"/>
      <c r="S993" s="186"/>
      <c r="T993" s="186"/>
      <c r="U993" s="186"/>
      <c r="V993" s="186"/>
      <c r="W993" s="186"/>
      <c r="X993" s="186"/>
      <c r="Y993" s="186"/>
      <c r="Z993" s="186"/>
    </row>
    <row r="994" ht="16.5" customHeight="1" spans="1:26">
      <c r="A994" s="186"/>
      <c r="B994" s="186"/>
      <c r="C994" s="186"/>
      <c r="D994" s="186"/>
      <c r="E994" s="186"/>
      <c r="F994" s="186"/>
      <c r="G994" s="186"/>
      <c r="H994" s="186"/>
      <c r="I994" s="186"/>
      <c r="J994" s="186"/>
      <c r="K994" s="186"/>
      <c r="L994" s="186"/>
      <c r="M994" s="186"/>
      <c r="N994" s="186"/>
      <c r="O994" s="186"/>
      <c r="P994" s="186"/>
      <c r="Q994" s="186"/>
      <c r="R994" s="186"/>
      <c r="S994" s="186"/>
      <c r="T994" s="186"/>
      <c r="U994" s="186"/>
      <c r="V994" s="186"/>
      <c r="W994" s="186"/>
      <c r="X994" s="186"/>
      <c r="Y994" s="186"/>
      <c r="Z994" s="186"/>
    </row>
    <row r="995" ht="16.5" customHeight="1" spans="1:26">
      <c r="A995" s="186"/>
      <c r="B995" s="186"/>
      <c r="C995" s="186"/>
      <c r="D995" s="186"/>
      <c r="E995" s="186"/>
      <c r="F995" s="186"/>
      <c r="G995" s="186"/>
      <c r="H995" s="186"/>
      <c r="I995" s="186"/>
      <c r="J995" s="186"/>
      <c r="K995" s="186"/>
      <c r="L995" s="186"/>
      <c r="M995" s="186"/>
      <c r="N995" s="186"/>
      <c r="O995" s="186"/>
      <c r="P995" s="186"/>
      <c r="Q995" s="186"/>
      <c r="R995" s="186"/>
      <c r="S995" s="186"/>
      <c r="T995" s="186"/>
      <c r="U995" s="186"/>
      <c r="V995" s="186"/>
      <c r="W995" s="186"/>
      <c r="X995" s="186"/>
      <c r="Y995" s="186"/>
      <c r="Z995" s="186"/>
    </row>
    <row r="996" ht="16.5" customHeight="1" spans="1:26">
      <c r="A996" s="186"/>
      <c r="B996" s="186"/>
      <c r="C996" s="186"/>
      <c r="D996" s="186"/>
      <c r="E996" s="186"/>
      <c r="F996" s="186"/>
      <c r="G996" s="186"/>
      <c r="H996" s="186"/>
      <c r="I996" s="186"/>
      <c r="J996" s="186"/>
      <c r="K996" s="186"/>
      <c r="L996" s="186"/>
      <c r="M996" s="186"/>
      <c r="N996" s="186"/>
      <c r="O996" s="186"/>
      <c r="P996" s="186"/>
      <c r="Q996" s="186"/>
      <c r="R996" s="186"/>
      <c r="S996" s="186"/>
      <c r="T996" s="186"/>
      <c r="U996" s="186"/>
      <c r="V996" s="186"/>
      <c r="W996" s="186"/>
      <c r="X996" s="186"/>
      <c r="Y996" s="186"/>
      <c r="Z996" s="186"/>
    </row>
    <row r="997" ht="16.5" customHeight="1" spans="1:26">
      <c r="A997" s="186"/>
      <c r="B997" s="186"/>
      <c r="C997" s="186"/>
      <c r="D997" s="186"/>
      <c r="E997" s="186"/>
      <c r="F997" s="186"/>
      <c r="G997" s="186"/>
      <c r="H997" s="186"/>
      <c r="I997" s="186"/>
      <c r="J997" s="186"/>
      <c r="K997" s="186"/>
      <c r="L997" s="186"/>
      <c r="M997" s="186"/>
      <c r="N997" s="186"/>
      <c r="O997" s="186"/>
      <c r="P997" s="186"/>
      <c r="Q997" s="186"/>
      <c r="R997" s="186"/>
      <c r="S997" s="186"/>
      <c r="T997" s="186"/>
      <c r="U997" s="186"/>
      <c r="V997" s="186"/>
      <c r="W997" s="186"/>
      <c r="X997" s="186"/>
      <c r="Y997" s="186"/>
      <c r="Z997" s="186"/>
    </row>
    <row r="998" ht="16.5" customHeight="1" spans="1:26">
      <c r="A998" s="186"/>
      <c r="B998" s="186"/>
      <c r="C998" s="186"/>
      <c r="D998" s="186"/>
      <c r="E998" s="186"/>
      <c r="F998" s="186"/>
      <c r="G998" s="186"/>
      <c r="H998" s="186"/>
      <c r="I998" s="186"/>
      <c r="J998" s="186"/>
      <c r="K998" s="186"/>
      <c r="L998" s="186"/>
      <c r="M998" s="186"/>
      <c r="N998" s="186"/>
      <c r="O998" s="186"/>
      <c r="P998" s="186"/>
      <c r="Q998" s="186"/>
      <c r="R998" s="186"/>
      <c r="S998" s="186"/>
      <c r="T998" s="186"/>
      <c r="U998" s="186"/>
      <c r="V998" s="186"/>
      <c r="W998" s="186"/>
      <c r="X998" s="186"/>
      <c r="Y998" s="186"/>
      <c r="Z998" s="186"/>
    </row>
    <row r="999" ht="16.5" customHeight="1" spans="1:26">
      <c r="A999" s="186"/>
      <c r="B999" s="186"/>
      <c r="C999" s="186"/>
      <c r="D999" s="186"/>
      <c r="E999" s="186"/>
      <c r="F999" s="186"/>
      <c r="G999" s="186"/>
      <c r="H999" s="186"/>
      <c r="I999" s="186"/>
      <c r="J999" s="186"/>
      <c r="K999" s="186"/>
      <c r="L999" s="186"/>
      <c r="M999" s="186"/>
      <c r="N999" s="186"/>
      <c r="O999" s="186"/>
      <c r="P999" s="186"/>
      <c r="Q999" s="186"/>
      <c r="R999" s="186"/>
      <c r="S999" s="186"/>
      <c r="T999" s="186"/>
      <c r="U999" s="186"/>
      <c r="V999" s="186"/>
      <c r="W999" s="186"/>
      <c r="X999" s="186"/>
      <c r="Y999" s="186"/>
      <c r="Z999" s="186"/>
    </row>
    <row r="1000" ht="16.5" customHeight="1" spans="1:26">
      <c r="A1000" s="186"/>
      <c r="B1000" s="186"/>
      <c r="C1000" s="186"/>
      <c r="D1000" s="186"/>
      <c r="E1000" s="186"/>
      <c r="F1000" s="186"/>
      <c r="G1000" s="186"/>
      <c r="H1000" s="186"/>
      <c r="I1000" s="186"/>
      <c r="J1000" s="186"/>
      <c r="K1000" s="186"/>
      <c r="L1000" s="186"/>
      <c r="M1000" s="186"/>
      <c r="N1000" s="186"/>
      <c r="O1000" s="186"/>
      <c r="P1000" s="186"/>
      <c r="Q1000" s="186"/>
      <c r="R1000" s="186"/>
      <c r="S1000" s="186"/>
      <c r="T1000" s="186"/>
      <c r="U1000" s="186"/>
      <c r="V1000" s="186"/>
      <c r="W1000" s="186"/>
      <c r="X1000" s="186"/>
      <c r="Y1000" s="186"/>
      <c r="Z1000" s="186"/>
    </row>
  </sheetData>
  <mergeCells count="6">
    <mergeCell ref="C44:D44"/>
    <mergeCell ref="A81:B81"/>
    <mergeCell ref="C81:D81"/>
    <mergeCell ref="C82:D82"/>
    <mergeCell ref="C83:D83"/>
    <mergeCell ref="C84:D84"/>
  </mergeCells>
  <hyperlinks>
    <hyperlink ref="C84" r:id="rId2" display="gerencia.hrcfabamed@gmail.com / coord.adm.hrc@fabamed.org.br"/>
  </hyperlinks>
  <printOptions horizontalCentered="1" verticalCentered="1"/>
  <pageMargins left="0" right="0" top="0" bottom="0" header="0" footer="0"/>
  <pageSetup paperSize="9" orientation="landscape"/>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000"/>
  <sheetViews>
    <sheetView showGridLines="0" zoomScale="70" zoomScaleNormal="70" workbookViewId="0">
      <selection activeCell="D55" sqref="D55"/>
    </sheetView>
  </sheetViews>
  <sheetFormatPr defaultColWidth="12.5714285714286" defaultRowHeight="15" customHeight="1"/>
  <cols>
    <col min="1" max="1" width="17.2857142857143" style="76" customWidth="1"/>
    <col min="2" max="2" width="144.142857142857" style="76" customWidth="1"/>
    <col min="3" max="3" width="17" style="76" customWidth="1"/>
    <col min="4" max="4" width="24.7142857142857" style="76" customWidth="1"/>
    <col min="5" max="5" width="2.14285714285714" style="76" customWidth="1"/>
    <col min="6" max="9" width="9.14285714285714" style="76" customWidth="1"/>
    <col min="10" max="10" width="46" style="76" customWidth="1"/>
    <col min="11" max="19" width="9.14285714285714" style="76" customWidth="1"/>
    <col min="20" max="26" width="8.57142857142857" style="76" customWidth="1"/>
    <col min="27" max="16384" width="12.5714285714286" style="76"/>
  </cols>
  <sheetData>
    <row r="1" ht="13.5" spans="1:26">
      <c r="A1" s="77"/>
      <c r="B1" s="77"/>
      <c r="C1" s="77"/>
      <c r="D1" s="77"/>
      <c r="E1" s="77"/>
      <c r="F1" s="77"/>
      <c r="G1" s="78"/>
      <c r="H1" s="78"/>
      <c r="I1" s="78"/>
      <c r="J1" s="78"/>
      <c r="K1" s="78"/>
      <c r="L1" s="78"/>
      <c r="M1" s="78"/>
      <c r="N1" s="78"/>
      <c r="O1" s="78"/>
      <c r="P1" s="78"/>
      <c r="Q1" s="78"/>
      <c r="R1" s="78"/>
      <c r="S1" s="78"/>
      <c r="T1" s="78"/>
      <c r="U1" s="78"/>
      <c r="V1" s="78"/>
      <c r="W1" s="78"/>
      <c r="X1" s="78"/>
      <c r="Y1" s="78"/>
      <c r="Z1" s="78"/>
    </row>
    <row r="2" ht="21" customHeight="1" spans="1:26">
      <c r="A2" s="79"/>
      <c r="B2" s="77"/>
      <c r="C2" s="80" t="s">
        <v>1</v>
      </c>
      <c r="D2" s="81" t="s">
        <v>1402</v>
      </c>
      <c r="E2" s="78"/>
      <c r="F2" s="78"/>
      <c r="G2" s="78"/>
      <c r="H2" s="78"/>
      <c r="I2" s="78"/>
      <c r="J2" s="78"/>
      <c r="K2" s="78"/>
      <c r="L2" s="78"/>
      <c r="M2" s="78"/>
      <c r="N2" s="78"/>
      <c r="O2" s="78"/>
      <c r="P2" s="78"/>
      <c r="Q2" s="78"/>
      <c r="R2" s="78"/>
      <c r="S2" s="78"/>
      <c r="T2" s="78"/>
      <c r="U2" s="78"/>
      <c r="V2" s="78"/>
      <c r="W2" s="78"/>
      <c r="X2" s="78"/>
      <c r="Y2" s="78"/>
      <c r="Z2" s="78"/>
    </row>
    <row r="3" ht="21" customHeight="1" spans="1:26">
      <c r="A3" s="79"/>
      <c r="B3" s="82" t="s">
        <v>380</v>
      </c>
      <c r="C3" s="80" t="s">
        <v>4</v>
      </c>
      <c r="D3" s="81">
        <v>2026</v>
      </c>
      <c r="E3" s="78"/>
      <c r="F3" s="78"/>
      <c r="G3" s="78"/>
      <c r="H3" s="78"/>
      <c r="I3" s="78"/>
      <c r="J3" s="78"/>
      <c r="K3" s="78"/>
      <c r="L3" s="78"/>
      <c r="M3" s="78"/>
      <c r="N3" s="78"/>
      <c r="O3" s="78"/>
      <c r="P3" s="78"/>
      <c r="Q3" s="78"/>
      <c r="R3" s="78"/>
      <c r="S3" s="78"/>
      <c r="T3" s="78"/>
      <c r="U3" s="78"/>
      <c r="V3" s="78"/>
      <c r="W3" s="78"/>
      <c r="X3" s="78"/>
      <c r="Y3" s="78"/>
      <c r="Z3" s="78"/>
    </row>
    <row r="4" ht="21" customHeight="1" spans="1:26">
      <c r="A4" s="79"/>
      <c r="B4" s="83" t="s">
        <v>1403</v>
      </c>
      <c r="C4" s="84" t="s">
        <v>5</v>
      </c>
      <c r="D4" s="85" t="s">
        <v>6</v>
      </c>
      <c r="E4" s="78"/>
      <c r="F4" s="78"/>
      <c r="G4" s="78"/>
      <c r="H4" s="78"/>
      <c r="I4" s="78"/>
      <c r="J4" s="78"/>
      <c r="K4" s="78"/>
      <c r="L4" s="78"/>
      <c r="M4" s="78"/>
      <c r="N4" s="78"/>
      <c r="O4" s="78"/>
      <c r="P4" s="78"/>
      <c r="Q4" s="78"/>
      <c r="R4" s="78"/>
      <c r="S4" s="78"/>
      <c r="T4" s="78"/>
      <c r="U4" s="78"/>
      <c r="V4" s="78"/>
      <c r="W4" s="78"/>
      <c r="X4" s="78"/>
      <c r="Y4" s="78"/>
      <c r="Z4" s="78"/>
    </row>
    <row r="5" ht="12.75" spans="1:26">
      <c r="A5" s="86"/>
      <c r="B5" s="86"/>
      <c r="C5" s="86"/>
      <c r="D5" s="86"/>
      <c r="E5" s="86"/>
      <c r="F5" s="86"/>
      <c r="G5" s="78"/>
      <c r="H5" s="78"/>
      <c r="I5" s="78"/>
      <c r="J5" s="78"/>
      <c r="K5" s="78"/>
      <c r="L5" s="78"/>
      <c r="M5" s="78"/>
      <c r="N5" s="78"/>
      <c r="O5" s="78"/>
      <c r="P5" s="78"/>
      <c r="Q5" s="78"/>
      <c r="R5" s="78"/>
      <c r="S5" s="78"/>
      <c r="T5" s="78"/>
      <c r="U5" s="78"/>
      <c r="V5" s="78"/>
      <c r="W5" s="78"/>
      <c r="X5" s="78"/>
      <c r="Y5" s="78"/>
      <c r="Z5" s="78"/>
    </row>
    <row r="6" spans="1:26">
      <c r="A6" s="87"/>
      <c r="B6" s="78"/>
      <c r="C6" s="88"/>
      <c r="D6" s="88"/>
      <c r="E6" s="89"/>
      <c r="F6" s="78"/>
      <c r="G6" s="78"/>
      <c r="H6" s="78"/>
      <c r="I6" s="78"/>
      <c r="J6" s="78"/>
      <c r="K6" s="78"/>
      <c r="L6" s="78"/>
      <c r="M6" s="78"/>
      <c r="N6" s="78"/>
      <c r="O6" s="78"/>
      <c r="P6" s="78"/>
      <c r="Q6" s="78"/>
      <c r="R6" s="78"/>
      <c r="S6" s="78"/>
      <c r="T6" s="78"/>
      <c r="U6" s="78"/>
      <c r="V6" s="78"/>
      <c r="W6" s="78"/>
      <c r="X6" s="78"/>
      <c r="Y6" s="78"/>
      <c r="Z6" s="78"/>
    </row>
    <row r="7" spans="1:26">
      <c r="A7" s="87"/>
      <c r="B7" s="78"/>
      <c r="C7" s="88"/>
      <c r="D7" s="88"/>
      <c r="E7" s="89"/>
      <c r="F7" s="78"/>
      <c r="G7" s="78"/>
      <c r="H7" s="78"/>
      <c r="I7" s="78"/>
      <c r="J7" s="78"/>
      <c r="K7" s="78"/>
      <c r="L7" s="78"/>
      <c r="M7" s="78"/>
      <c r="N7" s="78"/>
      <c r="O7" s="78"/>
      <c r="P7" s="78"/>
      <c r="Q7" s="78"/>
      <c r="R7" s="78"/>
      <c r="S7" s="78"/>
      <c r="T7" s="78"/>
      <c r="U7" s="78"/>
      <c r="V7" s="78"/>
      <c r="W7" s="78"/>
      <c r="X7" s="78"/>
      <c r="Y7" s="78"/>
      <c r="Z7" s="78"/>
    </row>
    <row r="8" spans="1:26">
      <c r="A8" s="87"/>
      <c r="B8" s="78"/>
      <c r="C8" s="88"/>
      <c r="D8" s="88"/>
      <c r="E8" s="89"/>
      <c r="F8" s="78"/>
      <c r="G8" s="78"/>
      <c r="H8" s="78"/>
      <c r="I8" s="78"/>
      <c r="J8" s="78"/>
      <c r="K8" s="78"/>
      <c r="L8" s="78"/>
      <c r="M8" s="78"/>
      <c r="N8" s="78"/>
      <c r="O8" s="78"/>
      <c r="P8" s="78"/>
      <c r="Q8" s="78"/>
      <c r="R8" s="78"/>
      <c r="S8" s="78"/>
      <c r="T8" s="78"/>
      <c r="U8" s="78"/>
      <c r="V8" s="78"/>
      <c r="W8" s="78"/>
      <c r="X8" s="78"/>
      <c r="Y8" s="78"/>
      <c r="Z8" s="78"/>
    </row>
    <row r="9" ht="18" customHeight="1" spans="1:26">
      <c r="A9" s="90" t="s">
        <v>1404</v>
      </c>
      <c r="B9" s="91" t="s">
        <v>1405</v>
      </c>
      <c r="C9" s="92"/>
      <c r="D9" s="92"/>
      <c r="E9" s="93"/>
      <c r="F9" s="89"/>
      <c r="G9" s="89"/>
      <c r="H9" s="89"/>
      <c r="I9" s="89"/>
      <c r="J9" s="89"/>
      <c r="K9" s="89"/>
      <c r="L9" s="89"/>
      <c r="M9" s="89"/>
      <c r="N9" s="89"/>
      <c r="O9" s="89"/>
      <c r="P9" s="89"/>
      <c r="Q9" s="89"/>
      <c r="R9" s="89"/>
      <c r="S9" s="89"/>
      <c r="T9" s="78"/>
      <c r="U9" s="78"/>
      <c r="V9" s="78"/>
      <c r="W9" s="78"/>
      <c r="X9" s="78"/>
      <c r="Y9" s="78"/>
      <c r="Z9" s="78"/>
    </row>
    <row r="10" ht="18" customHeight="1" spans="1:26">
      <c r="A10" s="94"/>
      <c r="B10" s="91"/>
      <c r="C10" s="91"/>
      <c r="D10" s="91"/>
      <c r="E10" s="93"/>
      <c r="F10" s="89"/>
      <c r="G10" s="89"/>
      <c r="H10" s="89"/>
      <c r="I10" s="89"/>
      <c r="J10" s="89"/>
      <c r="K10" s="89"/>
      <c r="L10" s="89"/>
      <c r="M10" s="89"/>
      <c r="N10" s="89"/>
      <c r="O10" s="89"/>
      <c r="P10" s="89"/>
      <c r="Q10" s="89"/>
      <c r="R10" s="89"/>
      <c r="S10" s="89"/>
      <c r="T10" s="78"/>
      <c r="U10" s="78"/>
      <c r="V10" s="78"/>
      <c r="W10" s="78"/>
      <c r="X10" s="78"/>
      <c r="Y10" s="78"/>
      <c r="Z10" s="78"/>
    </row>
    <row r="11" ht="19.5" customHeight="1" spans="1:26">
      <c r="A11" s="95" t="s">
        <v>313</v>
      </c>
      <c r="B11" s="96" t="s">
        <v>1406</v>
      </c>
      <c r="C11" s="97" t="s">
        <v>1407</v>
      </c>
      <c r="D11" s="98" t="s">
        <v>1408</v>
      </c>
      <c r="E11" s="99"/>
      <c r="F11" s="89"/>
      <c r="G11" s="89"/>
      <c r="H11" s="89"/>
      <c r="I11" s="89"/>
      <c r="J11" s="89"/>
      <c r="K11" s="89"/>
      <c r="L11" s="89"/>
      <c r="M11" s="89"/>
      <c r="N11" s="89"/>
      <c r="O11" s="89"/>
      <c r="P11" s="89"/>
      <c r="Q11" s="89"/>
      <c r="R11" s="89"/>
      <c r="S11" s="89"/>
      <c r="T11" s="78"/>
      <c r="U11" s="78"/>
      <c r="V11" s="78"/>
      <c r="W11" s="78"/>
      <c r="X11" s="78"/>
      <c r="Y11" s="78"/>
      <c r="Z11" s="78"/>
    </row>
    <row r="12" ht="19.5" customHeight="1" spans="1:26">
      <c r="A12" s="100">
        <v>2</v>
      </c>
      <c r="B12" s="101" t="s">
        <v>1409</v>
      </c>
      <c r="C12" s="102"/>
      <c r="D12" s="103"/>
      <c r="E12" s="89"/>
      <c r="F12" s="89"/>
      <c r="G12" s="89"/>
      <c r="H12" s="89"/>
      <c r="I12" s="89"/>
      <c r="J12" s="89"/>
      <c r="K12" s="89"/>
      <c r="L12" s="89"/>
      <c r="M12" s="89"/>
      <c r="N12" s="89"/>
      <c r="O12" s="89"/>
      <c r="P12" s="89"/>
      <c r="Q12" s="89"/>
      <c r="R12" s="89"/>
      <c r="S12" s="89"/>
      <c r="T12" s="78"/>
      <c r="U12" s="78"/>
      <c r="V12" s="78"/>
      <c r="W12" s="78"/>
      <c r="X12" s="78"/>
      <c r="Y12" s="78"/>
      <c r="Z12" s="78"/>
    </row>
    <row r="13" ht="19.5" customHeight="1" spans="1:26">
      <c r="A13" s="104" t="s">
        <v>1165</v>
      </c>
      <c r="B13" s="105" t="s">
        <v>1410</v>
      </c>
      <c r="C13" s="106">
        <v>6448</v>
      </c>
      <c r="D13" s="107">
        <v>17520.09</v>
      </c>
      <c r="E13" s="89"/>
      <c r="F13" s="89"/>
      <c r="G13" s="89"/>
      <c r="H13" s="89"/>
      <c r="I13" s="89"/>
      <c r="J13" s="89"/>
      <c r="K13" s="89"/>
      <c r="L13" s="89"/>
      <c r="M13" s="89"/>
      <c r="N13" s="89"/>
      <c r="O13" s="89"/>
      <c r="P13" s="89"/>
      <c r="Q13" s="89"/>
      <c r="R13" s="89"/>
      <c r="S13" s="89"/>
      <c r="T13" s="78"/>
      <c r="U13" s="78"/>
      <c r="V13" s="78"/>
      <c r="W13" s="78"/>
      <c r="X13" s="78"/>
      <c r="Y13" s="78"/>
      <c r="Z13" s="78"/>
    </row>
    <row r="14" ht="19.5" customHeight="1" spans="1:26">
      <c r="A14" s="104" t="s">
        <v>1034</v>
      </c>
      <c r="B14" s="105" t="s">
        <v>1411</v>
      </c>
      <c r="C14" s="108">
        <v>1187</v>
      </c>
      <c r="D14" s="107">
        <v>8358.6</v>
      </c>
      <c r="E14" s="89"/>
      <c r="F14" s="89"/>
      <c r="G14" s="89"/>
      <c r="H14" s="89"/>
      <c r="I14" s="89"/>
      <c r="J14" s="89"/>
      <c r="K14" s="89"/>
      <c r="L14" s="89"/>
      <c r="M14" s="89"/>
      <c r="N14" s="89"/>
      <c r="O14" s="89"/>
      <c r="P14" s="89"/>
      <c r="Q14" s="89"/>
      <c r="R14" s="89"/>
      <c r="S14" s="89"/>
      <c r="T14" s="78"/>
      <c r="U14" s="78"/>
      <c r="V14" s="78"/>
      <c r="W14" s="78"/>
      <c r="X14" s="78"/>
      <c r="Y14" s="78"/>
      <c r="Z14" s="78"/>
    </row>
    <row r="15" ht="19.5" customHeight="1" spans="1:26">
      <c r="A15" s="104" t="s">
        <v>1036</v>
      </c>
      <c r="B15" s="105" t="s">
        <v>1412</v>
      </c>
      <c r="C15" s="108">
        <v>433</v>
      </c>
      <c r="D15" s="107">
        <v>11743.2</v>
      </c>
      <c r="E15" s="89"/>
      <c r="F15" s="89"/>
      <c r="G15" s="89"/>
      <c r="H15" s="89"/>
      <c r="I15" s="89"/>
      <c r="J15" s="89"/>
      <c r="K15" s="89"/>
      <c r="L15" s="89"/>
      <c r="M15" s="89"/>
      <c r="N15" s="89"/>
      <c r="O15" s="89"/>
      <c r="P15" s="89"/>
      <c r="Q15" s="89"/>
      <c r="R15" s="89"/>
      <c r="S15" s="89"/>
      <c r="T15" s="78"/>
      <c r="U15" s="78"/>
      <c r="V15" s="78"/>
      <c r="W15" s="78"/>
      <c r="X15" s="78"/>
      <c r="Y15" s="78"/>
      <c r="Z15" s="78"/>
    </row>
    <row r="16" ht="19.5" customHeight="1" spans="1:26">
      <c r="A16" s="104" t="s">
        <v>1039</v>
      </c>
      <c r="B16" s="105" t="s">
        <v>1413</v>
      </c>
      <c r="C16" s="108">
        <v>349</v>
      </c>
      <c r="D16" s="107">
        <v>63808.61</v>
      </c>
      <c r="E16" s="89"/>
      <c r="F16" s="89"/>
      <c r="G16" s="89"/>
      <c r="H16" s="89"/>
      <c r="I16" s="89"/>
      <c r="J16" s="89"/>
      <c r="K16" s="89"/>
      <c r="L16" s="89"/>
      <c r="M16" s="89"/>
      <c r="N16" s="89"/>
      <c r="O16" s="89"/>
      <c r="P16" s="89"/>
      <c r="Q16" s="89"/>
      <c r="R16" s="89"/>
      <c r="S16" s="89"/>
      <c r="T16" s="78"/>
      <c r="U16" s="78"/>
      <c r="V16" s="78"/>
      <c r="W16" s="78"/>
      <c r="X16" s="78"/>
      <c r="Y16" s="78"/>
      <c r="Z16" s="78"/>
    </row>
    <row r="17" ht="19.5" customHeight="1" spans="1:26">
      <c r="A17" s="104"/>
      <c r="B17" s="105" t="s">
        <v>1414</v>
      </c>
      <c r="C17" s="108">
        <v>66</v>
      </c>
      <c r="D17" s="107">
        <v>3178.56</v>
      </c>
      <c r="E17" s="89"/>
      <c r="F17" s="89"/>
      <c r="G17" s="89"/>
      <c r="H17" s="89"/>
      <c r="I17" s="89"/>
      <c r="J17" s="89"/>
      <c r="K17" s="89"/>
      <c r="L17" s="89"/>
      <c r="M17" s="89"/>
      <c r="N17" s="89"/>
      <c r="O17" s="89"/>
      <c r="P17" s="89"/>
      <c r="Q17" s="89"/>
      <c r="R17" s="89"/>
      <c r="S17" s="89"/>
      <c r="T17" s="78"/>
      <c r="U17" s="78"/>
      <c r="V17" s="78"/>
      <c r="W17" s="78"/>
      <c r="X17" s="78"/>
      <c r="Y17" s="78"/>
      <c r="Z17" s="78"/>
    </row>
    <row r="18" ht="19.5" customHeight="1" spans="1:26">
      <c r="A18" s="104" t="s">
        <v>1041</v>
      </c>
      <c r="B18" s="105" t="s">
        <v>1415</v>
      </c>
      <c r="C18" s="108">
        <v>197</v>
      </c>
      <c r="D18" s="109">
        <v>1014.55</v>
      </c>
      <c r="E18" s="89"/>
      <c r="F18" s="89"/>
      <c r="G18" s="89"/>
      <c r="H18" s="89"/>
      <c r="I18" s="89"/>
      <c r="J18" s="89"/>
      <c r="K18" s="89"/>
      <c r="L18" s="89"/>
      <c r="M18" s="89"/>
      <c r="N18" s="89"/>
      <c r="O18" s="89"/>
      <c r="P18" s="89"/>
      <c r="Q18" s="89"/>
      <c r="R18" s="89"/>
      <c r="S18" s="89"/>
      <c r="T18" s="78"/>
      <c r="U18" s="78"/>
      <c r="V18" s="78"/>
      <c r="W18" s="78"/>
      <c r="X18" s="78"/>
      <c r="Y18" s="78"/>
      <c r="Z18" s="78"/>
    </row>
    <row r="19" ht="19.5" customHeight="1" spans="1:26">
      <c r="A19" s="104" t="s">
        <v>1047</v>
      </c>
      <c r="B19" s="110" t="s">
        <v>1416</v>
      </c>
      <c r="C19" s="111">
        <f>SUM(C13:C18)</f>
        <v>8680</v>
      </c>
      <c r="D19" s="112">
        <f>SUM(D13:D18)</f>
        <v>105623.61</v>
      </c>
      <c r="E19" s="89"/>
      <c r="F19" s="89"/>
      <c r="G19" s="89"/>
      <c r="H19" s="89"/>
      <c r="I19" s="89"/>
      <c r="J19" s="89"/>
      <c r="K19" s="89"/>
      <c r="L19" s="89"/>
      <c r="M19" s="89"/>
      <c r="N19" s="89"/>
      <c r="O19" s="89"/>
      <c r="P19" s="89"/>
      <c r="Q19" s="89"/>
      <c r="R19" s="89"/>
      <c r="S19" s="89"/>
      <c r="T19" s="78"/>
      <c r="U19" s="78"/>
      <c r="V19" s="78"/>
      <c r="W19" s="78"/>
      <c r="X19" s="78"/>
      <c r="Y19" s="78"/>
      <c r="Z19" s="78"/>
    </row>
    <row r="20" ht="9" customHeight="1" spans="1:26">
      <c r="A20" s="113"/>
      <c r="B20" s="114"/>
      <c r="C20" s="115"/>
      <c r="D20" s="116"/>
      <c r="E20" s="89"/>
      <c r="F20" s="89"/>
      <c r="G20" s="89"/>
      <c r="H20" s="89"/>
      <c r="I20" s="89"/>
      <c r="J20" s="89"/>
      <c r="K20" s="89"/>
      <c r="L20" s="89"/>
      <c r="M20" s="89"/>
      <c r="N20" s="89"/>
      <c r="O20" s="89"/>
      <c r="P20" s="89"/>
      <c r="Q20" s="89"/>
      <c r="R20" s="89"/>
      <c r="S20" s="89"/>
      <c r="T20" s="89"/>
      <c r="U20" s="89"/>
      <c r="V20" s="89"/>
      <c r="W20" s="89"/>
      <c r="X20" s="89"/>
      <c r="Y20" s="89"/>
      <c r="Z20" s="89"/>
    </row>
    <row r="21" ht="19.5" customHeight="1" spans="1:26">
      <c r="A21" s="100">
        <v>3</v>
      </c>
      <c r="B21" s="101" t="s">
        <v>1417</v>
      </c>
      <c r="C21" s="102"/>
      <c r="D21" s="103"/>
      <c r="E21" s="89"/>
      <c r="F21" s="89"/>
      <c r="G21" s="89"/>
      <c r="H21" s="89"/>
      <c r="I21" s="89"/>
      <c r="J21" s="89"/>
      <c r="K21" s="89"/>
      <c r="L21" s="89"/>
      <c r="M21" s="89"/>
      <c r="N21" s="89"/>
      <c r="O21" s="89"/>
      <c r="P21" s="89"/>
      <c r="Q21" s="89"/>
      <c r="R21" s="89"/>
      <c r="S21" s="89"/>
      <c r="T21" s="78"/>
      <c r="U21" s="78"/>
      <c r="V21" s="78"/>
      <c r="W21" s="78"/>
      <c r="X21" s="78"/>
      <c r="Y21" s="78"/>
      <c r="Z21" s="78"/>
    </row>
    <row r="22" ht="19.5" customHeight="1" spans="1:26">
      <c r="A22" s="100" t="s">
        <v>1052</v>
      </c>
      <c r="B22" s="117" t="s">
        <v>1418</v>
      </c>
      <c r="C22" s="118">
        <v>1960</v>
      </c>
      <c r="D22" s="119">
        <v>19590</v>
      </c>
      <c r="E22" s="89"/>
      <c r="F22" s="89"/>
      <c r="G22" s="89"/>
      <c r="H22" s="89"/>
      <c r="I22" s="89"/>
      <c r="J22" s="89"/>
      <c r="K22" s="89"/>
      <c r="L22" s="89"/>
      <c r="M22" s="89"/>
      <c r="N22" s="89"/>
      <c r="O22" s="89"/>
      <c r="P22" s="89"/>
      <c r="Q22" s="89"/>
      <c r="R22" s="89"/>
      <c r="S22" s="89"/>
      <c r="T22" s="78"/>
      <c r="U22" s="78"/>
      <c r="V22" s="78"/>
      <c r="W22" s="78"/>
      <c r="X22" s="78"/>
      <c r="Y22" s="78"/>
      <c r="Z22" s="78"/>
    </row>
    <row r="23" ht="19.5" customHeight="1" spans="1:26">
      <c r="A23" s="100" t="s">
        <v>1054</v>
      </c>
      <c r="B23" s="117" t="s">
        <v>1419</v>
      </c>
      <c r="C23" s="120">
        <v>2413</v>
      </c>
      <c r="D23" s="121">
        <v>26543</v>
      </c>
      <c r="E23" s="89"/>
      <c r="F23" s="89"/>
      <c r="G23" s="89"/>
      <c r="H23" s="89"/>
      <c r="I23" s="89"/>
      <c r="J23" s="89"/>
      <c r="K23" s="89"/>
      <c r="L23" s="89"/>
      <c r="M23" s="89"/>
      <c r="N23" s="89"/>
      <c r="O23" s="89"/>
      <c r="P23" s="89"/>
      <c r="Q23" s="89"/>
      <c r="R23" s="89"/>
      <c r="S23" s="89"/>
      <c r="T23" s="78"/>
      <c r="U23" s="78"/>
      <c r="V23" s="78"/>
      <c r="W23" s="78"/>
      <c r="X23" s="78"/>
      <c r="Y23" s="78"/>
      <c r="Z23" s="78"/>
    </row>
    <row r="24" ht="19.5" customHeight="1" spans="1:26">
      <c r="A24" s="100" t="s">
        <v>1060</v>
      </c>
      <c r="B24" s="122" t="s">
        <v>1420</v>
      </c>
      <c r="C24" s="108">
        <v>420</v>
      </c>
      <c r="D24" s="107">
        <v>5249</v>
      </c>
      <c r="E24" s="89"/>
      <c r="F24" s="89"/>
      <c r="G24" s="89"/>
      <c r="H24" s="89"/>
      <c r="I24" s="89"/>
      <c r="J24" s="89"/>
      <c r="K24" s="89"/>
      <c r="L24" s="89"/>
      <c r="M24" s="89"/>
      <c r="N24" s="89"/>
      <c r="O24" s="89"/>
      <c r="P24" s="89"/>
      <c r="Q24" s="89"/>
      <c r="R24" s="89"/>
      <c r="S24" s="89"/>
      <c r="T24" s="78"/>
      <c r="U24" s="78"/>
      <c r="V24" s="78"/>
      <c r="W24" s="78"/>
      <c r="X24" s="78"/>
      <c r="Y24" s="78"/>
      <c r="Z24" s="78"/>
    </row>
    <row r="25" ht="19.5" customHeight="1" spans="1:26">
      <c r="A25" s="100"/>
      <c r="B25" s="122" t="s">
        <v>1421</v>
      </c>
      <c r="C25" s="108">
        <v>116</v>
      </c>
      <c r="D25" s="107">
        <v>1508</v>
      </c>
      <c r="E25" s="89"/>
      <c r="F25" s="89"/>
      <c r="G25" s="89"/>
      <c r="H25" s="89"/>
      <c r="I25" s="89"/>
      <c r="J25" s="89"/>
      <c r="K25" s="89"/>
      <c r="L25" s="89"/>
      <c r="M25" s="89"/>
      <c r="N25" s="89"/>
      <c r="O25" s="89"/>
      <c r="P25" s="89"/>
      <c r="Q25" s="89"/>
      <c r="R25" s="89"/>
      <c r="S25" s="89"/>
      <c r="T25" s="78"/>
      <c r="U25" s="78"/>
      <c r="V25" s="78"/>
      <c r="W25" s="78"/>
      <c r="X25" s="78"/>
      <c r="Y25" s="78"/>
      <c r="Z25" s="78"/>
    </row>
    <row r="26" ht="19.5" customHeight="1" spans="1:26">
      <c r="A26" s="100" t="s">
        <v>1062</v>
      </c>
      <c r="B26" s="110" t="s">
        <v>1422</v>
      </c>
      <c r="C26" s="123"/>
      <c r="D26" s="124"/>
      <c r="E26" s="89"/>
      <c r="F26" s="89"/>
      <c r="G26" s="89"/>
      <c r="H26" s="89"/>
      <c r="I26" s="89"/>
      <c r="J26" s="89"/>
      <c r="K26" s="89"/>
      <c r="L26" s="89"/>
      <c r="M26" s="89"/>
      <c r="N26" s="89"/>
      <c r="O26" s="89"/>
      <c r="P26" s="89"/>
      <c r="Q26" s="89"/>
      <c r="R26" s="89"/>
      <c r="S26" s="89"/>
      <c r="T26" s="78"/>
      <c r="U26" s="78"/>
      <c r="V26" s="78"/>
      <c r="W26" s="78"/>
      <c r="X26" s="78"/>
      <c r="Y26" s="78"/>
      <c r="Z26" s="78"/>
    </row>
    <row r="27" ht="8.25" customHeight="1" spans="1:26">
      <c r="A27" s="113"/>
      <c r="B27" s="114"/>
      <c r="C27" s="115"/>
      <c r="D27" s="116"/>
      <c r="E27" s="89"/>
      <c r="F27" s="89"/>
      <c r="G27" s="89"/>
      <c r="H27" s="89"/>
      <c r="I27" s="89"/>
      <c r="J27" s="89"/>
      <c r="K27" s="89"/>
      <c r="L27" s="89"/>
      <c r="M27" s="89"/>
      <c r="N27" s="89"/>
      <c r="O27" s="89"/>
      <c r="P27" s="89"/>
      <c r="Q27" s="89"/>
      <c r="R27" s="89"/>
      <c r="S27" s="89"/>
      <c r="T27" s="78"/>
      <c r="U27" s="78"/>
      <c r="V27" s="78"/>
      <c r="W27" s="78"/>
      <c r="X27" s="78"/>
      <c r="Y27" s="78"/>
      <c r="Z27" s="78"/>
    </row>
    <row r="28" ht="19.5" customHeight="1" spans="1:26">
      <c r="A28" s="125"/>
      <c r="B28" s="125"/>
      <c r="C28" s="125"/>
      <c r="D28" s="125"/>
      <c r="E28" s="126"/>
      <c r="F28" s="126"/>
      <c r="G28" s="126"/>
      <c r="H28" s="126"/>
      <c r="I28" s="126"/>
      <c r="J28" s="126"/>
      <c r="K28" s="126"/>
      <c r="L28" s="126"/>
      <c r="M28" s="126"/>
      <c r="N28" s="126"/>
      <c r="O28" s="126"/>
      <c r="P28" s="126"/>
      <c r="Q28" s="126"/>
      <c r="R28" s="126"/>
      <c r="S28" s="126"/>
      <c r="T28" s="125"/>
      <c r="U28" s="125"/>
      <c r="V28" s="125"/>
      <c r="W28" s="125"/>
      <c r="X28" s="125"/>
      <c r="Y28" s="125"/>
      <c r="Z28" s="125"/>
    </row>
    <row r="29" ht="24.75" customHeight="1" spans="1:26">
      <c r="A29" s="100">
        <v>4</v>
      </c>
      <c r="B29" s="101" t="s">
        <v>1423</v>
      </c>
      <c r="C29" s="102"/>
      <c r="D29" s="103"/>
      <c r="E29" s="127"/>
      <c r="F29" s="89"/>
      <c r="G29" s="89"/>
      <c r="H29" s="89"/>
      <c r="I29" s="89"/>
      <c r="J29" s="89"/>
      <c r="K29" s="89"/>
      <c r="L29" s="89"/>
      <c r="M29" s="89"/>
      <c r="N29" s="89"/>
      <c r="O29" s="89"/>
      <c r="P29" s="89"/>
      <c r="Q29" s="89"/>
      <c r="R29" s="89"/>
      <c r="S29" s="89"/>
      <c r="T29" s="78"/>
      <c r="U29" s="78"/>
      <c r="V29" s="78"/>
      <c r="W29" s="78"/>
      <c r="X29" s="78"/>
      <c r="Y29" s="78"/>
      <c r="Z29" s="78"/>
    </row>
    <row r="30" ht="24.75" customHeight="1" spans="1:26">
      <c r="A30" s="100"/>
      <c r="B30" s="128" t="s">
        <v>1307</v>
      </c>
      <c r="C30" s="129">
        <v>399</v>
      </c>
      <c r="D30" s="129">
        <v>10238.5</v>
      </c>
      <c r="E30" s="127"/>
      <c r="F30" s="89"/>
      <c r="G30" s="89"/>
      <c r="H30" s="89"/>
      <c r="I30" s="89"/>
      <c r="J30" s="89"/>
      <c r="K30" s="89"/>
      <c r="L30" s="89"/>
      <c r="M30" s="89"/>
      <c r="N30" s="89"/>
      <c r="O30" s="89"/>
      <c r="P30" s="89"/>
      <c r="Q30" s="89"/>
      <c r="R30" s="89"/>
      <c r="S30" s="89"/>
      <c r="T30" s="78"/>
      <c r="U30" s="78"/>
      <c r="V30" s="78"/>
      <c r="W30" s="78"/>
      <c r="X30" s="78"/>
      <c r="Y30" s="78"/>
      <c r="Z30" s="78"/>
    </row>
    <row r="31" ht="24.75" customHeight="1" spans="1:26">
      <c r="A31" s="100"/>
      <c r="B31" s="128" t="s">
        <v>1424</v>
      </c>
      <c r="C31" s="130"/>
      <c r="D31" s="130"/>
      <c r="E31" s="127"/>
      <c r="F31" s="89"/>
      <c r="G31" s="89"/>
      <c r="H31" s="89"/>
      <c r="I31" s="89"/>
      <c r="J31" s="89"/>
      <c r="K31" s="89"/>
      <c r="L31" s="89"/>
      <c r="M31" s="89"/>
      <c r="N31" s="89"/>
      <c r="O31" s="89"/>
      <c r="P31" s="89"/>
      <c r="Q31" s="89"/>
      <c r="R31" s="89"/>
      <c r="S31" s="89"/>
      <c r="T31" s="78"/>
      <c r="U31" s="78"/>
      <c r="V31" s="78"/>
      <c r="W31" s="78"/>
      <c r="X31" s="78"/>
      <c r="Y31" s="78"/>
      <c r="Z31" s="78"/>
    </row>
    <row r="32" ht="24.75" customHeight="1" spans="1:26">
      <c r="A32" s="100"/>
      <c r="B32" s="128" t="s">
        <v>1425</v>
      </c>
      <c r="C32" s="108"/>
      <c r="D32" s="108"/>
      <c r="E32" s="127"/>
      <c r="F32" s="89"/>
      <c r="G32" s="89"/>
      <c r="H32" s="89"/>
      <c r="I32" s="89"/>
      <c r="J32" s="89"/>
      <c r="K32" s="89"/>
      <c r="L32" s="89"/>
      <c r="M32" s="89"/>
      <c r="N32" s="89"/>
      <c r="O32" s="89"/>
      <c r="P32" s="89"/>
      <c r="Q32" s="89"/>
      <c r="R32" s="89"/>
      <c r="S32" s="89"/>
      <c r="T32" s="78"/>
      <c r="U32" s="78"/>
      <c r="V32" s="78"/>
      <c r="W32" s="78"/>
      <c r="X32" s="78"/>
      <c r="Y32" s="78"/>
      <c r="Z32" s="78"/>
    </row>
    <row r="33" ht="24.75" customHeight="1" spans="1:26">
      <c r="A33" s="100"/>
      <c r="B33" s="128" t="s">
        <v>1426</v>
      </c>
      <c r="C33" s="108"/>
      <c r="D33" s="108"/>
      <c r="E33" s="127"/>
      <c r="F33" s="89"/>
      <c r="G33" s="89"/>
      <c r="H33" s="89"/>
      <c r="I33" s="89"/>
      <c r="J33" s="89"/>
      <c r="K33" s="89"/>
      <c r="L33" s="89"/>
      <c r="M33" s="89"/>
      <c r="N33" s="89"/>
      <c r="O33" s="89"/>
      <c r="P33" s="89"/>
      <c r="Q33" s="89"/>
      <c r="R33" s="89"/>
      <c r="S33" s="89"/>
      <c r="T33" s="78"/>
      <c r="U33" s="78"/>
      <c r="V33" s="78"/>
      <c r="W33" s="78"/>
      <c r="X33" s="78"/>
      <c r="Y33" s="78"/>
      <c r="Z33" s="78"/>
    </row>
    <row r="34" ht="24.75" customHeight="1" spans="1:26">
      <c r="A34" s="100"/>
      <c r="B34" s="128" t="s">
        <v>1427</v>
      </c>
      <c r="C34" s="131"/>
      <c r="D34" s="132"/>
      <c r="E34" s="127"/>
      <c r="F34" s="89"/>
      <c r="G34" s="89"/>
      <c r="H34" s="89"/>
      <c r="I34" s="89"/>
      <c r="J34" s="89"/>
      <c r="K34" s="89"/>
      <c r="L34" s="89"/>
      <c r="M34" s="89"/>
      <c r="N34" s="89"/>
      <c r="O34" s="89"/>
      <c r="P34" s="89"/>
      <c r="Q34" s="89"/>
      <c r="R34" s="89"/>
      <c r="S34" s="89"/>
      <c r="T34" s="78"/>
      <c r="U34" s="78"/>
      <c r="V34" s="78"/>
      <c r="W34" s="78"/>
      <c r="X34" s="78"/>
      <c r="Y34" s="78"/>
      <c r="Z34" s="78"/>
    </row>
    <row r="35" ht="24.75" customHeight="1" spans="1:26">
      <c r="A35" s="100"/>
      <c r="B35" s="128" t="s">
        <v>1428</v>
      </c>
      <c r="C35" s="131"/>
      <c r="D35" s="132"/>
      <c r="E35" s="127"/>
      <c r="F35" s="89"/>
      <c r="G35" s="89"/>
      <c r="H35" s="89"/>
      <c r="I35" s="89"/>
      <c r="J35" s="89"/>
      <c r="K35" s="89"/>
      <c r="L35" s="89"/>
      <c r="M35" s="89"/>
      <c r="N35" s="89"/>
      <c r="O35" s="89"/>
      <c r="P35" s="89"/>
      <c r="Q35" s="89"/>
      <c r="R35" s="89"/>
      <c r="S35" s="89"/>
      <c r="T35" s="78"/>
      <c r="U35" s="78"/>
      <c r="V35" s="78"/>
      <c r="W35" s="78"/>
      <c r="X35" s="78"/>
      <c r="Y35" s="78"/>
      <c r="Z35" s="78"/>
    </row>
    <row r="36" ht="24.75" customHeight="1" spans="1:26">
      <c r="A36" s="100"/>
      <c r="B36" s="128" t="s">
        <v>1429</v>
      </c>
      <c r="C36" s="131"/>
      <c r="D36" s="132"/>
      <c r="E36" s="127"/>
      <c r="F36" s="89"/>
      <c r="G36" s="89"/>
      <c r="H36" s="89"/>
      <c r="I36" s="89"/>
      <c r="J36" s="89"/>
      <c r="K36" s="89"/>
      <c r="L36" s="89"/>
      <c r="M36" s="89"/>
      <c r="N36" s="89"/>
      <c r="O36" s="89"/>
      <c r="P36" s="89"/>
      <c r="Q36" s="89"/>
      <c r="R36" s="89"/>
      <c r="S36" s="89"/>
      <c r="T36" s="78"/>
      <c r="U36" s="78"/>
      <c r="V36" s="78"/>
      <c r="W36" s="78"/>
      <c r="X36" s="78"/>
      <c r="Y36" s="78"/>
      <c r="Z36" s="78"/>
    </row>
    <row r="37" ht="24.75" customHeight="1" spans="1:26">
      <c r="A37" s="100"/>
      <c r="B37" s="128" t="s">
        <v>1430</v>
      </c>
      <c r="C37" s="131"/>
      <c r="D37" s="132"/>
      <c r="E37" s="127"/>
      <c r="F37" s="89"/>
      <c r="G37" s="89"/>
      <c r="H37" s="89"/>
      <c r="I37" s="89"/>
      <c r="J37" s="89"/>
      <c r="K37" s="89"/>
      <c r="L37" s="89"/>
      <c r="M37" s="89"/>
      <c r="N37" s="89"/>
      <c r="O37" s="89"/>
      <c r="P37" s="89"/>
      <c r="Q37" s="89"/>
      <c r="R37" s="89"/>
      <c r="S37" s="89"/>
      <c r="T37" s="78"/>
      <c r="U37" s="78"/>
      <c r="V37" s="78"/>
      <c r="W37" s="78"/>
      <c r="X37" s="78"/>
      <c r="Y37" s="78"/>
      <c r="Z37" s="78"/>
    </row>
    <row r="38" ht="24.75" customHeight="1" spans="1:26">
      <c r="A38" s="100"/>
      <c r="B38" s="128" t="s">
        <v>1431</v>
      </c>
      <c r="C38" s="131"/>
      <c r="D38" s="132"/>
      <c r="E38" s="127"/>
      <c r="F38" s="89"/>
      <c r="G38" s="89"/>
      <c r="H38" s="89"/>
      <c r="I38" s="89"/>
      <c r="J38" s="89"/>
      <c r="K38" s="89"/>
      <c r="L38" s="89"/>
      <c r="M38" s="89"/>
      <c r="N38" s="89"/>
      <c r="O38" s="89"/>
      <c r="P38" s="89"/>
      <c r="Q38" s="89"/>
      <c r="R38" s="89"/>
      <c r="S38" s="89"/>
      <c r="T38" s="78"/>
      <c r="U38" s="78"/>
      <c r="V38" s="78"/>
      <c r="W38" s="78"/>
      <c r="X38" s="78"/>
      <c r="Y38" s="78"/>
      <c r="Z38" s="78"/>
    </row>
    <row r="39" ht="24.75" customHeight="1" spans="1:26">
      <c r="A39" s="100" t="s">
        <v>1432</v>
      </c>
      <c r="B39" s="110" t="s">
        <v>1433</v>
      </c>
      <c r="C39" s="111">
        <f>SUM(C30:C38)</f>
        <v>399</v>
      </c>
      <c r="D39" s="112">
        <f>SUM(D30:D38)</f>
        <v>10238.5</v>
      </c>
      <c r="E39" s="127"/>
      <c r="F39" s="89"/>
      <c r="G39" s="89"/>
      <c r="H39" s="89"/>
      <c r="I39" s="89"/>
      <c r="J39" s="89"/>
      <c r="K39" s="89"/>
      <c r="L39" s="89"/>
      <c r="M39" s="89"/>
      <c r="N39" s="89"/>
      <c r="O39" s="89"/>
      <c r="P39" s="89"/>
      <c r="Q39" s="89"/>
      <c r="R39" s="89"/>
      <c r="S39" s="89"/>
      <c r="T39" s="78"/>
      <c r="U39" s="78"/>
      <c r="V39" s="78"/>
      <c r="W39" s="78"/>
      <c r="X39" s="78"/>
      <c r="Y39" s="78"/>
      <c r="Z39" s="78"/>
    </row>
    <row r="40" ht="24.75" customHeight="1" spans="1:26">
      <c r="A40" s="133"/>
      <c r="B40" s="89"/>
      <c r="C40" s="134"/>
      <c r="D40" s="134"/>
      <c r="E40" s="127"/>
      <c r="F40" s="89"/>
      <c r="G40" s="89"/>
      <c r="H40" s="89"/>
      <c r="I40" s="89"/>
      <c r="J40" s="89"/>
      <c r="K40" s="89"/>
      <c r="L40" s="89"/>
      <c r="M40" s="89"/>
      <c r="N40" s="89"/>
      <c r="O40" s="89"/>
      <c r="P40" s="89"/>
      <c r="Q40" s="89"/>
      <c r="R40" s="89"/>
      <c r="S40" s="89"/>
      <c r="T40" s="78"/>
      <c r="U40" s="78"/>
      <c r="V40" s="78"/>
      <c r="W40" s="78"/>
      <c r="X40" s="78"/>
      <c r="Y40" s="78"/>
      <c r="Z40" s="78"/>
    </row>
    <row r="41" ht="24.75" customHeight="1" spans="1:26">
      <c r="A41" s="135" t="s">
        <v>1434</v>
      </c>
      <c r="B41" s="136"/>
      <c r="C41" s="137">
        <f>SUM(C39,C26,C19)</f>
        <v>9079</v>
      </c>
      <c r="D41" s="138">
        <f>SUM(D39,D26,D19)</f>
        <v>115862.11</v>
      </c>
      <c r="E41" s="127"/>
      <c r="F41" s="89"/>
      <c r="G41" s="89"/>
      <c r="H41" s="89"/>
      <c r="I41" s="89"/>
      <c r="J41" s="89"/>
      <c r="K41" s="89"/>
      <c r="L41" s="89"/>
      <c r="M41" s="89"/>
      <c r="N41" s="89"/>
      <c r="O41" s="89"/>
      <c r="P41" s="89"/>
      <c r="Q41" s="89"/>
      <c r="R41" s="89"/>
      <c r="S41" s="89"/>
      <c r="T41" s="78"/>
      <c r="U41" s="78"/>
      <c r="V41" s="78"/>
      <c r="W41" s="78"/>
      <c r="X41" s="78"/>
      <c r="Y41" s="78"/>
      <c r="Z41" s="78"/>
    </row>
    <row r="42" ht="24.75" customHeight="1" spans="1:26">
      <c r="A42" s="133"/>
      <c r="B42" s="89"/>
      <c r="C42" s="134"/>
      <c r="D42" s="134"/>
      <c r="E42" s="127"/>
      <c r="F42" s="89"/>
      <c r="G42" s="89"/>
      <c r="H42" s="89"/>
      <c r="I42" s="89"/>
      <c r="J42" s="89"/>
      <c r="K42" s="89"/>
      <c r="L42" s="89"/>
      <c r="M42" s="89"/>
      <c r="N42" s="89"/>
      <c r="O42" s="89"/>
      <c r="P42" s="89"/>
      <c r="Q42" s="89"/>
      <c r="R42" s="89"/>
      <c r="S42" s="89"/>
      <c r="T42" s="78"/>
      <c r="U42" s="78"/>
      <c r="V42" s="78"/>
      <c r="W42" s="78"/>
      <c r="X42" s="78"/>
      <c r="Y42" s="78"/>
      <c r="Z42" s="78"/>
    </row>
    <row r="43" ht="24.75" customHeight="1" spans="1:26">
      <c r="A43" s="133"/>
      <c r="B43" s="89"/>
      <c r="C43" s="134"/>
      <c r="D43" s="134"/>
      <c r="E43" s="127"/>
      <c r="F43" s="89"/>
      <c r="G43" s="89"/>
      <c r="H43" s="89"/>
      <c r="I43" s="89"/>
      <c r="J43" s="89"/>
      <c r="K43" s="89"/>
      <c r="L43" s="89"/>
      <c r="M43" s="89"/>
      <c r="N43" s="89"/>
      <c r="O43" s="89"/>
      <c r="P43" s="89"/>
      <c r="Q43" s="89"/>
      <c r="R43" s="89"/>
      <c r="S43" s="89"/>
      <c r="T43" s="78"/>
      <c r="U43" s="78"/>
      <c r="V43" s="78"/>
      <c r="W43" s="78"/>
      <c r="X43" s="78"/>
      <c r="Y43" s="78"/>
      <c r="Z43" s="78"/>
    </row>
    <row r="44" ht="15.75" customHeight="1" spans="1:26">
      <c r="A44" s="139" t="s">
        <v>1435</v>
      </c>
      <c r="B44" s="140" t="s">
        <v>1436</v>
      </c>
      <c r="C44" s="127"/>
      <c r="D44" s="127"/>
      <c r="E44" s="99"/>
      <c r="F44" s="89"/>
      <c r="G44" s="89"/>
      <c r="H44" s="89"/>
      <c r="I44" s="89"/>
      <c r="J44" s="89"/>
      <c r="K44" s="89"/>
      <c r="L44" s="89"/>
      <c r="M44" s="89"/>
      <c r="N44" s="89"/>
      <c r="O44" s="89"/>
      <c r="P44" s="89"/>
      <c r="Q44" s="89"/>
      <c r="R44" s="89"/>
      <c r="S44" s="89"/>
      <c r="T44" s="78"/>
      <c r="U44" s="78"/>
      <c r="V44" s="78"/>
      <c r="W44" s="78"/>
      <c r="X44" s="78"/>
      <c r="Y44" s="78"/>
      <c r="Z44" s="78"/>
    </row>
    <row r="45" ht="9.75" customHeight="1" spans="1:26">
      <c r="A45" s="141"/>
      <c r="B45" s="142"/>
      <c r="C45" s="127"/>
      <c r="D45" s="127"/>
      <c r="E45" s="99"/>
      <c r="F45" s="89"/>
      <c r="G45" s="89"/>
      <c r="H45" s="89"/>
      <c r="I45" s="89"/>
      <c r="J45" s="89"/>
      <c r="K45" s="89"/>
      <c r="L45" s="89"/>
      <c r="M45" s="89"/>
      <c r="N45" s="89"/>
      <c r="O45" s="89"/>
      <c r="P45" s="89"/>
      <c r="Q45" s="89"/>
      <c r="R45" s="89"/>
      <c r="S45" s="89"/>
      <c r="T45" s="78"/>
      <c r="U45" s="78"/>
      <c r="V45" s="78"/>
      <c r="W45" s="78"/>
      <c r="X45" s="78"/>
      <c r="Y45" s="78"/>
      <c r="Z45" s="78"/>
    </row>
    <row r="46" ht="28.5" customHeight="1" spans="1:26">
      <c r="A46" s="143" t="s">
        <v>313</v>
      </c>
      <c r="B46" s="144" t="s">
        <v>1197</v>
      </c>
      <c r="C46" s="145" t="s">
        <v>1437</v>
      </c>
      <c r="D46" s="146" t="s">
        <v>1438</v>
      </c>
      <c r="E46" s="99"/>
      <c r="F46" s="89"/>
      <c r="G46" s="89"/>
      <c r="H46" s="89"/>
      <c r="I46" s="89"/>
      <c r="J46" s="89"/>
      <c r="K46" s="89"/>
      <c r="L46" s="89"/>
      <c r="M46" s="89"/>
      <c r="N46" s="89"/>
      <c r="O46" s="89"/>
      <c r="P46" s="89"/>
      <c r="Q46" s="89"/>
      <c r="R46" s="89"/>
      <c r="S46" s="89"/>
      <c r="T46" s="78"/>
      <c r="U46" s="78"/>
      <c r="V46" s="78"/>
      <c r="W46" s="78"/>
      <c r="X46" s="78"/>
      <c r="Y46" s="78"/>
      <c r="Z46" s="78"/>
    </row>
    <row r="47" ht="19.5" customHeight="1" spans="1:26">
      <c r="A47" s="147">
        <v>1</v>
      </c>
      <c r="B47" s="148" t="s">
        <v>1206</v>
      </c>
      <c r="C47" s="149">
        <v>274</v>
      </c>
      <c r="D47" s="150">
        <v>204068.04</v>
      </c>
      <c r="E47" s="134"/>
      <c r="F47" s="89"/>
      <c r="G47" s="89"/>
      <c r="H47" s="89"/>
      <c r="I47" s="89"/>
      <c r="J47" s="89"/>
      <c r="K47" s="89"/>
      <c r="L47" s="89"/>
      <c r="M47" s="89"/>
      <c r="N47" s="89"/>
      <c r="O47" s="89"/>
      <c r="P47" s="89"/>
      <c r="Q47" s="89"/>
      <c r="R47" s="89"/>
      <c r="S47" s="89"/>
      <c r="T47" s="78"/>
      <c r="U47" s="78"/>
      <c r="V47" s="78"/>
      <c r="W47" s="78"/>
      <c r="X47" s="78"/>
      <c r="Y47" s="78"/>
      <c r="Z47" s="78"/>
    </row>
    <row r="48" ht="19.5" customHeight="1" spans="1:26">
      <c r="A48" s="147"/>
      <c r="B48" s="151" t="s">
        <v>1208</v>
      </c>
      <c r="C48" s="152">
        <v>4</v>
      </c>
      <c r="D48" s="153">
        <v>8991.48</v>
      </c>
      <c r="E48" s="134"/>
      <c r="F48" s="89"/>
      <c r="G48" s="89"/>
      <c r="H48" s="89"/>
      <c r="I48" s="89"/>
      <c r="J48" s="89"/>
      <c r="K48" s="89"/>
      <c r="L48" s="89"/>
      <c r="M48" s="89"/>
      <c r="N48" s="89"/>
      <c r="O48" s="89"/>
      <c r="P48" s="89"/>
      <c r="Q48" s="89"/>
      <c r="R48" s="89"/>
      <c r="S48" s="89"/>
      <c r="T48" s="78"/>
      <c r="U48" s="78"/>
      <c r="V48" s="78"/>
      <c r="W48" s="78"/>
      <c r="X48" s="78"/>
      <c r="Y48" s="78"/>
      <c r="Z48" s="78"/>
    </row>
    <row r="49" ht="19.5" customHeight="1" spans="1:26">
      <c r="A49" s="147"/>
      <c r="B49" s="154" t="s">
        <v>1241</v>
      </c>
      <c r="C49" s="155">
        <f>SUM(C50:C56)</f>
        <v>359</v>
      </c>
      <c r="D49" s="156">
        <f>SUM(D50:D56)</f>
        <v>208670.33</v>
      </c>
      <c r="E49" s="134"/>
      <c r="F49" s="89"/>
      <c r="G49" s="89"/>
      <c r="H49" s="89"/>
      <c r="I49" s="89"/>
      <c r="J49" s="89"/>
      <c r="K49" s="89"/>
      <c r="L49" s="89"/>
      <c r="M49" s="89"/>
      <c r="N49" s="89"/>
      <c r="O49" s="89"/>
      <c r="P49" s="89"/>
      <c r="Q49" s="89"/>
      <c r="R49" s="89"/>
      <c r="S49" s="89"/>
      <c r="T49" s="78"/>
      <c r="U49" s="78"/>
      <c r="V49" s="78"/>
      <c r="W49" s="78"/>
      <c r="X49" s="78"/>
      <c r="Y49" s="78"/>
      <c r="Z49" s="78"/>
    </row>
    <row r="50" ht="19.5" customHeight="1" spans="1:26">
      <c r="A50" s="147"/>
      <c r="B50" s="151" t="s">
        <v>1424</v>
      </c>
      <c r="C50" s="157"/>
      <c r="D50" s="157"/>
      <c r="E50" s="134"/>
      <c r="F50" s="89"/>
      <c r="G50" s="89"/>
      <c r="H50" s="89"/>
      <c r="I50" s="89"/>
      <c r="J50" s="89"/>
      <c r="K50" s="89"/>
      <c r="L50" s="89"/>
      <c r="M50" s="89"/>
      <c r="N50" s="89"/>
      <c r="O50" s="89"/>
      <c r="P50" s="89"/>
      <c r="Q50" s="89"/>
      <c r="R50" s="89"/>
      <c r="S50" s="89"/>
      <c r="T50" s="78"/>
      <c r="U50" s="78"/>
      <c r="V50" s="78"/>
      <c r="W50" s="78"/>
      <c r="X50" s="78"/>
      <c r="Y50" s="78"/>
      <c r="Z50" s="78"/>
    </row>
    <row r="51" ht="19.5" customHeight="1" spans="1:26">
      <c r="A51" s="147"/>
      <c r="B51" s="151" t="s">
        <v>1439</v>
      </c>
      <c r="C51" s="152"/>
      <c r="D51" s="153"/>
      <c r="E51" s="134"/>
      <c r="F51" s="89"/>
      <c r="G51" s="89"/>
      <c r="H51" s="89"/>
      <c r="I51" s="89"/>
      <c r="J51" s="89"/>
      <c r="K51" s="89"/>
      <c r="L51" s="89"/>
      <c r="M51" s="89"/>
      <c r="N51" s="89"/>
      <c r="O51" s="89"/>
      <c r="P51" s="89"/>
      <c r="Q51" s="89"/>
      <c r="R51" s="89"/>
      <c r="S51" s="89"/>
      <c r="T51" s="78"/>
      <c r="U51" s="78"/>
      <c r="V51" s="78"/>
      <c r="W51" s="78"/>
      <c r="X51" s="78"/>
      <c r="Y51" s="78"/>
      <c r="Z51" s="78"/>
    </row>
    <row r="52" ht="19.5" customHeight="1" spans="1:26">
      <c r="A52" s="147"/>
      <c r="B52" s="128" t="s">
        <v>1427</v>
      </c>
      <c r="C52" s="158">
        <v>124</v>
      </c>
      <c r="D52" s="150">
        <v>65670.3</v>
      </c>
      <c r="E52" s="134"/>
      <c r="F52" s="89"/>
      <c r="G52" s="89"/>
      <c r="H52" s="89"/>
      <c r="I52" s="89"/>
      <c r="J52" s="89"/>
      <c r="K52" s="89"/>
      <c r="L52" s="89"/>
      <c r="M52" s="89"/>
      <c r="N52" s="89"/>
      <c r="O52" s="89"/>
      <c r="P52" s="89"/>
      <c r="Q52" s="89"/>
      <c r="R52" s="89"/>
      <c r="S52" s="89"/>
      <c r="T52" s="78"/>
      <c r="U52" s="78"/>
      <c r="V52" s="78"/>
      <c r="W52" s="78"/>
      <c r="X52" s="78"/>
      <c r="Y52" s="78"/>
      <c r="Z52" s="78"/>
    </row>
    <row r="53" ht="19.5" customHeight="1" spans="1:26">
      <c r="A53" s="147"/>
      <c r="B53" s="128" t="s">
        <v>1428</v>
      </c>
      <c r="C53" s="158">
        <v>109</v>
      </c>
      <c r="D53" s="150">
        <v>55050.5</v>
      </c>
      <c r="E53" s="134"/>
      <c r="F53" s="89"/>
      <c r="G53" s="89"/>
      <c r="H53" s="89"/>
      <c r="I53" s="89"/>
      <c r="J53" s="89"/>
      <c r="K53" s="89"/>
      <c r="L53" s="89"/>
      <c r="M53" s="89"/>
      <c r="N53" s="89"/>
      <c r="O53" s="89"/>
      <c r="P53" s="89"/>
      <c r="Q53" s="89"/>
      <c r="R53" s="89"/>
      <c r="S53" s="89"/>
      <c r="T53" s="78"/>
      <c r="U53" s="78"/>
      <c r="V53" s="78"/>
      <c r="W53" s="78"/>
      <c r="X53" s="78"/>
      <c r="Y53" s="78"/>
      <c r="Z53" s="78"/>
    </row>
    <row r="54" ht="19.5" customHeight="1" spans="1:26">
      <c r="A54" s="147"/>
      <c r="B54" s="128" t="s">
        <v>1429</v>
      </c>
      <c r="C54" s="158">
        <v>85</v>
      </c>
      <c r="D54" s="150">
        <v>60408.03</v>
      </c>
      <c r="E54" s="134"/>
      <c r="F54" s="89"/>
      <c r="G54" s="89"/>
      <c r="H54" s="89"/>
      <c r="I54" s="89"/>
      <c r="J54" s="89"/>
      <c r="K54" s="89"/>
      <c r="L54" s="89"/>
      <c r="M54" s="89"/>
      <c r="N54" s="89"/>
      <c r="O54" s="89"/>
      <c r="P54" s="89"/>
      <c r="Q54" s="89"/>
      <c r="R54" s="89"/>
      <c r="S54" s="89"/>
      <c r="T54" s="78"/>
      <c r="U54" s="78"/>
      <c r="V54" s="78"/>
      <c r="W54" s="78"/>
      <c r="X54" s="78"/>
      <c r="Y54" s="78"/>
      <c r="Z54" s="78"/>
    </row>
    <row r="55" ht="19.5" customHeight="1" spans="1:26">
      <c r="A55" s="147"/>
      <c r="B55" s="128" t="s">
        <v>1430</v>
      </c>
      <c r="C55" s="158">
        <v>18</v>
      </c>
      <c r="D55" s="150">
        <v>15560</v>
      </c>
      <c r="E55" s="134"/>
      <c r="F55" s="89"/>
      <c r="G55" s="89"/>
      <c r="H55" s="89"/>
      <c r="I55" s="89"/>
      <c r="J55" s="89"/>
      <c r="K55" s="89"/>
      <c r="L55" s="89"/>
      <c r="M55" s="89"/>
      <c r="N55" s="89"/>
      <c r="O55" s="89"/>
      <c r="P55" s="89"/>
      <c r="Q55" s="89"/>
      <c r="R55" s="89"/>
      <c r="S55" s="89"/>
      <c r="T55" s="78"/>
      <c r="U55" s="78"/>
      <c r="V55" s="78"/>
      <c r="W55" s="78"/>
      <c r="X55" s="78"/>
      <c r="Y55" s="78"/>
      <c r="Z55" s="78"/>
    </row>
    <row r="56" ht="19.5" customHeight="1" spans="1:26">
      <c r="A56" s="147"/>
      <c r="B56" s="128" t="s">
        <v>1431</v>
      </c>
      <c r="C56" s="158">
        <v>23</v>
      </c>
      <c r="D56" s="150">
        <v>11981.5</v>
      </c>
      <c r="E56" s="134"/>
      <c r="F56" s="89"/>
      <c r="G56" s="89"/>
      <c r="H56" s="89"/>
      <c r="I56" s="89"/>
      <c r="J56" s="89"/>
      <c r="K56" s="89"/>
      <c r="L56" s="89"/>
      <c r="M56" s="89"/>
      <c r="N56" s="89"/>
      <c r="O56" s="89"/>
      <c r="P56" s="89"/>
      <c r="Q56" s="89"/>
      <c r="R56" s="89"/>
      <c r="S56" s="89"/>
      <c r="T56" s="78"/>
      <c r="U56" s="78"/>
      <c r="V56" s="78"/>
      <c r="W56" s="78"/>
      <c r="X56" s="78"/>
      <c r="Y56" s="78"/>
      <c r="Z56" s="78"/>
    </row>
    <row r="57" ht="19.5" customHeight="1" spans="1:26">
      <c r="A57" s="147"/>
      <c r="B57" s="128" t="s">
        <v>1212</v>
      </c>
      <c r="C57" s="158">
        <v>70</v>
      </c>
      <c r="D57" s="150">
        <v>19476.21</v>
      </c>
      <c r="E57" s="134"/>
      <c r="F57" s="89"/>
      <c r="G57" s="89"/>
      <c r="H57" s="89"/>
      <c r="I57" s="89"/>
      <c r="J57" s="89"/>
      <c r="K57" s="89"/>
      <c r="L57" s="89"/>
      <c r="M57" s="89"/>
      <c r="N57" s="89"/>
      <c r="O57" s="89"/>
      <c r="P57" s="89"/>
      <c r="Q57" s="89"/>
      <c r="R57" s="89"/>
      <c r="S57" s="89"/>
      <c r="T57" s="78"/>
      <c r="U57" s="78"/>
      <c r="V57" s="78"/>
      <c r="W57" s="78"/>
      <c r="X57" s="78"/>
      <c r="Y57" s="78"/>
      <c r="Z57" s="78"/>
    </row>
    <row r="58" ht="19.5" customHeight="1" spans="1:26">
      <c r="A58" s="147"/>
      <c r="B58" s="151" t="s">
        <v>1214</v>
      </c>
      <c r="C58" s="159">
        <v>225</v>
      </c>
      <c r="D58" s="150">
        <v>135000</v>
      </c>
      <c r="E58" s="134"/>
      <c r="F58" s="89"/>
      <c r="G58" s="89"/>
      <c r="H58" s="89"/>
      <c r="I58" s="89"/>
      <c r="J58" s="89"/>
      <c r="K58" s="89"/>
      <c r="L58" s="89"/>
      <c r="M58" s="89"/>
      <c r="N58" s="89"/>
      <c r="O58" s="89"/>
      <c r="P58" s="89"/>
      <c r="Q58" s="89"/>
      <c r="R58" s="89"/>
      <c r="S58" s="89"/>
      <c r="T58" s="78"/>
      <c r="U58" s="78"/>
      <c r="V58" s="78"/>
      <c r="W58" s="78"/>
      <c r="X58" s="78"/>
      <c r="Y58" s="78"/>
      <c r="Z58" s="78"/>
    </row>
    <row r="59" ht="19.5" customHeight="1" spans="1:26">
      <c r="A59" s="147"/>
      <c r="B59" s="148" t="s">
        <v>1216</v>
      </c>
      <c r="C59" s="160">
        <v>73</v>
      </c>
      <c r="D59" s="161">
        <v>33273.18</v>
      </c>
      <c r="E59" s="134"/>
      <c r="F59" s="89"/>
      <c r="G59" s="89"/>
      <c r="H59" s="89"/>
      <c r="I59" s="89"/>
      <c r="J59" s="89"/>
      <c r="K59" s="89"/>
      <c r="L59" s="89"/>
      <c r="M59" s="89"/>
      <c r="N59" s="89"/>
      <c r="O59" s="89"/>
      <c r="P59" s="89"/>
      <c r="Q59" s="89"/>
      <c r="R59" s="89"/>
      <c r="S59" s="89"/>
      <c r="T59" s="78"/>
      <c r="U59" s="78"/>
      <c r="V59" s="78"/>
      <c r="W59" s="78"/>
      <c r="X59" s="78"/>
      <c r="Y59" s="78"/>
      <c r="Z59" s="78"/>
    </row>
    <row r="60" ht="19.5" customHeight="1" spans="1:26">
      <c r="A60" s="147"/>
      <c r="B60" s="154" t="s">
        <v>1218</v>
      </c>
      <c r="C60" s="162">
        <f>SUM(C61:C62)</f>
        <v>112</v>
      </c>
      <c r="D60" s="163">
        <f>SUM(D61:D62)</f>
        <v>66342.79</v>
      </c>
      <c r="E60" s="134"/>
      <c r="F60" s="89"/>
      <c r="G60" s="89"/>
      <c r="H60" s="89"/>
      <c r="I60" s="89"/>
      <c r="J60" s="89"/>
      <c r="K60" s="89"/>
      <c r="L60" s="89"/>
      <c r="M60" s="89"/>
      <c r="N60" s="89"/>
      <c r="O60" s="89"/>
      <c r="P60" s="89"/>
      <c r="Q60" s="89"/>
      <c r="R60" s="89"/>
      <c r="S60" s="89"/>
      <c r="T60" s="78"/>
      <c r="U60" s="78"/>
      <c r="V60" s="78"/>
      <c r="W60" s="78"/>
      <c r="X60" s="78"/>
      <c r="Y60" s="78"/>
      <c r="Z60" s="78"/>
    </row>
    <row r="61" ht="19.5" customHeight="1" spans="1:26">
      <c r="A61" s="147"/>
      <c r="B61" s="151" t="s">
        <v>1440</v>
      </c>
      <c r="C61" s="164">
        <v>90</v>
      </c>
      <c r="D61" s="165">
        <v>62255.1</v>
      </c>
      <c r="E61" s="134"/>
      <c r="F61" s="89"/>
      <c r="G61" s="89"/>
      <c r="H61" s="89"/>
      <c r="I61" s="89"/>
      <c r="J61" s="89"/>
      <c r="K61" s="89"/>
      <c r="L61" s="89"/>
      <c r="M61" s="89"/>
      <c r="N61" s="89"/>
      <c r="O61" s="89"/>
      <c r="P61" s="89"/>
      <c r="Q61" s="89"/>
      <c r="R61" s="89"/>
      <c r="S61" s="89"/>
      <c r="T61" s="78"/>
      <c r="U61" s="78"/>
      <c r="V61" s="78"/>
      <c r="W61" s="78"/>
      <c r="X61" s="78"/>
      <c r="Y61" s="78"/>
      <c r="Z61" s="78"/>
    </row>
    <row r="62" ht="19.5" customHeight="1" spans="1:26">
      <c r="A62" s="147"/>
      <c r="B62" s="151" t="s">
        <v>1441</v>
      </c>
      <c r="C62" s="166">
        <v>22</v>
      </c>
      <c r="D62" s="153">
        <v>4087.69</v>
      </c>
      <c r="E62" s="134"/>
      <c r="F62" s="89"/>
      <c r="G62" s="89"/>
      <c r="H62" s="89"/>
      <c r="I62" s="89"/>
      <c r="J62" s="89"/>
      <c r="K62" s="89"/>
      <c r="L62" s="89"/>
      <c r="M62" s="89"/>
      <c r="N62" s="89"/>
      <c r="O62" s="89"/>
      <c r="P62" s="89"/>
      <c r="Q62" s="89"/>
      <c r="R62" s="89"/>
      <c r="S62" s="89"/>
      <c r="T62" s="78"/>
      <c r="U62" s="78"/>
      <c r="V62" s="78"/>
      <c r="W62" s="78"/>
      <c r="X62" s="78"/>
      <c r="Y62" s="78"/>
      <c r="Z62" s="78"/>
    </row>
    <row r="63" ht="19.5" customHeight="1" spans="1:26">
      <c r="A63" s="147"/>
      <c r="B63" s="154" t="s">
        <v>1220</v>
      </c>
      <c r="C63" s="162">
        <f>SUM(C64:C65)</f>
        <v>22</v>
      </c>
      <c r="D63" s="163">
        <f>SUM(D64:D65)</f>
        <v>21742.84</v>
      </c>
      <c r="E63" s="134"/>
      <c r="F63" s="89"/>
      <c r="G63" s="89"/>
      <c r="H63" s="89"/>
      <c r="I63" s="89"/>
      <c r="J63" s="89"/>
      <c r="K63" s="89"/>
      <c r="L63" s="89"/>
      <c r="M63" s="89"/>
      <c r="N63" s="89"/>
      <c r="O63" s="89"/>
      <c r="P63" s="89"/>
      <c r="Q63" s="89"/>
      <c r="R63" s="89"/>
      <c r="S63" s="89"/>
      <c r="T63" s="78"/>
      <c r="U63" s="78"/>
      <c r="V63" s="78"/>
      <c r="W63" s="78"/>
      <c r="X63" s="78"/>
      <c r="Y63" s="78"/>
      <c r="Z63" s="78"/>
    </row>
    <row r="64" ht="19.5" customHeight="1" spans="1:26">
      <c r="A64" s="147"/>
      <c r="B64" s="151" t="s">
        <v>1442</v>
      </c>
      <c r="C64" s="159">
        <v>2</v>
      </c>
      <c r="D64" s="161">
        <v>1485.38</v>
      </c>
      <c r="E64" s="134"/>
      <c r="F64" s="89"/>
      <c r="G64" s="89"/>
      <c r="H64" s="89"/>
      <c r="I64" s="89"/>
      <c r="J64" s="89"/>
      <c r="K64" s="89"/>
      <c r="L64" s="89"/>
      <c r="M64" s="89"/>
      <c r="N64" s="89"/>
      <c r="O64" s="89"/>
      <c r="P64" s="89"/>
      <c r="Q64" s="89"/>
      <c r="R64" s="89"/>
      <c r="S64" s="89"/>
      <c r="T64" s="78"/>
      <c r="U64" s="78"/>
      <c r="V64" s="78"/>
      <c r="W64" s="78"/>
      <c r="X64" s="78"/>
      <c r="Y64" s="78"/>
      <c r="Z64" s="78"/>
    </row>
    <row r="65" ht="19.5" customHeight="1" spans="1:26">
      <c r="A65" s="147"/>
      <c r="B65" s="151" t="s">
        <v>1443</v>
      </c>
      <c r="C65" s="167">
        <v>20</v>
      </c>
      <c r="D65" s="161">
        <v>20257.46</v>
      </c>
      <c r="E65" s="134"/>
      <c r="F65" s="89"/>
      <c r="G65" s="89"/>
      <c r="H65" s="89"/>
      <c r="I65" s="89"/>
      <c r="J65" s="89"/>
      <c r="K65" s="89"/>
      <c r="L65" s="89"/>
      <c r="M65" s="89"/>
      <c r="N65" s="89"/>
      <c r="O65" s="89"/>
      <c r="P65" s="89"/>
      <c r="Q65" s="89"/>
      <c r="R65" s="89"/>
      <c r="S65" s="89"/>
      <c r="T65" s="78"/>
      <c r="U65" s="78"/>
      <c r="V65" s="78"/>
      <c r="W65" s="78"/>
      <c r="X65" s="78"/>
      <c r="Y65" s="78"/>
      <c r="Z65" s="78"/>
    </row>
    <row r="66" ht="19.5" customHeight="1" spans="1:26">
      <c r="A66" s="147"/>
      <c r="B66" s="151" t="s">
        <v>1222</v>
      </c>
      <c r="C66" s="159">
        <v>191</v>
      </c>
      <c r="D66" s="153">
        <v>57300</v>
      </c>
      <c r="E66" s="134"/>
      <c r="F66" s="89"/>
      <c r="G66" s="89"/>
      <c r="H66" s="89"/>
      <c r="I66" s="89"/>
      <c r="J66" s="89"/>
      <c r="K66" s="89"/>
      <c r="L66" s="89"/>
      <c r="M66" s="89"/>
      <c r="N66" s="89"/>
      <c r="O66" s="89"/>
      <c r="P66" s="89"/>
      <c r="Q66" s="89"/>
      <c r="R66" s="89"/>
      <c r="S66" s="89"/>
      <c r="T66" s="78"/>
      <c r="U66" s="78"/>
      <c r="V66" s="78"/>
      <c r="W66" s="78"/>
      <c r="X66" s="78"/>
      <c r="Y66" s="78"/>
      <c r="Z66" s="78"/>
    </row>
    <row r="67" ht="19.5" customHeight="1" spans="1:26">
      <c r="A67" s="168"/>
      <c r="B67" s="169" t="s">
        <v>1224</v>
      </c>
      <c r="C67" s="170">
        <v>193</v>
      </c>
      <c r="D67" s="153">
        <v>165519.57</v>
      </c>
      <c r="E67" s="134"/>
      <c r="F67" s="89"/>
      <c r="G67" s="89"/>
      <c r="H67" s="89"/>
      <c r="I67" s="89"/>
      <c r="J67" s="89"/>
      <c r="K67" s="89"/>
      <c r="L67" s="89"/>
      <c r="M67" s="89"/>
      <c r="N67" s="89"/>
      <c r="O67" s="89"/>
      <c r="P67" s="89"/>
      <c r="Q67" s="89"/>
      <c r="R67" s="89"/>
      <c r="S67" s="89"/>
      <c r="T67" s="78"/>
      <c r="U67" s="78"/>
      <c r="V67" s="78"/>
      <c r="W67" s="78"/>
      <c r="X67" s="78"/>
      <c r="Y67" s="78"/>
      <c r="Z67" s="78"/>
    </row>
    <row r="68" ht="21.75" customHeight="1" spans="1:26">
      <c r="A68" s="171" t="s">
        <v>1266</v>
      </c>
      <c r="B68" s="136"/>
      <c r="C68" s="137">
        <f>SUM(C47,C48,C49,C57,C58,C59,C60,C63,C66,C67)</f>
        <v>1523</v>
      </c>
      <c r="D68" s="172">
        <f>SUM(D47,D48,D49,D57,D58,D59,D60,D63,D66,D67)</f>
        <v>920384.44</v>
      </c>
      <c r="E68" s="134"/>
      <c r="F68" s="89"/>
      <c r="G68" s="89"/>
      <c r="H68" s="89"/>
      <c r="I68" s="183"/>
      <c r="J68" s="183"/>
      <c r="K68" s="89"/>
      <c r="L68" s="89"/>
      <c r="M68" s="89"/>
      <c r="N68" s="89"/>
      <c r="O68" s="89"/>
      <c r="P68" s="89"/>
      <c r="Q68" s="89"/>
      <c r="R68" s="89"/>
      <c r="S68" s="89"/>
      <c r="T68" s="78"/>
      <c r="U68" s="78"/>
      <c r="V68" s="78"/>
      <c r="W68" s="78"/>
      <c r="X68" s="78"/>
      <c r="Y68" s="78"/>
      <c r="Z68" s="78"/>
    </row>
    <row r="69" ht="15.75" customHeight="1" spans="1:26">
      <c r="A69" s="173"/>
      <c r="B69" s="173"/>
      <c r="C69" s="115"/>
      <c r="D69" s="174"/>
      <c r="E69" s="134"/>
      <c r="F69" s="89"/>
      <c r="G69" s="89"/>
      <c r="H69" s="89"/>
      <c r="I69" s="184"/>
      <c r="J69" s="184"/>
      <c r="K69" s="89"/>
      <c r="L69" s="89"/>
      <c r="M69" s="89"/>
      <c r="N69" s="89"/>
      <c r="O69" s="89"/>
      <c r="P69" s="89"/>
      <c r="Q69" s="89"/>
      <c r="R69" s="89"/>
      <c r="S69" s="89"/>
      <c r="T69" s="78"/>
      <c r="U69" s="78"/>
      <c r="V69" s="78"/>
      <c r="W69" s="78"/>
      <c r="X69" s="78"/>
      <c r="Y69" s="78"/>
      <c r="Z69" s="78"/>
    </row>
    <row r="70" ht="15.75" customHeight="1" spans="1:26">
      <c r="A70" s="173"/>
      <c r="B70" s="173"/>
      <c r="C70" s="115"/>
      <c r="D70" s="174"/>
      <c r="E70" s="134"/>
      <c r="F70" s="89"/>
      <c r="G70" s="89"/>
      <c r="H70" s="89"/>
      <c r="I70" s="89"/>
      <c r="J70" s="89"/>
      <c r="K70" s="89"/>
      <c r="L70" s="89"/>
      <c r="M70" s="89"/>
      <c r="N70" s="89"/>
      <c r="O70" s="89"/>
      <c r="P70" s="89"/>
      <c r="Q70" s="89"/>
      <c r="R70" s="89"/>
      <c r="S70" s="89"/>
      <c r="T70" s="78"/>
      <c r="U70" s="78"/>
      <c r="V70" s="78"/>
      <c r="W70" s="78"/>
      <c r="X70" s="78"/>
      <c r="Y70" s="78"/>
      <c r="Z70" s="78"/>
    </row>
    <row r="71" ht="15.75" customHeight="1" spans="1:26">
      <c r="A71" s="173"/>
      <c r="B71" s="175"/>
      <c r="C71" s="115"/>
      <c r="D71" s="174"/>
      <c r="E71" s="134"/>
      <c r="F71" s="89"/>
      <c r="G71" s="89"/>
      <c r="H71" s="89"/>
      <c r="I71" s="89"/>
      <c r="J71" s="89"/>
      <c r="K71" s="89"/>
      <c r="L71" s="89"/>
      <c r="M71" s="89"/>
      <c r="N71" s="89"/>
      <c r="O71" s="89"/>
      <c r="P71" s="89"/>
      <c r="Q71" s="89"/>
      <c r="R71" s="89"/>
      <c r="S71" s="89"/>
      <c r="T71" s="78"/>
      <c r="U71" s="78"/>
      <c r="V71" s="78"/>
      <c r="W71" s="78"/>
      <c r="X71" s="78"/>
      <c r="Y71" s="78"/>
      <c r="Z71" s="78"/>
    </row>
    <row r="72" ht="15.75" customHeight="1" spans="1:26">
      <c r="A72" s="134"/>
      <c r="B72" s="78"/>
      <c r="C72" s="88"/>
      <c r="D72" s="134"/>
      <c r="E72" s="134"/>
      <c r="F72" s="89"/>
      <c r="G72" s="89"/>
      <c r="H72" s="89"/>
      <c r="I72" s="89"/>
      <c r="J72" s="89"/>
      <c r="K72" s="89"/>
      <c r="L72" s="89"/>
      <c r="M72" s="89"/>
      <c r="N72" s="89"/>
      <c r="O72" s="89"/>
      <c r="P72" s="89"/>
      <c r="Q72" s="89"/>
      <c r="R72" s="89"/>
      <c r="S72" s="89"/>
      <c r="T72" s="78"/>
      <c r="U72" s="78"/>
      <c r="V72" s="78"/>
      <c r="W72" s="78"/>
      <c r="X72" s="78"/>
      <c r="Y72" s="78"/>
      <c r="Z72" s="78"/>
    </row>
    <row r="73" ht="15.75" customHeight="1" spans="1:26">
      <c r="A73" s="176" t="s">
        <v>148</v>
      </c>
      <c r="B73" s="92"/>
      <c r="C73" s="92"/>
      <c r="D73" s="134"/>
      <c r="E73" s="89"/>
      <c r="F73" s="89"/>
      <c r="G73" s="89"/>
      <c r="H73" s="89"/>
      <c r="I73" s="89"/>
      <c r="J73" s="89"/>
      <c r="K73" s="89"/>
      <c r="L73" s="89"/>
      <c r="M73" s="89"/>
      <c r="N73" s="89"/>
      <c r="O73" s="89"/>
      <c r="P73" s="89"/>
      <c r="Q73" s="89"/>
      <c r="R73" s="89"/>
      <c r="S73" s="89"/>
      <c r="T73" s="78"/>
      <c r="U73" s="78"/>
      <c r="V73" s="78"/>
      <c r="W73" s="78"/>
      <c r="X73" s="78"/>
      <c r="Y73" s="78"/>
      <c r="Z73" s="78"/>
    </row>
    <row r="74" ht="15.75" customHeight="1" spans="1:26">
      <c r="A74" s="177"/>
      <c r="B74" s="177"/>
      <c r="C74" s="178"/>
      <c r="D74" s="134"/>
      <c r="E74" s="89"/>
      <c r="F74" s="89"/>
      <c r="G74" s="89"/>
      <c r="H74" s="89"/>
      <c r="I74" s="89"/>
      <c r="J74" s="89"/>
      <c r="K74" s="89"/>
      <c r="L74" s="89"/>
      <c r="M74" s="89"/>
      <c r="N74" s="89"/>
      <c r="O74" s="89"/>
      <c r="P74" s="89"/>
      <c r="Q74" s="89"/>
      <c r="R74" s="89"/>
      <c r="S74" s="89"/>
      <c r="T74" s="78"/>
      <c r="U74" s="78"/>
      <c r="V74" s="78"/>
      <c r="W74" s="78"/>
      <c r="X74" s="78"/>
      <c r="Y74" s="78"/>
      <c r="Z74" s="78"/>
    </row>
    <row r="75" ht="22.5" customHeight="1" spans="1:26">
      <c r="A75" s="179" t="s">
        <v>149</v>
      </c>
      <c r="B75" s="180" t="s">
        <v>1444</v>
      </c>
      <c r="C75" s="136"/>
      <c r="D75" s="89"/>
      <c r="E75" s="89"/>
      <c r="F75" s="89"/>
      <c r="G75" s="89"/>
      <c r="H75" s="89"/>
      <c r="I75" s="89"/>
      <c r="J75" s="89"/>
      <c r="K75" s="89"/>
      <c r="L75" s="89"/>
      <c r="M75" s="89"/>
      <c r="N75" s="89"/>
      <c r="O75" s="89"/>
      <c r="P75" s="89"/>
      <c r="Q75" s="89"/>
      <c r="R75" s="89"/>
      <c r="S75" s="89"/>
      <c r="T75" s="78"/>
      <c r="U75" s="78"/>
      <c r="V75" s="78"/>
      <c r="W75" s="78"/>
      <c r="X75" s="78"/>
      <c r="Y75" s="78"/>
      <c r="Z75" s="78"/>
    </row>
    <row r="76" ht="22.5" customHeight="1" spans="1:26">
      <c r="A76" s="179" t="s">
        <v>65</v>
      </c>
      <c r="B76" s="180" t="s">
        <v>1079</v>
      </c>
      <c r="C76" s="136"/>
      <c r="D76" s="89"/>
      <c r="E76" s="89"/>
      <c r="F76" s="89"/>
      <c r="G76" s="89"/>
      <c r="H76" s="89"/>
      <c r="I76" s="89"/>
      <c r="J76" s="89"/>
      <c r="K76" s="89"/>
      <c r="L76" s="89"/>
      <c r="M76" s="89"/>
      <c r="N76" s="89"/>
      <c r="O76" s="89"/>
      <c r="P76" s="89"/>
      <c r="Q76" s="89"/>
      <c r="R76" s="89"/>
      <c r="S76" s="89"/>
      <c r="T76" s="78"/>
      <c r="U76" s="78"/>
      <c r="V76" s="78"/>
      <c r="W76" s="78"/>
      <c r="X76" s="78"/>
      <c r="Y76" s="78"/>
      <c r="Z76" s="78"/>
    </row>
    <row r="77" ht="22.5" customHeight="1" spans="1:26">
      <c r="A77" s="179" t="s">
        <v>67</v>
      </c>
      <c r="B77" s="181" t="s">
        <v>1445</v>
      </c>
      <c r="C77" s="136"/>
      <c r="D77" s="89"/>
      <c r="E77" s="89"/>
      <c r="F77" s="89"/>
      <c r="G77" s="89"/>
      <c r="H77" s="89"/>
      <c r="I77" s="89"/>
      <c r="J77" s="89"/>
      <c r="K77" s="89"/>
      <c r="L77" s="89"/>
      <c r="M77" s="89"/>
      <c r="N77" s="89"/>
      <c r="O77" s="89"/>
      <c r="P77" s="89"/>
      <c r="Q77" s="89"/>
      <c r="R77" s="89"/>
      <c r="S77" s="89"/>
      <c r="T77" s="78"/>
      <c r="U77" s="78"/>
      <c r="V77" s="78"/>
      <c r="W77" s="78"/>
      <c r="X77" s="78"/>
      <c r="Y77" s="78"/>
      <c r="Z77" s="78"/>
    </row>
    <row r="78" ht="22.5" customHeight="1" spans="1:26">
      <c r="A78" s="179" t="s">
        <v>69</v>
      </c>
      <c r="B78" s="182" t="s">
        <v>1446</v>
      </c>
      <c r="C78" s="136"/>
      <c r="D78" s="134"/>
      <c r="E78" s="89"/>
      <c r="F78" s="89"/>
      <c r="G78" s="89"/>
      <c r="H78" s="89"/>
      <c r="I78" s="89"/>
      <c r="J78" s="89"/>
      <c r="K78" s="89"/>
      <c r="L78" s="89"/>
      <c r="M78" s="89"/>
      <c r="N78" s="89"/>
      <c r="O78" s="89"/>
      <c r="P78" s="89"/>
      <c r="Q78" s="89"/>
      <c r="R78" s="89"/>
      <c r="S78" s="89"/>
      <c r="T78" s="78"/>
      <c r="U78" s="78"/>
      <c r="V78" s="78"/>
      <c r="W78" s="78"/>
      <c r="X78" s="78"/>
      <c r="Y78" s="78"/>
      <c r="Z78" s="78"/>
    </row>
    <row r="79" ht="15.75" customHeight="1" spans="1:26">
      <c r="A79" s="133"/>
      <c r="B79" s="89"/>
      <c r="C79" s="134"/>
      <c r="D79" s="134"/>
      <c r="E79" s="89"/>
      <c r="F79" s="89"/>
      <c r="G79" s="89"/>
      <c r="H79" s="89"/>
      <c r="I79" s="89"/>
      <c r="J79" s="89"/>
      <c r="K79" s="89"/>
      <c r="L79" s="89"/>
      <c r="M79" s="89"/>
      <c r="N79" s="89"/>
      <c r="O79" s="89"/>
      <c r="P79" s="89"/>
      <c r="Q79" s="89"/>
      <c r="R79" s="89"/>
      <c r="S79" s="89"/>
      <c r="T79" s="78"/>
      <c r="U79" s="78"/>
      <c r="V79" s="78"/>
      <c r="W79" s="78"/>
      <c r="X79" s="78"/>
      <c r="Y79" s="78"/>
      <c r="Z79" s="78"/>
    </row>
    <row r="80" ht="15.75" customHeight="1" spans="1:26">
      <c r="A80" s="133"/>
      <c r="B80" s="89"/>
      <c r="C80" s="134"/>
      <c r="D80" s="134"/>
      <c r="E80" s="89"/>
      <c r="F80" s="89"/>
      <c r="G80" s="89"/>
      <c r="H80" s="89"/>
      <c r="I80" s="89"/>
      <c r="J80" s="89"/>
      <c r="K80" s="89"/>
      <c r="L80" s="89"/>
      <c r="M80" s="89"/>
      <c r="N80" s="89"/>
      <c r="O80" s="89"/>
      <c r="P80" s="89"/>
      <c r="Q80" s="89"/>
      <c r="R80" s="89"/>
      <c r="S80" s="89"/>
      <c r="T80" s="78"/>
      <c r="U80" s="78"/>
      <c r="V80" s="78"/>
      <c r="W80" s="78"/>
      <c r="X80" s="78"/>
      <c r="Y80" s="78"/>
      <c r="Z80" s="78"/>
    </row>
    <row r="81" ht="15.75" customHeight="1" spans="1:26">
      <c r="A81" s="133"/>
      <c r="B81" s="89"/>
      <c r="C81" s="134"/>
      <c r="D81" s="134"/>
      <c r="E81" s="89"/>
      <c r="F81" s="89"/>
      <c r="G81" s="89"/>
      <c r="H81" s="89"/>
      <c r="I81" s="89"/>
      <c r="J81" s="89"/>
      <c r="K81" s="89"/>
      <c r="L81" s="89"/>
      <c r="M81" s="89"/>
      <c r="N81" s="89"/>
      <c r="O81" s="89"/>
      <c r="P81" s="89"/>
      <c r="Q81" s="89"/>
      <c r="R81" s="89"/>
      <c r="S81" s="89"/>
      <c r="T81" s="78"/>
      <c r="U81" s="78"/>
      <c r="V81" s="78"/>
      <c r="W81" s="78"/>
      <c r="X81" s="78"/>
      <c r="Y81" s="78"/>
      <c r="Z81" s="78"/>
    </row>
    <row r="82" ht="15.75" customHeight="1" spans="1:26">
      <c r="A82" s="133"/>
      <c r="B82" s="89"/>
      <c r="C82" s="134"/>
      <c r="D82" s="134"/>
      <c r="E82" s="89"/>
      <c r="F82" s="89"/>
      <c r="G82" s="89"/>
      <c r="H82" s="89"/>
      <c r="I82" s="89"/>
      <c r="J82" s="89"/>
      <c r="K82" s="89"/>
      <c r="L82" s="89"/>
      <c r="M82" s="89"/>
      <c r="N82" s="89"/>
      <c r="O82" s="89"/>
      <c r="P82" s="89"/>
      <c r="Q82" s="89"/>
      <c r="R82" s="89"/>
      <c r="S82" s="89"/>
      <c r="T82" s="78"/>
      <c r="U82" s="78"/>
      <c r="V82" s="78"/>
      <c r="W82" s="78"/>
      <c r="X82" s="78"/>
      <c r="Y82" s="78"/>
      <c r="Z82" s="78"/>
    </row>
    <row r="83" ht="15.75" customHeight="1" spans="1:26">
      <c r="A83" s="133"/>
      <c r="B83" s="89"/>
      <c r="C83" s="134"/>
      <c r="D83" s="134"/>
      <c r="E83" s="89"/>
      <c r="F83" s="89"/>
      <c r="G83" s="89"/>
      <c r="H83" s="89"/>
      <c r="I83" s="89"/>
      <c r="J83" s="89"/>
      <c r="K83" s="89"/>
      <c r="L83" s="89"/>
      <c r="M83" s="89"/>
      <c r="N83" s="89"/>
      <c r="O83" s="89"/>
      <c r="P83" s="89"/>
      <c r="Q83" s="89"/>
      <c r="R83" s="89"/>
      <c r="S83" s="89"/>
      <c r="T83" s="78"/>
      <c r="U83" s="78"/>
      <c r="V83" s="78"/>
      <c r="W83" s="78"/>
      <c r="X83" s="78"/>
      <c r="Y83" s="78"/>
      <c r="Z83" s="78"/>
    </row>
    <row r="84" ht="15.75" customHeight="1" spans="1:26">
      <c r="A84" s="133"/>
      <c r="B84" s="89"/>
      <c r="C84" s="134"/>
      <c r="D84" s="134"/>
      <c r="E84" s="89"/>
      <c r="F84" s="89"/>
      <c r="G84" s="89"/>
      <c r="H84" s="89"/>
      <c r="I84" s="89"/>
      <c r="J84" s="89"/>
      <c r="K84" s="89"/>
      <c r="L84" s="89"/>
      <c r="M84" s="89"/>
      <c r="N84" s="89"/>
      <c r="O84" s="89"/>
      <c r="P84" s="89"/>
      <c r="Q84" s="89"/>
      <c r="R84" s="89"/>
      <c r="S84" s="89"/>
      <c r="T84" s="78"/>
      <c r="U84" s="78"/>
      <c r="V84" s="78"/>
      <c r="W84" s="78"/>
      <c r="X84" s="78"/>
      <c r="Y84" s="78"/>
      <c r="Z84" s="78"/>
    </row>
    <row r="85" ht="15.75" customHeight="1" spans="1:26">
      <c r="A85" s="133"/>
      <c r="B85" s="89"/>
      <c r="C85" s="134"/>
      <c r="D85" s="134"/>
      <c r="E85" s="89"/>
      <c r="F85" s="89"/>
      <c r="G85" s="89"/>
      <c r="H85" s="89"/>
      <c r="I85" s="89"/>
      <c r="J85" s="89"/>
      <c r="K85" s="89"/>
      <c r="L85" s="89"/>
      <c r="M85" s="89"/>
      <c r="N85" s="89"/>
      <c r="O85" s="89"/>
      <c r="P85" s="89"/>
      <c r="Q85" s="89"/>
      <c r="R85" s="89"/>
      <c r="S85" s="89"/>
      <c r="T85" s="78"/>
      <c r="U85" s="78"/>
      <c r="V85" s="78"/>
      <c r="W85" s="78"/>
      <c r="X85" s="78"/>
      <c r="Y85" s="78"/>
      <c r="Z85" s="78"/>
    </row>
    <row r="86" ht="15.75" customHeight="1" spans="1:26">
      <c r="A86" s="133"/>
      <c r="B86" s="89"/>
      <c r="C86" s="134"/>
      <c r="D86" s="134"/>
      <c r="E86" s="89"/>
      <c r="F86" s="89"/>
      <c r="G86" s="89"/>
      <c r="H86" s="89"/>
      <c r="I86" s="89"/>
      <c r="J86" s="89"/>
      <c r="K86" s="89"/>
      <c r="L86" s="89"/>
      <c r="M86" s="89"/>
      <c r="N86" s="89"/>
      <c r="O86" s="89"/>
      <c r="P86" s="89"/>
      <c r="Q86" s="89"/>
      <c r="R86" s="89"/>
      <c r="S86" s="89"/>
      <c r="T86" s="78"/>
      <c r="U86" s="78"/>
      <c r="V86" s="78"/>
      <c r="W86" s="78"/>
      <c r="X86" s="78"/>
      <c r="Y86" s="78"/>
      <c r="Z86" s="78"/>
    </row>
    <row r="87" ht="15.75" customHeight="1" spans="1:26">
      <c r="A87" s="87"/>
      <c r="B87" s="78"/>
      <c r="C87" s="88"/>
      <c r="D87" s="88"/>
      <c r="E87" s="89"/>
      <c r="F87" s="78"/>
      <c r="G87" s="78"/>
      <c r="H87" s="78"/>
      <c r="I87" s="78"/>
      <c r="J87" s="78"/>
      <c r="K87" s="78"/>
      <c r="L87" s="78"/>
      <c r="M87" s="78"/>
      <c r="N87" s="78"/>
      <c r="O87" s="78"/>
      <c r="P87" s="78"/>
      <c r="Q87" s="78"/>
      <c r="R87" s="78"/>
      <c r="S87" s="78"/>
      <c r="T87" s="78"/>
      <c r="U87" s="78"/>
      <c r="V87" s="78"/>
      <c r="W87" s="78"/>
      <c r="X87" s="78"/>
      <c r="Y87" s="78"/>
      <c r="Z87" s="78"/>
    </row>
    <row r="88" ht="15.75" customHeight="1" spans="1:26">
      <c r="A88" s="87"/>
      <c r="B88" s="78"/>
      <c r="C88" s="88"/>
      <c r="D88" s="88"/>
      <c r="E88" s="89"/>
      <c r="F88" s="78"/>
      <c r="G88" s="78"/>
      <c r="H88" s="78"/>
      <c r="I88" s="78"/>
      <c r="J88" s="78"/>
      <c r="K88" s="78"/>
      <c r="L88" s="78"/>
      <c r="M88" s="78"/>
      <c r="N88" s="78"/>
      <c r="O88" s="78"/>
      <c r="P88" s="78"/>
      <c r="Q88" s="78"/>
      <c r="R88" s="78"/>
      <c r="S88" s="78"/>
      <c r="T88" s="78"/>
      <c r="U88" s="78"/>
      <c r="V88" s="78"/>
      <c r="W88" s="78"/>
      <c r="X88" s="78"/>
      <c r="Y88" s="78"/>
      <c r="Z88" s="78"/>
    </row>
    <row r="89" ht="15.75" customHeight="1" spans="1:26">
      <c r="A89" s="87"/>
      <c r="B89" s="78"/>
      <c r="C89" s="88"/>
      <c r="D89" s="88"/>
      <c r="E89" s="89"/>
      <c r="F89" s="78"/>
      <c r="G89" s="78"/>
      <c r="H89" s="78"/>
      <c r="I89" s="78"/>
      <c r="J89" s="78"/>
      <c r="K89" s="78"/>
      <c r="L89" s="78"/>
      <c r="M89" s="78"/>
      <c r="N89" s="78"/>
      <c r="O89" s="78"/>
      <c r="P89" s="78"/>
      <c r="Q89" s="78"/>
      <c r="R89" s="78"/>
      <c r="S89" s="78"/>
      <c r="T89" s="78"/>
      <c r="U89" s="78"/>
      <c r="V89" s="78"/>
      <c r="W89" s="78"/>
      <c r="X89" s="78"/>
      <c r="Y89" s="78"/>
      <c r="Z89" s="78"/>
    </row>
    <row r="90" ht="15.75" customHeight="1" spans="1:26">
      <c r="A90" s="87"/>
      <c r="B90" s="78"/>
      <c r="C90" s="88"/>
      <c r="D90" s="88"/>
      <c r="E90" s="89"/>
      <c r="F90" s="78"/>
      <c r="G90" s="78"/>
      <c r="H90" s="78"/>
      <c r="I90" s="78"/>
      <c r="J90" s="78"/>
      <c r="K90" s="78"/>
      <c r="L90" s="78"/>
      <c r="M90" s="78"/>
      <c r="N90" s="78"/>
      <c r="O90" s="78"/>
      <c r="P90" s="78"/>
      <c r="Q90" s="78"/>
      <c r="R90" s="78"/>
      <c r="S90" s="78"/>
      <c r="T90" s="78"/>
      <c r="U90" s="78"/>
      <c r="V90" s="78"/>
      <c r="W90" s="78"/>
      <c r="X90" s="78"/>
      <c r="Y90" s="78"/>
      <c r="Z90" s="78"/>
    </row>
    <row r="91" ht="15.75" customHeight="1" spans="1:26">
      <c r="A91" s="87"/>
      <c r="B91" s="78"/>
      <c r="C91" s="88"/>
      <c r="D91" s="88"/>
      <c r="E91" s="89"/>
      <c r="F91" s="78"/>
      <c r="G91" s="78"/>
      <c r="H91" s="78"/>
      <c r="I91" s="78"/>
      <c r="J91" s="78"/>
      <c r="K91" s="78"/>
      <c r="L91" s="78"/>
      <c r="M91" s="78"/>
      <c r="N91" s="78"/>
      <c r="O91" s="78"/>
      <c r="P91" s="78"/>
      <c r="Q91" s="78"/>
      <c r="R91" s="78"/>
      <c r="S91" s="78"/>
      <c r="T91" s="78"/>
      <c r="U91" s="78"/>
      <c r="V91" s="78"/>
      <c r="W91" s="78"/>
      <c r="X91" s="78"/>
      <c r="Y91" s="78"/>
      <c r="Z91" s="78"/>
    </row>
    <row r="92" ht="15.75" customHeight="1" spans="1:26">
      <c r="A92" s="87"/>
      <c r="B92" s="78"/>
      <c r="C92" s="88"/>
      <c r="D92" s="88"/>
      <c r="E92" s="89"/>
      <c r="F92" s="78"/>
      <c r="G92" s="78"/>
      <c r="H92" s="78"/>
      <c r="I92" s="78"/>
      <c r="J92" s="78"/>
      <c r="K92" s="78"/>
      <c r="L92" s="78"/>
      <c r="M92" s="78"/>
      <c r="N92" s="78"/>
      <c r="O92" s="78"/>
      <c r="P92" s="78"/>
      <c r="Q92" s="78"/>
      <c r="R92" s="78"/>
      <c r="S92" s="78"/>
      <c r="T92" s="78"/>
      <c r="U92" s="78"/>
      <c r="V92" s="78"/>
      <c r="W92" s="78"/>
      <c r="X92" s="78"/>
      <c r="Y92" s="78"/>
      <c r="Z92" s="78"/>
    </row>
    <row r="93" ht="15.75" customHeight="1" spans="1:26">
      <c r="A93" s="87"/>
      <c r="B93" s="78"/>
      <c r="C93" s="88"/>
      <c r="D93" s="88"/>
      <c r="E93" s="89"/>
      <c r="F93" s="78"/>
      <c r="G93" s="78"/>
      <c r="H93" s="78"/>
      <c r="I93" s="78"/>
      <c r="J93" s="78"/>
      <c r="K93" s="78"/>
      <c r="L93" s="78"/>
      <c r="M93" s="78"/>
      <c r="N93" s="78"/>
      <c r="O93" s="78"/>
      <c r="P93" s="78"/>
      <c r="Q93" s="78"/>
      <c r="R93" s="78"/>
      <c r="S93" s="78"/>
      <c r="T93" s="78"/>
      <c r="U93" s="78"/>
      <c r="V93" s="78"/>
      <c r="W93" s="78"/>
      <c r="X93" s="78"/>
      <c r="Y93" s="78"/>
      <c r="Z93" s="78"/>
    </row>
    <row r="94" ht="15.75" customHeight="1" spans="1:26">
      <c r="A94" s="87"/>
      <c r="B94" s="78"/>
      <c r="C94" s="88"/>
      <c r="D94" s="88"/>
      <c r="E94" s="89"/>
      <c r="F94" s="78"/>
      <c r="G94" s="78"/>
      <c r="H94" s="78"/>
      <c r="I94" s="78"/>
      <c r="J94" s="78"/>
      <c r="K94" s="78"/>
      <c r="L94" s="78"/>
      <c r="M94" s="78"/>
      <c r="N94" s="78"/>
      <c r="O94" s="78"/>
      <c r="P94" s="78"/>
      <c r="Q94" s="78"/>
      <c r="R94" s="78"/>
      <c r="S94" s="78"/>
      <c r="T94" s="78"/>
      <c r="U94" s="78"/>
      <c r="V94" s="78"/>
      <c r="W94" s="78"/>
      <c r="X94" s="78"/>
      <c r="Y94" s="78"/>
      <c r="Z94" s="78"/>
    </row>
    <row r="95" ht="15.75" customHeight="1" spans="1:26">
      <c r="A95" s="87"/>
      <c r="B95" s="78"/>
      <c r="C95" s="88"/>
      <c r="D95" s="88"/>
      <c r="E95" s="89"/>
      <c r="F95" s="78"/>
      <c r="G95" s="78"/>
      <c r="H95" s="78"/>
      <c r="I95" s="78"/>
      <c r="J95" s="78"/>
      <c r="K95" s="78"/>
      <c r="L95" s="78"/>
      <c r="M95" s="78"/>
      <c r="N95" s="78"/>
      <c r="O95" s="78"/>
      <c r="P95" s="78"/>
      <c r="Q95" s="78"/>
      <c r="R95" s="78"/>
      <c r="S95" s="78"/>
      <c r="T95" s="78"/>
      <c r="U95" s="78"/>
      <c r="V95" s="78"/>
      <c r="W95" s="78"/>
      <c r="X95" s="78"/>
      <c r="Y95" s="78"/>
      <c r="Z95" s="78"/>
    </row>
    <row r="96" ht="15.75" customHeight="1" spans="1:26">
      <c r="A96" s="87"/>
      <c r="B96" s="78"/>
      <c r="C96" s="88"/>
      <c r="D96" s="88"/>
      <c r="E96" s="89"/>
      <c r="F96" s="78"/>
      <c r="G96" s="78"/>
      <c r="H96" s="78"/>
      <c r="I96" s="78"/>
      <c r="J96" s="78"/>
      <c r="K96" s="78"/>
      <c r="L96" s="78"/>
      <c r="M96" s="78"/>
      <c r="N96" s="78"/>
      <c r="O96" s="78"/>
      <c r="P96" s="78"/>
      <c r="Q96" s="78"/>
      <c r="R96" s="78"/>
      <c r="S96" s="78"/>
      <c r="T96" s="78"/>
      <c r="U96" s="78"/>
      <c r="V96" s="78"/>
      <c r="W96" s="78"/>
      <c r="X96" s="78"/>
      <c r="Y96" s="78"/>
      <c r="Z96" s="78"/>
    </row>
    <row r="97" ht="15.75" customHeight="1" spans="1:26">
      <c r="A97" s="87"/>
      <c r="B97" s="78"/>
      <c r="C97" s="88"/>
      <c r="D97" s="88"/>
      <c r="E97" s="89"/>
      <c r="F97" s="78"/>
      <c r="G97" s="78"/>
      <c r="H97" s="78"/>
      <c r="I97" s="78"/>
      <c r="J97" s="78"/>
      <c r="K97" s="78"/>
      <c r="L97" s="78"/>
      <c r="M97" s="78"/>
      <c r="N97" s="78"/>
      <c r="O97" s="78"/>
      <c r="P97" s="78"/>
      <c r="Q97" s="78"/>
      <c r="R97" s="78"/>
      <c r="S97" s="78"/>
      <c r="T97" s="78"/>
      <c r="U97" s="78"/>
      <c r="V97" s="78"/>
      <c r="W97" s="78"/>
      <c r="X97" s="78"/>
      <c r="Y97" s="78"/>
      <c r="Z97" s="78"/>
    </row>
    <row r="98" ht="15.75" customHeight="1" spans="1:26">
      <c r="A98" s="87"/>
      <c r="B98" s="78"/>
      <c r="C98" s="88"/>
      <c r="D98" s="88"/>
      <c r="E98" s="89"/>
      <c r="F98" s="78"/>
      <c r="G98" s="78"/>
      <c r="H98" s="78"/>
      <c r="I98" s="78"/>
      <c r="J98" s="78"/>
      <c r="K98" s="78"/>
      <c r="L98" s="78"/>
      <c r="M98" s="78"/>
      <c r="N98" s="78"/>
      <c r="O98" s="78"/>
      <c r="P98" s="78"/>
      <c r="Q98" s="78"/>
      <c r="R98" s="78"/>
      <c r="S98" s="78"/>
      <c r="T98" s="78"/>
      <c r="U98" s="78"/>
      <c r="V98" s="78"/>
      <c r="W98" s="78"/>
      <c r="X98" s="78"/>
      <c r="Y98" s="78"/>
      <c r="Z98" s="78"/>
    </row>
    <row r="99" ht="15.75" customHeight="1" spans="1:26">
      <c r="A99" s="87"/>
      <c r="B99" s="78"/>
      <c r="C99" s="88"/>
      <c r="D99" s="88"/>
      <c r="E99" s="89"/>
      <c r="F99" s="78"/>
      <c r="G99" s="78"/>
      <c r="H99" s="78"/>
      <c r="I99" s="78"/>
      <c r="J99" s="78"/>
      <c r="K99" s="78"/>
      <c r="L99" s="78"/>
      <c r="M99" s="78"/>
      <c r="N99" s="78"/>
      <c r="O99" s="78"/>
      <c r="P99" s="78"/>
      <c r="Q99" s="78"/>
      <c r="R99" s="78"/>
      <c r="S99" s="78"/>
      <c r="T99" s="78"/>
      <c r="U99" s="78"/>
      <c r="V99" s="78"/>
      <c r="W99" s="78"/>
      <c r="X99" s="78"/>
      <c r="Y99" s="78"/>
      <c r="Z99" s="78"/>
    </row>
    <row r="100" ht="15.75" customHeight="1" spans="1:26">
      <c r="A100" s="87"/>
      <c r="B100" s="78"/>
      <c r="C100" s="88"/>
      <c r="D100" s="88"/>
      <c r="E100" s="89"/>
      <c r="F100" s="78"/>
      <c r="G100" s="78"/>
      <c r="H100" s="78"/>
      <c r="I100" s="78"/>
      <c r="J100" s="78"/>
      <c r="K100" s="78"/>
      <c r="L100" s="78"/>
      <c r="M100" s="78"/>
      <c r="N100" s="78"/>
      <c r="O100" s="78"/>
      <c r="P100" s="78"/>
      <c r="Q100" s="78"/>
      <c r="R100" s="78"/>
      <c r="S100" s="78"/>
      <c r="T100" s="78"/>
      <c r="U100" s="78"/>
      <c r="V100" s="78"/>
      <c r="W100" s="78"/>
      <c r="X100" s="78"/>
      <c r="Y100" s="78"/>
      <c r="Z100" s="78"/>
    </row>
    <row r="101" ht="15.75" customHeight="1" spans="1:26">
      <c r="A101" s="87"/>
      <c r="B101" s="78"/>
      <c r="C101" s="88"/>
      <c r="D101" s="88"/>
      <c r="E101" s="89"/>
      <c r="F101" s="78"/>
      <c r="G101" s="78"/>
      <c r="H101" s="78"/>
      <c r="I101" s="78"/>
      <c r="J101" s="78"/>
      <c r="K101" s="78"/>
      <c r="L101" s="78"/>
      <c r="M101" s="78"/>
      <c r="N101" s="78"/>
      <c r="O101" s="78"/>
      <c r="P101" s="78"/>
      <c r="Q101" s="78"/>
      <c r="R101" s="78"/>
      <c r="S101" s="78"/>
      <c r="T101" s="78"/>
      <c r="U101" s="78"/>
      <c r="V101" s="78"/>
      <c r="W101" s="78"/>
      <c r="X101" s="78"/>
      <c r="Y101" s="78"/>
      <c r="Z101" s="78"/>
    </row>
    <row r="102" ht="15.75" customHeight="1" spans="1:26">
      <c r="A102" s="87"/>
      <c r="B102" s="78"/>
      <c r="C102" s="88"/>
      <c r="D102" s="88"/>
      <c r="E102" s="89"/>
      <c r="F102" s="78"/>
      <c r="G102" s="78"/>
      <c r="H102" s="78"/>
      <c r="I102" s="78"/>
      <c r="J102" s="78"/>
      <c r="K102" s="78"/>
      <c r="L102" s="78"/>
      <c r="M102" s="78"/>
      <c r="N102" s="78"/>
      <c r="O102" s="78"/>
      <c r="P102" s="78"/>
      <c r="Q102" s="78"/>
      <c r="R102" s="78"/>
      <c r="S102" s="78"/>
      <c r="T102" s="78"/>
      <c r="U102" s="78"/>
      <c r="V102" s="78"/>
      <c r="W102" s="78"/>
      <c r="X102" s="78"/>
      <c r="Y102" s="78"/>
      <c r="Z102" s="78"/>
    </row>
    <row r="103" ht="15.75" customHeight="1" spans="1:26">
      <c r="A103" s="87"/>
      <c r="B103" s="78"/>
      <c r="C103" s="88"/>
      <c r="D103" s="88"/>
      <c r="E103" s="89"/>
      <c r="F103" s="78"/>
      <c r="G103" s="78"/>
      <c r="H103" s="78"/>
      <c r="I103" s="78"/>
      <c r="J103" s="78"/>
      <c r="K103" s="78"/>
      <c r="L103" s="78"/>
      <c r="M103" s="78"/>
      <c r="N103" s="78"/>
      <c r="O103" s="78"/>
      <c r="P103" s="78"/>
      <c r="Q103" s="78"/>
      <c r="R103" s="78"/>
      <c r="S103" s="78"/>
      <c r="T103" s="78"/>
      <c r="U103" s="78"/>
      <c r="V103" s="78"/>
      <c r="W103" s="78"/>
      <c r="X103" s="78"/>
      <c r="Y103" s="78"/>
      <c r="Z103" s="78"/>
    </row>
    <row r="104" ht="15.75" customHeight="1" spans="1:26">
      <c r="A104" s="87"/>
      <c r="B104" s="78"/>
      <c r="C104" s="88"/>
      <c r="D104" s="88"/>
      <c r="E104" s="89"/>
      <c r="F104" s="78"/>
      <c r="G104" s="78"/>
      <c r="H104" s="78"/>
      <c r="I104" s="78"/>
      <c r="J104" s="78"/>
      <c r="K104" s="78"/>
      <c r="L104" s="78"/>
      <c r="M104" s="78"/>
      <c r="N104" s="78"/>
      <c r="O104" s="78"/>
      <c r="P104" s="78"/>
      <c r="Q104" s="78"/>
      <c r="R104" s="78"/>
      <c r="S104" s="78"/>
      <c r="T104" s="78"/>
      <c r="U104" s="78"/>
      <c r="V104" s="78"/>
      <c r="W104" s="78"/>
      <c r="X104" s="78"/>
      <c r="Y104" s="78"/>
      <c r="Z104" s="78"/>
    </row>
    <row r="105" ht="15.75" customHeight="1" spans="1:26">
      <c r="A105" s="87"/>
      <c r="B105" s="78"/>
      <c r="C105" s="88"/>
      <c r="D105" s="88"/>
      <c r="E105" s="89"/>
      <c r="F105" s="78"/>
      <c r="G105" s="78"/>
      <c r="H105" s="78"/>
      <c r="I105" s="78"/>
      <c r="J105" s="78"/>
      <c r="K105" s="78"/>
      <c r="L105" s="78"/>
      <c r="M105" s="78"/>
      <c r="N105" s="78"/>
      <c r="O105" s="78"/>
      <c r="P105" s="78"/>
      <c r="Q105" s="78"/>
      <c r="R105" s="78"/>
      <c r="S105" s="78"/>
      <c r="T105" s="78"/>
      <c r="U105" s="78"/>
      <c r="V105" s="78"/>
      <c r="W105" s="78"/>
      <c r="X105" s="78"/>
      <c r="Y105" s="78"/>
      <c r="Z105" s="78"/>
    </row>
    <row r="106" ht="15.75" customHeight="1" spans="1:26">
      <c r="A106" s="87"/>
      <c r="B106" s="78"/>
      <c r="C106" s="88"/>
      <c r="D106" s="88"/>
      <c r="E106" s="89"/>
      <c r="F106" s="78"/>
      <c r="G106" s="78"/>
      <c r="H106" s="78"/>
      <c r="I106" s="78"/>
      <c r="J106" s="78"/>
      <c r="K106" s="78"/>
      <c r="L106" s="78"/>
      <c r="M106" s="78"/>
      <c r="N106" s="78"/>
      <c r="O106" s="78"/>
      <c r="P106" s="78"/>
      <c r="Q106" s="78"/>
      <c r="R106" s="78"/>
      <c r="S106" s="78"/>
      <c r="T106" s="78"/>
      <c r="U106" s="78"/>
      <c r="V106" s="78"/>
      <c r="W106" s="78"/>
      <c r="X106" s="78"/>
      <c r="Y106" s="78"/>
      <c r="Z106" s="78"/>
    </row>
    <row r="107" ht="15.75" customHeight="1" spans="1:26">
      <c r="A107" s="87"/>
      <c r="B107" s="78"/>
      <c r="C107" s="88"/>
      <c r="D107" s="88"/>
      <c r="E107" s="89"/>
      <c r="F107" s="78"/>
      <c r="G107" s="78"/>
      <c r="H107" s="78"/>
      <c r="I107" s="78"/>
      <c r="J107" s="78"/>
      <c r="K107" s="78"/>
      <c r="L107" s="78"/>
      <c r="M107" s="78"/>
      <c r="N107" s="78"/>
      <c r="O107" s="78"/>
      <c r="P107" s="78"/>
      <c r="Q107" s="78"/>
      <c r="R107" s="78"/>
      <c r="S107" s="78"/>
      <c r="T107" s="78"/>
      <c r="U107" s="78"/>
      <c r="V107" s="78"/>
      <c r="W107" s="78"/>
      <c r="X107" s="78"/>
      <c r="Y107" s="78"/>
      <c r="Z107" s="78"/>
    </row>
    <row r="108" ht="15.75" customHeight="1" spans="1:26">
      <c r="A108" s="87"/>
      <c r="B108" s="78"/>
      <c r="C108" s="88"/>
      <c r="D108" s="88"/>
      <c r="E108" s="89"/>
      <c r="F108" s="78"/>
      <c r="G108" s="78"/>
      <c r="H108" s="78"/>
      <c r="I108" s="78"/>
      <c r="J108" s="78"/>
      <c r="K108" s="78"/>
      <c r="L108" s="78"/>
      <c r="M108" s="78"/>
      <c r="N108" s="78"/>
      <c r="O108" s="78"/>
      <c r="P108" s="78"/>
      <c r="Q108" s="78"/>
      <c r="R108" s="78"/>
      <c r="S108" s="78"/>
      <c r="T108" s="78"/>
      <c r="U108" s="78"/>
      <c r="V108" s="78"/>
      <c r="W108" s="78"/>
      <c r="X108" s="78"/>
      <c r="Y108" s="78"/>
      <c r="Z108" s="78"/>
    </row>
    <row r="109" ht="15.75" customHeight="1" spans="1:26">
      <c r="A109" s="87"/>
      <c r="B109" s="78"/>
      <c r="C109" s="88"/>
      <c r="D109" s="88"/>
      <c r="E109" s="89"/>
      <c r="F109" s="78"/>
      <c r="G109" s="78"/>
      <c r="H109" s="78"/>
      <c r="I109" s="78"/>
      <c r="J109" s="78"/>
      <c r="K109" s="78"/>
      <c r="L109" s="78"/>
      <c r="M109" s="78"/>
      <c r="N109" s="78"/>
      <c r="O109" s="78"/>
      <c r="P109" s="78"/>
      <c r="Q109" s="78"/>
      <c r="R109" s="78"/>
      <c r="S109" s="78"/>
      <c r="T109" s="78"/>
      <c r="U109" s="78"/>
      <c r="V109" s="78"/>
      <c r="W109" s="78"/>
      <c r="X109" s="78"/>
      <c r="Y109" s="78"/>
      <c r="Z109" s="78"/>
    </row>
    <row r="110" ht="15.75" customHeight="1" spans="1:26">
      <c r="A110" s="87"/>
      <c r="B110" s="78"/>
      <c r="C110" s="88"/>
      <c r="D110" s="88"/>
      <c r="E110" s="89"/>
      <c r="F110" s="78"/>
      <c r="G110" s="78"/>
      <c r="H110" s="78"/>
      <c r="I110" s="78"/>
      <c r="J110" s="78"/>
      <c r="K110" s="78"/>
      <c r="L110" s="78"/>
      <c r="M110" s="78"/>
      <c r="N110" s="78"/>
      <c r="O110" s="78"/>
      <c r="P110" s="78"/>
      <c r="Q110" s="78"/>
      <c r="R110" s="78"/>
      <c r="S110" s="78"/>
      <c r="T110" s="78"/>
      <c r="U110" s="78"/>
      <c r="V110" s="78"/>
      <c r="W110" s="78"/>
      <c r="X110" s="78"/>
      <c r="Y110" s="78"/>
      <c r="Z110" s="78"/>
    </row>
    <row r="111" ht="15.75" customHeight="1" spans="1:26">
      <c r="A111" s="87"/>
      <c r="B111" s="78"/>
      <c r="C111" s="88"/>
      <c r="D111" s="88"/>
      <c r="E111" s="89"/>
      <c r="F111" s="78"/>
      <c r="G111" s="78"/>
      <c r="H111" s="78"/>
      <c r="I111" s="78"/>
      <c r="J111" s="78"/>
      <c r="K111" s="78"/>
      <c r="L111" s="78"/>
      <c r="M111" s="78"/>
      <c r="N111" s="78"/>
      <c r="O111" s="78"/>
      <c r="P111" s="78"/>
      <c r="Q111" s="78"/>
      <c r="R111" s="78"/>
      <c r="S111" s="78"/>
      <c r="T111" s="78"/>
      <c r="U111" s="78"/>
      <c r="V111" s="78"/>
      <c r="W111" s="78"/>
      <c r="X111" s="78"/>
      <c r="Y111" s="78"/>
      <c r="Z111" s="78"/>
    </row>
    <row r="112" ht="15.75" customHeight="1" spans="1:26">
      <c r="A112" s="87"/>
      <c r="B112" s="78"/>
      <c r="C112" s="88"/>
      <c r="D112" s="88"/>
      <c r="E112" s="89"/>
      <c r="F112" s="78"/>
      <c r="G112" s="78"/>
      <c r="H112" s="78"/>
      <c r="I112" s="78"/>
      <c r="J112" s="78"/>
      <c r="K112" s="78"/>
      <c r="L112" s="78"/>
      <c r="M112" s="78"/>
      <c r="N112" s="78"/>
      <c r="O112" s="78"/>
      <c r="P112" s="78"/>
      <c r="Q112" s="78"/>
      <c r="R112" s="78"/>
      <c r="S112" s="78"/>
      <c r="T112" s="78"/>
      <c r="U112" s="78"/>
      <c r="V112" s="78"/>
      <c r="W112" s="78"/>
      <c r="X112" s="78"/>
      <c r="Y112" s="78"/>
      <c r="Z112" s="78"/>
    </row>
    <row r="113" ht="15.75" customHeight="1" spans="1:26">
      <c r="A113" s="87"/>
      <c r="B113" s="78"/>
      <c r="C113" s="88"/>
      <c r="D113" s="88"/>
      <c r="E113" s="89"/>
      <c r="F113" s="78"/>
      <c r="G113" s="78"/>
      <c r="H113" s="78"/>
      <c r="I113" s="78"/>
      <c r="J113" s="78"/>
      <c r="K113" s="78"/>
      <c r="L113" s="78"/>
      <c r="M113" s="78"/>
      <c r="N113" s="78"/>
      <c r="O113" s="78"/>
      <c r="P113" s="78"/>
      <c r="Q113" s="78"/>
      <c r="R113" s="78"/>
      <c r="S113" s="78"/>
      <c r="T113" s="78"/>
      <c r="U113" s="78"/>
      <c r="V113" s="78"/>
      <c r="W113" s="78"/>
      <c r="X113" s="78"/>
      <c r="Y113" s="78"/>
      <c r="Z113" s="78"/>
    </row>
    <row r="114" ht="15.75" customHeight="1" spans="1:26">
      <c r="A114" s="87"/>
      <c r="B114" s="78"/>
      <c r="C114" s="88"/>
      <c r="D114" s="88"/>
      <c r="E114" s="89"/>
      <c r="F114" s="78"/>
      <c r="G114" s="78"/>
      <c r="H114" s="78"/>
      <c r="I114" s="78"/>
      <c r="J114" s="78"/>
      <c r="K114" s="78"/>
      <c r="L114" s="78"/>
      <c r="M114" s="78"/>
      <c r="N114" s="78"/>
      <c r="O114" s="78"/>
      <c r="P114" s="78"/>
      <c r="Q114" s="78"/>
      <c r="R114" s="78"/>
      <c r="S114" s="78"/>
      <c r="T114" s="78"/>
      <c r="U114" s="78"/>
      <c r="V114" s="78"/>
      <c r="W114" s="78"/>
      <c r="X114" s="78"/>
      <c r="Y114" s="78"/>
      <c r="Z114" s="78"/>
    </row>
    <row r="115" ht="15.75" customHeight="1" spans="1:26">
      <c r="A115" s="87"/>
      <c r="B115" s="78"/>
      <c r="C115" s="88"/>
      <c r="D115" s="88"/>
      <c r="E115" s="89"/>
      <c r="F115" s="78"/>
      <c r="G115" s="78"/>
      <c r="H115" s="78"/>
      <c r="I115" s="78"/>
      <c r="J115" s="78"/>
      <c r="K115" s="78"/>
      <c r="L115" s="78"/>
      <c r="M115" s="78"/>
      <c r="N115" s="78"/>
      <c r="O115" s="78"/>
      <c r="P115" s="78"/>
      <c r="Q115" s="78"/>
      <c r="R115" s="78"/>
      <c r="S115" s="78"/>
      <c r="T115" s="78"/>
      <c r="U115" s="78"/>
      <c r="V115" s="78"/>
      <c r="W115" s="78"/>
      <c r="X115" s="78"/>
      <c r="Y115" s="78"/>
      <c r="Z115" s="78"/>
    </row>
    <row r="116" ht="15.75" customHeight="1" spans="1:26">
      <c r="A116" s="87"/>
      <c r="B116" s="78"/>
      <c r="C116" s="88"/>
      <c r="D116" s="88"/>
      <c r="E116" s="89"/>
      <c r="F116" s="78"/>
      <c r="G116" s="78"/>
      <c r="H116" s="78"/>
      <c r="I116" s="78"/>
      <c r="J116" s="78"/>
      <c r="K116" s="78"/>
      <c r="L116" s="78"/>
      <c r="M116" s="78"/>
      <c r="N116" s="78"/>
      <c r="O116" s="78"/>
      <c r="P116" s="78"/>
      <c r="Q116" s="78"/>
      <c r="R116" s="78"/>
      <c r="S116" s="78"/>
      <c r="T116" s="78"/>
      <c r="U116" s="78"/>
      <c r="V116" s="78"/>
      <c r="W116" s="78"/>
      <c r="X116" s="78"/>
      <c r="Y116" s="78"/>
      <c r="Z116" s="78"/>
    </row>
    <row r="117" ht="15.75" customHeight="1" spans="1:26">
      <c r="A117" s="87"/>
      <c r="B117" s="78"/>
      <c r="C117" s="88"/>
      <c r="D117" s="88"/>
      <c r="E117" s="89"/>
      <c r="F117" s="78"/>
      <c r="G117" s="78"/>
      <c r="H117" s="78"/>
      <c r="I117" s="78"/>
      <c r="J117" s="78"/>
      <c r="K117" s="78"/>
      <c r="L117" s="78"/>
      <c r="M117" s="78"/>
      <c r="N117" s="78"/>
      <c r="O117" s="78"/>
      <c r="P117" s="78"/>
      <c r="Q117" s="78"/>
      <c r="R117" s="78"/>
      <c r="S117" s="78"/>
      <c r="T117" s="78"/>
      <c r="U117" s="78"/>
      <c r="V117" s="78"/>
      <c r="W117" s="78"/>
      <c r="X117" s="78"/>
      <c r="Y117" s="78"/>
      <c r="Z117" s="78"/>
    </row>
    <row r="118" ht="15.75" customHeight="1" spans="1:26">
      <c r="A118" s="87"/>
      <c r="B118" s="78"/>
      <c r="C118" s="88"/>
      <c r="D118" s="88"/>
      <c r="E118" s="89"/>
      <c r="F118" s="78"/>
      <c r="G118" s="78"/>
      <c r="H118" s="78"/>
      <c r="I118" s="78"/>
      <c r="J118" s="78"/>
      <c r="K118" s="78"/>
      <c r="L118" s="78"/>
      <c r="M118" s="78"/>
      <c r="N118" s="78"/>
      <c r="O118" s="78"/>
      <c r="P118" s="78"/>
      <c r="Q118" s="78"/>
      <c r="R118" s="78"/>
      <c r="S118" s="78"/>
      <c r="T118" s="78"/>
      <c r="U118" s="78"/>
      <c r="V118" s="78"/>
      <c r="W118" s="78"/>
      <c r="X118" s="78"/>
      <c r="Y118" s="78"/>
      <c r="Z118" s="78"/>
    </row>
    <row r="119" ht="15.75" customHeight="1" spans="1:26">
      <c r="A119" s="87"/>
      <c r="B119" s="78"/>
      <c r="C119" s="88"/>
      <c r="D119" s="88"/>
      <c r="E119" s="89"/>
      <c r="F119" s="78"/>
      <c r="G119" s="78"/>
      <c r="H119" s="78"/>
      <c r="I119" s="78"/>
      <c r="J119" s="78"/>
      <c r="K119" s="78"/>
      <c r="L119" s="78"/>
      <c r="M119" s="78"/>
      <c r="N119" s="78"/>
      <c r="O119" s="78"/>
      <c r="P119" s="78"/>
      <c r="Q119" s="78"/>
      <c r="R119" s="78"/>
      <c r="S119" s="78"/>
      <c r="T119" s="78"/>
      <c r="U119" s="78"/>
      <c r="V119" s="78"/>
      <c r="W119" s="78"/>
      <c r="X119" s="78"/>
      <c r="Y119" s="78"/>
      <c r="Z119" s="78"/>
    </row>
    <row r="120" ht="15.75" customHeight="1" spans="1:26">
      <c r="A120" s="87"/>
      <c r="B120" s="78"/>
      <c r="C120" s="88"/>
      <c r="D120" s="88"/>
      <c r="E120" s="89"/>
      <c r="F120" s="78"/>
      <c r="G120" s="78"/>
      <c r="H120" s="78"/>
      <c r="I120" s="78"/>
      <c r="J120" s="78"/>
      <c r="K120" s="78"/>
      <c r="L120" s="78"/>
      <c r="M120" s="78"/>
      <c r="N120" s="78"/>
      <c r="O120" s="78"/>
      <c r="P120" s="78"/>
      <c r="Q120" s="78"/>
      <c r="R120" s="78"/>
      <c r="S120" s="78"/>
      <c r="T120" s="78"/>
      <c r="U120" s="78"/>
      <c r="V120" s="78"/>
      <c r="W120" s="78"/>
      <c r="X120" s="78"/>
      <c r="Y120" s="78"/>
      <c r="Z120" s="78"/>
    </row>
    <row r="121" ht="15.75" customHeight="1" spans="1:26">
      <c r="A121" s="87"/>
      <c r="B121" s="78"/>
      <c r="C121" s="88"/>
      <c r="D121" s="88"/>
      <c r="E121" s="89"/>
      <c r="F121" s="78"/>
      <c r="G121" s="78"/>
      <c r="H121" s="78"/>
      <c r="I121" s="78"/>
      <c r="J121" s="78"/>
      <c r="K121" s="78"/>
      <c r="L121" s="78"/>
      <c r="M121" s="78"/>
      <c r="N121" s="78"/>
      <c r="O121" s="78"/>
      <c r="P121" s="78"/>
      <c r="Q121" s="78"/>
      <c r="R121" s="78"/>
      <c r="S121" s="78"/>
      <c r="T121" s="78"/>
      <c r="U121" s="78"/>
      <c r="V121" s="78"/>
      <c r="W121" s="78"/>
      <c r="X121" s="78"/>
      <c r="Y121" s="78"/>
      <c r="Z121" s="78"/>
    </row>
    <row r="122" ht="15.75" customHeight="1" spans="1:26">
      <c r="A122" s="87"/>
      <c r="B122" s="78"/>
      <c r="C122" s="88"/>
      <c r="D122" s="88"/>
      <c r="E122" s="89"/>
      <c r="F122" s="78"/>
      <c r="G122" s="78"/>
      <c r="H122" s="78"/>
      <c r="I122" s="78"/>
      <c r="J122" s="78"/>
      <c r="K122" s="78"/>
      <c r="L122" s="78"/>
      <c r="M122" s="78"/>
      <c r="N122" s="78"/>
      <c r="O122" s="78"/>
      <c r="P122" s="78"/>
      <c r="Q122" s="78"/>
      <c r="R122" s="78"/>
      <c r="S122" s="78"/>
      <c r="T122" s="78"/>
      <c r="U122" s="78"/>
      <c r="V122" s="78"/>
      <c r="W122" s="78"/>
      <c r="X122" s="78"/>
      <c r="Y122" s="78"/>
      <c r="Z122" s="78"/>
    </row>
    <row r="123" ht="15.75" customHeight="1" spans="1:26">
      <c r="A123" s="87"/>
      <c r="B123" s="78"/>
      <c r="C123" s="88"/>
      <c r="D123" s="88"/>
      <c r="E123" s="89"/>
      <c r="F123" s="78"/>
      <c r="G123" s="78"/>
      <c r="H123" s="78"/>
      <c r="I123" s="78"/>
      <c r="J123" s="78"/>
      <c r="K123" s="78"/>
      <c r="L123" s="78"/>
      <c r="M123" s="78"/>
      <c r="N123" s="78"/>
      <c r="O123" s="78"/>
      <c r="P123" s="78"/>
      <c r="Q123" s="78"/>
      <c r="R123" s="78"/>
      <c r="S123" s="78"/>
      <c r="T123" s="78"/>
      <c r="U123" s="78"/>
      <c r="V123" s="78"/>
      <c r="W123" s="78"/>
      <c r="X123" s="78"/>
      <c r="Y123" s="78"/>
      <c r="Z123" s="78"/>
    </row>
    <row r="124" ht="15.75" customHeight="1" spans="1:26">
      <c r="A124" s="87"/>
      <c r="B124" s="78"/>
      <c r="C124" s="88"/>
      <c r="D124" s="88"/>
      <c r="E124" s="89"/>
      <c r="F124" s="78"/>
      <c r="G124" s="78"/>
      <c r="H124" s="78"/>
      <c r="I124" s="78"/>
      <c r="J124" s="78"/>
      <c r="K124" s="78"/>
      <c r="L124" s="78"/>
      <c r="M124" s="78"/>
      <c r="N124" s="78"/>
      <c r="O124" s="78"/>
      <c r="P124" s="78"/>
      <c r="Q124" s="78"/>
      <c r="R124" s="78"/>
      <c r="S124" s="78"/>
      <c r="T124" s="78"/>
      <c r="U124" s="78"/>
      <c r="V124" s="78"/>
      <c r="W124" s="78"/>
      <c r="X124" s="78"/>
      <c r="Y124" s="78"/>
      <c r="Z124" s="78"/>
    </row>
    <row r="125" ht="15.75" customHeight="1" spans="1:26">
      <c r="A125" s="87"/>
      <c r="B125" s="78"/>
      <c r="C125" s="88"/>
      <c r="D125" s="88"/>
      <c r="E125" s="89"/>
      <c r="F125" s="78"/>
      <c r="G125" s="78"/>
      <c r="H125" s="78"/>
      <c r="I125" s="78"/>
      <c r="J125" s="78"/>
      <c r="K125" s="78"/>
      <c r="L125" s="78"/>
      <c r="M125" s="78"/>
      <c r="N125" s="78"/>
      <c r="O125" s="78"/>
      <c r="P125" s="78"/>
      <c r="Q125" s="78"/>
      <c r="R125" s="78"/>
      <c r="S125" s="78"/>
      <c r="T125" s="78"/>
      <c r="U125" s="78"/>
      <c r="V125" s="78"/>
      <c r="W125" s="78"/>
      <c r="X125" s="78"/>
      <c r="Y125" s="78"/>
      <c r="Z125" s="78"/>
    </row>
    <row r="126" ht="15.75" customHeight="1" spans="1:26">
      <c r="A126" s="87"/>
      <c r="B126" s="78"/>
      <c r="C126" s="88"/>
      <c r="D126" s="88"/>
      <c r="E126" s="89"/>
      <c r="F126" s="78"/>
      <c r="G126" s="78"/>
      <c r="H126" s="78"/>
      <c r="I126" s="78"/>
      <c r="J126" s="78"/>
      <c r="K126" s="78"/>
      <c r="L126" s="78"/>
      <c r="M126" s="78"/>
      <c r="N126" s="78"/>
      <c r="O126" s="78"/>
      <c r="P126" s="78"/>
      <c r="Q126" s="78"/>
      <c r="R126" s="78"/>
      <c r="S126" s="78"/>
      <c r="T126" s="78"/>
      <c r="U126" s="78"/>
      <c r="V126" s="78"/>
      <c r="W126" s="78"/>
      <c r="X126" s="78"/>
      <c r="Y126" s="78"/>
      <c r="Z126" s="78"/>
    </row>
    <row r="127" ht="15.75" customHeight="1" spans="1:26">
      <c r="A127" s="87"/>
      <c r="B127" s="78"/>
      <c r="C127" s="88"/>
      <c r="D127" s="88"/>
      <c r="E127" s="89"/>
      <c r="F127" s="78"/>
      <c r="G127" s="78"/>
      <c r="H127" s="78"/>
      <c r="I127" s="78"/>
      <c r="J127" s="78"/>
      <c r="K127" s="78"/>
      <c r="L127" s="78"/>
      <c r="M127" s="78"/>
      <c r="N127" s="78"/>
      <c r="O127" s="78"/>
      <c r="P127" s="78"/>
      <c r="Q127" s="78"/>
      <c r="R127" s="78"/>
      <c r="S127" s="78"/>
      <c r="T127" s="78"/>
      <c r="U127" s="78"/>
      <c r="V127" s="78"/>
      <c r="W127" s="78"/>
      <c r="X127" s="78"/>
      <c r="Y127" s="78"/>
      <c r="Z127" s="78"/>
    </row>
    <row r="128" ht="15.75" customHeight="1" spans="1:26">
      <c r="A128" s="87"/>
      <c r="B128" s="78"/>
      <c r="C128" s="88"/>
      <c r="D128" s="88"/>
      <c r="E128" s="89"/>
      <c r="F128" s="78"/>
      <c r="G128" s="78"/>
      <c r="H128" s="78"/>
      <c r="I128" s="78"/>
      <c r="J128" s="78"/>
      <c r="K128" s="78"/>
      <c r="L128" s="78"/>
      <c r="M128" s="78"/>
      <c r="N128" s="78"/>
      <c r="O128" s="78"/>
      <c r="P128" s="78"/>
      <c r="Q128" s="78"/>
      <c r="R128" s="78"/>
      <c r="S128" s="78"/>
      <c r="T128" s="78"/>
      <c r="U128" s="78"/>
      <c r="V128" s="78"/>
      <c r="W128" s="78"/>
      <c r="X128" s="78"/>
      <c r="Y128" s="78"/>
      <c r="Z128" s="78"/>
    </row>
    <row r="129" ht="15.75" customHeight="1" spans="1:26">
      <c r="A129" s="87"/>
      <c r="B129" s="78"/>
      <c r="C129" s="88"/>
      <c r="D129" s="88"/>
      <c r="E129" s="89"/>
      <c r="F129" s="78"/>
      <c r="G129" s="78"/>
      <c r="H129" s="78"/>
      <c r="I129" s="78"/>
      <c r="J129" s="78"/>
      <c r="K129" s="78"/>
      <c r="L129" s="78"/>
      <c r="M129" s="78"/>
      <c r="N129" s="78"/>
      <c r="O129" s="78"/>
      <c r="P129" s="78"/>
      <c r="Q129" s="78"/>
      <c r="R129" s="78"/>
      <c r="S129" s="78"/>
      <c r="T129" s="78"/>
      <c r="U129" s="78"/>
      <c r="V129" s="78"/>
      <c r="W129" s="78"/>
      <c r="X129" s="78"/>
      <c r="Y129" s="78"/>
      <c r="Z129" s="78"/>
    </row>
    <row r="130" ht="15.75" customHeight="1" spans="1:26">
      <c r="A130" s="87"/>
      <c r="B130" s="78"/>
      <c r="C130" s="88"/>
      <c r="D130" s="88"/>
      <c r="E130" s="89"/>
      <c r="F130" s="78"/>
      <c r="G130" s="78"/>
      <c r="H130" s="78"/>
      <c r="I130" s="78"/>
      <c r="J130" s="78"/>
      <c r="K130" s="78"/>
      <c r="L130" s="78"/>
      <c r="M130" s="78"/>
      <c r="N130" s="78"/>
      <c r="O130" s="78"/>
      <c r="P130" s="78"/>
      <c r="Q130" s="78"/>
      <c r="R130" s="78"/>
      <c r="S130" s="78"/>
      <c r="T130" s="78"/>
      <c r="U130" s="78"/>
      <c r="V130" s="78"/>
      <c r="W130" s="78"/>
      <c r="X130" s="78"/>
      <c r="Y130" s="78"/>
      <c r="Z130" s="78"/>
    </row>
    <row r="131" ht="15.75" customHeight="1" spans="1:26">
      <c r="A131" s="87"/>
      <c r="B131" s="78"/>
      <c r="C131" s="88"/>
      <c r="D131" s="88"/>
      <c r="E131" s="89"/>
      <c r="F131" s="78"/>
      <c r="G131" s="78"/>
      <c r="H131" s="78"/>
      <c r="I131" s="78"/>
      <c r="J131" s="78"/>
      <c r="K131" s="78"/>
      <c r="L131" s="78"/>
      <c r="M131" s="78"/>
      <c r="N131" s="78"/>
      <c r="O131" s="78"/>
      <c r="P131" s="78"/>
      <c r="Q131" s="78"/>
      <c r="R131" s="78"/>
      <c r="S131" s="78"/>
      <c r="T131" s="78"/>
      <c r="U131" s="78"/>
      <c r="V131" s="78"/>
      <c r="W131" s="78"/>
      <c r="X131" s="78"/>
      <c r="Y131" s="78"/>
      <c r="Z131" s="78"/>
    </row>
    <row r="132" ht="15.75" customHeight="1" spans="1:26">
      <c r="A132" s="87"/>
      <c r="B132" s="78"/>
      <c r="C132" s="88"/>
      <c r="D132" s="88"/>
      <c r="E132" s="89"/>
      <c r="F132" s="78"/>
      <c r="G132" s="78"/>
      <c r="H132" s="78"/>
      <c r="I132" s="78"/>
      <c r="J132" s="78"/>
      <c r="K132" s="78"/>
      <c r="L132" s="78"/>
      <c r="M132" s="78"/>
      <c r="N132" s="78"/>
      <c r="O132" s="78"/>
      <c r="P132" s="78"/>
      <c r="Q132" s="78"/>
      <c r="R132" s="78"/>
      <c r="S132" s="78"/>
      <c r="T132" s="78"/>
      <c r="U132" s="78"/>
      <c r="V132" s="78"/>
      <c r="W132" s="78"/>
      <c r="X132" s="78"/>
      <c r="Y132" s="78"/>
      <c r="Z132" s="78"/>
    </row>
    <row r="133" ht="15.75" customHeight="1" spans="1:26">
      <c r="A133" s="87"/>
      <c r="B133" s="78"/>
      <c r="C133" s="88"/>
      <c r="D133" s="88"/>
      <c r="E133" s="89"/>
      <c r="F133" s="78"/>
      <c r="G133" s="78"/>
      <c r="H133" s="78"/>
      <c r="I133" s="78"/>
      <c r="J133" s="78"/>
      <c r="K133" s="78"/>
      <c r="L133" s="78"/>
      <c r="M133" s="78"/>
      <c r="N133" s="78"/>
      <c r="O133" s="78"/>
      <c r="P133" s="78"/>
      <c r="Q133" s="78"/>
      <c r="R133" s="78"/>
      <c r="S133" s="78"/>
      <c r="T133" s="78"/>
      <c r="U133" s="78"/>
      <c r="V133" s="78"/>
      <c r="W133" s="78"/>
      <c r="X133" s="78"/>
      <c r="Y133" s="78"/>
      <c r="Z133" s="78"/>
    </row>
    <row r="134" ht="15.75" customHeight="1" spans="1:26">
      <c r="A134" s="87"/>
      <c r="B134" s="78"/>
      <c r="C134" s="88"/>
      <c r="D134" s="88"/>
      <c r="E134" s="89"/>
      <c r="F134" s="78"/>
      <c r="G134" s="78"/>
      <c r="H134" s="78"/>
      <c r="I134" s="78"/>
      <c r="J134" s="78"/>
      <c r="K134" s="78"/>
      <c r="L134" s="78"/>
      <c r="M134" s="78"/>
      <c r="N134" s="78"/>
      <c r="O134" s="78"/>
      <c r="P134" s="78"/>
      <c r="Q134" s="78"/>
      <c r="R134" s="78"/>
      <c r="S134" s="78"/>
      <c r="T134" s="78"/>
      <c r="U134" s="78"/>
      <c r="V134" s="78"/>
      <c r="W134" s="78"/>
      <c r="X134" s="78"/>
      <c r="Y134" s="78"/>
      <c r="Z134" s="78"/>
    </row>
    <row r="135" ht="15.75" customHeight="1" spans="1:26">
      <c r="A135" s="87"/>
      <c r="B135" s="78"/>
      <c r="C135" s="88"/>
      <c r="D135" s="88"/>
      <c r="E135" s="89"/>
      <c r="F135" s="78"/>
      <c r="G135" s="78"/>
      <c r="H135" s="78"/>
      <c r="I135" s="78"/>
      <c r="J135" s="78"/>
      <c r="K135" s="78"/>
      <c r="L135" s="78"/>
      <c r="M135" s="78"/>
      <c r="N135" s="78"/>
      <c r="O135" s="78"/>
      <c r="P135" s="78"/>
      <c r="Q135" s="78"/>
      <c r="R135" s="78"/>
      <c r="S135" s="78"/>
      <c r="T135" s="78"/>
      <c r="U135" s="78"/>
      <c r="V135" s="78"/>
      <c r="W135" s="78"/>
      <c r="X135" s="78"/>
      <c r="Y135" s="78"/>
      <c r="Z135" s="78"/>
    </row>
    <row r="136" ht="15.75" customHeight="1" spans="1:26">
      <c r="A136" s="87"/>
      <c r="B136" s="78"/>
      <c r="C136" s="88"/>
      <c r="D136" s="88"/>
      <c r="E136" s="89"/>
      <c r="F136" s="78"/>
      <c r="G136" s="78"/>
      <c r="H136" s="78"/>
      <c r="I136" s="78"/>
      <c r="J136" s="78"/>
      <c r="K136" s="78"/>
      <c r="L136" s="78"/>
      <c r="M136" s="78"/>
      <c r="N136" s="78"/>
      <c r="O136" s="78"/>
      <c r="P136" s="78"/>
      <c r="Q136" s="78"/>
      <c r="R136" s="78"/>
      <c r="S136" s="78"/>
      <c r="T136" s="78"/>
      <c r="U136" s="78"/>
      <c r="V136" s="78"/>
      <c r="W136" s="78"/>
      <c r="X136" s="78"/>
      <c r="Y136" s="78"/>
      <c r="Z136" s="78"/>
    </row>
    <row r="137" ht="15.75" customHeight="1" spans="1:26">
      <c r="A137" s="87"/>
      <c r="B137" s="78"/>
      <c r="C137" s="88"/>
      <c r="D137" s="88"/>
      <c r="E137" s="89"/>
      <c r="F137" s="78"/>
      <c r="G137" s="78"/>
      <c r="H137" s="78"/>
      <c r="I137" s="78"/>
      <c r="J137" s="78"/>
      <c r="K137" s="78"/>
      <c r="L137" s="78"/>
      <c r="M137" s="78"/>
      <c r="N137" s="78"/>
      <c r="O137" s="78"/>
      <c r="P137" s="78"/>
      <c r="Q137" s="78"/>
      <c r="R137" s="78"/>
      <c r="S137" s="78"/>
      <c r="T137" s="78"/>
      <c r="U137" s="78"/>
      <c r="V137" s="78"/>
      <c r="W137" s="78"/>
      <c r="X137" s="78"/>
      <c r="Y137" s="78"/>
      <c r="Z137" s="78"/>
    </row>
    <row r="138" ht="15.75" customHeight="1" spans="1:26">
      <c r="A138" s="87"/>
      <c r="B138" s="78"/>
      <c r="C138" s="88"/>
      <c r="D138" s="88"/>
      <c r="E138" s="89"/>
      <c r="F138" s="78"/>
      <c r="G138" s="78"/>
      <c r="H138" s="78"/>
      <c r="I138" s="78"/>
      <c r="J138" s="78"/>
      <c r="K138" s="78"/>
      <c r="L138" s="78"/>
      <c r="M138" s="78"/>
      <c r="N138" s="78"/>
      <c r="O138" s="78"/>
      <c r="P138" s="78"/>
      <c r="Q138" s="78"/>
      <c r="R138" s="78"/>
      <c r="S138" s="78"/>
      <c r="T138" s="78"/>
      <c r="U138" s="78"/>
      <c r="V138" s="78"/>
      <c r="W138" s="78"/>
      <c r="X138" s="78"/>
      <c r="Y138" s="78"/>
      <c r="Z138" s="78"/>
    </row>
    <row r="139" ht="15.75" customHeight="1" spans="1:26">
      <c r="A139" s="87"/>
      <c r="B139" s="78"/>
      <c r="C139" s="88"/>
      <c r="D139" s="88"/>
      <c r="E139" s="89"/>
      <c r="F139" s="78"/>
      <c r="G139" s="78"/>
      <c r="H139" s="78"/>
      <c r="I139" s="78"/>
      <c r="J139" s="78"/>
      <c r="K139" s="78"/>
      <c r="L139" s="78"/>
      <c r="M139" s="78"/>
      <c r="N139" s="78"/>
      <c r="O139" s="78"/>
      <c r="P139" s="78"/>
      <c r="Q139" s="78"/>
      <c r="R139" s="78"/>
      <c r="S139" s="78"/>
      <c r="T139" s="78"/>
      <c r="U139" s="78"/>
      <c r="V139" s="78"/>
      <c r="W139" s="78"/>
      <c r="X139" s="78"/>
      <c r="Y139" s="78"/>
      <c r="Z139" s="78"/>
    </row>
    <row r="140" ht="15.75" customHeight="1" spans="1:26">
      <c r="A140" s="87"/>
      <c r="B140" s="78"/>
      <c r="C140" s="88"/>
      <c r="D140" s="88"/>
      <c r="E140" s="89"/>
      <c r="F140" s="78"/>
      <c r="G140" s="78"/>
      <c r="H140" s="78"/>
      <c r="I140" s="78"/>
      <c r="J140" s="78"/>
      <c r="K140" s="78"/>
      <c r="L140" s="78"/>
      <c r="M140" s="78"/>
      <c r="N140" s="78"/>
      <c r="O140" s="78"/>
      <c r="P140" s="78"/>
      <c r="Q140" s="78"/>
      <c r="R140" s="78"/>
      <c r="S140" s="78"/>
      <c r="T140" s="78"/>
      <c r="U140" s="78"/>
      <c r="V140" s="78"/>
      <c r="W140" s="78"/>
      <c r="X140" s="78"/>
      <c r="Y140" s="78"/>
      <c r="Z140" s="78"/>
    </row>
    <row r="141" ht="15.75" customHeight="1" spans="1:26">
      <c r="A141" s="87"/>
      <c r="B141" s="78"/>
      <c r="C141" s="88"/>
      <c r="D141" s="88"/>
      <c r="E141" s="89"/>
      <c r="F141" s="78"/>
      <c r="G141" s="78"/>
      <c r="H141" s="78"/>
      <c r="I141" s="78"/>
      <c r="J141" s="78"/>
      <c r="K141" s="78"/>
      <c r="L141" s="78"/>
      <c r="M141" s="78"/>
      <c r="N141" s="78"/>
      <c r="O141" s="78"/>
      <c r="P141" s="78"/>
      <c r="Q141" s="78"/>
      <c r="R141" s="78"/>
      <c r="S141" s="78"/>
      <c r="T141" s="78"/>
      <c r="U141" s="78"/>
      <c r="V141" s="78"/>
      <c r="W141" s="78"/>
      <c r="X141" s="78"/>
      <c r="Y141" s="78"/>
      <c r="Z141" s="78"/>
    </row>
    <row r="142" ht="15.75" customHeight="1" spans="1:26">
      <c r="A142" s="87"/>
      <c r="B142" s="78"/>
      <c r="C142" s="88"/>
      <c r="D142" s="88"/>
      <c r="E142" s="89"/>
      <c r="F142" s="78"/>
      <c r="G142" s="78"/>
      <c r="H142" s="78"/>
      <c r="I142" s="78"/>
      <c r="J142" s="78"/>
      <c r="K142" s="78"/>
      <c r="L142" s="78"/>
      <c r="M142" s="78"/>
      <c r="N142" s="78"/>
      <c r="O142" s="78"/>
      <c r="P142" s="78"/>
      <c r="Q142" s="78"/>
      <c r="R142" s="78"/>
      <c r="S142" s="78"/>
      <c r="T142" s="78"/>
      <c r="U142" s="78"/>
      <c r="V142" s="78"/>
      <c r="W142" s="78"/>
      <c r="X142" s="78"/>
      <c r="Y142" s="78"/>
      <c r="Z142" s="78"/>
    </row>
    <row r="143" ht="15.75" customHeight="1" spans="1:26">
      <c r="A143" s="87"/>
      <c r="B143" s="78"/>
      <c r="C143" s="88"/>
      <c r="D143" s="88"/>
      <c r="E143" s="89"/>
      <c r="F143" s="78"/>
      <c r="G143" s="78"/>
      <c r="H143" s="78"/>
      <c r="I143" s="78"/>
      <c r="J143" s="78"/>
      <c r="K143" s="78"/>
      <c r="L143" s="78"/>
      <c r="M143" s="78"/>
      <c r="N143" s="78"/>
      <c r="O143" s="78"/>
      <c r="P143" s="78"/>
      <c r="Q143" s="78"/>
      <c r="R143" s="78"/>
      <c r="S143" s="78"/>
      <c r="T143" s="78"/>
      <c r="U143" s="78"/>
      <c r="V143" s="78"/>
      <c r="W143" s="78"/>
      <c r="X143" s="78"/>
      <c r="Y143" s="78"/>
      <c r="Z143" s="78"/>
    </row>
    <row r="144" ht="15.75" customHeight="1" spans="1:26">
      <c r="A144" s="87"/>
      <c r="B144" s="78"/>
      <c r="C144" s="88"/>
      <c r="D144" s="88"/>
      <c r="E144" s="89"/>
      <c r="F144" s="78"/>
      <c r="G144" s="78"/>
      <c r="H144" s="78"/>
      <c r="I144" s="78"/>
      <c r="J144" s="78"/>
      <c r="K144" s="78"/>
      <c r="L144" s="78"/>
      <c r="M144" s="78"/>
      <c r="N144" s="78"/>
      <c r="O144" s="78"/>
      <c r="P144" s="78"/>
      <c r="Q144" s="78"/>
      <c r="R144" s="78"/>
      <c r="S144" s="78"/>
      <c r="T144" s="78"/>
      <c r="U144" s="78"/>
      <c r="V144" s="78"/>
      <c r="W144" s="78"/>
      <c r="X144" s="78"/>
      <c r="Y144" s="78"/>
      <c r="Z144" s="78"/>
    </row>
    <row r="145" ht="15.75" customHeight="1" spans="1:26">
      <c r="A145" s="87"/>
      <c r="B145" s="78"/>
      <c r="C145" s="88"/>
      <c r="D145" s="88"/>
      <c r="E145" s="89"/>
      <c r="F145" s="78"/>
      <c r="G145" s="78"/>
      <c r="H145" s="78"/>
      <c r="I145" s="78"/>
      <c r="J145" s="78"/>
      <c r="K145" s="78"/>
      <c r="L145" s="78"/>
      <c r="M145" s="78"/>
      <c r="N145" s="78"/>
      <c r="O145" s="78"/>
      <c r="P145" s="78"/>
      <c r="Q145" s="78"/>
      <c r="R145" s="78"/>
      <c r="S145" s="78"/>
      <c r="T145" s="78"/>
      <c r="U145" s="78"/>
      <c r="V145" s="78"/>
      <c r="W145" s="78"/>
      <c r="X145" s="78"/>
      <c r="Y145" s="78"/>
      <c r="Z145" s="78"/>
    </row>
    <row r="146" ht="15.75" customHeight="1" spans="1:26">
      <c r="A146" s="87"/>
      <c r="B146" s="78"/>
      <c r="C146" s="88"/>
      <c r="D146" s="88"/>
      <c r="E146" s="89"/>
      <c r="F146" s="78"/>
      <c r="G146" s="78"/>
      <c r="H146" s="78"/>
      <c r="I146" s="78"/>
      <c r="J146" s="78"/>
      <c r="K146" s="78"/>
      <c r="L146" s="78"/>
      <c r="M146" s="78"/>
      <c r="N146" s="78"/>
      <c r="O146" s="78"/>
      <c r="P146" s="78"/>
      <c r="Q146" s="78"/>
      <c r="R146" s="78"/>
      <c r="S146" s="78"/>
      <c r="T146" s="78"/>
      <c r="U146" s="78"/>
      <c r="V146" s="78"/>
      <c r="W146" s="78"/>
      <c r="X146" s="78"/>
      <c r="Y146" s="78"/>
      <c r="Z146" s="78"/>
    </row>
    <row r="147" ht="15.75" customHeight="1" spans="1:26">
      <c r="A147" s="87"/>
      <c r="B147" s="78"/>
      <c r="C147" s="88"/>
      <c r="D147" s="88"/>
      <c r="E147" s="89"/>
      <c r="F147" s="78"/>
      <c r="G147" s="78"/>
      <c r="H147" s="78"/>
      <c r="I147" s="78"/>
      <c r="J147" s="78"/>
      <c r="K147" s="78"/>
      <c r="L147" s="78"/>
      <c r="M147" s="78"/>
      <c r="N147" s="78"/>
      <c r="O147" s="78"/>
      <c r="P147" s="78"/>
      <c r="Q147" s="78"/>
      <c r="R147" s="78"/>
      <c r="S147" s="78"/>
      <c r="T147" s="78"/>
      <c r="U147" s="78"/>
      <c r="V147" s="78"/>
      <c r="W147" s="78"/>
      <c r="X147" s="78"/>
      <c r="Y147" s="78"/>
      <c r="Z147" s="78"/>
    </row>
    <row r="148" ht="15.75" customHeight="1" spans="1:26">
      <c r="A148" s="87"/>
      <c r="B148" s="78"/>
      <c r="C148" s="88"/>
      <c r="D148" s="88"/>
      <c r="E148" s="89"/>
      <c r="F148" s="78"/>
      <c r="G148" s="78"/>
      <c r="H148" s="78"/>
      <c r="I148" s="78"/>
      <c r="J148" s="78"/>
      <c r="K148" s="78"/>
      <c r="L148" s="78"/>
      <c r="M148" s="78"/>
      <c r="N148" s="78"/>
      <c r="O148" s="78"/>
      <c r="P148" s="78"/>
      <c r="Q148" s="78"/>
      <c r="R148" s="78"/>
      <c r="S148" s="78"/>
      <c r="T148" s="78"/>
      <c r="U148" s="78"/>
      <c r="V148" s="78"/>
      <c r="W148" s="78"/>
      <c r="X148" s="78"/>
      <c r="Y148" s="78"/>
      <c r="Z148" s="78"/>
    </row>
    <row r="149" ht="15.75" customHeight="1" spans="1:26">
      <c r="A149" s="87"/>
      <c r="B149" s="78"/>
      <c r="C149" s="88"/>
      <c r="D149" s="88"/>
      <c r="E149" s="89"/>
      <c r="F149" s="78"/>
      <c r="G149" s="78"/>
      <c r="H149" s="78"/>
      <c r="I149" s="78"/>
      <c r="J149" s="78"/>
      <c r="K149" s="78"/>
      <c r="L149" s="78"/>
      <c r="M149" s="78"/>
      <c r="N149" s="78"/>
      <c r="O149" s="78"/>
      <c r="P149" s="78"/>
      <c r="Q149" s="78"/>
      <c r="R149" s="78"/>
      <c r="S149" s="78"/>
      <c r="T149" s="78"/>
      <c r="U149" s="78"/>
      <c r="V149" s="78"/>
      <c r="W149" s="78"/>
      <c r="X149" s="78"/>
      <c r="Y149" s="78"/>
      <c r="Z149" s="78"/>
    </row>
    <row r="150" ht="15.75" customHeight="1" spans="1:26">
      <c r="A150" s="87"/>
      <c r="B150" s="78"/>
      <c r="C150" s="88"/>
      <c r="D150" s="88"/>
      <c r="E150" s="89"/>
      <c r="F150" s="78"/>
      <c r="G150" s="78"/>
      <c r="H150" s="78"/>
      <c r="I150" s="78"/>
      <c r="J150" s="78"/>
      <c r="K150" s="78"/>
      <c r="L150" s="78"/>
      <c r="M150" s="78"/>
      <c r="N150" s="78"/>
      <c r="O150" s="78"/>
      <c r="P150" s="78"/>
      <c r="Q150" s="78"/>
      <c r="R150" s="78"/>
      <c r="S150" s="78"/>
      <c r="T150" s="78"/>
      <c r="U150" s="78"/>
      <c r="V150" s="78"/>
      <c r="W150" s="78"/>
      <c r="X150" s="78"/>
      <c r="Y150" s="78"/>
      <c r="Z150" s="78"/>
    </row>
    <row r="151" ht="15.75" customHeight="1" spans="1:26">
      <c r="A151" s="87"/>
      <c r="B151" s="78"/>
      <c r="C151" s="88"/>
      <c r="D151" s="88"/>
      <c r="E151" s="89"/>
      <c r="F151" s="78"/>
      <c r="G151" s="78"/>
      <c r="H151" s="78"/>
      <c r="I151" s="78"/>
      <c r="J151" s="78"/>
      <c r="K151" s="78"/>
      <c r="L151" s="78"/>
      <c r="M151" s="78"/>
      <c r="N151" s="78"/>
      <c r="O151" s="78"/>
      <c r="P151" s="78"/>
      <c r="Q151" s="78"/>
      <c r="R151" s="78"/>
      <c r="S151" s="78"/>
      <c r="T151" s="78"/>
      <c r="U151" s="78"/>
      <c r="V151" s="78"/>
      <c r="W151" s="78"/>
      <c r="X151" s="78"/>
      <c r="Y151" s="78"/>
      <c r="Z151" s="78"/>
    </row>
    <row r="152" ht="15.75" customHeight="1" spans="1:26">
      <c r="A152" s="87"/>
      <c r="B152" s="78"/>
      <c r="C152" s="88"/>
      <c r="D152" s="88"/>
      <c r="E152" s="89"/>
      <c r="F152" s="78"/>
      <c r="G152" s="78"/>
      <c r="H152" s="78"/>
      <c r="I152" s="78"/>
      <c r="J152" s="78"/>
      <c r="K152" s="78"/>
      <c r="L152" s="78"/>
      <c r="M152" s="78"/>
      <c r="N152" s="78"/>
      <c r="O152" s="78"/>
      <c r="P152" s="78"/>
      <c r="Q152" s="78"/>
      <c r="R152" s="78"/>
      <c r="S152" s="78"/>
      <c r="T152" s="78"/>
      <c r="U152" s="78"/>
      <c r="V152" s="78"/>
      <c r="W152" s="78"/>
      <c r="X152" s="78"/>
      <c r="Y152" s="78"/>
      <c r="Z152" s="78"/>
    </row>
    <row r="153" ht="15.75" customHeight="1" spans="1:26">
      <c r="A153" s="87"/>
      <c r="B153" s="78"/>
      <c r="C153" s="88"/>
      <c r="D153" s="88"/>
      <c r="E153" s="89"/>
      <c r="F153" s="78"/>
      <c r="G153" s="78"/>
      <c r="H153" s="78"/>
      <c r="I153" s="78"/>
      <c r="J153" s="78"/>
      <c r="K153" s="78"/>
      <c r="L153" s="78"/>
      <c r="M153" s="78"/>
      <c r="N153" s="78"/>
      <c r="O153" s="78"/>
      <c r="P153" s="78"/>
      <c r="Q153" s="78"/>
      <c r="R153" s="78"/>
      <c r="S153" s="78"/>
      <c r="T153" s="78"/>
      <c r="U153" s="78"/>
      <c r="V153" s="78"/>
      <c r="W153" s="78"/>
      <c r="X153" s="78"/>
      <c r="Y153" s="78"/>
      <c r="Z153" s="78"/>
    </row>
    <row r="154" ht="15.75" customHeight="1" spans="1:26">
      <c r="A154" s="87"/>
      <c r="B154" s="78"/>
      <c r="C154" s="88"/>
      <c r="D154" s="88"/>
      <c r="E154" s="89"/>
      <c r="F154" s="78"/>
      <c r="G154" s="78"/>
      <c r="H154" s="78"/>
      <c r="I154" s="78"/>
      <c r="J154" s="78"/>
      <c r="K154" s="78"/>
      <c r="L154" s="78"/>
      <c r="M154" s="78"/>
      <c r="N154" s="78"/>
      <c r="O154" s="78"/>
      <c r="P154" s="78"/>
      <c r="Q154" s="78"/>
      <c r="R154" s="78"/>
      <c r="S154" s="78"/>
      <c r="T154" s="78"/>
      <c r="U154" s="78"/>
      <c r="V154" s="78"/>
      <c r="W154" s="78"/>
      <c r="X154" s="78"/>
      <c r="Y154" s="78"/>
      <c r="Z154" s="78"/>
    </row>
    <row r="155" ht="15.75" customHeight="1" spans="1:26">
      <c r="A155" s="87"/>
      <c r="B155" s="78"/>
      <c r="C155" s="88"/>
      <c r="D155" s="88"/>
      <c r="E155" s="89"/>
      <c r="F155" s="78"/>
      <c r="G155" s="78"/>
      <c r="H155" s="78"/>
      <c r="I155" s="78"/>
      <c r="J155" s="78"/>
      <c r="K155" s="78"/>
      <c r="L155" s="78"/>
      <c r="M155" s="78"/>
      <c r="N155" s="78"/>
      <c r="O155" s="78"/>
      <c r="P155" s="78"/>
      <c r="Q155" s="78"/>
      <c r="R155" s="78"/>
      <c r="S155" s="78"/>
      <c r="T155" s="78"/>
      <c r="U155" s="78"/>
      <c r="V155" s="78"/>
      <c r="W155" s="78"/>
      <c r="X155" s="78"/>
      <c r="Y155" s="78"/>
      <c r="Z155" s="78"/>
    </row>
    <row r="156" ht="15.75" customHeight="1" spans="1:26">
      <c r="A156" s="87"/>
      <c r="B156" s="78"/>
      <c r="C156" s="88"/>
      <c r="D156" s="88"/>
      <c r="E156" s="89"/>
      <c r="F156" s="78"/>
      <c r="G156" s="78"/>
      <c r="H156" s="78"/>
      <c r="I156" s="78"/>
      <c r="J156" s="78"/>
      <c r="K156" s="78"/>
      <c r="L156" s="78"/>
      <c r="M156" s="78"/>
      <c r="N156" s="78"/>
      <c r="O156" s="78"/>
      <c r="P156" s="78"/>
      <c r="Q156" s="78"/>
      <c r="R156" s="78"/>
      <c r="S156" s="78"/>
      <c r="T156" s="78"/>
      <c r="U156" s="78"/>
      <c r="V156" s="78"/>
      <c r="W156" s="78"/>
      <c r="X156" s="78"/>
      <c r="Y156" s="78"/>
      <c r="Z156" s="78"/>
    </row>
    <row r="157" ht="15.75" customHeight="1" spans="1:26">
      <c r="A157" s="87"/>
      <c r="B157" s="78"/>
      <c r="C157" s="88"/>
      <c r="D157" s="88"/>
      <c r="E157" s="89"/>
      <c r="F157" s="78"/>
      <c r="G157" s="78"/>
      <c r="H157" s="78"/>
      <c r="I157" s="78"/>
      <c r="J157" s="78"/>
      <c r="K157" s="78"/>
      <c r="L157" s="78"/>
      <c r="M157" s="78"/>
      <c r="N157" s="78"/>
      <c r="O157" s="78"/>
      <c r="P157" s="78"/>
      <c r="Q157" s="78"/>
      <c r="R157" s="78"/>
      <c r="S157" s="78"/>
      <c r="T157" s="78"/>
      <c r="U157" s="78"/>
      <c r="V157" s="78"/>
      <c r="W157" s="78"/>
      <c r="X157" s="78"/>
      <c r="Y157" s="78"/>
      <c r="Z157" s="78"/>
    </row>
    <row r="158" ht="15.75" customHeight="1" spans="1:26">
      <c r="A158" s="87"/>
      <c r="B158" s="78"/>
      <c r="C158" s="88"/>
      <c r="D158" s="88"/>
      <c r="E158" s="89"/>
      <c r="F158" s="78"/>
      <c r="G158" s="78"/>
      <c r="H158" s="78"/>
      <c r="I158" s="78"/>
      <c r="J158" s="78"/>
      <c r="K158" s="78"/>
      <c r="L158" s="78"/>
      <c r="M158" s="78"/>
      <c r="N158" s="78"/>
      <c r="O158" s="78"/>
      <c r="P158" s="78"/>
      <c r="Q158" s="78"/>
      <c r="R158" s="78"/>
      <c r="S158" s="78"/>
      <c r="T158" s="78"/>
      <c r="U158" s="78"/>
      <c r="V158" s="78"/>
      <c r="W158" s="78"/>
      <c r="X158" s="78"/>
      <c r="Y158" s="78"/>
      <c r="Z158" s="78"/>
    </row>
    <row r="159" ht="15.75" customHeight="1" spans="1:26">
      <c r="A159" s="87"/>
      <c r="B159" s="78"/>
      <c r="C159" s="88"/>
      <c r="D159" s="88"/>
      <c r="E159" s="89"/>
      <c r="F159" s="78"/>
      <c r="G159" s="78"/>
      <c r="H159" s="78"/>
      <c r="I159" s="78"/>
      <c r="J159" s="78"/>
      <c r="K159" s="78"/>
      <c r="L159" s="78"/>
      <c r="M159" s="78"/>
      <c r="N159" s="78"/>
      <c r="O159" s="78"/>
      <c r="P159" s="78"/>
      <c r="Q159" s="78"/>
      <c r="R159" s="78"/>
      <c r="S159" s="78"/>
      <c r="T159" s="78"/>
      <c r="U159" s="78"/>
      <c r="V159" s="78"/>
      <c r="W159" s="78"/>
      <c r="X159" s="78"/>
      <c r="Y159" s="78"/>
      <c r="Z159" s="78"/>
    </row>
    <row r="160" ht="15.75" customHeight="1" spans="1:26">
      <c r="A160" s="87"/>
      <c r="B160" s="78"/>
      <c r="C160" s="88"/>
      <c r="D160" s="88"/>
      <c r="E160" s="89"/>
      <c r="F160" s="78"/>
      <c r="G160" s="78"/>
      <c r="H160" s="78"/>
      <c r="I160" s="78"/>
      <c r="J160" s="78"/>
      <c r="K160" s="78"/>
      <c r="L160" s="78"/>
      <c r="M160" s="78"/>
      <c r="N160" s="78"/>
      <c r="O160" s="78"/>
      <c r="P160" s="78"/>
      <c r="Q160" s="78"/>
      <c r="R160" s="78"/>
      <c r="S160" s="78"/>
      <c r="T160" s="78"/>
      <c r="U160" s="78"/>
      <c r="V160" s="78"/>
      <c r="W160" s="78"/>
      <c r="X160" s="78"/>
      <c r="Y160" s="78"/>
      <c r="Z160" s="78"/>
    </row>
    <row r="161" ht="15.75" customHeight="1" spans="1:26">
      <c r="A161" s="87"/>
      <c r="B161" s="78"/>
      <c r="C161" s="88"/>
      <c r="D161" s="88"/>
      <c r="E161" s="89"/>
      <c r="F161" s="78"/>
      <c r="G161" s="78"/>
      <c r="H161" s="78"/>
      <c r="I161" s="78"/>
      <c r="J161" s="78"/>
      <c r="K161" s="78"/>
      <c r="L161" s="78"/>
      <c r="M161" s="78"/>
      <c r="N161" s="78"/>
      <c r="O161" s="78"/>
      <c r="P161" s="78"/>
      <c r="Q161" s="78"/>
      <c r="R161" s="78"/>
      <c r="S161" s="78"/>
      <c r="T161" s="78"/>
      <c r="U161" s="78"/>
      <c r="V161" s="78"/>
      <c r="W161" s="78"/>
      <c r="X161" s="78"/>
      <c r="Y161" s="78"/>
      <c r="Z161" s="78"/>
    </row>
    <row r="162" ht="15.75" customHeight="1" spans="1:26">
      <c r="A162" s="87"/>
      <c r="B162" s="78"/>
      <c r="C162" s="88"/>
      <c r="D162" s="88"/>
      <c r="E162" s="89"/>
      <c r="F162" s="78"/>
      <c r="G162" s="78"/>
      <c r="H162" s="78"/>
      <c r="I162" s="78"/>
      <c r="J162" s="78"/>
      <c r="K162" s="78"/>
      <c r="L162" s="78"/>
      <c r="M162" s="78"/>
      <c r="N162" s="78"/>
      <c r="O162" s="78"/>
      <c r="P162" s="78"/>
      <c r="Q162" s="78"/>
      <c r="R162" s="78"/>
      <c r="S162" s="78"/>
      <c r="T162" s="78"/>
      <c r="U162" s="78"/>
      <c r="V162" s="78"/>
      <c r="W162" s="78"/>
      <c r="X162" s="78"/>
      <c r="Y162" s="78"/>
      <c r="Z162" s="78"/>
    </row>
    <row r="163" ht="15.75" customHeight="1" spans="1:26">
      <c r="A163" s="87"/>
      <c r="B163" s="78"/>
      <c r="C163" s="88"/>
      <c r="D163" s="88"/>
      <c r="E163" s="89"/>
      <c r="F163" s="78"/>
      <c r="G163" s="78"/>
      <c r="H163" s="78"/>
      <c r="I163" s="78"/>
      <c r="J163" s="78"/>
      <c r="K163" s="78"/>
      <c r="L163" s="78"/>
      <c r="M163" s="78"/>
      <c r="N163" s="78"/>
      <c r="O163" s="78"/>
      <c r="P163" s="78"/>
      <c r="Q163" s="78"/>
      <c r="R163" s="78"/>
      <c r="S163" s="78"/>
      <c r="T163" s="78"/>
      <c r="U163" s="78"/>
      <c r="V163" s="78"/>
      <c r="W163" s="78"/>
      <c r="X163" s="78"/>
      <c r="Y163" s="78"/>
      <c r="Z163" s="78"/>
    </row>
    <row r="164" ht="15.75" customHeight="1" spans="1:26">
      <c r="A164" s="87"/>
      <c r="B164" s="78"/>
      <c r="C164" s="88"/>
      <c r="D164" s="88"/>
      <c r="E164" s="89"/>
      <c r="F164" s="78"/>
      <c r="G164" s="78"/>
      <c r="H164" s="78"/>
      <c r="I164" s="78"/>
      <c r="J164" s="78"/>
      <c r="K164" s="78"/>
      <c r="L164" s="78"/>
      <c r="M164" s="78"/>
      <c r="N164" s="78"/>
      <c r="O164" s="78"/>
      <c r="P164" s="78"/>
      <c r="Q164" s="78"/>
      <c r="R164" s="78"/>
      <c r="S164" s="78"/>
      <c r="T164" s="78"/>
      <c r="U164" s="78"/>
      <c r="V164" s="78"/>
      <c r="W164" s="78"/>
      <c r="X164" s="78"/>
      <c r="Y164" s="78"/>
      <c r="Z164" s="78"/>
    </row>
    <row r="165" ht="15.75" customHeight="1" spans="1:26">
      <c r="A165" s="87"/>
      <c r="B165" s="78"/>
      <c r="C165" s="88"/>
      <c r="D165" s="88"/>
      <c r="E165" s="89"/>
      <c r="F165" s="78"/>
      <c r="G165" s="78"/>
      <c r="H165" s="78"/>
      <c r="I165" s="78"/>
      <c r="J165" s="78"/>
      <c r="K165" s="78"/>
      <c r="L165" s="78"/>
      <c r="M165" s="78"/>
      <c r="N165" s="78"/>
      <c r="O165" s="78"/>
      <c r="P165" s="78"/>
      <c r="Q165" s="78"/>
      <c r="R165" s="78"/>
      <c r="S165" s="78"/>
      <c r="T165" s="78"/>
      <c r="U165" s="78"/>
      <c r="V165" s="78"/>
      <c r="W165" s="78"/>
      <c r="X165" s="78"/>
      <c r="Y165" s="78"/>
      <c r="Z165" s="78"/>
    </row>
    <row r="166" ht="15.75" customHeight="1" spans="1:26">
      <c r="A166" s="87"/>
      <c r="B166" s="78"/>
      <c r="C166" s="88"/>
      <c r="D166" s="88"/>
      <c r="E166" s="89"/>
      <c r="F166" s="78"/>
      <c r="G166" s="78"/>
      <c r="H166" s="78"/>
      <c r="I166" s="78"/>
      <c r="J166" s="78"/>
      <c r="K166" s="78"/>
      <c r="L166" s="78"/>
      <c r="M166" s="78"/>
      <c r="N166" s="78"/>
      <c r="O166" s="78"/>
      <c r="P166" s="78"/>
      <c r="Q166" s="78"/>
      <c r="R166" s="78"/>
      <c r="S166" s="78"/>
      <c r="T166" s="78"/>
      <c r="U166" s="78"/>
      <c r="V166" s="78"/>
      <c r="W166" s="78"/>
      <c r="X166" s="78"/>
      <c r="Y166" s="78"/>
      <c r="Z166" s="78"/>
    </row>
    <row r="167" ht="15.75" customHeight="1" spans="1:26">
      <c r="A167" s="87"/>
      <c r="B167" s="78"/>
      <c r="C167" s="88"/>
      <c r="D167" s="88"/>
      <c r="E167" s="89"/>
      <c r="F167" s="78"/>
      <c r="G167" s="78"/>
      <c r="H167" s="78"/>
      <c r="I167" s="78"/>
      <c r="J167" s="78"/>
      <c r="K167" s="78"/>
      <c r="L167" s="78"/>
      <c r="M167" s="78"/>
      <c r="N167" s="78"/>
      <c r="O167" s="78"/>
      <c r="P167" s="78"/>
      <c r="Q167" s="78"/>
      <c r="R167" s="78"/>
      <c r="S167" s="78"/>
      <c r="T167" s="78"/>
      <c r="U167" s="78"/>
      <c r="V167" s="78"/>
      <c r="W167" s="78"/>
      <c r="X167" s="78"/>
      <c r="Y167" s="78"/>
      <c r="Z167" s="78"/>
    </row>
    <row r="168" ht="15.75" customHeight="1" spans="1:26">
      <c r="A168" s="87"/>
      <c r="B168" s="78"/>
      <c r="C168" s="88"/>
      <c r="D168" s="88"/>
      <c r="E168" s="89"/>
      <c r="F168" s="78"/>
      <c r="G168" s="78"/>
      <c r="H168" s="78"/>
      <c r="I168" s="78"/>
      <c r="J168" s="78"/>
      <c r="K168" s="78"/>
      <c r="L168" s="78"/>
      <c r="M168" s="78"/>
      <c r="N168" s="78"/>
      <c r="O168" s="78"/>
      <c r="P168" s="78"/>
      <c r="Q168" s="78"/>
      <c r="R168" s="78"/>
      <c r="S168" s="78"/>
      <c r="T168" s="78"/>
      <c r="U168" s="78"/>
      <c r="V168" s="78"/>
      <c r="W168" s="78"/>
      <c r="X168" s="78"/>
      <c r="Y168" s="78"/>
      <c r="Z168" s="78"/>
    </row>
    <row r="169" ht="15.75" customHeight="1" spans="1:26">
      <c r="A169" s="87"/>
      <c r="B169" s="78"/>
      <c r="C169" s="88"/>
      <c r="D169" s="88"/>
      <c r="E169" s="89"/>
      <c r="F169" s="78"/>
      <c r="G169" s="78"/>
      <c r="H169" s="78"/>
      <c r="I169" s="78"/>
      <c r="J169" s="78"/>
      <c r="K169" s="78"/>
      <c r="L169" s="78"/>
      <c r="M169" s="78"/>
      <c r="N169" s="78"/>
      <c r="O169" s="78"/>
      <c r="P169" s="78"/>
      <c r="Q169" s="78"/>
      <c r="R169" s="78"/>
      <c r="S169" s="78"/>
      <c r="T169" s="78"/>
      <c r="U169" s="78"/>
      <c r="V169" s="78"/>
      <c r="W169" s="78"/>
      <c r="X169" s="78"/>
      <c r="Y169" s="78"/>
      <c r="Z169" s="78"/>
    </row>
    <row r="170" ht="15.75" customHeight="1" spans="1:26">
      <c r="A170" s="87"/>
      <c r="B170" s="78"/>
      <c r="C170" s="88"/>
      <c r="D170" s="88"/>
      <c r="E170" s="89"/>
      <c r="F170" s="78"/>
      <c r="G170" s="78"/>
      <c r="H170" s="78"/>
      <c r="I170" s="78"/>
      <c r="J170" s="78"/>
      <c r="K170" s="78"/>
      <c r="L170" s="78"/>
      <c r="M170" s="78"/>
      <c r="N170" s="78"/>
      <c r="O170" s="78"/>
      <c r="P170" s="78"/>
      <c r="Q170" s="78"/>
      <c r="R170" s="78"/>
      <c r="S170" s="78"/>
      <c r="T170" s="78"/>
      <c r="U170" s="78"/>
      <c r="V170" s="78"/>
      <c r="W170" s="78"/>
      <c r="X170" s="78"/>
      <c r="Y170" s="78"/>
      <c r="Z170" s="78"/>
    </row>
    <row r="171" ht="15.75" customHeight="1" spans="1:26">
      <c r="A171" s="87"/>
      <c r="B171" s="78"/>
      <c r="C171" s="88"/>
      <c r="D171" s="88"/>
      <c r="E171" s="89"/>
      <c r="F171" s="78"/>
      <c r="G171" s="78"/>
      <c r="H171" s="78"/>
      <c r="I171" s="78"/>
      <c r="J171" s="78"/>
      <c r="K171" s="78"/>
      <c r="L171" s="78"/>
      <c r="M171" s="78"/>
      <c r="N171" s="78"/>
      <c r="O171" s="78"/>
      <c r="P171" s="78"/>
      <c r="Q171" s="78"/>
      <c r="R171" s="78"/>
      <c r="S171" s="78"/>
      <c r="T171" s="78"/>
      <c r="U171" s="78"/>
      <c r="V171" s="78"/>
      <c r="W171" s="78"/>
      <c r="X171" s="78"/>
      <c r="Y171" s="78"/>
      <c r="Z171" s="78"/>
    </row>
    <row r="172" ht="15.75" customHeight="1" spans="1:26">
      <c r="A172" s="87"/>
      <c r="B172" s="78"/>
      <c r="C172" s="88"/>
      <c r="D172" s="88"/>
      <c r="E172" s="89"/>
      <c r="F172" s="78"/>
      <c r="G172" s="78"/>
      <c r="H172" s="78"/>
      <c r="I172" s="78"/>
      <c r="J172" s="78"/>
      <c r="K172" s="78"/>
      <c r="L172" s="78"/>
      <c r="M172" s="78"/>
      <c r="N172" s="78"/>
      <c r="O172" s="78"/>
      <c r="P172" s="78"/>
      <c r="Q172" s="78"/>
      <c r="R172" s="78"/>
      <c r="S172" s="78"/>
      <c r="T172" s="78"/>
      <c r="U172" s="78"/>
      <c r="V172" s="78"/>
      <c r="W172" s="78"/>
      <c r="X172" s="78"/>
      <c r="Y172" s="78"/>
      <c r="Z172" s="78"/>
    </row>
    <row r="173" ht="15.75" customHeight="1" spans="1:26">
      <c r="A173" s="87"/>
      <c r="B173" s="78"/>
      <c r="C173" s="88"/>
      <c r="D173" s="88"/>
      <c r="E173" s="89"/>
      <c r="F173" s="78"/>
      <c r="G173" s="78"/>
      <c r="H173" s="78"/>
      <c r="I173" s="78"/>
      <c r="J173" s="78"/>
      <c r="K173" s="78"/>
      <c r="L173" s="78"/>
      <c r="M173" s="78"/>
      <c r="N173" s="78"/>
      <c r="O173" s="78"/>
      <c r="P173" s="78"/>
      <c r="Q173" s="78"/>
      <c r="R173" s="78"/>
      <c r="S173" s="78"/>
      <c r="T173" s="78"/>
      <c r="U173" s="78"/>
      <c r="V173" s="78"/>
      <c r="W173" s="78"/>
      <c r="X173" s="78"/>
      <c r="Y173" s="78"/>
      <c r="Z173" s="78"/>
    </row>
    <row r="174" ht="15.75" customHeight="1" spans="1:26">
      <c r="A174" s="87"/>
      <c r="B174" s="78"/>
      <c r="C174" s="88"/>
      <c r="D174" s="88"/>
      <c r="E174" s="89"/>
      <c r="F174" s="78"/>
      <c r="G174" s="78"/>
      <c r="H174" s="78"/>
      <c r="I174" s="78"/>
      <c r="J174" s="78"/>
      <c r="K174" s="78"/>
      <c r="L174" s="78"/>
      <c r="M174" s="78"/>
      <c r="N174" s="78"/>
      <c r="O174" s="78"/>
      <c r="P174" s="78"/>
      <c r="Q174" s="78"/>
      <c r="R174" s="78"/>
      <c r="S174" s="78"/>
      <c r="T174" s="78"/>
      <c r="U174" s="78"/>
      <c r="V174" s="78"/>
      <c r="W174" s="78"/>
      <c r="X174" s="78"/>
      <c r="Y174" s="78"/>
      <c r="Z174" s="78"/>
    </row>
    <row r="175" ht="15.75" customHeight="1" spans="1:26">
      <c r="A175" s="87"/>
      <c r="B175" s="78"/>
      <c r="C175" s="88"/>
      <c r="D175" s="88"/>
      <c r="E175" s="89"/>
      <c r="F175" s="78"/>
      <c r="G175" s="78"/>
      <c r="H175" s="78"/>
      <c r="I175" s="78"/>
      <c r="J175" s="78"/>
      <c r="K175" s="78"/>
      <c r="L175" s="78"/>
      <c r="M175" s="78"/>
      <c r="N175" s="78"/>
      <c r="O175" s="78"/>
      <c r="P175" s="78"/>
      <c r="Q175" s="78"/>
      <c r="R175" s="78"/>
      <c r="S175" s="78"/>
      <c r="T175" s="78"/>
      <c r="U175" s="78"/>
      <c r="V175" s="78"/>
      <c r="W175" s="78"/>
      <c r="X175" s="78"/>
      <c r="Y175" s="78"/>
      <c r="Z175" s="78"/>
    </row>
    <row r="176" ht="15.75" customHeight="1" spans="1:26">
      <c r="A176" s="87"/>
      <c r="B176" s="78"/>
      <c r="C176" s="88"/>
      <c r="D176" s="88"/>
      <c r="E176" s="89"/>
      <c r="F176" s="78"/>
      <c r="G176" s="78"/>
      <c r="H176" s="78"/>
      <c r="I176" s="78"/>
      <c r="J176" s="78"/>
      <c r="K176" s="78"/>
      <c r="L176" s="78"/>
      <c r="M176" s="78"/>
      <c r="N176" s="78"/>
      <c r="O176" s="78"/>
      <c r="P176" s="78"/>
      <c r="Q176" s="78"/>
      <c r="R176" s="78"/>
      <c r="S176" s="78"/>
      <c r="T176" s="78"/>
      <c r="U176" s="78"/>
      <c r="V176" s="78"/>
      <c r="W176" s="78"/>
      <c r="X176" s="78"/>
      <c r="Y176" s="78"/>
      <c r="Z176" s="78"/>
    </row>
    <row r="177" ht="15.75" customHeight="1" spans="1:26">
      <c r="A177" s="87"/>
      <c r="B177" s="78"/>
      <c r="C177" s="88"/>
      <c r="D177" s="88"/>
      <c r="E177" s="89"/>
      <c r="F177" s="78"/>
      <c r="G177" s="78"/>
      <c r="H177" s="78"/>
      <c r="I177" s="78"/>
      <c r="J177" s="78"/>
      <c r="K177" s="78"/>
      <c r="L177" s="78"/>
      <c r="M177" s="78"/>
      <c r="N177" s="78"/>
      <c r="O177" s="78"/>
      <c r="P177" s="78"/>
      <c r="Q177" s="78"/>
      <c r="R177" s="78"/>
      <c r="S177" s="78"/>
      <c r="T177" s="78"/>
      <c r="U177" s="78"/>
      <c r="V177" s="78"/>
      <c r="W177" s="78"/>
      <c r="X177" s="78"/>
      <c r="Y177" s="78"/>
      <c r="Z177" s="78"/>
    </row>
    <row r="178" ht="15.75" customHeight="1" spans="1:26">
      <c r="A178" s="87"/>
      <c r="B178" s="78"/>
      <c r="C178" s="88"/>
      <c r="D178" s="88"/>
      <c r="E178" s="89"/>
      <c r="F178" s="78"/>
      <c r="G178" s="78"/>
      <c r="H178" s="78"/>
      <c r="I178" s="78"/>
      <c r="J178" s="78"/>
      <c r="K178" s="78"/>
      <c r="L178" s="78"/>
      <c r="M178" s="78"/>
      <c r="N178" s="78"/>
      <c r="O178" s="78"/>
      <c r="P178" s="78"/>
      <c r="Q178" s="78"/>
      <c r="R178" s="78"/>
      <c r="S178" s="78"/>
      <c r="T178" s="78"/>
      <c r="U178" s="78"/>
      <c r="V178" s="78"/>
      <c r="W178" s="78"/>
      <c r="X178" s="78"/>
      <c r="Y178" s="78"/>
      <c r="Z178" s="78"/>
    </row>
    <row r="179" ht="15.75" customHeight="1" spans="1:26">
      <c r="A179" s="87"/>
      <c r="B179" s="78"/>
      <c r="C179" s="88"/>
      <c r="D179" s="88"/>
      <c r="E179" s="89"/>
      <c r="F179" s="78"/>
      <c r="G179" s="78"/>
      <c r="H179" s="78"/>
      <c r="I179" s="78"/>
      <c r="J179" s="78"/>
      <c r="K179" s="78"/>
      <c r="L179" s="78"/>
      <c r="M179" s="78"/>
      <c r="N179" s="78"/>
      <c r="O179" s="78"/>
      <c r="P179" s="78"/>
      <c r="Q179" s="78"/>
      <c r="R179" s="78"/>
      <c r="S179" s="78"/>
      <c r="T179" s="78"/>
      <c r="U179" s="78"/>
      <c r="V179" s="78"/>
      <c r="W179" s="78"/>
      <c r="X179" s="78"/>
      <c r="Y179" s="78"/>
      <c r="Z179" s="78"/>
    </row>
    <row r="180" ht="15.75" customHeight="1" spans="1:26">
      <c r="A180" s="87"/>
      <c r="B180" s="78"/>
      <c r="C180" s="88"/>
      <c r="D180" s="88"/>
      <c r="E180" s="89"/>
      <c r="F180" s="78"/>
      <c r="G180" s="78"/>
      <c r="H180" s="78"/>
      <c r="I180" s="78"/>
      <c r="J180" s="78"/>
      <c r="K180" s="78"/>
      <c r="L180" s="78"/>
      <c r="M180" s="78"/>
      <c r="N180" s="78"/>
      <c r="O180" s="78"/>
      <c r="P180" s="78"/>
      <c r="Q180" s="78"/>
      <c r="R180" s="78"/>
      <c r="S180" s="78"/>
      <c r="T180" s="78"/>
      <c r="U180" s="78"/>
      <c r="V180" s="78"/>
      <c r="W180" s="78"/>
      <c r="X180" s="78"/>
      <c r="Y180" s="78"/>
      <c r="Z180" s="78"/>
    </row>
    <row r="181" ht="15.75" customHeight="1" spans="1:26">
      <c r="A181" s="87"/>
      <c r="B181" s="78"/>
      <c r="C181" s="88"/>
      <c r="D181" s="88"/>
      <c r="E181" s="89"/>
      <c r="F181" s="78"/>
      <c r="G181" s="78"/>
      <c r="H181" s="78"/>
      <c r="I181" s="78"/>
      <c r="J181" s="78"/>
      <c r="K181" s="78"/>
      <c r="L181" s="78"/>
      <c r="M181" s="78"/>
      <c r="N181" s="78"/>
      <c r="O181" s="78"/>
      <c r="P181" s="78"/>
      <c r="Q181" s="78"/>
      <c r="R181" s="78"/>
      <c r="S181" s="78"/>
      <c r="T181" s="78"/>
      <c r="U181" s="78"/>
      <c r="V181" s="78"/>
      <c r="W181" s="78"/>
      <c r="X181" s="78"/>
      <c r="Y181" s="78"/>
      <c r="Z181" s="78"/>
    </row>
    <row r="182" ht="15.75" customHeight="1" spans="1:26">
      <c r="A182" s="87"/>
      <c r="B182" s="78"/>
      <c r="C182" s="88"/>
      <c r="D182" s="88"/>
      <c r="E182" s="89"/>
      <c r="F182" s="78"/>
      <c r="G182" s="78"/>
      <c r="H182" s="78"/>
      <c r="I182" s="78"/>
      <c r="J182" s="78"/>
      <c r="K182" s="78"/>
      <c r="L182" s="78"/>
      <c r="M182" s="78"/>
      <c r="N182" s="78"/>
      <c r="O182" s="78"/>
      <c r="P182" s="78"/>
      <c r="Q182" s="78"/>
      <c r="R182" s="78"/>
      <c r="S182" s="78"/>
      <c r="T182" s="78"/>
      <c r="U182" s="78"/>
      <c r="V182" s="78"/>
      <c r="W182" s="78"/>
      <c r="X182" s="78"/>
      <c r="Y182" s="78"/>
      <c r="Z182" s="78"/>
    </row>
    <row r="183" ht="15.75" customHeight="1" spans="1:26">
      <c r="A183" s="87"/>
      <c r="B183" s="78"/>
      <c r="C183" s="88"/>
      <c r="D183" s="88"/>
      <c r="E183" s="89"/>
      <c r="F183" s="78"/>
      <c r="G183" s="78"/>
      <c r="H183" s="78"/>
      <c r="I183" s="78"/>
      <c r="J183" s="78"/>
      <c r="K183" s="78"/>
      <c r="L183" s="78"/>
      <c r="M183" s="78"/>
      <c r="N183" s="78"/>
      <c r="O183" s="78"/>
      <c r="P183" s="78"/>
      <c r="Q183" s="78"/>
      <c r="R183" s="78"/>
      <c r="S183" s="78"/>
      <c r="T183" s="78"/>
      <c r="U183" s="78"/>
      <c r="V183" s="78"/>
      <c r="W183" s="78"/>
      <c r="X183" s="78"/>
      <c r="Y183" s="78"/>
      <c r="Z183" s="78"/>
    </row>
    <row r="184" ht="15.75" customHeight="1" spans="1:26">
      <c r="A184" s="87"/>
      <c r="B184" s="78"/>
      <c r="C184" s="88"/>
      <c r="D184" s="88"/>
      <c r="E184" s="89"/>
      <c r="F184" s="78"/>
      <c r="G184" s="78"/>
      <c r="H184" s="78"/>
      <c r="I184" s="78"/>
      <c r="J184" s="78"/>
      <c r="K184" s="78"/>
      <c r="L184" s="78"/>
      <c r="M184" s="78"/>
      <c r="N184" s="78"/>
      <c r="O184" s="78"/>
      <c r="P184" s="78"/>
      <c r="Q184" s="78"/>
      <c r="R184" s="78"/>
      <c r="S184" s="78"/>
      <c r="T184" s="78"/>
      <c r="U184" s="78"/>
      <c r="V184" s="78"/>
      <c r="W184" s="78"/>
      <c r="X184" s="78"/>
      <c r="Y184" s="78"/>
      <c r="Z184" s="78"/>
    </row>
    <row r="185" ht="15.75" customHeight="1" spans="1:26">
      <c r="A185" s="87"/>
      <c r="B185" s="78"/>
      <c r="C185" s="88"/>
      <c r="D185" s="88"/>
      <c r="E185" s="89"/>
      <c r="F185" s="78"/>
      <c r="G185" s="78"/>
      <c r="H185" s="78"/>
      <c r="I185" s="78"/>
      <c r="J185" s="78"/>
      <c r="K185" s="78"/>
      <c r="L185" s="78"/>
      <c r="M185" s="78"/>
      <c r="N185" s="78"/>
      <c r="O185" s="78"/>
      <c r="P185" s="78"/>
      <c r="Q185" s="78"/>
      <c r="R185" s="78"/>
      <c r="S185" s="78"/>
      <c r="T185" s="78"/>
      <c r="U185" s="78"/>
      <c r="V185" s="78"/>
      <c r="W185" s="78"/>
      <c r="X185" s="78"/>
      <c r="Y185" s="78"/>
      <c r="Z185" s="78"/>
    </row>
    <row r="186" ht="15.75" customHeight="1" spans="1:26">
      <c r="A186" s="87"/>
      <c r="B186" s="78"/>
      <c r="C186" s="88"/>
      <c r="D186" s="88"/>
      <c r="E186" s="89"/>
      <c r="F186" s="78"/>
      <c r="G186" s="78"/>
      <c r="H186" s="78"/>
      <c r="I186" s="78"/>
      <c r="J186" s="78"/>
      <c r="K186" s="78"/>
      <c r="L186" s="78"/>
      <c r="M186" s="78"/>
      <c r="N186" s="78"/>
      <c r="O186" s="78"/>
      <c r="P186" s="78"/>
      <c r="Q186" s="78"/>
      <c r="R186" s="78"/>
      <c r="S186" s="78"/>
      <c r="T186" s="78"/>
      <c r="U186" s="78"/>
      <c r="V186" s="78"/>
      <c r="W186" s="78"/>
      <c r="X186" s="78"/>
      <c r="Y186" s="78"/>
      <c r="Z186" s="78"/>
    </row>
    <row r="187" ht="15.75" customHeight="1" spans="1:26">
      <c r="A187" s="87"/>
      <c r="B187" s="78"/>
      <c r="C187" s="88"/>
      <c r="D187" s="88"/>
      <c r="E187" s="89"/>
      <c r="F187" s="78"/>
      <c r="G187" s="78"/>
      <c r="H187" s="78"/>
      <c r="I187" s="78"/>
      <c r="J187" s="78"/>
      <c r="K187" s="78"/>
      <c r="L187" s="78"/>
      <c r="M187" s="78"/>
      <c r="N187" s="78"/>
      <c r="O187" s="78"/>
      <c r="P187" s="78"/>
      <c r="Q187" s="78"/>
      <c r="R187" s="78"/>
      <c r="S187" s="78"/>
      <c r="T187" s="78"/>
      <c r="U187" s="78"/>
      <c r="V187" s="78"/>
      <c r="W187" s="78"/>
      <c r="X187" s="78"/>
      <c r="Y187" s="78"/>
      <c r="Z187" s="78"/>
    </row>
    <row r="188" ht="15.75" customHeight="1" spans="1:26">
      <c r="A188" s="87"/>
      <c r="B188" s="78"/>
      <c r="C188" s="88"/>
      <c r="D188" s="88"/>
      <c r="E188" s="89"/>
      <c r="F188" s="78"/>
      <c r="G188" s="78"/>
      <c r="H188" s="78"/>
      <c r="I188" s="78"/>
      <c r="J188" s="78"/>
      <c r="K188" s="78"/>
      <c r="L188" s="78"/>
      <c r="M188" s="78"/>
      <c r="N188" s="78"/>
      <c r="O188" s="78"/>
      <c r="P188" s="78"/>
      <c r="Q188" s="78"/>
      <c r="R188" s="78"/>
      <c r="S188" s="78"/>
      <c r="T188" s="78"/>
      <c r="U188" s="78"/>
      <c r="V188" s="78"/>
      <c r="W188" s="78"/>
      <c r="X188" s="78"/>
      <c r="Y188" s="78"/>
      <c r="Z188" s="78"/>
    </row>
    <row r="189" ht="15.75" customHeight="1" spans="1:26">
      <c r="A189" s="87"/>
      <c r="B189" s="78"/>
      <c r="C189" s="88"/>
      <c r="D189" s="88"/>
      <c r="E189" s="89"/>
      <c r="F189" s="78"/>
      <c r="G189" s="78"/>
      <c r="H189" s="78"/>
      <c r="I189" s="78"/>
      <c r="J189" s="78"/>
      <c r="K189" s="78"/>
      <c r="L189" s="78"/>
      <c r="M189" s="78"/>
      <c r="N189" s="78"/>
      <c r="O189" s="78"/>
      <c r="P189" s="78"/>
      <c r="Q189" s="78"/>
      <c r="R189" s="78"/>
      <c r="S189" s="78"/>
      <c r="T189" s="78"/>
      <c r="U189" s="78"/>
      <c r="V189" s="78"/>
      <c r="W189" s="78"/>
      <c r="X189" s="78"/>
      <c r="Y189" s="78"/>
      <c r="Z189" s="78"/>
    </row>
    <row r="190" ht="15.75" customHeight="1" spans="1:26">
      <c r="A190" s="87"/>
      <c r="B190" s="78"/>
      <c r="C190" s="88"/>
      <c r="D190" s="88"/>
      <c r="E190" s="89"/>
      <c r="F190" s="78"/>
      <c r="G190" s="78"/>
      <c r="H190" s="78"/>
      <c r="I190" s="78"/>
      <c r="J190" s="78"/>
      <c r="K190" s="78"/>
      <c r="L190" s="78"/>
      <c r="M190" s="78"/>
      <c r="N190" s="78"/>
      <c r="O190" s="78"/>
      <c r="P190" s="78"/>
      <c r="Q190" s="78"/>
      <c r="R190" s="78"/>
      <c r="S190" s="78"/>
      <c r="T190" s="78"/>
      <c r="U190" s="78"/>
      <c r="V190" s="78"/>
      <c r="W190" s="78"/>
      <c r="X190" s="78"/>
      <c r="Y190" s="78"/>
      <c r="Z190" s="78"/>
    </row>
    <row r="191" ht="15.75" customHeight="1" spans="1:26">
      <c r="A191" s="87"/>
      <c r="B191" s="78"/>
      <c r="C191" s="88"/>
      <c r="D191" s="88"/>
      <c r="E191" s="89"/>
      <c r="F191" s="78"/>
      <c r="G191" s="78"/>
      <c r="H191" s="78"/>
      <c r="I191" s="78"/>
      <c r="J191" s="78"/>
      <c r="K191" s="78"/>
      <c r="L191" s="78"/>
      <c r="M191" s="78"/>
      <c r="N191" s="78"/>
      <c r="O191" s="78"/>
      <c r="P191" s="78"/>
      <c r="Q191" s="78"/>
      <c r="R191" s="78"/>
      <c r="S191" s="78"/>
      <c r="T191" s="78"/>
      <c r="U191" s="78"/>
      <c r="V191" s="78"/>
      <c r="W191" s="78"/>
      <c r="X191" s="78"/>
      <c r="Y191" s="78"/>
      <c r="Z191" s="78"/>
    </row>
    <row r="192" ht="15.75" customHeight="1" spans="1:26">
      <c r="A192" s="87"/>
      <c r="B192" s="78"/>
      <c r="C192" s="88"/>
      <c r="D192" s="88"/>
      <c r="E192" s="89"/>
      <c r="F192" s="78"/>
      <c r="G192" s="78"/>
      <c r="H192" s="78"/>
      <c r="I192" s="78"/>
      <c r="J192" s="78"/>
      <c r="K192" s="78"/>
      <c r="L192" s="78"/>
      <c r="M192" s="78"/>
      <c r="N192" s="78"/>
      <c r="O192" s="78"/>
      <c r="P192" s="78"/>
      <c r="Q192" s="78"/>
      <c r="R192" s="78"/>
      <c r="S192" s="78"/>
      <c r="T192" s="78"/>
      <c r="U192" s="78"/>
      <c r="V192" s="78"/>
      <c r="W192" s="78"/>
      <c r="X192" s="78"/>
      <c r="Y192" s="78"/>
      <c r="Z192" s="78"/>
    </row>
    <row r="193" ht="15.75" customHeight="1" spans="1:26">
      <c r="A193" s="87"/>
      <c r="B193" s="78"/>
      <c r="C193" s="88"/>
      <c r="D193" s="88"/>
      <c r="E193" s="89"/>
      <c r="F193" s="78"/>
      <c r="G193" s="78"/>
      <c r="H193" s="78"/>
      <c r="I193" s="78"/>
      <c r="J193" s="78"/>
      <c r="K193" s="78"/>
      <c r="L193" s="78"/>
      <c r="M193" s="78"/>
      <c r="N193" s="78"/>
      <c r="O193" s="78"/>
      <c r="P193" s="78"/>
      <c r="Q193" s="78"/>
      <c r="R193" s="78"/>
      <c r="S193" s="78"/>
      <c r="T193" s="78"/>
      <c r="U193" s="78"/>
      <c r="V193" s="78"/>
      <c r="W193" s="78"/>
      <c r="X193" s="78"/>
      <c r="Y193" s="78"/>
      <c r="Z193" s="78"/>
    </row>
    <row r="194" ht="15.75" customHeight="1" spans="1:26">
      <c r="A194" s="87"/>
      <c r="B194" s="78"/>
      <c r="C194" s="88"/>
      <c r="D194" s="88"/>
      <c r="E194" s="89"/>
      <c r="F194" s="78"/>
      <c r="G194" s="78"/>
      <c r="H194" s="78"/>
      <c r="I194" s="78"/>
      <c r="J194" s="78"/>
      <c r="K194" s="78"/>
      <c r="L194" s="78"/>
      <c r="M194" s="78"/>
      <c r="N194" s="78"/>
      <c r="O194" s="78"/>
      <c r="P194" s="78"/>
      <c r="Q194" s="78"/>
      <c r="R194" s="78"/>
      <c r="S194" s="78"/>
      <c r="T194" s="78"/>
      <c r="U194" s="78"/>
      <c r="V194" s="78"/>
      <c r="W194" s="78"/>
      <c r="X194" s="78"/>
      <c r="Y194" s="78"/>
      <c r="Z194" s="78"/>
    </row>
    <row r="195" ht="15.75" customHeight="1" spans="1:26">
      <c r="A195" s="87"/>
      <c r="B195" s="78"/>
      <c r="C195" s="88"/>
      <c r="D195" s="88"/>
      <c r="E195" s="89"/>
      <c r="F195" s="78"/>
      <c r="G195" s="78"/>
      <c r="H195" s="78"/>
      <c r="I195" s="78"/>
      <c r="J195" s="78"/>
      <c r="K195" s="78"/>
      <c r="L195" s="78"/>
      <c r="M195" s="78"/>
      <c r="N195" s="78"/>
      <c r="O195" s="78"/>
      <c r="P195" s="78"/>
      <c r="Q195" s="78"/>
      <c r="R195" s="78"/>
      <c r="S195" s="78"/>
      <c r="T195" s="78"/>
      <c r="U195" s="78"/>
      <c r="V195" s="78"/>
      <c r="W195" s="78"/>
      <c r="X195" s="78"/>
      <c r="Y195" s="78"/>
      <c r="Z195" s="78"/>
    </row>
    <row r="196" ht="15.75" customHeight="1" spans="1:26">
      <c r="A196" s="87"/>
      <c r="B196" s="78"/>
      <c r="C196" s="88"/>
      <c r="D196" s="88"/>
      <c r="E196" s="89"/>
      <c r="F196" s="78"/>
      <c r="G196" s="78"/>
      <c r="H196" s="78"/>
      <c r="I196" s="78"/>
      <c r="J196" s="78"/>
      <c r="K196" s="78"/>
      <c r="L196" s="78"/>
      <c r="M196" s="78"/>
      <c r="N196" s="78"/>
      <c r="O196" s="78"/>
      <c r="P196" s="78"/>
      <c r="Q196" s="78"/>
      <c r="R196" s="78"/>
      <c r="S196" s="78"/>
      <c r="T196" s="78"/>
      <c r="U196" s="78"/>
      <c r="V196" s="78"/>
      <c r="W196" s="78"/>
      <c r="X196" s="78"/>
      <c r="Y196" s="78"/>
      <c r="Z196" s="78"/>
    </row>
    <row r="197" ht="15.75" customHeight="1" spans="1:26">
      <c r="A197" s="87"/>
      <c r="B197" s="78"/>
      <c r="C197" s="88"/>
      <c r="D197" s="88"/>
      <c r="E197" s="89"/>
      <c r="F197" s="78"/>
      <c r="G197" s="78"/>
      <c r="H197" s="78"/>
      <c r="I197" s="78"/>
      <c r="J197" s="78"/>
      <c r="K197" s="78"/>
      <c r="L197" s="78"/>
      <c r="M197" s="78"/>
      <c r="N197" s="78"/>
      <c r="O197" s="78"/>
      <c r="P197" s="78"/>
      <c r="Q197" s="78"/>
      <c r="R197" s="78"/>
      <c r="S197" s="78"/>
      <c r="T197" s="78"/>
      <c r="U197" s="78"/>
      <c r="V197" s="78"/>
      <c r="W197" s="78"/>
      <c r="X197" s="78"/>
      <c r="Y197" s="78"/>
      <c r="Z197" s="78"/>
    </row>
    <row r="198" ht="15.75" customHeight="1" spans="1:26">
      <c r="A198" s="87"/>
      <c r="B198" s="78"/>
      <c r="C198" s="88"/>
      <c r="D198" s="88"/>
      <c r="E198" s="89"/>
      <c r="F198" s="78"/>
      <c r="G198" s="78"/>
      <c r="H198" s="78"/>
      <c r="I198" s="78"/>
      <c r="J198" s="78"/>
      <c r="K198" s="78"/>
      <c r="L198" s="78"/>
      <c r="M198" s="78"/>
      <c r="N198" s="78"/>
      <c r="O198" s="78"/>
      <c r="P198" s="78"/>
      <c r="Q198" s="78"/>
      <c r="R198" s="78"/>
      <c r="S198" s="78"/>
      <c r="T198" s="78"/>
      <c r="U198" s="78"/>
      <c r="V198" s="78"/>
      <c r="W198" s="78"/>
      <c r="X198" s="78"/>
      <c r="Y198" s="78"/>
      <c r="Z198" s="78"/>
    </row>
    <row r="199" ht="15.75" customHeight="1" spans="1:26">
      <c r="A199" s="87"/>
      <c r="B199" s="78"/>
      <c r="C199" s="88"/>
      <c r="D199" s="88"/>
      <c r="E199" s="89"/>
      <c r="F199" s="78"/>
      <c r="G199" s="78"/>
      <c r="H199" s="78"/>
      <c r="I199" s="78"/>
      <c r="J199" s="78"/>
      <c r="K199" s="78"/>
      <c r="L199" s="78"/>
      <c r="M199" s="78"/>
      <c r="N199" s="78"/>
      <c r="O199" s="78"/>
      <c r="P199" s="78"/>
      <c r="Q199" s="78"/>
      <c r="R199" s="78"/>
      <c r="S199" s="78"/>
      <c r="T199" s="78"/>
      <c r="U199" s="78"/>
      <c r="V199" s="78"/>
      <c r="W199" s="78"/>
      <c r="X199" s="78"/>
      <c r="Y199" s="78"/>
      <c r="Z199" s="78"/>
    </row>
    <row r="200" ht="15.75" customHeight="1" spans="1:26">
      <c r="A200" s="87"/>
      <c r="B200" s="78"/>
      <c r="C200" s="88"/>
      <c r="D200" s="88"/>
      <c r="E200" s="89"/>
      <c r="F200" s="78"/>
      <c r="G200" s="78"/>
      <c r="H200" s="78"/>
      <c r="I200" s="78"/>
      <c r="J200" s="78"/>
      <c r="K200" s="78"/>
      <c r="L200" s="78"/>
      <c r="M200" s="78"/>
      <c r="N200" s="78"/>
      <c r="O200" s="78"/>
      <c r="P200" s="78"/>
      <c r="Q200" s="78"/>
      <c r="R200" s="78"/>
      <c r="S200" s="78"/>
      <c r="T200" s="78"/>
      <c r="U200" s="78"/>
      <c r="V200" s="78"/>
      <c r="W200" s="78"/>
      <c r="X200" s="78"/>
      <c r="Y200" s="78"/>
      <c r="Z200" s="78"/>
    </row>
    <row r="201" ht="15.75" customHeight="1" spans="1:26">
      <c r="A201" s="87"/>
      <c r="B201" s="78"/>
      <c r="C201" s="88"/>
      <c r="D201" s="88"/>
      <c r="E201" s="89"/>
      <c r="F201" s="78"/>
      <c r="G201" s="78"/>
      <c r="H201" s="78"/>
      <c r="I201" s="78"/>
      <c r="J201" s="78"/>
      <c r="K201" s="78"/>
      <c r="L201" s="78"/>
      <c r="M201" s="78"/>
      <c r="N201" s="78"/>
      <c r="O201" s="78"/>
      <c r="P201" s="78"/>
      <c r="Q201" s="78"/>
      <c r="R201" s="78"/>
      <c r="S201" s="78"/>
      <c r="T201" s="78"/>
      <c r="U201" s="78"/>
      <c r="V201" s="78"/>
      <c r="W201" s="78"/>
      <c r="X201" s="78"/>
      <c r="Y201" s="78"/>
      <c r="Z201" s="78"/>
    </row>
    <row r="202" ht="15.75" customHeight="1" spans="1:26">
      <c r="A202" s="87"/>
      <c r="B202" s="78"/>
      <c r="C202" s="88"/>
      <c r="D202" s="88"/>
      <c r="E202" s="89"/>
      <c r="F202" s="78"/>
      <c r="G202" s="78"/>
      <c r="H202" s="78"/>
      <c r="I202" s="78"/>
      <c r="J202" s="78"/>
      <c r="K202" s="78"/>
      <c r="L202" s="78"/>
      <c r="M202" s="78"/>
      <c r="N202" s="78"/>
      <c r="O202" s="78"/>
      <c r="P202" s="78"/>
      <c r="Q202" s="78"/>
      <c r="R202" s="78"/>
      <c r="S202" s="78"/>
      <c r="T202" s="78"/>
      <c r="U202" s="78"/>
      <c r="V202" s="78"/>
      <c r="W202" s="78"/>
      <c r="X202" s="78"/>
      <c r="Y202" s="78"/>
      <c r="Z202" s="78"/>
    </row>
    <row r="203" ht="15.75" customHeight="1" spans="1:26">
      <c r="A203" s="87"/>
      <c r="B203" s="78"/>
      <c r="C203" s="88"/>
      <c r="D203" s="88"/>
      <c r="E203" s="89"/>
      <c r="F203" s="78"/>
      <c r="G203" s="78"/>
      <c r="H203" s="78"/>
      <c r="I203" s="78"/>
      <c r="J203" s="78"/>
      <c r="K203" s="78"/>
      <c r="L203" s="78"/>
      <c r="M203" s="78"/>
      <c r="N203" s="78"/>
      <c r="O203" s="78"/>
      <c r="P203" s="78"/>
      <c r="Q203" s="78"/>
      <c r="R203" s="78"/>
      <c r="S203" s="78"/>
      <c r="T203" s="78"/>
      <c r="U203" s="78"/>
      <c r="V203" s="78"/>
      <c r="W203" s="78"/>
      <c r="X203" s="78"/>
      <c r="Y203" s="78"/>
      <c r="Z203" s="78"/>
    </row>
    <row r="204" ht="15.75" customHeight="1" spans="1:26">
      <c r="A204" s="87"/>
      <c r="B204" s="78"/>
      <c r="C204" s="88"/>
      <c r="D204" s="88"/>
      <c r="E204" s="89"/>
      <c r="F204" s="78"/>
      <c r="G204" s="78"/>
      <c r="H204" s="78"/>
      <c r="I204" s="78"/>
      <c r="J204" s="78"/>
      <c r="K204" s="78"/>
      <c r="L204" s="78"/>
      <c r="M204" s="78"/>
      <c r="N204" s="78"/>
      <c r="O204" s="78"/>
      <c r="P204" s="78"/>
      <c r="Q204" s="78"/>
      <c r="R204" s="78"/>
      <c r="S204" s="78"/>
      <c r="T204" s="78"/>
      <c r="U204" s="78"/>
      <c r="V204" s="78"/>
      <c r="W204" s="78"/>
      <c r="X204" s="78"/>
      <c r="Y204" s="78"/>
      <c r="Z204" s="78"/>
    </row>
    <row r="205" ht="15.75" customHeight="1" spans="1:26">
      <c r="A205" s="87"/>
      <c r="B205" s="78"/>
      <c r="C205" s="88"/>
      <c r="D205" s="88"/>
      <c r="E205" s="89"/>
      <c r="F205" s="78"/>
      <c r="G205" s="78"/>
      <c r="H205" s="78"/>
      <c r="I205" s="78"/>
      <c r="J205" s="78"/>
      <c r="K205" s="78"/>
      <c r="L205" s="78"/>
      <c r="M205" s="78"/>
      <c r="N205" s="78"/>
      <c r="O205" s="78"/>
      <c r="P205" s="78"/>
      <c r="Q205" s="78"/>
      <c r="R205" s="78"/>
      <c r="S205" s="78"/>
      <c r="T205" s="78"/>
      <c r="U205" s="78"/>
      <c r="V205" s="78"/>
      <c r="W205" s="78"/>
      <c r="X205" s="78"/>
      <c r="Y205" s="78"/>
      <c r="Z205" s="78"/>
    </row>
    <row r="206" ht="15.75" customHeight="1" spans="1:26">
      <c r="A206" s="87"/>
      <c r="B206" s="78"/>
      <c r="C206" s="88"/>
      <c r="D206" s="88"/>
      <c r="E206" s="89"/>
      <c r="F206" s="78"/>
      <c r="G206" s="78"/>
      <c r="H206" s="78"/>
      <c r="I206" s="78"/>
      <c r="J206" s="78"/>
      <c r="K206" s="78"/>
      <c r="L206" s="78"/>
      <c r="M206" s="78"/>
      <c r="N206" s="78"/>
      <c r="O206" s="78"/>
      <c r="P206" s="78"/>
      <c r="Q206" s="78"/>
      <c r="R206" s="78"/>
      <c r="S206" s="78"/>
      <c r="T206" s="78"/>
      <c r="U206" s="78"/>
      <c r="V206" s="78"/>
      <c r="W206" s="78"/>
      <c r="X206" s="78"/>
      <c r="Y206" s="78"/>
      <c r="Z206" s="78"/>
    </row>
    <row r="207" ht="15.75" customHeight="1" spans="1:26">
      <c r="A207" s="87"/>
      <c r="B207" s="78"/>
      <c r="C207" s="88"/>
      <c r="D207" s="88"/>
      <c r="E207" s="89"/>
      <c r="F207" s="78"/>
      <c r="G207" s="78"/>
      <c r="H207" s="78"/>
      <c r="I207" s="78"/>
      <c r="J207" s="78"/>
      <c r="K207" s="78"/>
      <c r="L207" s="78"/>
      <c r="M207" s="78"/>
      <c r="N207" s="78"/>
      <c r="O207" s="78"/>
      <c r="P207" s="78"/>
      <c r="Q207" s="78"/>
      <c r="R207" s="78"/>
      <c r="S207" s="78"/>
      <c r="T207" s="78"/>
      <c r="U207" s="78"/>
      <c r="V207" s="78"/>
      <c r="W207" s="78"/>
      <c r="X207" s="78"/>
      <c r="Y207" s="78"/>
      <c r="Z207" s="78"/>
    </row>
    <row r="208" ht="15.75" customHeight="1" spans="1:26">
      <c r="A208" s="87"/>
      <c r="B208" s="78"/>
      <c r="C208" s="88"/>
      <c r="D208" s="88"/>
      <c r="E208" s="89"/>
      <c r="F208" s="78"/>
      <c r="G208" s="78"/>
      <c r="H208" s="78"/>
      <c r="I208" s="78"/>
      <c r="J208" s="78"/>
      <c r="K208" s="78"/>
      <c r="L208" s="78"/>
      <c r="M208" s="78"/>
      <c r="N208" s="78"/>
      <c r="O208" s="78"/>
      <c r="P208" s="78"/>
      <c r="Q208" s="78"/>
      <c r="R208" s="78"/>
      <c r="S208" s="78"/>
      <c r="T208" s="78"/>
      <c r="U208" s="78"/>
      <c r="V208" s="78"/>
      <c r="W208" s="78"/>
      <c r="X208" s="78"/>
      <c r="Y208" s="78"/>
      <c r="Z208" s="78"/>
    </row>
    <row r="209" ht="15.75" customHeight="1" spans="1:26">
      <c r="A209" s="87"/>
      <c r="B209" s="78"/>
      <c r="C209" s="88"/>
      <c r="D209" s="88"/>
      <c r="E209" s="89"/>
      <c r="F209" s="78"/>
      <c r="G209" s="78"/>
      <c r="H209" s="78"/>
      <c r="I209" s="78"/>
      <c r="J209" s="78"/>
      <c r="K209" s="78"/>
      <c r="L209" s="78"/>
      <c r="M209" s="78"/>
      <c r="N209" s="78"/>
      <c r="O209" s="78"/>
      <c r="P209" s="78"/>
      <c r="Q209" s="78"/>
      <c r="R209" s="78"/>
      <c r="S209" s="78"/>
      <c r="T209" s="78"/>
      <c r="U209" s="78"/>
      <c r="V209" s="78"/>
      <c r="W209" s="78"/>
      <c r="X209" s="78"/>
      <c r="Y209" s="78"/>
      <c r="Z209" s="78"/>
    </row>
    <row r="210" ht="15.75" customHeight="1" spans="1:26">
      <c r="A210" s="87"/>
      <c r="B210" s="78"/>
      <c r="C210" s="88"/>
      <c r="D210" s="88"/>
      <c r="E210" s="89"/>
      <c r="F210" s="78"/>
      <c r="G210" s="78"/>
      <c r="H210" s="78"/>
      <c r="I210" s="78"/>
      <c r="J210" s="78"/>
      <c r="K210" s="78"/>
      <c r="L210" s="78"/>
      <c r="M210" s="78"/>
      <c r="N210" s="78"/>
      <c r="O210" s="78"/>
      <c r="P210" s="78"/>
      <c r="Q210" s="78"/>
      <c r="R210" s="78"/>
      <c r="S210" s="78"/>
      <c r="T210" s="78"/>
      <c r="U210" s="78"/>
      <c r="V210" s="78"/>
      <c r="W210" s="78"/>
      <c r="X210" s="78"/>
      <c r="Y210" s="78"/>
      <c r="Z210" s="78"/>
    </row>
    <row r="211" ht="15.75" customHeight="1" spans="1:26">
      <c r="A211" s="87"/>
      <c r="B211" s="78"/>
      <c r="C211" s="88"/>
      <c r="D211" s="88"/>
      <c r="E211" s="89"/>
      <c r="F211" s="78"/>
      <c r="G211" s="78"/>
      <c r="H211" s="78"/>
      <c r="I211" s="78"/>
      <c r="J211" s="78"/>
      <c r="K211" s="78"/>
      <c r="L211" s="78"/>
      <c r="M211" s="78"/>
      <c r="N211" s="78"/>
      <c r="O211" s="78"/>
      <c r="P211" s="78"/>
      <c r="Q211" s="78"/>
      <c r="R211" s="78"/>
      <c r="S211" s="78"/>
      <c r="T211" s="78"/>
      <c r="U211" s="78"/>
      <c r="V211" s="78"/>
      <c r="W211" s="78"/>
      <c r="X211" s="78"/>
      <c r="Y211" s="78"/>
      <c r="Z211" s="78"/>
    </row>
    <row r="212" ht="15.75" customHeight="1" spans="1:26">
      <c r="A212" s="87"/>
      <c r="B212" s="78"/>
      <c r="C212" s="88"/>
      <c r="D212" s="88"/>
      <c r="E212" s="89"/>
      <c r="F212" s="78"/>
      <c r="G212" s="78"/>
      <c r="H212" s="78"/>
      <c r="I212" s="78"/>
      <c r="J212" s="78"/>
      <c r="K212" s="78"/>
      <c r="L212" s="78"/>
      <c r="M212" s="78"/>
      <c r="N212" s="78"/>
      <c r="O212" s="78"/>
      <c r="P212" s="78"/>
      <c r="Q212" s="78"/>
      <c r="R212" s="78"/>
      <c r="S212" s="78"/>
      <c r="T212" s="78"/>
      <c r="U212" s="78"/>
      <c r="V212" s="78"/>
      <c r="W212" s="78"/>
      <c r="X212" s="78"/>
      <c r="Y212" s="78"/>
      <c r="Z212" s="78"/>
    </row>
    <row r="213" ht="15.75" customHeight="1" spans="1:26">
      <c r="A213" s="87"/>
      <c r="B213" s="78"/>
      <c r="C213" s="88"/>
      <c r="D213" s="88"/>
      <c r="E213" s="89"/>
      <c r="F213" s="78"/>
      <c r="G213" s="78"/>
      <c r="H213" s="78"/>
      <c r="I213" s="78"/>
      <c r="J213" s="78"/>
      <c r="K213" s="78"/>
      <c r="L213" s="78"/>
      <c r="M213" s="78"/>
      <c r="N213" s="78"/>
      <c r="O213" s="78"/>
      <c r="P213" s="78"/>
      <c r="Q213" s="78"/>
      <c r="R213" s="78"/>
      <c r="S213" s="78"/>
      <c r="T213" s="78"/>
      <c r="U213" s="78"/>
      <c r="V213" s="78"/>
      <c r="W213" s="78"/>
      <c r="X213" s="78"/>
      <c r="Y213" s="78"/>
      <c r="Z213" s="78"/>
    </row>
    <row r="214" ht="15.75" customHeight="1" spans="1:26">
      <c r="A214" s="87"/>
      <c r="B214" s="78"/>
      <c r="C214" s="88"/>
      <c r="D214" s="88"/>
      <c r="E214" s="89"/>
      <c r="F214" s="78"/>
      <c r="G214" s="78"/>
      <c r="H214" s="78"/>
      <c r="I214" s="78"/>
      <c r="J214" s="78"/>
      <c r="K214" s="78"/>
      <c r="L214" s="78"/>
      <c r="M214" s="78"/>
      <c r="N214" s="78"/>
      <c r="O214" s="78"/>
      <c r="P214" s="78"/>
      <c r="Q214" s="78"/>
      <c r="R214" s="78"/>
      <c r="S214" s="78"/>
      <c r="T214" s="78"/>
      <c r="U214" s="78"/>
      <c r="V214" s="78"/>
      <c r="W214" s="78"/>
      <c r="X214" s="78"/>
      <c r="Y214" s="78"/>
      <c r="Z214" s="78"/>
    </row>
    <row r="215" ht="15.75" customHeight="1" spans="1:26">
      <c r="A215" s="87"/>
      <c r="B215" s="78"/>
      <c r="C215" s="88"/>
      <c r="D215" s="88"/>
      <c r="E215" s="89"/>
      <c r="F215" s="78"/>
      <c r="G215" s="78"/>
      <c r="H215" s="78"/>
      <c r="I215" s="78"/>
      <c r="J215" s="78"/>
      <c r="K215" s="78"/>
      <c r="L215" s="78"/>
      <c r="M215" s="78"/>
      <c r="N215" s="78"/>
      <c r="O215" s="78"/>
      <c r="P215" s="78"/>
      <c r="Q215" s="78"/>
      <c r="R215" s="78"/>
      <c r="S215" s="78"/>
      <c r="T215" s="78"/>
      <c r="U215" s="78"/>
      <c r="V215" s="78"/>
      <c r="W215" s="78"/>
      <c r="X215" s="78"/>
      <c r="Y215" s="78"/>
      <c r="Z215" s="78"/>
    </row>
    <row r="216" ht="15.75" customHeight="1" spans="1:26">
      <c r="A216" s="87"/>
      <c r="B216" s="78"/>
      <c r="C216" s="88"/>
      <c r="D216" s="88"/>
      <c r="E216" s="89"/>
      <c r="F216" s="78"/>
      <c r="G216" s="78"/>
      <c r="H216" s="78"/>
      <c r="I216" s="78"/>
      <c r="J216" s="78"/>
      <c r="K216" s="78"/>
      <c r="L216" s="78"/>
      <c r="M216" s="78"/>
      <c r="N216" s="78"/>
      <c r="O216" s="78"/>
      <c r="P216" s="78"/>
      <c r="Q216" s="78"/>
      <c r="R216" s="78"/>
      <c r="S216" s="78"/>
      <c r="T216" s="78"/>
      <c r="U216" s="78"/>
      <c r="V216" s="78"/>
      <c r="W216" s="78"/>
      <c r="X216" s="78"/>
      <c r="Y216" s="78"/>
      <c r="Z216" s="78"/>
    </row>
    <row r="217" ht="15.75" customHeight="1" spans="1:26">
      <c r="A217" s="87"/>
      <c r="B217" s="78"/>
      <c r="C217" s="88"/>
      <c r="D217" s="88"/>
      <c r="E217" s="89"/>
      <c r="F217" s="78"/>
      <c r="G217" s="78"/>
      <c r="H217" s="78"/>
      <c r="I217" s="78"/>
      <c r="J217" s="78"/>
      <c r="K217" s="78"/>
      <c r="L217" s="78"/>
      <c r="M217" s="78"/>
      <c r="N217" s="78"/>
      <c r="O217" s="78"/>
      <c r="P217" s="78"/>
      <c r="Q217" s="78"/>
      <c r="R217" s="78"/>
      <c r="S217" s="78"/>
      <c r="T217" s="78"/>
      <c r="U217" s="78"/>
      <c r="V217" s="78"/>
      <c r="W217" s="78"/>
      <c r="X217" s="78"/>
      <c r="Y217" s="78"/>
      <c r="Z217" s="78"/>
    </row>
    <row r="218" ht="15.75" customHeight="1" spans="1:26">
      <c r="A218" s="87"/>
      <c r="B218" s="78"/>
      <c r="C218" s="88"/>
      <c r="D218" s="88"/>
      <c r="E218" s="89"/>
      <c r="F218" s="78"/>
      <c r="G218" s="78"/>
      <c r="H218" s="78"/>
      <c r="I218" s="78"/>
      <c r="J218" s="78"/>
      <c r="K218" s="78"/>
      <c r="L218" s="78"/>
      <c r="M218" s="78"/>
      <c r="N218" s="78"/>
      <c r="O218" s="78"/>
      <c r="P218" s="78"/>
      <c r="Q218" s="78"/>
      <c r="R218" s="78"/>
      <c r="S218" s="78"/>
      <c r="T218" s="78"/>
      <c r="U218" s="78"/>
      <c r="V218" s="78"/>
      <c r="W218" s="78"/>
      <c r="X218" s="78"/>
      <c r="Y218" s="78"/>
      <c r="Z218" s="78"/>
    </row>
    <row r="219" ht="15.75" customHeight="1" spans="1:26">
      <c r="A219" s="87"/>
      <c r="B219" s="78"/>
      <c r="C219" s="88"/>
      <c r="D219" s="88"/>
      <c r="E219" s="89"/>
      <c r="F219" s="78"/>
      <c r="G219" s="78"/>
      <c r="H219" s="78"/>
      <c r="I219" s="78"/>
      <c r="J219" s="78"/>
      <c r="K219" s="78"/>
      <c r="L219" s="78"/>
      <c r="M219" s="78"/>
      <c r="N219" s="78"/>
      <c r="O219" s="78"/>
      <c r="P219" s="78"/>
      <c r="Q219" s="78"/>
      <c r="R219" s="78"/>
      <c r="S219" s="78"/>
      <c r="T219" s="78"/>
      <c r="U219" s="78"/>
      <c r="V219" s="78"/>
      <c r="W219" s="78"/>
      <c r="X219" s="78"/>
      <c r="Y219" s="78"/>
      <c r="Z219" s="78"/>
    </row>
    <row r="220" ht="15.75" customHeight="1" spans="1:26">
      <c r="A220" s="87"/>
      <c r="B220" s="78"/>
      <c r="C220" s="88"/>
      <c r="D220" s="88"/>
      <c r="E220" s="89"/>
      <c r="F220" s="78"/>
      <c r="G220" s="78"/>
      <c r="H220" s="78"/>
      <c r="I220" s="78"/>
      <c r="J220" s="78"/>
      <c r="K220" s="78"/>
      <c r="L220" s="78"/>
      <c r="M220" s="78"/>
      <c r="N220" s="78"/>
      <c r="O220" s="78"/>
      <c r="P220" s="78"/>
      <c r="Q220" s="78"/>
      <c r="R220" s="78"/>
      <c r="S220" s="78"/>
      <c r="T220" s="78"/>
      <c r="U220" s="78"/>
      <c r="V220" s="78"/>
      <c r="W220" s="78"/>
      <c r="X220" s="78"/>
      <c r="Y220" s="78"/>
      <c r="Z220" s="78"/>
    </row>
    <row r="221" ht="15.75" customHeight="1" spans="1:26">
      <c r="A221" s="87"/>
      <c r="B221" s="78"/>
      <c r="C221" s="88"/>
      <c r="D221" s="88"/>
      <c r="E221" s="89"/>
      <c r="F221" s="78"/>
      <c r="G221" s="78"/>
      <c r="H221" s="78"/>
      <c r="I221" s="78"/>
      <c r="J221" s="78"/>
      <c r="K221" s="78"/>
      <c r="L221" s="78"/>
      <c r="M221" s="78"/>
      <c r="N221" s="78"/>
      <c r="O221" s="78"/>
      <c r="P221" s="78"/>
      <c r="Q221" s="78"/>
      <c r="R221" s="78"/>
      <c r="S221" s="78"/>
      <c r="T221" s="78"/>
      <c r="U221" s="78"/>
      <c r="V221" s="78"/>
      <c r="W221" s="78"/>
      <c r="X221" s="78"/>
      <c r="Y221" s="78"/>
      <c r="Z221" s="78"/>
    </row>
    <row r="222" ht="15.75" customHeight="1" spans="1:26">
      <c r="A222" s="87"/>
      <c r="B222" s="78"/>
      <c r="C222" s="88"/>
      <c r="D222" s="88"/>
      <c r="E222" s="89"/>
      <c r="F222" s="78"/>
      <c r="G222" s="78"/>
      <c r="H222" s="78"/>
      <c r="I222" s="78"/>
      <c r="J222" s="78"/>
      <c r="K222" s="78"/>
      <c r="L222" s="78"/>
      <c r="M222" s="78"/>
      <c r="N222" s="78"/>
      <c r="O222" s="78"/>
      <c r="P222" s="78"/>
      <c r="Q222" s="78"/>
      <c r="R222" s="78"/>
      <c r="S222" s="78"/>
      <c r="T222" s="78"/>
      <c r="U222" s="78"/>
      <c r="V222" s="78"/>
      <c r="W222" s="78"/>
      <c r="X222" s="78"/>
      <c r="Y222" s="78"/>
      <c r="Z222" s="78"/>
    </row>
    <row r="223" ht="15.75" customHeight="1" spans="1:26">
      <c r="A223" s="87"/>
      <c r="B223" s="78"/>
      <c r="C223" s="88"/>
      <c r="D223" s="88"/>
      <c r="E223" s="89"/>
      <c r="F223" s="78"/>
      <c r="G223" s="78"/>
      <c r="H223" s="78"/>
      <c r="I223" s="78"/>
      <c r="J223" s="78"/>
      <c r="K223" s="78"/>
      <c r="L223" s="78"/>
      <c r="M223" s="78"/>
      <c r="N223" s="78"/>
      <c r="O223" s="78"/>
      <c r="P223" s="78"/>
      <c r="Q223" s="78"/>
      <c r="R223" s="78"/>
      <c r="S223" s="78"/>
      <c r="T223" s="78"/>
      <c r="U223" s="78"/>
      <c r="V223" s="78"/>
      <c r="W223" s="78"/>
      <c r="X223" s="78"/>
      <c r="Y223" s="78"/>
      <c r="Z223" s="78"/>
    </row>
    <row r="224" ht="15.75" customHeight="1" spans="1:26">
      <c r="A224" s="87"/>
      <c r="B224" s="78"/>
      <c r="C224" s="88"/>
      <c r="D224" s="88"/>
      <c r="E224" s="89"/>
      <c r="F224" s="78"/>
      <c r="G224" s="78"/>
      <c r="H224" s="78"/>
      <c r="I224" s="78"/>
      <c r="J224" s="78"/>
      <c r="K224" s="78"/>
      <c r="L224" s="78"/>
      <c r="M224" s="78"/>
      <c r="N224" s="78"/>
      <c r="O224" s="78"/>
      <c r="P224" s="78"/>
      <c r="Q224" s="78"/>
      <c r="R224" s="78"/>
      <c r="S224" s="78"/>
      <c r="T224" s="78"/>
      <c r="U224" s="78"/>
      <c r="V224" s="78"/>
      <c r="W224" s="78"/>
      <c r="X224" s="78"/>
      <c r="Y224" s="78"/>
      <c r="Z224" s="78"/>
    </row>
    <row r="225" ht="15.75" customHeight="1" spans="1:26">
      <c r="A225" s="87"/>
      <c r="B225" s="78"/>
      <c r="C225" s="88"/>
      <c r="D225" s="88"/>
      <c r="E225" s="89"/>
      <c r="F225" s="78"/>
      <c r="G225" s="78"/>
      <c r="H225" s="78"/>
      <c r="I225" s="78"/>
      <c r="J225" s="78"/>
      <c r="K225" s="78"/>
      <c r="L225" s="78"/>
      <c r="M225" s="78"/>
      <c r="N225" s="78"/>
      <c r="O225" s="78"/>
      <c r="P225" s="78"/>
      <c r="Q225" s="78"/>
      <c r="R225" s="78"/>
      <c r="S225" s="78"/>
      <c r="T225" s="78"/>
      <c r="U225" s="78"/>
      <c r="V225" s="78"/>
      <c r="W225" s="78"/>
      <c r="X225" s="78"/>
      <c r="Y225" s="78"/>
      <c r="Z225" s="78"/>
    </row>
    <row r="226" ht="15.75" customHeight="1" spans="1:26">
      <c r="A226" s="87"/>
      <c r="B226" s="78"/>
      <c r="C226" s="88"/>
      <c r="D226" s="88"/>
      <c r="E226" s="89"/>
      <c r="F226" s="78"/>
      <c r="G226" s="78"/>
      <c r="H226" s="78"/>
      <c r="I226" s="78"/>
      <c r="J226" s="78"/>
      <c r="K226" s="78"/>
      <c r="L226" s="78"/>
      <c r="M226" s="78"/>
      <c r="N226" s="78"/>
      <c r="O226" s="78"/>
      <c r="P226" s="78"/>
      <c r="Q226" s="78"/>
      <c r="R226" s="78"/>
      <c r="S226" s="78"/>
      <c r="T226" s="78"/>
      <c r="U226" s="78"/>
      <c r="V226" s="78"/>
      <c r="W226" s="78"/>
      <c r="X226" s="78"/>
      <c r="Y226" s="78"/>
      <c r="Z226" s="78"/>
    </row>
    <row r="227" ht="15.75" customHeight="1" spans="1:26">
      <c r="A227" s="87"/>
      <c r="B227" s="78"/>
      <c r="C227" s="88"/>
      <c r="D227" s="88"/>
      <c r="E227" s="89"/>
      <c r="F227" s="78"/>
      <c r="G227" s="78"/>
      <c r="H227" s="78"/>
      <c r="I227" s="78"/>
      <c r="J227" s="78"/>
      <c r="K227" s="78"/>
      <c r="L227" s="78"/>
      <c r="M227" s="78"/>
      <c r="N227" s="78"/>
      <c r="O227" s="78"/>
      <c r="P227" s="78"/>
      <c r="Q227" s="78"/>
      <c r="R227" s="78"/>
      <c r="S227" s="78"/>
      <c r="T227" s="78"/>
      <c r="U227" s="78"/>
      <c r="V227" s="78"/>
      <c r="W227" s="78"/>
      <c r="X227" s="78"/>
      <c r="Y227" s="78"/>
      <c r="Z227" s="78"/>
    </row>
    <row r="228" ht="15.75" customHeight="1" spans="1:26">
      <c r="A228" s="87"/>
      <c r="B228" s="78"/>
      <c r="C228" s="88"/>
      <c r="D228" s="88"/>
      <c r="E228" s="89"/>
      <c r="F228" s="78"/>
      <c r="G228" s="78"/>
      <c r="H228" s="78"/>
      <c r="I228" s="78"/>
      <c r="J228" s="78"/>
      <c r="K228" s="78"/>
      <c r="L228" s="78"/>
      <c r="M228" s="78"/>
      <c r="N228" s="78"/>
      <c r="O228" s="78"/>
      <c r="P228" s="78"/>
      <c r="Q228" s="78"/>
      <c r="R228" s="78"/>
      <c r="S228" s="78"/>
      <c r="T228" s="78"/>
      <c r="U228" s="78"/>
      <c r="V228" s="78"/>
      <c r="W228" s="78"/>
      <c r="X228" s="78"/>
      <c r="Y228" s="78"/>
      <c r="Z228" s="78"/>
    </row>
    <row r="229" ht="15.75" customHeight="1" spans="1:26">
      <c r="A229" s="87"/>
      <c r="B229" s="78"/>
      <c r="C229" s="88"/>
      <c r="D229" s="88"/>
      <c r="E229" s="89"/>
      <c r="F229" s="78"/>
      <c r="G229" s="78"/>
      <c r="H229" s="78"/>
      <c r="I229" s="78"/>
      <c r="J229" s="78"/>
      <c r="K229" s="78"/>
      <c r="L229" s="78"/>
      <c r="M229" s="78"/>
      <c r="N229" s="78"/>
      <c r="O229" s="78"/>
      <c r="P229" s="78"/>
      <c r="Q229" s="78"/>
      <c r="R229" s="78"/>
      <c r="S229" s="78"/>
      <c r="T229" s="78"/>
      <c r="U229" s="78"/>
      <c r="V229" s="78"/>
      <c r="W229" s="78"/>
      <c r="X229" s="78"/>
      <c r="Y229" s="78"/>
      <c r="Z229" s="78"/>
    </row>
    <row r="230" ht="15.75" customHeight="1" spans="1:26">
      <c r="A230" s="87"/>
      <c r="B230" s="78"/>
      <c r="C230" s="88"/>
      <c r="D230" s="88"/>
      <c r="E230" s="89"/>
      <c r="F230" s="78"/>
      <c r="G230" s="78"/>
      <c r="H230" s="78"/>
      <c r="I230" s="78"/>
      <c r="J230" s="78"/>
      <c r="K230" s="78"/>
      <c r="L230" s="78"/>
      <c r="M230" s="78"/>
      <c r="N230" s="78"/>
      <c r="O230" s="78"/>
      <c r="P230" s="78"/>
      <c r="Q230" s="78"/>
      <c r="R230" s="78"/>
      <c r="S230" s="78"/>
      <c r="T230" s="78"/>
      <c r="U230" s="78"/>
      <c r="V230" s="78"/>
      <c r="W230" s="78"/>
      <c r="X230" s="78"/>
      <c r="Y230" s="78"/>
      <c r="Z230" s="78"/>
    </row>
    <row r="231" ht="15.75" customHeight="1" spans="1:26">
      <c r="A231" s="87"/>
      <c r="B231" s="78"/>
      <c r="C231" s="88"/>
      <c r="D231" s="88"/>
      <c r="E231" s="89"/>
      <c r="F231" s="78"/>
      <c r="G231" s="78"/>
      <c r="H231" s="78"/>
      <c r="I231" s="78"/>
      <c r="J231" s="78"/>
      <c r="K231" s="78"/>
      <c r="L231" s="78"/>
      <c r="M231" s="78"/>
      <c r="N231" s="78"/>
      <c r="O231" s="78"/>
      <c r="P231" s="78"/>
      <c r="Q231" s="78"/>
      <c r="R231" s="78"/>
      <c r="S231" s="78"/>
      <c r="T231" s="78"/>
      <c r="U231" s="78"/>
      <c r="V231" s="78"/>
      <c r="W231" s="78"/>
      <c r="X231" s="78"/>
      <c r="Y231" s="78"/>
      <c r="Z231" s="78"/>
    </row>
    <row r="232" ht="15.75" customHeight="1" spans="1:26">
      <c r="A232" s="87"/>
      <c r="B232" s="78"/>
      <c r="C232" s="88"/>
      <c r="D232" s="88"/>
      <c r="E232" s="89"/>
      <c r="F232" s="78"/>
      <c r="G232" s="78"/>
      <c r="H232" s="78"/>
      <c r="I232" s="78"/>
      <c r="J232" s="78"/>
      <c r="K232" s="78"/>
      <c r="L232" s="78"/>
      <c r="M232" s="78"/>
      <c r="N232" s="78"/>
      <c r="O232" s="78"/>
      <c r="P232" s="78"/>
      <c r="Q232" s="78"/>
      <c r="R232" s="78"/>
      <c r="S232" s="78"/>
      <c r="T232" s="78"/>
      <c r="U232" s="78"/>
      <c r="V232" s="78"/>
      <c r="W232" s="78"/>
      <c r="X232" s="78"/>
      <c r="Y232" s="78"/>
      <c r="Z232" s="78"/>
    </row>
    <row r="233" ht="15.75" customHeight="1" spans="1:26">
      <c r="A233" s="87"/>
      <c r="B233" s="78"/>
      <c r="C233" s="88"/>
      <c r="D233" s="88"/>
      <c r="E233" s="89"/>
      <c r="F233" s="78"/>
      <c r="G233" s="78"/>
      <c r="H233" s="78"/>
      <c r="I233" s="78"/>
      <c r="J233" s="78"/>
      <c r="K233" s="78"/>
      <c r="L233" s="78"/>
      <c r="M233" s="78"/>
      <c r="N233" s="78"/>
      <c r="O233" s="78"/>
      <c r="P233" s="78"/>
      <c r="Q233" s="78"/>
      <c r="R233" s="78"/>
      <c r="S233" s="78"/>
      <c r="T233" s="78"/>
      <c r="U233" s="78"/>
      <c r="V233" s="78"/>
      <c r="W233" s="78"/>
      <c r="X233" s="78"/>
      <c r="Y233" s="78"/>
      <c r="Z233" s="78"/>
    </row>
    <row r="234" ht="15.75" customHeight="1" spans="1:26">
      <c r="A234" s="87"/>
      <c r="B234" s="78"/>
      <c r="C234" s="88"/>
      <c r="D234" s="88"/>
      <c r="E234" s="89"/>
      <c r="F234" s="78"/>
      <c r="G234" s="78"/>
      <c r="H234" s="78"/>
      <c r="I234" s="78"/>
      <c r="J234" s="78"/>
      <c r="K234" s="78"/>
      <c r="L234" s="78"/>
      <c r="M234" s="78"/>
      <c r="N234" s="78"/>
      <c r="O234" s="78"/>
      <c r="P234" s="78"/>
      <c r="Q234" s="78"/>
      <c r="R234" s="78"/>
      <c r="S234" s="78"/>
      <c r="T234" s="78"/>
      <c r="U234" s="78"/>
      <c r="V234" s="78"/>
      <c r="W234" s="78"/>
      <c r="X234" s="78"/>
      <c r="Y234" s="78"/>
      <c r="Z234" s="78"/>
    </row>
    <row r="235" ht="15.75" customHeight="1" spans="1:26">
      <c r="A235" s="87"/>
      <c r="B235" s="78"/>
      <c r="C235" s="88"/>
      <c r="D235" s="88"/>
      <c r="E235" s="89"/>
      <c r="F235" s="78"/>
      <c r="G235" s="78"/>
      <c r="H235" s="78"/>
      <c r="I235" s="78"/>
      <c r="J235" s="78"/>
      <c r="K235" s="78"/>
      <c r="L235" s="78"/>
      <c r="M235" s="78"/>
      <c r="N235" s="78"/>
      <c r="O235" s="78"/>
      <c r="P235" s="78"/>
      <c r="Q235" s="78"/>
      <c r="R235" s="78"/>
      <c r="S235" s="78"/>
      <c r="T235" s="78"/>
      <c r="U235" s="78"/>
      <c r="V235" s="78"/>
      <c r="W235" s="78"/>
      <c r="X235" s="78"/>
      <c r="Y235" s="78"/>
      <c r="Z235" s="78"/>
    </row>
    <row r="236" ht="15.75" customHeight="1" spans="1:26">
      <c r="A236" s="87"/>
      <c r="B236" s="78"/>
      <c r="C236" s="88"/>
      <c r="D236" s="88"/>
      <c r="E236" s="89"/>
      <c r="F236" s="78"/>
      <c r="G236" s="78"/>
      <c r="H236" s="78"/>
      <c r="I236" s="78"/>
      <c r="J236" s="78"/>
      <c r="K236" s="78"/>
      <c r="L236" s="78"/>
      <c r="M236" s="78"/>
      <c r="N236" s="78"/>
      <c r="O236" s="78"/>
      <c r="P236" s="78"/>
      <c r="Q236" s="78"/>
      <c r="R236" s="78"/>
      <c r="S236" s="78"/>
      <c r="T236" s="78"/>
      <c r="U236" s="78"/>
      <c r="V236" s="78"/>
      <c r="W236" s="78"/>
      <c r="X236" s="78"/>
      <c r="Y236" s="78"/>
      <c r="Z236" s="78"/>
    </row>
    <row r="237" ht="15.75" customHeight="1" spans="1:26">
      <c r="A237" s="87"/>
      <c r="B237" s="78"/>
      <c r="C237" s="88"/>
      <c r="D237" s="88"/>
      <c r="E237" s="89"/>
      <c r="F237" s="78"/>
      <c r="G237" s="78"/>
      <c r="H237" s="78"/>
      <c r="I237" s="78"/>
      <c r="J237" s="78"/>
      <c r="K237" s="78"/>
      <c r="L237" s="78"/>
      <c r="M237" s="78"/>
      <c r="N237" s="78"/>
      <c r="O237" s="78"/>
      <c r="P237" s="78"/>
      <c r="Q237" s="78"/>
      <c r="R237" s="78"/>
      <c r="S237" s="78"/>
      <c r="T237" s="78"/>
      <c r="U237" s="78"/>
      <c r="V237" s="78"/>
      <c r="W237" s="78"/>
      <c r="X237" s="78"/>
      <c r="Y237" s="78"/>
      <c r="Z237" s="78"/>
    </row>
    <row r="238" ht="15.75" customHeight="1" spans="1:26">
      <c r="A238" s="87"/>
      <c r="B238" s="78"/>
      <c r="C238" s="88"/>
      <c r="D238" s="88"/>
      <c r="E238" s="89"/>
      <c r="F238" s="78"/>
      <c r="G238" s="78"/>
      <c r="H238" s="78"/>
      <c r="I238" s="78"/>
      <c r="J238" s="78"/>
      <c r="K238" s="78"/>
      <c r="L238" s="78"/>
      <c r="M238" s="78"/>
      <c r="N238" s="78"/>
      <c r="O238" s="78"/>
      <c r="P238" s="78"/>
      <c r="Q238" s="78"/>
      <c r="R238" s="78"/>
      <c r="S238" s="78"/>
      <c r="T238" s="78"/>
      <c r="U238" s="78"/>
      <c r="V238" s="78"/>
      <c r="W238" s="78"/>
      <c r="X238" s="78"/>
      <c r="Y238" s="78"/>
      <c r="Z238" s="78"/>
    </row>
    <row r="239" ht="15.75" customHeight="1" spans="1:26">
      <c r="A239" s="87"/>
      <c r="B239" s="78"/>
      <c r="C239" s="88"/>
      <c r="D239" s="88"/>
      <c r="E239" s="89"/>
      <c r="F239" s="78"/>
      <c r="G239" s="78"/>
      <c r="H239" s="78"/>
      <c r="I239" s="78"/>
      <c r="J239" s="78"/>
      <c r="K239" s="78"/>
      <c r="L239" s="78"/>
      <c r="M239" s="78"/>
      <c r="N239" s="78"/>
      <c r="O239" s="78"/>
      <c r="P239" s="78"/>
      <c r="Q239" s="78"/>
      <c r="R239" s="78"/>
      <c r="S239" s="78"/>
      <c r="T239" s="78"/>
      <c r="U239" s="78"/>
      <c r="V239" s="78"/>
      <c r="W239" s="78"/>
      <c r="X239" s="78"/>
      <c r="Y239" s="78"/>
      <c r="Z239" s="78"/>
    </row>
    <row r="240" ht="15.75" customHeight="1" spans="1:26">
      <c r="A240" s="87"/>
      <c r="B240" s="78"/>
      <c r="C240" s="88"/>
      <c r="D240" s="88"/>
      <c r="E240" s="89"/>
      <c r="F240" s="78"/>
      <c r="G240" s="78"/>
      <c r="H240" s="78"/>
      <c r="I240" s="78"/>
      <c r="J240" s="78"/>
      <c r="K240" s="78"/>
      <c r="L240" s="78"/>
      <c r="M240" s="78"/>
      <c r="N240" s="78"/>
      <c r="O240" s="78"/>
      <c r="P240" s="78"/>
      <c r="Q240" s="78"/>
      <c r="R240" s="78"/>
      <c r="S240" s="78"/>
      <c r="T240" s="78"/>
      <c r="U240" s="78"/>
      <c r="V240" s="78"/>
      <c r="W240" s="78"/>
      <c r="X240" s="78"/>
      <c r="Y240" s="78"/>
      <c r="Z240" s="78"/>
    </row>
    <row r="241" ht="15.75" customHeight="1" spans="1:26">
      <c r="A241" s="87"/>
      <c r="B241" s="78"/>
      <c r="C241" s="88"/>
      <c r="D241" s="88"/>
      <c r="E241" s="89"/>
      <c r="F241" s="78"/>
      <c r="G241" s="78"/>
      <c r="H241" s="78"/>
      <c r="I241" s="78"/>
      <c r="J241" s="78"/>
      <c r="K241" s="78"/>
      <c r="L241" s="78"/>
      <c r="M241" s="78"/>
      <c r="N241" s="78"/>
      <c r="O241" s="78"/>
      <c r="P241" s="78"/>
      <c r="Q241" s="78"/>
      <c r="R241" s="78"/>
      <c r="S241" s="78"/>
      <c r="T241" s="78"/>
      <c r="U241" s="78"/>
      <c r="V241" s="78"/>
      <c r="W241" s="78"/>
      <c r="X241" s="78"/>
      <c r="Y241" s="78"/>
      <c r="Z241" s="78"/>
    </row>
    <row r="242" ht="15.75" customHeight="1" spans="1:26">
      <c r="A242" s="87"/>
      <c r="B242" s="78"/>
      <c r="C242" s="88"/>
      <c r="D242" s="88"/>
      <c r="E242" s="89"/>
      <c r="F242" s="78"/>
      <c r="G242" s="78"/>
      <c r="H242" s="78"/>
      <c r="I242" s="78"/>
      <c r="J242" s="78"/>
      <c r="K242" s="78"/>
      <c r="L242" s="78"/>
      <c r="M242" s="78"/>
      <c r="N242" s="78"/>
      <c r="O242" s="78"/>
      <c r="P242" s="78"/>
      <c r="Q242" s="78"/>
      <c r="R242" s="78"/>
      <c r="S242" s="78"/>
      <c r="T242" s="78"/>
      <c r="U242" s="78"/>
      <c r="V242" s="78"/>
      <c r="W242" s="78"/>
      <c r="X242" s="78"/>
      <c r="Y242" s="78"/>
      <c r="Z242" s="78"/>
    </row>
    <row r="243" ht="15.75" customHeight="1" spans="1:26">
      <c r="A243" s="87"/>
      <c r="B243" s="78"/>
      <c r="C243" s="88"/>
      <c r="D243" s="88"/>
      <c r="E243" s="89"/>
      <c r="F243" s="78"/>
      <c r="G243" s="78"/>
      <c r="H243" s="78"/>
      <c r="I243" s="78"/>
      <c r="J243" s="78"/>
      <c r="K243" s="78"/>
      <c r="L243" s="78"/>
      <c r="M243" s="78"/>
      <c r="N243" s="78"/>
      <c r="O243" s="78"/>
      <c r="P243" s="78"/>
      <c r="Q243" s="78"/>
      <c r="R243" s="78"/>
      <c r="S243" s="78"/>
      <c r="T243" s="78"/>
      <c r="U243" s="78"/>
      <c r="V243" s="78"/>
      <c r="W243" s="78"/>
      <c r="X243" s="78"/>
      <c r="Y243" s="78"/>
      <c r="Z243" s="78"/>
    </row>
    <row r="244" ht="15.75" customHeight="1" spans="1:26">
      <c r="A244" s="87"/>
      <c r="B244" s="78"/>
      <c r="C244" s="88"/>
      <c r="D244" s="88"/>
      <c r="E244" s="89"/>
      <c r="F244" s="78"/>
      <c r="G244" s="78"/>
      <c r="H244" s="78"/>
      <c r="I244" s="78"/>
      <c r="J244" s="78"/>
      <c r="K244" s="78"/>
      <c r="L244" s="78"/>
      <c r="M244" s="78"/>
      <c r="N244" s="78"/>
      <c r="O244" s="78"/>
      <c r="P244" s="78"/>
      <c r="Q244" s="78"/>
      <c r="R244" s="78"/>
      <c r="S244" s="78"/>
      <c r="T244" s="78"/>
      <c r="U244" s="78"/>
      <c r="V244" s="78"/>
      <c r="W244" s="78"/>
      <c r="X244" s="78"/>
      <c r="Y244" s="78"/>
      <c r="Z244" s="78"/>
    </row>
    <row r="245" ht="15.75" customHeight="1" spans="1:26">
      <c r="A245" s="87"/>
      <c r="B245" s="78"/>
      <c r="C245" s="88"/>
      <c r="D245" s="88"/>
      <c r="E245" s="89"/>
      <c r="F245" s="78"/>
      <c r="G245" s="78"/>
      <c r="H245" s="78"/>
      <c r="I245" s="78"/>
      <c r="J245" s="78"/>
      <c r="K245" s="78"/>
      <c r="L245" s="78"/>
      <c r="M245" s="78"/>
      <c r="N245" s="78"/>
      <c r="O245" s="78"/>
      <c r="P245" s="78"/>
      <c r="Q245" s="78"/>
      <c r="R245" s="78"/>
      <c r="S245" s="78"/>
      <c r="T245" s="78"/>
      <c r="U245" s="78"/>
      <c r="V245" s="78"/>
      <c r="W245" s="78"/>
      <c r="X245" s="78"/>
      <c r="Y245" s="78"/>
      <c r="Z245" s="78"/>
    </row>
    <row r="246" ht="15.75" customHeight="1" spans="1:26">
      <c r="A246" s="87"/>
      <c r="B246" s="78"/>
      <c r="C246" s="88"/>
      <c r="D246" s="88"/>
      <c r="E246" s="89"/>
      <c r="F246" s="78"/>
      <c r="G246" s="78"/>
      <c r="H246" s="78"/>
      <c r="I246" s="78"/>
      <c r="J246" s="78"/>
      <c r="K246" s="78"/>
      <c r="L246" s="78"/>
      <c r="M246" s="78"/>
      <c r="N246" s="78"/>
      <c r="O246" s="78"/>
      <c r="P246" s="78"/>
      <c r="Q246" s="78"/>
      <c r="R246" s="78"/>
      <c r="S246" s="78"/>
      <c r="T246" s="78"/>
      <c r="U246" s="78"/>
      <c r="V246" s="78"/>
      <c r="W246" s="78"/>
      <c r="X246" s="78"/>
      <c r="Y246" s="78"/>
      <c r="Z246" s="78"/>
    </row>
    <row r="247" ht="15.75" customHeight="1" spans="1:26">
      <c r="A247" s="87"/>
      <c r="B247" s="78"/>
      <c r="C247" s="88"/>
      <c r="D247" s="88"/>
      <c r="E247" s="89"/>
      <c r="F247" s="78"/>
      <c r="G247" s="78"/>
      <c r="H247" s="78"/>
      <c r="I247" s="78"/>
      <c r="J247" s="78"/>
      <c r="K247" s="78"/>
      <c r="L247" s="78"/>
      <c r="M247" s="78"/>
      <c r="N247" s="78"/>
      <c r="O247" s="78"/>
      <c r="P247" s="78"/>
      <c r="Q247" s="78"/>
      <c r="R247" s="78"/>
      <c r="S247" s="78"/>
      <c r="T247" s="78"/>
      <c r="U247" s="78"/>
      <c r="V247" s="78"/>
      <c r="W247" s="78"/>
      <c r="X247" s="78"/>
      <c r="Y247" s="78"/>
      <c r="Z247" s="78"/>
    </row>
    <row r="248" ht="15.75" customHeight="1" spans="1:26">
      <c r="A248" s="87"/>
      <c r="B248" s="78"/>
      <c r="C248" s="88"/>
      <c r="D248" s="88"/>
      <c r="E248" s="89"/>
      <c r="F248" s="78"/>
      <c r="G248" s="78"/>
      <c r="H248" s="78"/>
      <c r="I248" s="78"/>
      <c r="J248" s="78"/>
      <c r="K248" s="78"/>
      <c r="L248" s="78"/>
      <c r="M248" s="78"/>
      <c r="N248" s="78"/>
      <c r="O248" s="78"/>
      <c r="P248" s="78"/>
      <c r="Q248" s="78"/>
      <c r="R248" s="78"/>
      <c r="S248" s="78"/>
      <c r="T248" s="78"/>
      <c r="U248" s="78"/>
      <c r="V248" s="78"/>
      <c r="W248" s="78"/>
      <c r="X248" s="78"/>
      <c r="Y248" s="78"/>
      <c r="Z248" s="78"/>
    </row>
    <row r="249" ht="15.75" customHeight="1" spans="1:26">
      <c r="A249" s="87"/>
      <c r="B249" s="78"/>
      <c r="C249" s="88"/>
      <c r="D249" s="88"/>
      <c r="E249" s="89"/>
      <c r="F249" s="78"/>
      <c r="G249" s="78"/>
      <c r="H249" s="78"/>
      <c r="I249" s="78"/>
      <c r="J249" s="78"/>
      <c r="K249" s="78"/>
      <c r="L249" s="78"/>
      <c r="M249" s="78"/>
      <c r="N249" s="78"/>
      <c r="O249" s="78"/>
      <c r="P249" s="78"/>
      <c r="Q249" s="78"/>
      <c r="R249" s="78"/>
      <c r="S249" s="78"/>
      <c r="T249" s="78"/>
      <c r="U249" s="78"/>
      <c r="V249" s="78"/>
      <c r="W249" s="78"/>
      <c r="X249" s="78"/>
      <c r="Y249" s="78"/>
      <c r="Z249" s="78"/>
    </row>
    <row r="250" ht="15.75" customHeight="1" spans="1:26">
      <c r="A250" s="87"/>
      <c r="B250" s="78"/>
      <c r="C250" s="88"/>
      <c r="D250" s="88"/>
      <c r="E250" s="89"/>
      <c r="F250" s="78"/>
      <c r="G250" s="78"/>
      <c r="H250" s="78"/>
      <c r="I250" s="78"/>
      <c r="J250" s="78"/>
      <c r="K250" s="78"/>
      <c r="L250" s="78"/>
      <c r="M250" s="78"/>
      <c r="N250" s="78"/>
      <c r="O250" s="78"/>
      <c r="P250" s="78"/>
      <c r="Q250" s="78"/>
      <c r="R250" s="78"/>
      <c r="S250" s="78"/>
      <c r="T250" s="78"/>
      <c r="U250" s="78"/>
      <c r="V250" s="78"/>
      <c r="W250" s="78"/>
      <c r="X250" s="78"/>
      <c r="Y250" s="78"/>
      <c r="Z250" s="78"/>
    </row>
    <row r="251" ht="15.75" customHeight="1" spans="1:26">
      <c r="A251" s="87"/>
      <c r="B251" s="78"/>
      <c r="C251" s="88"/>
      <c r="D251" s="88"/>
      <c r="E251" s="89"/>
      <c r="F251" s="78"/>
      <c r="G251" s="78"/>
      <c r="H251" s="78"/>
      <c r="I251" s="78"/>
      <c r="J251" s="78"/>
      <c r="K251" s="78"/>
      <c r="L251" s="78"/>
      <c r="M251" s="78"/>
      <c r="N251" s="78"/>
      <c r="O251" s="78"/>
      <c r="P251" s="78"/>
      <c r="Q251" s="78"/>
      <c r="R251" s="78"/>
      <c r="S251" s="78"/>
      <c r="T251" s="78"/>
      <c r="U251" s="78"/>
      <c r="V251" s="78"/>
      <c r="W251" s="78"/>
      <c r="X251" s="78"/>
      <c r="Y251" s="78"/>
      <c r="Z251" s="78"/>
    </row>
    <row r="252" ht="15.75" customHeight="1" spans="1:26">
      <c r="A252" s="87"/>
      <c r="B252" s="78"/>
      <c r="C252" s="88"/>
      <c r="D252" s="88"/>
      <c r="E252" s="89"/>
      <c r="F252" s="78"/>
      <c r="G252" s="78"/>
      <c r="H252" s="78"/>
      <c r="I252" s="78"/>
      <c r="J252" s="78"/>
      <c r="K252" s="78"/>
      <c r="L252" s="78"/>
      <c r="M252" s="78"/>
      <c r="N252" s="78"/>
      <c r="O252" s="78"/>
      <c r="P252" s="78"/>
      <c r="Q252" s="78"/>
      <c r="R252" s="78"/>
      <c r="S252" s="78"/>
      <c r="T252" s="78"/>
      <c r="U252" s="78"/>
      <c r="V252" s="78"/>
      <c r="W252" s="78"/>
      <c r="X252" s="78"/>
      <c r="Y252" s="78"/>
      <c r="Z252" s="78"/>
    </row>
    <row r="253" ht="15.75" customHeight="1" spans="1:26">
      <c r="A253" s="87"/>
      <c r="B253" s="78"/>
      <c r="C253" s="88"/>
      <c r="D253" s="88"/>
      <c r="E253" s="89"/>
      <c r="F253" s="78"/>
      <c r="G253" s="78"/>
      <c r="H253" s="78"/>
      <c r="I253" s="78"/>
      <c r="J253" s="78"/>
      <c r="K253" s="78"/>
      <c r="L253" s="78"/>
      <c r="M253" s="78"/>
      <c r="N253" s="78"/>
      <c r="O253" s="78"/>
      <c r="P253" s="78"/>
      <c r="Q253" s="78"/>
      <c r="R253" s="78"/>
      <c r="S253" s="78"/>
      <c r="T253" s="78"/>
      <c r="U253" s="78"/>
      <c r="V253" s="78"/>
      <c r="W253" s="78"/>
      <c r="X253" s="78"/>
      <c r="Y253" s="78"/>
      <c r="Z253" s="78"/>
    </row>
    <row r="254" ht="15.75" customHeight="1" spans="1:26">
      <c r="A254" s="87"/>
      <c r="B254" s="78"/>
      <c r="C254" s="88"/>
      <c r="D254" s="88"/>
      <c r="E254" s="89"/>
      <c r="F254" s="78"/>
      <c r="G254" s="78"/>
      <c r="H254" s="78"/>
      <c r="I254" s="78"/>
      <c r="J254" s="78"/>
      <c r="K254" s="78"/>
      <c r="L254" s="78"/>
      <c r="M254" s="78"/>
      <c r="N254" s="78"/>
      <c r="O254" s="78"/>
      <c r="P254" s="78"/>
      <c r="Q254" s="78"/>
      <c r="R254" s="78"/>
      <c r="S254" s="78"/>
      <c r="T254" s="78"/>
      <c r="U254" s="78"/>
      <c r="V254" s="78"/>
      <c r="W254" s="78"/>
      <c r="X254" s="78"/>
      <c r="Y254" s="78"/>
      <c r="Z254" s="78"/>
    </row>
    <row r="255" ht="15.75" customHeight="1" spans="1:26">
      <c r="A255" s="87"/>
      <c r="B255" s="78"/>
      <c r="C255" s="88"/>
      <c r="D255" s="88"/>
      <c r="E255" s="89"/>
      <c r="F255" s="78"/>
      <c r="G255" s="78"/>
      <c r="H255" s="78"/>
      <c r="I255" s="78"/>
      <c r="J255" s="78"/>
      <c r="K255" s="78"/>
      <c r="L255" s="78"/>
      <c r="M255" s="78"/>
      <c r="N255" s="78"/>
      <c r="O255" s="78"/>
      <c r="P255" s="78"/>
      <c r="Q255" s="78"/>
      <c r="R255" s="78"/>
      <c r="S255" s="78"/>
      <c r="T255" s="78"/>
      <c r="U255" s="78"/>
      <c r="V255" s="78"/>
      <c r="W255" s="78"/>
      <c r="X255" s="78"/>
      <c r="Y255" s="78"/>
      <c r="Z255" s="78"/>
    </row>
    <row r="256" ht="15.75" customHeight="1" spans="1:26">
      <c r="A256" s="87"/>
      <c r="B256" s="78"/>
      <c r="C256" s="88"/>
      <c r="D256" s="88"/>
      <c r="E256" s="89"/>
      <c r="F256" s="78"/>
      <c r="G256" s="78"/>
      <c r="H256" s="78"/>
      <c r="I256" s="78"/>
      <c r="J256" s="78"/>
      <c r="K256" s="78"/>
      <c r="L256" s="78"/>
      <c r="M256" s="78"/>
      <c r="N256" s="78"/>
      <c r="O256" s="78"/>
      <c r="P256" s="78"/>
      <c r="Q256" s="78"/>
      <c r="R256" s="78"/>
      <c r="S256" s="78"/>
      <c r="T256" s="78"/>
      <c r="U256" s="78"/>
      <c r="V256" s="78"/>
      <c r="W256" s="78"/>
      <c r="X256" s="78"/>
      <c r="Y256" s="78"/>
      <c r="Z256" s="78"/>
    </row>
    <row r="257" ht="15.75" customHeight="1" spans="1:26">
      <c r="A257" s="87"/>
      <c r="B257" s="78"/>
      <c r="C257" s="88"/>
      <c r="D257" s="88"/>
      <c r="E257" s="89"/>
      <c r="F257" s="78"/>
      <c r="G257" s="78"/>
      <c r="H257" s="78"/>
      <c r="I257" s="78"/>
      <c r="J257" s="78"/>
      <c r="K257" s="78"/>
      <c r="L257" s="78"/>
      <c r="M257" s="78"/>
      <c r="N257" s="78"/>
      <c r="O257" s="78"/>
      <c r="P257" s="78"/>
      <c r="Q257" s="78"/>
      <c r="R257" s="78"/>
      <c r="S257" s="78"/>
      <c r="T257" s="78"/>
      <c r="U257" s="78"/>
      <c r="V257" s="78"/>
      <c r="W257" s="78"/>
      <c r="X257" s="78"/>
      <c r="Y257" s="78"/>
      <c r="Z257" s="78"/>
    </row>
    <row r="258" ht="15.75" customHeight="1" spans="1:26">
      <c r="A258" s="87"/>
      <c r="B258" s="78"/>
      <c r="C258" s="88"/>
      <c r="D258" s="88"/>
      <c r="E258" s="89"/>
      <c r="F258" s="78"/>
      <c r="G258" s="78"/>
      <c r="H258" s="78"/>
      <c r="I258" s="78"/>
      <c r="J258" s="78"/>
      <c r="K258" s="78"/>
      <c r="L258" s="78"/>
      <c r="M258" s="78"/>
      <c r="N258" s="78"/>
      <c r="O258" s="78"/>
      <c r="P258" s="78"/>
      <c r="Q258" s="78"/>
      <c r="R258" s="78"/>
      <c r="S258" s="78"/>
      <c r="T258" s="78"/>
      <c r="U258" s="78"/>
      <c r="V258" s="78"/>
      <c r="W258" s="78"/>
      <c r="X258" s="78"/>
      <c r="Y258" s="78"/>
      <c r="Z258" s="78"/>
    </row>
    <row r="259" ht="15.75" customHeight="1" spans="1:26">
      <c r="A259" s="87"/>
      <c r="B259" s="78"/>
      <c r="C259" s="88"/>
      <c r="D259" s="88"/>
      <c r="E259" s="89"/>
      <c r="F259" s="78"/>
      <c r="G259" s="78"/>
      <c r="H259" s="78"/>
      <c r="I259" s="78"/>
      <c r="J259" s="78"/>
      <c r="K259" s="78"/>
      <c r="L259" s="78"/>
      <c r="M259" s="78"/>
      <c r="N259" s="78"/>
      <c r="O259" s="78"/>
      <c r="P259" s="78"/>
      <c r="Q259" s="78"/>
      <c r="R259" s="78"/>
      <c r="S259" s="78"/>
      <c r="T259" s="78"/>
      <c r="U259" s="78"/>
      <c r="V259" s="78"/>
      <c r="W259" s="78"/>
      <c r="X259" s="78"/>
      <c r="Y259" s="78"/>
      <c r="Z259" s="78"/>
    </row>
    <row r="260" ht="15.75" customHeight="1" spans="1:26">
      <c r="A260" s="87"/>
      <c r="B260" s="78"/>
      <c r="C260" s="88"/>
      <c r="D260" s="88"/>
      <c r="E260" s="89"/>
      <c r="F260" s="78"/>
      <c r="G260" s="78"/>
      <c r="H260" s="78"/>
      <c r="I260" s="78"/>
      <c r="J260" s="78"/>
      <c r="K260" s="78"/>
      <c r="L260" s="78"/>
      <c r="M260" s="78"/>
      <c r="N260" s="78"/>
      <c r="O260" s="78"/>
      <c r="P260" s="78"/>
      <c r="Q260" s="78"/>
      <c r="R260" s="78"/>
      <c r="S260" s="78"/>
      <c r="T260" s="78"/>
      <c r="U260" s="78"/>
      <c r="V260" s="78"/>
      <c r="W260" s="78"/>
      <c r="X260" s="78"/>
      <c r="Y260" s="78"/>
      <c r="Z260" s="78"/>
    </row>
    <row r="261" ht="15.75" customHeight="1" spans="1:26">
      <c r="A261" s="87"/>
      <c r="B261" s="78"/>
      <c r="C261" s="88"/>
      <c r="D261" s="88"/>
      <c r="E261" s="89"/>
      <c r="F261" s="78"/>
      <c r="G261" s="78"/>
      <c r="H261" s="78"/>
      <c r="I261" s="78"/>
      <c r="J261" s="78"/>
      <c r="K261" s="78"/>
      <c r="L261" s="78"/>
      <c r="M261" s="78"/>
      <c r="N261" s="78"/>
      <c r="O261" s="78"/>
      <c r="P261" s="78"/>
      <c r="Q261" s="78"/>
      <c r="R261" s="78"/>
      <c r="S261" s="78"/>
      <c r="T261" s="78"/>
      <c r="U261" s="78"/>
      <c r="V261" s="78"/>
      <c r="W261" s="78"/>
      <c r="X261" s="78"/>
      <c r="Y261" s="78"/>
      <c r="Z261" s="78"/>
    </row>
    <row r="262" ht="15.75" customHeight="1" spans="1:26">
      <c r="A262" s="87"/>
      <c r="B262" s="78"/>
      <c r="C262" s="88"/>
      <c r="D262" s="88"/>
      <c r="E262" s="89"/>
      <c r="F262" s="78"/>
      <c r="G262" s="78"/>
      <c r="H262" s="78"/>
      <c r="I262" s="78"/>
      <c r="J262" s="78"/>
      <c r="K262" s="78"/>
      <c r="L262" s="78"/>
      <c r="M262" s="78"/>
      <c r="N262" s="78"/>
      <c r="O262" s="78"/>
      <c r="P262" s="78"/>
      <c r="Q262" s="78"/>
      <c r="R262" s="78"/>
      <c r="S262" s="78"/>
      <c r="T262" s="78"/>
      <c r="U262" s="78"/>
      <c r="V262" s="78"/>
      <c r="W262" s="78"/>
      <c r="X262" s="78"/>
      <c r="Y262" s="78"/>
      <c r="Z262" s="78"/>
    </row>
    <row r="263" ht="15.75" customHeight="1" spans="1:26">
      <c r="A263" s="87"/>
      <c r="B263" s="78"/>
      <c r="C263" s="88"/>
      <c r="D263" s="88"/>
      <c r="E263" s="89"/>
      <c r="F263" s="78"/>
      <c r="G263" s="78"/>
      <c r="H263" s="78"/>
      <c r="I263" s="78"/>
      <c r="J263" s="78"/>
      <c r="K263" s="78"/>
      <c r="L263" s="78"/>
      <c r="M263" s="78"/>
      <c r="N263" s="78"/>
      <c r="O263" s="78"/>
      <c r="P263" s="78"/>
      <c r="Q263" s="78"/>
      <c r="R263" s="78"/>
      <c r="S263" s="78"/>
      <c r="T263" s="78"/>
      <c r="U263" s="78"/>
      <c r="V263" s="78"/>
      <c r="W263" s="78"/>
      <c r="X263" s="78"/>
      <c r="Y263" s="78"/>
      <c r="Z263" s="78"/>
    </row>
    <row r="264" ht="15.75" customHeight="1" spans="1:26">
      <c r="A264" s="87"/>
      <c r="B264" s="78"/>
      <c r="C264" s="88"/>
      <c r="D264" s="88"/>
      <c r="E264" s="89"/>
      <c r="F264" s="78"/>
      <c r="G264" s="78"/>
      <c r="H264" s="78"/>
      <c r="I264" s="78"/>
      <c r="J264" s="78"/>
      <c r="K264" s="78"/>
      <c r="L264" s="78"/>
      <c r="M264" s="78"/>
      <c r="N264" s="78"/>
      <c r="O264" s="78"/>
      <c r="P264" s="78"/>
      <c r="Q264" s="78"/>
      <c r="R264" s="78"/>
      <c r="S264" s="78"/>
      <c r="T264" s="78"/>
      <c r="U264" s="78"/>
      <c r="V264" s="78"/>
      <c r="W264" s="78"/>
      <c r="X264" s="78"/>
      <c r="Y264" s="78"/>
      <c r="Z264" s="78"/>
    </row>
    <row r="265" ht="15.75" customHeight="1" spans="1:26">
      <c r="A265" s="87"/>
      <c r="B265" s="78"/>
      <c r="C265" s="88"/>
      <c r="D265" s="88"/>
      <c r="E265" s="89"/>
      <c r="F265" s="78"/>
      <c r="G265" s="78"/>
      <c r="H265" s="78"/>
      <c r="I265" s="78"/>
      <c r="J265" s="78"/>
      <c r="K265" s="78"/>
      <c r="L265" s="78"/>
      <c r="M265" s="78"/>
      <c r="N265" s="78"/>
      <c r="O265" s="78"/>
      <c r="P265" s="78"/>
      <c r="Q265" s="78"/>
      <c r="R265" s="78"/>
      <c r="S265" s="78"/>
      <c r="T265" s="78"/>
      <c r="U265" s="78"/>
      <c r="V265" s="78"/>
      <c r="W265" s="78"/>
      <c r="X265" s="78"/>
      <c r="Y265" s="78"/>
      <c r="Z265" s="78"/>
    </row>
    <row r="266" ht="15.75" customHeight="1" spans="1:26">
      <c r="A266" s="87"/>
      <c r="B266" s="78"/>
      <c r="C266" s="88"/>
      <c r="D266" s="88"/>
      <c r="E266" s="89"/>
      <c r="F266" s="78"/>
      <c r="G266" s="78"/>
      <c r="H266" s="78"/>
      <c r="I266" s="78"/>
      <c r="J266" s="78"/>
      <c r="K266" s="78"/>
      <c r="L266" s="78"/>
      <c r="M266" s="78"/>
      <c r="N266" s="78"/>
      <c r="O266" s="78"/>
      <c r="P266" s="78"/>
      <c r="Q266" s="78"/>
      <c r="R266" s="78"/>
      <c r="S266" s="78"/>
      <c r="T266" s="78"/>
      <c r="U266" s="78"/>
      <c r="V266" s="78"/>
      <c r="W266" s="78"/>
      <c r="X266" s="78"/>
      <c r="Y266" s="78"/>
      <c r="Z266" s="78"/>
    </row>
    <row r="267" ht="15.75" customHeight="1" spans="1:26">
      <c r="A267" s="87"/>
      <c r="B267" s="78"/>
      <c r="C267" s="88"/>
      <c r="D267" s="88"/>
      <c r="E267" s="89"/>
      <c r="F267" s="78"/>
      <c r="G267" s="78"/>
      <c r="H267" s="78"/>
      <c r="I267" s="78"/>
      <c r="J267" s="78"/>
      <c r="K267" s="78"/>
      <c r="L267" s="78"/>
      <c r="M267" s="78"/>
      <c r="N267" s="78"/>
      <c r="O267" s="78"/>
      <c r="P267" s="78"/>
      <c r="Q267" s="78"/>
      <c r="R267" s="78"/>
      <c r="S267" s="78"/>
      <c r="T267" s="78"/>
      <c r="U267" s="78"/>
      <c r="V267" s="78"/>
      <c r="W267" s="78"/>
      <c r="X267" s="78"/>
      <c r="Y267" s="78"/>
      <c r="Z267" s="78"/>
    </row>
    <row r="268" ht="15.75" customHeight="1" spans="1:26">
      <c r="A268" s="87"/>
      <c r="B268" s="78"/>
      <c r="C268" s="88"/>
      <c r="D268" s="88"/>
      <c r="E268" s="89"/>
      <c r="F268" s="78"/>
      <c r="G268" s="78"/>
      <c r="H268" s="78"/>
      <c r="I268" s="78"/>
      <c r="J268" s="78"/>
      <c r="K268" s="78"/>
      <c r="L268" s="78"/>
      <c r="M268" s="78"/>
      <c r="N268" s="78"/>
      <c r="O268" s="78"/>
      <c r="P268" s="78"/>
      <c r="Q268" s="78"/>
      <c r="R268" s="78"/>
      <c r="S268" s="78"/>
      <c r="T268" s="78"/>
      <c r="U268" s="78"/>
      <c r="V268" s="78"/>
      <c r="W268" s="78"/>
      <c r="X268" s="78"/>
      <c r="Y268" s="78"/>
      <c r="Z268" s="78"/>
    </row>
    <row r="269" ht="15.75" customHeight="1" spans="1:26">
      <c r="A269" s="87"/>
      <c r="B269" s="78"/>
      <c r="C269" s="88"/>
      <c r="D269" s="88"/>
      <c r="E269" s="89"/>
      <c r="F269" s="78"/>
      <c r="G269" s="78"/>
      <c r="H269" s="78"/>
      <c r="I269" s="78"/>
      <c r="J269" s="78"/>
      <c r="K269" s="78"/>
      <c r="L269" s="78"/>
      <c r="M269" s="78"/>
      <c r="N269" s="78"/>
      <c r="O269" s="78"/>
      <c r="P269" s="78"/>
      <c r="Q269" s="78"/>
      <c r="R269" s="78"/>
      <c r="S269" s="78"/>
      <c r="T269" s="78"/>
      <c r="U269" s="78"/>
      <c r="V269" s="78"/>
      <c r="W269" s="78"/>
      <c r="X269" s="78"/>
      <c r="Y269" s="78"/>
      <c r="Z269" s="78"/>
    </row>
    <row r="270" ht="15.75" customHeight="1" spans="1:26">
      <c r="A270" s="87"/>
      <c r="B270" s="78"/>
      <c r="C270" s="88"/>
      <c r="D270" s="88"/>
      <c r="E270" s="89"/>
      <c r="F270" s="78"/>
      <c r="G270" s="78"/>
      <c r="H270" s="78"/>
      <c r="I270" s="78"/>
      <c r="J270" s="78"/>
      <c r="K270" s="78"/>
      <c r="L270" s="78"/>
      <c r="M270" s="78"/>
      <c r="N270" s="78"/>
      <c r="O270" s="78"/>
      <c r="P270" s="78"/>
      <c r="Q270" s="78"/>
      <c r="R270" s="78"/>
      <c r="S270" s="78"/>
      <c r="T270" s="78"/>
      <c r="U270" s="78"/>
      <c r="V270" s="78"/>
      <c r="W270" s="78"/>
      <c r="X270" s="78"/>
      <c r="Y270" s="78"/>
      <c r="Z270" s="78"/>
    </row>
    <row r="271" ht="15.75" customHeight="1" spans="1:26">
      <c r="A271" s="87"/>
      <c r="B271" s="78"/>
      <c r="C271" s="88"/>
      <c r="D271" s="88"/>
      <c r="E271" s="89"/>
      <c r="F271" s="78"/>
      <c r="G271" s="78"/>
      <c r="H271" s="78"/>
      <c r="I271" s="78"/>
      <c r="J271" s="78"/>
      <c r="K271" s="78"/>
      <c r="L271" s="78"/>
      <c r="M271" s="78"/>
      <c r="N271" s="78"/>
      <c r="O271" s="78"/>
      <c r="P271" s="78"/>
      <c r="Q271" s="78"/>
      <c r="R271" s="78"/>
      <c r="S271" s="78"/>
      <c r="T271" s="78"/>
      <c r="U271" s="78"/>
      <c r="V271" s="78"/>
      <c r="W271" s="78"/>
      <c r="X271" s="78"/>
      <c r="Y271" s="78"/>
      <c r="Z271" s="78"/>
    </row>
    <row r="272" ht="15.75" customHeight="1" spans="1:26">
      <c r="A272" s="87"/>
      <c r="B272" s="78"/>
      <c r="C272" s="88"/>
      <c r="D272" s="88"/>
      <c r="E272" s="89"/>
      <c r="F272" s="78"/>
      <c r="G272" s="78"/>
      <c r="H272" s="78"/>
      <c r="I272" s="78"/>
      <c r="J272" s="78"/>
      <c r="K272" s="78"/>
      <c r="L272" s="78"/>
      <c r="M272" s="78"/>
      <c r="N272" s="78"/>
      <c r="O272" s="78"/>
      <c r="P272" s="78"/>
      <c r="Q272" s="78"/>
      <c r="R272" s="78"/>
      <c r="S272" s="78"/>
      <c r="T272" s="78"/>
      <c r="U272" s="78"/>
      <c r="V272" s="78"/>
      <c r="W272" s="78"/>
      <c r="X272" s="78"/>
      <c r="Y272" s="78"/>
      <c r="Z272" s="78"/>
    </row>
    <row r="273" ht="15.75" customHeight="1" spans="1:26">
      <c r="A273" s="87"/>
      <c r="B273" s="78"/>
      <c r="C273" s="88"/>
      <c r="D273" s="88"/>
      <c r="E273" s="89"/>
      <c r="F273" s="78"/>
      <c r="G273" s="78"/>
      <c r="H273" s="78"/>
      <c r="I273" s="78"/>
      <c r="J273" s="78"/>
      <c r="K273" s="78"/>
      <c r="L273" s="78"/>
      <c r="M273" s="78"/>
      <c r="N273" s="78"/>
      <c r="O273" s="78"/>
      <c r="P273" s="78"/>
      <c r="Q273" s="78"/>
      <c r="R273" s="78"/>
      <c r="S273" s="78"/>
      <c r="T273" s="78"/>
      <c r="U273" s="78"/>
      <c r="V273" s="78"/>
      <c r="W273" s="78"/>
      <c r="X273" s="78"/>
      <c r="Y273" s="78"/>
      <c r="Z273" s="78"/>
    </row>
    <row r="274" ht="15.75" customHeight="1" spans="1:26">
      <c r="A274" s="87"/>
      <c r="B274" s="78"/>
      <c r="C274" s="88"/>
      <c r="D274" s="88"/>
      <c r="E274" s="89"/>
      <c r="F274" s="78"/>
      <c r="G274" s="78"/>
      <c r="H274" s="78"/>
      <c r="I274" s="78"/>
      <c r="J274" s="78"/>
      <c r="K274" s="78"/>
      <c r="L274" s="78"/>
      <c r="M274" s="78"/>
      <c r="N274" s="78"/>
      <c r="O274" s="78"/>
      <c r="P274" s="78"/>
      <c r="Q274" s="78"/>
      <c r="R274" s="78"/>
      <c r="S274" s="78"/>
      <c r="T274" s="78"/>
      <c r="U274" s="78"/>
      <c r="V274" s="78"/>
      <c r="W274" s="78"/>
      <c r="X274" s="78"/>
      <c r="Y274" s="78"/>
      <c r="Z274" s="78"/>
    </row>
    <row r="275" ht="15.75" customHeight="1" spans="1:26">
      <c r="A275" s="87"/>
      <c r="B275" s="78"/>
      <c r="C275" s="88"/>
      <c r="D275" s="88"/>
      <c r="E275" s="89"/>
      <c r="F275" s="78"/>
      <c r="G275" s="78"/>
      <c r="H275" s="78"/>
      <c r="I275" s="78"/>
      <c r="J275" s="78"/>
      <c r="K275" s="78"/>
      <c r="L275" s="78"/>
      <c r="M275" s="78"/>
      <c r="N275" s="78"/>
      <c r="O275" s="78"/>
      <c r="P275" s="78"/>
      <c r="Q275" s="78"/>
      <c r="R275" s="78"/>
      <c r="S275" s="78"/>
      <c r="T275" s="78"/>
      <c r="U275" s="78"/>
      <c r="V275" s="78"/>
      <c r="W275" s="78"/>
      <c r="X275" s="78"/>
      <c r="Y275" s="78"/>
      <c r="Z275" s="78"/>
    </row>
    <row r="276" ht="15.75" customHeight="1" spans="1:26">
      <c r="A276" s="87"/>
      <c r="B276" s="78"/>
      <c r="C276" s="88"/>
      <c r="D276" s="88"/>
      <c r="E276" s="89"/>
      <c r="F276" s="78"/>
      <c r="G276" s="78"/>
      <c r="H276" s="78"/>
      <c r="I276" s="78"/>
      <c r="J276" s="78"/>
      <c r="K276" s="78"/>
      <c r="L276" s="78"/>
      <c r="M276" s="78"/>
      <c r="N276" s="78"/>
      <c r="O276" s="78"/>
      <c r="P276" s="78"/>
      <c r="Q276" s="78"/>
      <c r="R276" s="78"/>
      <c r="S276" s="78"/>
      <c r="T276" s="78"/>
      <c r="U276" s="78"/>
      <c r="V276" s="78"/>
      <c r="W276" s="78"/>
      <c r="X276" s="78"/>
      <c r="Y276" s="78"/>
      <c r="Z276" s="78"/>
    </row>
    <row r="277" ht="15.75" customHeight="1" spans="1:26">
      <c r="A277" s="87"/>
      <c r="B277" s="78"/>
      <c r="C277" s="88"/>
      <c r="D277" s="88"/>
      <c r="E277" s="89"/>
      <c r="F277" s="78"/>
      <c r="G277" s="78"/>
      <c r="H277" s="78"/>
      <c r="I277" s="78"/>
      <c r="J277" s="78"/>
      <c r="K277" s="78"/>
      <c r="L277" s="78"/>
      <c r="M277" s="78"/>
      <c r="N277" s="78"/>
      <c r="O277" s="78"/>
      <c r="P277" s="78"/>
      <c r="Q277" s="78"/>
      <c r="R277" s="78"/>
      <c r="S277" s="78"/>
      <c r="T277" s="78"/>
      <c r="U277" s="78"/>
      <c r="V277" s="78"/>
      <c r="W277" s="78"/>
      <c r="X277" s="78"/>
      <c r="Y277" s="78"/>
      <c r="Z277" s="78"/>
    </row>
    <row r="278" ht="15.75" customHeight="1" spans="1:26">
      <c r="A278" s="87"/>
      <c r="B278" s="78"/>
      <c r="C278" s="88"/>
      <c r="D278" s="88"/>
      <c r="E278" s="89"/>
      <c r="F278" s="78"/>
      <c r="G278" s="78"/>
      <c r="H278" s="78"/>
      <c r="I278" s="78"/>
      <c r="J278" s="78"/>
      <c r="K278" s="78"/>
      <c r="L278" s="78"/>
      <c r="M278" s="78"/>
      <c r="N278" s="78"/>
      <c r="O278" s="78"/>
      <c r="P278" s="78"/>
      <c r="Q278" s="78"/>
      <c r="R278" s="78"/>
      <c r="S278" s="78"/>
      <c r="T278" s="78"/>
      <c r="U278" s="78"/>
      <c r="V278" s="78"/>
      <c r="W278" s="78"/>
      <c r="X278" s="78"/>
      <c r="Y278" s="78"/>
      <c r="Z278" s="78"/>
    </row>
    <row r="279" ht="15.75" customHeight="1" spans="1:26">
      <c r="A279" s="87"/>
      <c r="B279" s="78"/>
      <c r="C279" s="88"/>
      <c r="D279" s="88"/>
      <c r="E279" s="89"/>
      <c r="F279" s="78"/>
      <c r="G279" s="78"/>
      <c r="H279" s="78"/>
      <c r="I279" s="78"/>
      <c r="J279" s="78"/>
      <c r="K279" s="78"/>
      <c r="L279" s="78"/>
      <c r="M279" s="78"/>
      <c r="N279" s="78"/>
      <c r="O279" s="78"/>
      <c r="P279" s="78"/>
      <c r="Q279" s="78"/>
      <c r="R279" s="78"/>
      <c r="S279" s="78"/>
      <c r="T279" s="78"/>
      <c r="U279" s="78"/>
      <c r="V279" s="78"/>
      <c r="W279" s="78"/>
      <c r="X279" s="78"/>
      <c r="Y279" s="78"/>
      <c r="Z279" s="78"/>
    </row>
    <row r="280" ht="15.75" customHeight="1" spans="1:26">
      <c r="A280" s="87"/>
      <c r="B280" s="78"/>
      <c r="C280" s="88"/>
      <c r="D280" s="88"/>
      <c r="E280" s="89"/>
      <c r="F280" s="78"/>
      <c r="G280" s="78"/>
      <c r="H280" s="78"/>
      <c r="I280" s="78"/>
      <c r="J280" s="78"/>
      <c r="K280" s="78"/>
      <c r="L280" s="78"/>
      <c r="M280" s="78"/>
      <c r="N280" s="78"/>
      <c r="O280" s="78"/>
      <c r="P280" s="78"/>
      <c r="Q280" s="78"/>
      <c r="R280" s="78"/>
      <c r="S280" s="78"/>
      <c r="T280" s="78"/>
      <c r="U280" s="78"/>
      <c r="V280" s="78"/>
      <c r="W280" s="78"/>
      <c r="X280" s="78"/>
      <c r="Y280" s="78"/>
      <c r="Z280" s="78"/>
    </row>
    <row r="281" ht="15.75" customHeight="1" spans="1:26">
      <c r="A281" s="87"/>
      <c r="B281" s="78"/>
      <c r="C281" s="88"/>
      <c r="D281" s="88"/>
      <c r="E281" s="89"/>
      <c r="F281" s="78"/>
      <c r="G281" s="78"/>
      <c r="H281" s="78"/>
      <c r="I281" s="78"/>
      <c r="J281" s="78"/>
      <c r="K281" s="78"/>
      <c r="L281" s="78"/>
      <c r="M281" s="78"/>
      <c r="N281" s="78"/>
      <c r="O281" s="78"/>
      <c r="P281" s="78"/>
      <c r="Q281" s="78"/>
      <c r="R281" s="78"/>
      <c r="S281" s="78"/>
      <c r="T281" s="78"/>
      <c r="U281" s="78"/>
      <c r="V281" s="78"/>
      <c r="W281" s="78"/>
      <c r="X281" s="78"/>
      <c r="Y281" s="78"/>
      <c r="Z281" s="78"/>
    </row>
    <row r="282" ht="15.75" customHeight="1" spans="1:26">
      <c r="A282" s="87"/>
      <c r="B282" s="78"/>
      <c r="C282" s="88"/>
      <c r="D282" s="88"/>
      <c r="E282" s="89"/>
      <c r="F282" s="78"/>
      <c r="G282" s="78"/>
      <c r="H282" s="78"/>
      <c r="I282" s="78"/>
      <c r="J282" s="78"/>
      <c r="K282" s="78"/>
      <c r="L282" s="78"/>
      <c r="M282" s="78"/>
      <c r="N282" s="78"/>
      <c r="O282" s="78"/>
      <c r="P282" s="78"/>
      <c r="Q282" s="78"/>
      <c r="R282" s="78"/>
      <c r="S282" s="78"/>
      <c r="T282" s="78"/>
      <c r="U282" s="78"/>
      <c r="V282" s="78"/>
      <c r="W282" s="78"/>
      <c r="X282" s="78"/>
      <c r="Y282" s="78"/>
      <c r="Z282" s="78"/>
    </row>
    <row r="283" ht="15.75" customHeight="1" spans="1:26">
      <c r="A283" s="87"/>
      <c r="B283" s="78"/>
      <c r="C283" s="88"/>
      <c r="D283" s="88"/>
      <c r="E283" s="89"/>
      <c r="F283" s="78"/>
      <c r="G283" s="78"/>
      <c r="H283" s="78"/>
      <c r="I283" s="78"/>
      <c r="J283" s="78"/>
      <c r="K283" s="78"/>
      <c r="L283" s="78"/>
      <c r="M283" s="78"/>
      <c r="N283" s="78"/>
      <c r="O283" s="78"/>
      <c r="P283" s="78"/>
      <c r="Q283" s="78"/>
      <c r="R283" s="78"/>
      <c r="S283" s="78"/>
      <c r="T283" s="78"/>
      <c r="U283" s="78"/>
      <c r="V283" s="78"/>
      <c r="W283" s="78"/>
      <c r="X283" s="78"/>
      <c r="Y283" s="78"/>
      <c r="Z283" s="78"/>
    </row>
    <row r="284" ht="15.75" customHeight="1" spans="1:26">
      <c r="A284" s="87"/>
      <c r="B284" s="78"/>
      <c r="C284" s="88"/>
      <c r="D284" s="88"/>
      <c r="E284" s="89"/>
      <c r="F284" s="78"/>
      <c r="G284" s="78"/>
      <c r="H284" s="78"/>
      <c r="I284" s="78"/>
      <c r="J284" s="78"/>
      <c r="K284" s="78"/>
      <c r="L284" s="78"/>
      <c r="M284" s="78"/>
      <c r="N284" s="78"/>
      <c r="O284" s="78"/>
      <c r="P284" s="78"/>
      <c r="Q284" s="78"/>
      <c r="R284" s="78"/>
      <c r="S284" s="78"/>
      <c r="T284" s="78"/>
      <c r="U284" s="78"/>
      <c r="V284" s="78"/>
      <c r="W284" s="78"/>
      <c r="X284" s="78"/>
      <c r="Y284" s="78"/>
      <c r="Z284" s="78"/>
    </row>
    <row r="285" ht="15.75" customHeight="1" spans="1:26">
      <c r="A285" s="87"/>
      <c r="B285" s="78"/>
      <c r="C285" s="88"/>
      <c r="D285" s="88"/>
      <c r="E285" s="89"/>
      <c r="F285" s="78"/>
      <c r="G285" s="78"/>
      <c r="H285" s="78"/>
      <c r="I285" s="78"/>
      <c r="J285" s="78"/>
      <c r="K285" s="78"/>
      <c r="L285" s="78"/>
      <c r="M285" s="78"/>
      <c r="N285" s="78"/>
      <c r="O285" s="78"/>
      <c r="P285" s="78"/>
      <c r="Q285" s="78"/>
      <c r="R285" s="78"/>
      <c r="S285" s="78"/>
      <c r="T285" s="78"/>
      <c r="U285" s="78"/>
      <c r="V285" s="78"/>
      <c r="W285" s="78"/>
      <c r="X285" s="78"/>
      <c r="Y285" s="78"/>
      <c r="Z285" s="78"/>
    </row>
    <row r="286" ht="15.75" customHeight="1" spans="1:26">
      <c r="A286" s="87"/>
      <c r="B286" s="78"/>
      <c r="C286" s="88"/>
      <c r="D286" s="88"/>
      <c r="E286" s="89"/>
      <c r="F286" s="78"/>
      <c r="G286" s="78"/>
      <c r="H286" s="78"/>
      <c r="I286" s="78"/>
      <c r="J286" s="78"/>
      <c r="K286" s="78"/>
      <c r="L286" s="78"/>
      <c r="M286" s="78"/>
      <c r="N286" s="78"/>
      <c r="O286" s="78"/>
      <c r="P286" s="78"/>
      <c r="Q286" s="78"/>
      <c r="R286" s="78"/>
      <c r="S286" s="78"/>
      <c r="T286" s="78"/>
      <c r="U286" s="78"/>
      <c r="V286" s="78"/>
      <c r="W286" s="78"/>
      <c r="X286" s="78"/>
      <c r="Y286" s="78"/>
      <c r="Z286" s="78"/>
    </row>
    <row r="287" ht="15.75" customHeight="1" spans="1:26">
      <c r="A287" s="87"/>
      <c r="B287" s="78"/>
      <c r="C287" s="88"/>
      <c r="D287" s="88"/>
      <c r="E287" s="89"/>
      <c r="F287" s="78"/>
      <c r="G287" s="78"/>
      <c r="H287" s="78"/>
      <c r="I287" s="78"/>
      <c r="J287" s="78"/>
      <c r="K287" s="78"/>
      <c r="L287" s="78"/>
      <c r="M287" s="78"/>
      <c r="N287" s="78"/>
      <c r="O287" s="78"/>
      <c r="P287" s="78"/>
      <c r="Q287" s="78"/>
      <c r="R287" s="78"/>
      <c r="S287" s="78"/>
      <c r="T287" s="78"/>
      <c r="U287" s="78"/>
      <c r="V287" s="78"/>
      <c r="W287" s="78"/>
      <c r="X287" s="78"/>
      <c r="Y287" s="78"/>
      <c r="Z287" s="78"/>
    </row>
    <row r="288" ht="15.75" customHeight="1" spans="1:26">
      <c r="A288" s="87"/>
      <c r="B288" s="78"/>
      <c r="C288" s="88"/>
      <c r="D288" s="88"/>
      <c r="E288" s="89"/>
      <c r="F288" s="78"/>
      <c r="G288" s="78"/>
      <c r="H288" s="78"/>
      <c r="I288" s="78"/>
      <c r="J288" s="78"/>
      <c r="K288" s="78"/>
      <c r="L288" s="78"/>
      <c r="M288" s="78"/>
      <c r="N288" s="78"/>
      <c r="O288" s="78"/>
      <c r="P288" s="78"/>
      <c r="Q288" s="78"/>
      <c r="R288" s="78"/>
      <c r="S288" s="78"/>
      <c r="T288" s="78"/>
      <c r="U288" s="78"/>
      <c r="V288" s="78"/>
      <c r="W288" s="78"/>
      <c r="X288" s="78"/>
      <c r="Y288" s="78"/>
      <c r="Z288" s="78"/>
    </row>
    <row r="289" ht="15.75" customHeight="1" spans="1:26">
      <c r="A289" s="87"/>
      <c r="B289" s="78"/>
      <c r="C289" s="88"/>
      <c r="D289" s="88"/>
      <c r="E289" s="89"/>
      <c r="F289" s="78"/>
      <c r="G289" s="78"/>
      <c r="H289" s="78"/>
      <c r="I289" s="78"/>
      <c r="J289" s="78"/>
      <c r="K289" s="78"/>
      <c r="L289" s="78"/>
      <c r="M289" s="78"/>
      <c r="N289" s="78"/>
      <c r="O289" s="78"/>
      <c r="P289" s="78"/>
      <c r="Q289" s="78"/>
      <c r="R289" s="78"/>
      <c r="S289" s="78"/>
      <c r="T289" s="78"/>
      <c r="U289" s="78"/>
      <c r="V289" s="78"/>
      <c r="W289" s="78"/>
      <c r="X289" s="78"/>
      <c r="Y289" s="78"/>
      <c r="Z289" s="78"/>
    </row>
    <row r="290" ht="15.75" customHeight="1" spans="1:26">
      <c r="A290" s="87"/>
      <c r="B290" s="78"/>
      <c r="C290" s="88"/>
      <c r="D290" s="88"/>
      <c r="E290" s="89"/>
      <c r="F290" s="78"/>
      <c r="G290" s="78"/>
      <c r="H290" s="78"/>
      <c r="I290" s="78"/>
      <c r="J290" s="78"/>
      <c r="K290" s="78"/>
      <c r="L290" s="78"/>
      <c r="M290" s="78"/>
      <c r="N290" s="78"/>
      <c r="O290" s="78"/>
      <c r="P290" s="78"/>
      <c r="Q290" s="78"/>
      <c r="R290" s="78"/>
      <c r="S290" s="78"/>
      <c r="T290" s="78"/>
      <c r="U290" s="78"/>
      <c r="V290" s="78"/>
      <c r="W290" s="78"/>
      <c r="X290" s="78"/>
      <c r="Y290" s="78"/>
      <c r="Z290" s="78"/>
    </row>
    <row r="291" ht="15.75" customHeight="1" spans="1:26">
      <c r="A291" s="87"/>
      <c r="B291" s="78"/>
      <c r="C291" s="88"/>
      <c r="D291" s="88"/>
      <c r="E291" s="89"/>
      <c r="F291" s="78"/>
      <c r="G291" s="78"/>
      <c r="H291" s="78"/>
      <c r="I291" s="78"/>
      <c r="J291" s="78"/>
      <c r="K291" s="78"/>
      <c r="L291" s="78"/>
      <c r="M291" s="78"/>
      <c r="N291" s="78"/>
      <c r="O291" s="78"/>
      <c r="P291" s="78"/>
      <c r="Q291" s="78"/>
      <c r="R291" s="78"/>
      <c r="S291" s="78"/>
      <c r="T291" s="78"/>
      <c r="U291" s="78"/>
      <c r="V291" s="78"/>
      <c r="W291" s="78"/>
      <c r="X291" s="78"/>
      <c r="Y291" s="78"/>
      <c r="Z291" s="78"/>
    </row>
    <row r="292" ht="15.75" customHeight="1" spans="1:26">
      <c r="A292" s="87"/>
      <c r="B292" s="78"/>
      <c r="C292" s="88"/>
      <c r="D292" s="88"/>
      <c r="E292" s="89"/>
      <c r="F292" s="78"/>
      <c r="G292" s="78"/>
      <c r="H292" s="78"/>
      <c r="I292" s="78"/>
      <c r="J292" s="78"/>
      <c r="K292" s="78"/>
      <c r="L292" s="78"/>
      <c r="M292" s="78"/>
      <c r="N292" s="78"/>
      <c r="O292" s="78"/>
      <c r="P292" s="78"/>
      <c r="Q292" s="78"/>
      <c r="R292" s="78"/>
      <c r="S292" s="78"/>
      <c r="T292" s="78"/>
      <c r="U292" s="78"/>
      <c r="V292" s="78"/>
      <c r="W292" s="78"/>
      <c r="X292" s="78"/>
      <c r="Y292" s="78"/>
      <c r="Z292" s="78"/>
    </row>
    <row r="293" ht="15.75" customHeight="1" spans="1:26">
      <c r="A293" s="87"/>
      <c r="B293" s="78"/>
      <c r="C293" s="88"/>
      <c r="D293" s="88"/>
      <c r="E293" s="89"/>
      <c r="F293" s="78"/>
      <c r="G293" s="78"/>
      <c r="H293" s="78"/>
      <c r="I293" s="78"/>
      <c r="J293" s="78"/>
      <c r="K293" s="78"/>
      <c r="L293" s="78"/>
      <c r="M293" s="78"/>
      <c r="N293" s="78"/>
      <c r="O293" s="78"/>
      <c r="P293" s="78"/>
      <c r="Q293" s="78"/>
      <c r="R293" s="78"/>
      <c r="S293" s="78"/>
      <c r="T293" s="78"/>
      <c r="U293" s="78"/>
      <c r="V293" s="78"/>
      <c r="W293" s="78"/>
      <c r="X293" s="78"/>
      <c r="Y293" s="78"/>
      <c r="Z293" s="78"/>
    </row>
    <row r="294" ht="15.75" customHeight="1" spans="1:26">
      <c r="A294" s="87"/>
      <c r="B294" s="78"/>
      <c r="C294" s="88"/>
      <c r="D294" s="88"/>
      <c r="E294" s="89"/>
      <c r="F294" s="78"/>
      <c r="G294" s="78"/>
      <c r="H294" s="78"/>
      <c r="I294" s="78"/>
      <c r="J294" s="78"/>
      <c r="K294" s="78"/>
      <c r="L294" s="78"/>
      <c r="M294" s="78"/>
      <c r="N294" s="78"/>
      <c r="O294" s="78"/>
      <c r="P294" s="78"/>
      <c r="Q294" s="78"/>
      <c r="R294" s="78"/>
      <c r="S294" s="78"/>
      <c r="T294" s="78"/>
      <c r="U294" s="78"/>
      <c r="V294" s="78"/>
      <c r="W294" s="78"/>
      <c r="X294" s="78"/>
      <c r="Y294" s="78"/>
      <c r="Z294" s="78"/>
    </row>
    <row r="295" ht="15.75" customHeight="1" spans="1:26">
      <c r="A295" s="87"/>
      <c r="B295" s="78"/>
      <c r="C295" s="88"/>
      <c r="D295" s="88"/>
      <c r="E295" s="89"/>
      <c r="F295" s="78"/>
      <c r="G295" s="78"/>
      <c r="H295" s="78"/>
      <c r="I295" s="78"/>
      <c r="J295" s="78"/>
      <c r="K295" s="78"/>
      <c r="L295" s="78"/>
      <c r="M295" s="78"/>
      <c r="N295" s="78"/>
      <c r="O295" s="78"/>
      <c r="P295" s="78"/>
      <c r="Q295" s="78"/>
      <c r="R295" s="78"/>
      <c r="S295" s="78"/>
      <c r="T295" s="78"/>
      <c r="U295" s="78"/>
      <c r="V295" s="78"/>
      <c r="W295" s="78"/>
      <c r="X295" s="78"/>
      <c r="Y295" s="78"/>
      <c r="Z295" s="78"/>
    </row>
    <row r="296" ht="15.75" customHeight="1" spans="1:26">
      <c r="A296" s="87"/>
      <c r="B296" s="78"/>
      <c r="C296" s="88"/>
      <c r="D296" s="88"/>
      <c r="E296" s="89"/>
      <c r="F296" s="78"/>
      <c r="G296" s="78"/>
      <c r="H296" s="78"/>
      <c r="I296" s="78"/>
      <c r="J296" s="78"/>
      <c r="K296" s="78"/>
      <c r="L296" s="78"/>
      <c r="M296" s="78"/>
      <c r="N296" s="78"/>
      <c r="O296" s="78"/>
      <c r="P296" s="78"/>
      <c r="Q296" s="78"/>
      <c r="R296" s="78"/>
      <c r="S296" s="78"/>
      <c r="T296" s="78"/>
      <c r="U296" s="78"/>
      <c r="V296" s="78"/>
      <c r="W296" s="78"/>
      <c r="X296" s="78"/>
      <c r="Y296" s="78"/>
      <c r="Z296" s="78"/>
    </row>
    <row r="297" ht="15.75" customHeight="1" spans="1:26">
      <c r="A297" s="87"/>
      <c r="B297" s="78"/>
      <c r="C297" s="88"/>
      <c r="D297" s="88"/>
      <c r="E297" s="89"/>
      <c r="F297" s="78"/>
      <c r="G297" s="78"/>
      <c r="H297" s="78"/>
      <c r="I297" s="78"/>
      <c r="J297" s="78"/>
      <c r="K297" s="78"/>
      <c r="L297" s="78"/>
      <c r="M297" s="78"/>
      <c r="N297" s="78"/>
      <c r="O297" s="78"/>
      <c r="P297" s="78"/>
      <c r="Q297" s="78"/>
      <c r="R297" s="78"/>
      <c r="S297" s="78"/>
      <c r="T297" s="78"/>
      <c r="U297" s="78"/>
      <c r="V297" s="78"/>
      <c r="W297" s="78"/>
      <c r="X297" s="78"/>
      <c r="Y297" s="78"/>
      <c r="Z297" s="78"/>
    </row>
    <row r="298" ht="15.75" customHeight="1" spans="1:26">
      <c r="A298" s="87"/>
      <c r="B298" s="78"/>
      <c r="C298" s="88"/>
      <c r="D298" s="88"/>
      <c r="E298" s="89"/>
      <c r="F298" s="78"/>
      <c r="G298" s="78"/>
      <c r="H298" s="78"/>
      <c r="I298" s="78"/>
      <c r="J298" s="78"/>
      <c r="K298" s="78"/>
      <c r="L298" s="78"/>
      <c r="M298" s="78"/>
      <c r="N298" s="78"/>
      <c r="O298" s="78"/>
      <c r="P298" s="78"/>
      <c r="Q298" s="78"/>
      <c r="R298" s="78"/>
      <c r="S298" s="78"/>
      <c r="T298" s="78"/>
      <c r="U298" s="78"/>
      <c r="V298" s="78"/>
      <c r="W298" s="78"/>
      <c r="X298" s="78"/>
      <c r="Y298" s="78"/>
      <c r="Z298" s="78"/>
    </row>
    <row r="299" ht="15.75" customHeight="1" spans="1:26">
      <c r="A299" s="87"/>
      <c r="B299" s="78"/>
      <c r="C299" s="88"/>
      <c r="D299" s="88"/>
      <c r="E299" s="89"/>
      <c r="F299" s="78"/>
      <c r="G299" s="78"/>
      <c r="H299" s="78"/>
      <c r="I299" s="78"/>
      <c r="J299" s="78"/>
      <c r="K299" s="78"/>
      <c r="L299" s="78"/>
      <c r="M299" s="78"/>
      <c r="N299" s="78"/>
      <c r="O299" s="78"/>
      <c r="P299" s="78"/>
      <c r="Q299" s="78"/>
      <c r="R299" s="78"/>
      <c r="S299" s="78"/>
      <c r="T299" s="78"/>
      <c r="U299" s="78"/>
      <c r="V299" s="78"/>
      <c r="W299" s="78"/>
      <c r="X299" s="78"/>
      <c r="Y299" s="78"/>
      <c r="Z299" s="78"/>
    </row>
    <row r="300" ht="15.75" customHeight="1" spans="1:26">
      <c r="A300" s="87"/>
      <c r="B300" s="78"/>
      <c r="C300" s="88"/>
      <c r="D300" s="88"/>
      <c r="E300" s="89"/>
      <c r="F300" s="78"/>
      <c r="G300" s="78"/>
      <c r="H300" s="78"/>
      <c r="I300" s="78"/>
      <c r="J300" s="78"/>
      <c r="K300" s="78"/>
      <c r="L300" s="78"/>
      <c r="M300" s="78"/>
      <c r="N300" s="78"/>
      <c r="O300" s="78"/>
      <c r="P300" s="78"/>
      <c r="Q300" s="78"/>
      <c r="R300" s="78"/>
      <c r="S300" s="78"/>
      <c r="T300" s="78"/>
      <c r="U300" s="78"/>
      <c r="V300" s="78"/>
      <c r="W300" s="78"/>
      <c r="X300" s="78"/>
      <c r="Y300" s="78"/>
      <c r="Z300" s="78"/>
    </row>
    <row r="301" ht="15.75" customHeight="1" spans="1:26">
      <c r="A301" s="87"/>
      <c r="B301" s="78"/>
      <c r="C301" s="88"/>
      <c r="D301" s="88"/>
      <c r="E301" s="89"/>
      <c r="F301" s="78"/>
      <c r="G301" s="78"/>
      <c r="H301" s="78"/>
      <c r="I301" s="78"/>
      <c r="J301" s="78"/>
      <c r="K301" s="78"/>
      <c r="L301" s="78"/>
      <c r="M301" s="78"/>
      <c r="N301" s="78"/>
      <c r="O301" s="78"/>
      <c r="P301" s="78"/>
      <c r="Q301" s="78"/>
      <c r="R301" s="78"/>
      <c r="S301" s="78"/>
      <c r="T301" s="78"/>
      <c r="U301" s="78"/>
      <c r="V301" s="78"/>
      <c r="W301" s="78"/>
      <c r="X301" s="78"/>
      <c r="Y301" s="78"/>
      <c r="Z301" s="78"/>
    </row>
    <row r="302" ht="15.75" customHeight="1" spans="1:26">
      <c r="A302" s="87"/>
      <c r="B302" s="78"/>
      <c r="C302" s="88"/>
      <c r="D302" s="88"/>
      <c r="E302" s="89"/>
      <c r="F302" s="78"/>
      <c r="G302" s="78"/>
      <c r="H302" s="78"/>
      <c r="I302" s="78"/>
      <c r="J302" s="78"/>
      <c r="K302" s="78"/>
      <c r="L302" s="78"/>
      <c r="M302" s="78"/>
      <c r="N302" s="78"/>
      <c r="O302" s="78"/>
      <c r="P302" s="78"/>
      <c r="Q302" s="78"/>
      <c r="R302" s="78"/>
      <c r="S302" s="78"/>
      <c r="T302" s="78"/>
      <c r="U302" s="78"/>
      <c r="V302" s="78"/>
      <c r="W302" s="78"/>
      <c r="X302" s="78"/>
      <c r="Y302" s="78"/>
      <c r="Z302" s="78"/>
    </row>
    <row r="303" ht="15.75" customHeight="1" spans="1:26">
      <c r="A303" s="87"/>
      <c r="B303" s="78"/>
      <c r="C303" s="88"/>
      <c r="D303" s="88"/>
      <c r="E303" s="89"/>
      <c r="F303" s="78"/>
      <c r="G303" s="78"/>
      <c r="H303" s="78"/>
      <c r="I303" s="78"/>
      <c r="J303" s="78"/>
      <c r="K303" s="78"/>
      <c r="L303" s="78"/>
      <c r="M303" s="78"/>
      <c r="N303" s="78"/>
      <c r="O303" s="78"/>
      <c r="P303" s="78"/>
      <c r="Q303" s="78"/>
      <c r="R303" s="78"/>
      <c r="S303" s="78"/>
      <c r="T303" s="78"/>
      <c r="U303" s="78"/>
      <c r="V303" s="78"/>
      <c r="W303" s="78"/>
      <c r="X303" s="78"/>
      <c r="Y303" s="78"/>
      <c r="Z303" s="78"/>
    </row>
    <row r="304" ht="15.75" customHeight="1" spans="1:26">
      <c r="A304" s="87"/>
      <c r="B304" s="78"/>
      <c r="C304" s="88"/>
      <c r="D304" s="88"/>
      <c r="E304" s="89"/>
      <c r="F304" s="78"/>
      <c r="G304" s="78"/>
      <c r="H304" s="78"/>
      <c r="I304" s="78"/>
      <c r="J304" s="78"/>
      <c r="K304" s="78"/>
      <c r="L304" s="78"/>
      <c r="M304" s="78"/>
      <c r="N304" s="78"/>
      <c r="O304" s="78"/>
      <c r="P304" s="78"/>
      <c r="Q304" s="78"/>
      <c r="R304" s="78"/>
      <c r="S304" s="78"/>
      <c r="T304" s="78"/>
      <c r="U304" s="78"/>
      <c r="V304" s="78"/>
      <c r="W304" s="78"/>
      <c r="X304" s="78"/>
      <c r="Y304" s="78"/>
      <c r="Z304" s="78"/>
    </row>
    <row r="305" ht="15.75" customHeight="1" spans="1:26">
      <c r="A305" s="87"/>
      <c r="B305" s="78"/>
      <c r="C305" s="88"/>
      <c r="D305" s="88"/>
      <c r="E305" s="89"/>
      <c r="F305" s="78"/>
      <c r="G305" s="78"/>
      <c r="H305" s="78"/>
      <c r="I305" s="78"/>
      <c r="J305" s="78"/>
      <c r="K305" s="78"/>
      <c r="L305" s="78"/>
      <c r="M305" s="78"/>
      <c r="N305" s="78"/>
      <c r="O305" s="78"/>
      <c r="P305" s="78"/>
      <c r="Q305" s="78"/>
      <c r="R305" s="78"/>
      <c r="S305" s="78"/>
      <c r="T305" s="78"/>
      <c r="U305" s="78"/>
      <c r="V305" s="78"/>
      <c r="W305" s="78"/>
      <c r="X305" s="78"/>
      <c r="Y305" s="78"/>
      <c r="Z305" s="78"/>
    </row>
    <row r="306" ht="15.75" customHeight="1" spans="1:26">
      <c r="A306" s="87"/>
      <c r="B306" s="78"/>
      <c r="C306" s="88"/>
      <c r="D306" s="88"/>
      <c r="E306" s="89"/>
      <c r="F306" s="78"/>
      <c r="G306" s="78"/>
      <c r="H306" s="78"/>
      <c r="I306" s="78"/>
      <c r="J306" s="78"/>
      <c r="K306" s="78"/>
      <c r="L306" s="78"/>
      <c r="M306" s="78"/>
      <c r="N306" s="78"/>
      <c r="O306" s="78"/>
      <c r="P306" s="78"/>
      <c r="Q306" s="78"/>
      <c r="R306" s="78"/>
      <c r="S306" s="78"/>
      <c r="T306" s="78"/>
      <c r="U306" s="78"/>
      <c r="V306" s="78"/>
      <c r="W306" s="78"/>
      <c r="X306" s="78"/>
      <c r="Y306" s="78"/>
      <c r="Z306" s="78"/>
    </row>
    <row r="307" ht="15.75" customHeight="1" spans="1:26">
      <c r="A307" s="87"/>
      <c r="B307" s="78"/>
      <c r="C307" s="88"/>
      <c r="D307" s="88"/>
      <c r="E307" s="89"/>
      <c r="F307" s="78"/>
      <c r="G307" s="78"/>
      <c r="H307" s="78"/>
      <c r="I307" s="78"/>
      <c r="J307" s="78"/>
      <c r="K307" s="78"/>
      <c r="L307" s="78"/>
      <c r="M307" s="78"/>
      <c r="N307" s="78"/>
      <c r="O307" s="78"/>
      <c r="P307" s="78"/>
      <c r="Q307" s="78"/>
      <c r="R307" s="78"/>
      <c r="S307" s="78"/>
      <c r="T307" s="78"/>
      <c r="U307" s="78"/>
      <c r="V307" s="78"/>
      <c r="W307" s="78"/>
      <c r="X307" s="78"/>
      <c r="Y307" s="78"/>
      <c r="Z307" s="78"/>
    </row>
    <row r="308" ht="15.75" customHeight="1" spans="1:26">
      <c r="A308" s="87"/>
      <c r="B308" s="78"/>
      <c r="C308" s="88"/>
      <c r="D308" s="88"/>
      <c r="E308" s="89"/>
      <c r="F308" s="78"/>
      <c r="G308" s="78"/>
      <c r="H308" s="78"/>
      <c r="I308" s="78"/>
      <c r="J308" s="78"/>
      <c r="K308" s="78"/>
      <c r="L308" s="78"/>
      <c r="M308" s="78"/>
      <c r="N308" s="78"/>
      <c r="O308" s="78"/>
      <c r="P308" s="78"/>
      <c r="Q308" s="78"/>
      <c r="R308" s="78"/>
      <c r="S308" s="78"/>
      <c r="T308" s="78"/>
      <c r="U308" s="78"/>
      <c r="V308" s="78"/>
      <c r="W308" s="78"/>
      <c r="X308" s="78"/>
      <c r="Y308" s="78"/>
      <c r="Z308" s="78"/>
    </row>
    <row r="309" ht="15.75" customHeight="1" spans="1:26">
      <c r="A309" s="87"/>
      <c r="B309" s="78"/>
      <c r="C309" s="88"/>
      <c r="D309" s="88"/>
      <c r="E309" s="89"/>
      <c r="F309" s="78"/>
      <c r="G309" s="78"/>
      <c r="H309" s="78"/>
      <c r="I309" s="78"/>
      <c r="J309" s="78"/>
      <c r="K309" s="78"/>
      <c r="L309" s="78"/>
      <c r="M309" s="78"/>
      <c r="N309" s="78"/>
      <c r="O309" s="78"/>
      <c r="P309" s="78"/>
      <c r="Q309" s="78"/>
      <c r="R309" s="78"/>
      <c r="S309" s="78"/>
      <c r="T309" s="78"/>
      <c r="U309" s="78"/>
      <c r="V309" s="78"/>
      <c r="W309" s="78"/>
      <c r="X309" s="78"/>
      <c r="Y309" s="78"/>
      <c r="Z309" s="78"/>
    </row>
    <row r="310" ht="15.75" customHeight="1" spans="1:26">
      <c r="A310" s="87"/>
      <c r="B310" s="78"/>
      <c r="C310" s="88"/>
      <c r="D310" s="88"/>
      <c r="E310" s="89"/>
      <c r="F310" s="78"/>
      <c r="G310" s="78"/>
      <c r="H310" s="78"/>
      <c r="I310" s="78"/>
      <c r="J310" s="78"/>
      <c r="K310" s="78"/>
      <c r="L310" s="78"/>
      <c r="M310" s="78"/>
      <c r="N310" s="78"/>
      <c r="O310" s="78"/>
      <c r="P310" s="78"/>
      <c r="Q310" s="78"/>
      <c r="R310" s="78"/>
      <c r="S310" s="78"/>
      <c r="T310" s="78"/>
      <c r="U310" s="78"/>
      <c r="V310" s="78"/>
      <c r="W310" s="78"/>
      <c r="X310" s="78"/>
      <c r="Y310" s="78"/>
      <c r="Z310" s="78"/>
    </row>
    <row r="311" ht="15.75" customHeight="1" spans="1:26">
      <c r="A311" s="87"/>
      <c r="B311" s="78"/>
      <c r="C311" s="88"/>
      <c r="D311" s="88"/>
      <c r="E311" s="89"/>
      <c r="F311" s="78"/>
      <c r="G311" s="78"/>
      <c r="H311" s="78"/>
      <c r="I311" s="78"/>
      <c r="J311" s="78"/>
      <c r="K311" s="78"/>
      <c r="L311" s="78"/>
      <c r="M311" s="78"/>
      <c r="N311" s="78"/>
      <c r="O311" s="78"/>
      <c r="P311" s="78"/>
      <c r="Q311" s="78"/>
      <c r="R311" s="78"/>
      <c r="S311" s="78"/>
      <c r="T311" s="78"/>
      <c r="U311" s="78"/>
      <c r="V311" s="78"/>
      <c r="W311" s="78"/>
      <c r="X311" s="78"/>
      <c r="Y311" s="78"/>
      <c r="Z311" s="78"/>
    </row>
    <row r="312" ht="15.75" customHeight="1" spans="1:26">
      <c r="A312" s="87"/>
      <c r="B312" s="78"/>
      <c r="C312" s="88"/>
      <c r="D312" s="88"/>
      <c r="E312" s="89"/>
      <c r="F312" s="78"/>
      <c r="G312" s="78"/>
      <c r="H312" s="78"/>
      <c r="I312" s="78"/>
      <c r="J312" s="78"/>
      <c r="K312" s="78"/>
      <c r="L312" s="78"/>
      <c r="M312" s="78"/>
      <c r="N312" s="78"/>
      <c r="O312" s="78"/>
      <c r="P312" s="78"/>
      <c r="Q312" s="78"/>
      <c r="R312" s="78"/>
      <c r="S312" s="78"/>
      <c r="T312" s="78"/>
      <c r="U312" s="78"/>
      <c r="V312" s="78"/>
      <c r="W312" s="78"/>
      <c r="X312" s="78"/>
      <c r="Y312" s="78"/>
      <c r="Z312" s="78"/>
    </row>
    <row r="313" ht="15.75" customHeight="1" spans="1:26">
      <c r="A313" s="87"/>
      <c r="B313" s="78"/>
      <c r="C313" s="88"/>
      <c r="D313" s="88"/>
      <c r="E313" s="89"/>
      <c r="F313" s="78"/>
      <c r="G313" s="78"/>
      <c r="H313" s="78"/>
      <c r="I313" s="78"/>
      <c r="J313" s="78"/>
      <c r="K313" s="78"/>
      <c r="L313" s="78"/>
      <c r="M313" s="78"/>
      <c r="N313" s="78"/>
      <c r="O313" s="78"/>
      <c r="P313" s="78"/>
      <c r="Q313" s="78"/>
      <c r="R313" s="78"/>
      <c r="S313" s="78"/>
      <c r="T313" s="78"/>
      <c r="U313" s="78"/>
      <c r="V313" s="78"/>
      <c r="W313" s="78"/>
      <c r="X313" s="78"/>
      <c r="Y313" s="78"/>
      <c r="Z313" s="78"/>
    </row>
    <row r="314" ht="15.75" customHeight="1" spans="1:26">
      <c r="A314" s="87"/>
      <c r="B314" s="78"/>
      <c r="C314" s="88"/>
      <c r="D314" s="88"/>
      <c r="E314" s="89"/>
      <c r="F314" s="78"/>
      <c r="G314" s="78"/>
      <c r="H314" s="78"/>
      <c r="I314" s="78"/>
      <c r="J314" s="78"/>
      <c r="K314" s="78"/>
      <c r="L314" s="78"/>
      <c r="M314" s="78"/>
      <c r="N314" s="78"/>
      <c r="O314" s="78"/>
      <c r="P314" s="78"/>
      <c r="Q314" s="78"/>
      <c r="R314" s="78"/>
      <c r="S314" s="78"/>
      <c r="T314" s="78"/>
      <c r="U314" s="78"/>
      <c r="V314" s="78"/>
      <c r="W314" s="78"/>
      <c r="X314" s="78"/>
      <c r="Y314" s="78"/>
      <c r="Z314" s="78"/>
    </row>
    <row r="315" ht="15.75" customHeight="1" spans="1:26">
      <c r="A315" s="87"/>
      <c r="B315" s="78"/>
      <c r="C315" s="88"/>
      <c r="D315" s="88"/>
      <c r="E315" s="89"/>
      <c r="F315" s="78"/>
      <c r="G315" s="78"/>
      <c r="H315" s="78"/>
      <c r="I315" s="78"/>
      <c r="J315" s="78"/>
      <c r="K315" s="78"/>
      <c r="L315" s="78"/>
      <c r="M315" s="78"/>
      <c r="N315" s="78"/>
      <c r="O315" s="78"/>
      <c r="P315" s="78"/>
      <c r="Q315" s="78"/>
      <c r="R315" s="78"/>
      <c r="S315" s="78"/>
      <c r="T315" s="78"/>
      <c r="U315" s="78"/>
      <c r="V315" s="78"/>
      <c r="W315" s="78"/>
      <c r="X315" s="78"/>
      <c r="Y315" s="78"/>
      <c r="Z315" s="78"/>
    </row>
    <row r="316" ht="15.75" customHeight="1" spans="1:26">
      <c r="A316" s="87"/>
      <c r="B316" s="78"/>
      <c r="C316" s="88"/>
      <c r="D316" s="88"/>
      <c r="E316" s="89"/>
      <c r="F316" s="78"/>
      <c r="G316" s="78"/>
      <c r="H316" s="78"/>
      <c r="I316" s="78"/>
      <c r="J316" s="78"/>
      <c r="K316" s="78"/>
      <c r="L316" s="78"/>
      <c r="M316" s="78"/>
      <c r="N316" s="78"/>
      <c r="O316" s="78"/>
      <c r="P316" s="78"/>
      <c r="Q316" s="78"/>
      <c r="R316" s="78"/>
      <c r="S316" s="78"/>
      <c r="T316" s="78"/>
      <c r="U316" s="78"/>
      <c r="V316" s="78"/>
      <c r="W316" s="78"/>
      <c r="X316" s="78"/>
      <c r="Y316" s="78"/>
      <c r="Z316" s="78"/>
    </row>
    <row r="317" ht="15.75" customHeight="1" spans="1:26">
      <c r="A317" s="87"/>
      <c r="B317" s="78"/>
      <c r="C317" s="88"/>
      <c r="D317" s="88"/>
      <c r="E317" s="89"/>
      <c r="F317" s="78"/>
      <c r="G317" s="78"/>
      <c r="H317" s="78"/>
      <c r="I317" s="78"/>
      <c r="J317" s="78"/>
      <c r="K317" s="78"/>
      <c r="L317" s="78"/>
      <c r="M317" s="78"/>
      <c r="N317" s="78"/>
      <c r="O317" s="78"/>
      <c r="P317" s="78"/>
      <c r="Q317" s="78"/>
      <c r="R317" s="78"/>
      <c r="S317" s="78"/>
      <c r="T317" s="78"/>
      <c r="U317" s="78"/>
      <c r="V317" s="78"/>
      <c r="W317" s="78"/>
      <c r="X317" s="78"/>
      <c r="Y317" s="78"/>
      <c r="Z317" s="78"/>
    </row>
    <row r="318" ht="15.75" customHeight="1" spans="1:26">
      <c r="A318" s="87"/>
      <c r="B318" s="78"/>
      <c r="C318" s="88"/>
      <c r="D318" s="88"/>
      <c r="E318" s="89"/>
      <c r="F318" s="78"/>
      <c r="G318" s="78"/>
      <c r="H318" s="78"/>
      <c r="I318" s="78"/>
      <c r="J318" s="78"/>
      <c r="K318" s="78"/>
      <c r="L318" s="78"/>
      <c r="M318" s="78"/>
      <c r="N318" s="78"/>
      <c r="O318" s="78"/>
      <c r="P318" s="78"/>
      <c r="Q318" s="78"/>
      <c r="R318" s="78"/>
      <c r="S318" s="78"/>
      <c r="T318" s="78"/>
      <c r="U318" s="78"/>
      <c r="V318" s="78"/>
      <c r="W318" s="78"/>
      <c r="X318" s="78"/>
      <c r="Y318" s="78"/>
      <c r="Z318" s="78"/>
    </row>
    <row r="319" ht="15.75" customHeight="1" spans="1:26">
      <c r="A319" s="87"/>
      <c r="B319" s="78"/>
      <c r="C319" s="88"/>
      <c r="D319" s="88"/>
      <c r="E319" s="89"/>
      <c r="F319" s="78"/>
      <c r="G319" s="78"/>
      <c r="H319" s="78"/>
      <c r="I319" s="78"/>
      <c r="J319" s="78"/>
      <c r="K319" s="78"/>
      <c r="L319" s="78"/>
      <c r="M319" s="78"/>
      <c r="N319" s="78"/>
      <c r="O319" s="78"/>
      <c r="P319" s="78"/>
      <c r="Q319" s="78"/>
      <c r="R319" s="78"/>
      <c r="S319" s="78"/>
      <c r="T319" s="78"/>
      <c r="U319" s="78"/>
      <c r="V319" s="78"/>
      <c r="W319" s="78"/>
      <c r="X319" s="78"/>
      <c r="Y319" s="78"/>
      <c r="Z319" s="78"/>
    </row>
    <row r="320" ht="15.75" customHeight="1" spans="1:26">
      <c r="A320" s="87"/>
      <c r="B320" s="78"/>
      <c r="C320" s="88"/>
      <c r="D320" s="88"/>
      <c r="E320" s="89"/>
      <c r="F320" s="78"/>
      <c r="G320" s="78"/>
      <c r="H320" s="78"/>
      <c r="I320" s="78"/>
      <c r="J320" s="78"/>
      <c r="K320" s="78"/>
      <c r="L320" s="78"/>
      <c r="M320" s="78"/>
      <c r="N320" s="78"/>
      <c r="O320" s="78"/>
      <c r="P320" s="78"/>
      <c r="Q320" s="78"/>
      <c r="R320" s="78"/>
      <c r="S320" s="78"/>
      <c r="T320" s="78"/>
      <c r="U320" s="78"/>
      <c r="V320" s="78"/>
      <c r="W320" s="78"/>
      <c r="X320" s="78"/>
      <c r="Y320" s="78"/>
      <c r="Z320" s="78"/>
    </row>
    <row r="321" ht="15.75" customHeight="1" spans="1:26">
      <c r="A321" s="87"/>
      <c r="B321" s="78"/>
      <c r="C321" s="88"/>
      <c r="D321" s="88"/>
      <c r="E321" s="89"/>
      <c r="F321" s="78"/>
      <c r="G321" s="78"/>
      <c r="H321" s="78"/>
      <c r="I321" s="78"/>
      <c r="J321" s="78"/>
      <c r="K321" s="78"/>
      <c r="L321" s="78"/>
      <c r="M321" s="78"/>
      <c r="N321" s="78"/>
      <c r="O321" s="78"/>
      <c r="P321" s="78"/>
      <c r="Q321" s="78"/>
      <c r="R321" s="78"/>
      <c r="S321" s="78"/>
      <c r="T321" s="78"/>
      <c r="U321" s="78"/>
      <c r="V321" s="78"/>
      <c r="W321" s="78"/>
      <c r="X321" s="78"/>
      <c r="Y321" s="78"/>
      <c r="Z321" s="78"/>
    </row>
    <row r="322" ht="15.75" customHeight="1" spans="1:26">
      <c r="A322" s="87"/>
      <c r="B322" s="78"/>
      <c r="C322" s="88"/>
      <c r="D322" s="88"/>
      <c r="E322" s="89"/>
      <c r="F322" s="78"/>
      <c r="G322" s="78"/>
      <c r="H322" s="78"/>
      <c r="I322" s="78"/>
      <c r="J322" s="78"/>
      <c r="K322" s="78"/>
      <c r="L322" s="78"/>
      <c r="M322" s="78"/>
      <c r="N322" s="78"/>
      <c r="O322" s="78"/>
      <c r="P322" s="78"/>
      <c r="Q322" s="78"/>
      <c r="R322" s="78"/>
      <c r="S322" s="78"/>
      <c r="T322" s="78"/>
      <c r="U322" s="78"/>
      <c r="V322" s="78"/>
      <c r="W322" s="78"/>
      <c r="X322" s="78"/>
      <c r="Y322" s="78"/>
      <c r="Z322" s="78"/>
    </row>
    <row r="323" ht="15.75" customHeight="1" spans="1:26">
      <c r="A323" s="87"/>
      <c r="B323" s="78"/>
      <c r="C323" s="88"/>
      <c r="D323" s="88"/>
      <c r="E323" s="89"/>
      <c r="F323" s="78"/>
      <c r="G323" s="78"/>
      <c r="H323" s="78"/>
      <c r="I323" s="78"/>
      <c r="J323" s="78"/>
      <c r="K323" s="78"/>
      <c r="L323" s="78"/>
      <c r="M323" s="78"/>
      <c r="N323" s="78"/>
      <c r="O323" s="78"/>
      <c r="P323" s="78"/>
      <c r="Q323" s="78"/>
      <c r="R323" s="78"/>
      <c r="S323" s="78"/>
      <c r="T323" s="78"/>
      <c r="U323" s="78"/>
      <c r="V323" s="78"/>
      <c r="W323" s="78"/>
      <c r="X323" s="78"/>
      <c r="Y323" s="78"/>
      <c r="Z323" s="78"/>
    </row>
    <row r="324" ht="15.75" customHeight="1" spans="1:26">
      <c r="A324" s="87"/>
      <c r="B324" s="78"/>
      <c r="C324" s="88"/>
      <c r="D324" s="88"/>
      <c r="E324" s="89"/>
      <c r="F324" s="78"/>
      <c r="G324" s="78"/>
      <c r="H324" s="78"/>
      <c r="I324" s="78"/>
      <c r="J324" s="78"/>
      <c r="K324" s="78"/>
      <c r="L324" s="78"/>
      <c r="M324" s="78"/>
      <c r="N324" s="78"/>
      <c r="O324" s="78"/>
      <c r="P324" s="78"/>
      <c r="Q324" s="78"/>
      <c r="R324" s="78"/>
      <c r="S324" s="78"/>
      <c r="T324" s="78"/>
      <c r="U324" s="78"/>
      <c r="V324" s="78"/>
      <c r="W324" s="78"/>
      <c r="X324" s="78"/>
      <c r="Y324" s="78"/>
      <c r="Z324" s="78"/>
    </row>
    <row r="325" ht="15.75" customHeight="1" spans="1:26">
      <c r="A325" s="87"/>
      <c r="B325" s="78"/>
      <c r="C325" s="88"/>
      <c r="D325" s="88"/>
      <c r="E325" s="89"/>
      <c r="F325" s="78"/>
      <c r="G325" s="78"/>
      <c r="H325" s="78"/>
      <c r="I325" s="78"/>
      <c r="J325" s="78"/>
      <c r="K325" s="78"/>
      <c r="L325" s="78"/>
      <c r="M325" s="78"/>
      <c r="N325" s="78"/>
      <c r="O325" s="78"/>
      <c r="P325" s="78"/>
      <c r="Q325" s="78"/>
      <c r="R325" s="78"/>
      <c r="S325" s="78"/>
      <c r="T325" s="78"/>
      <c r="U325" s="78"/>
      <c r="V325" s="78"/>
      <c r="W325" s="78"/>
      <c r="X325" s="78"/>
      <c r="Y325" s="78"/>
      <c r="Z325" s="78"/>
    </row>
    <row r="326" ht="15.75" customHeight="1" spans="1:26">
      <c r="A326" s="87"/>
      <c r="B326" s="78"/>
      <c r="C326" s="88"/>
      <c r="D326" s="88"/>
      <c r="E326" s="89"/>
      <c r="F326" s="78"/>
      <c r="G326" s="78"/>
      <c r="H326" s="78"/>
      <c r="I326" s="78"/>
      <c r="J326" s="78"/>
      <c r="K326" s="78"/>
      <c r="L326" s="78"/>
      <c r="M326" s="78"/>
      <c r="N326" s="78"/>
      <c r="O326" s="78"/>
      <c r="P326" s="78"/>
      <c r="Q326" s="78"/>
      <c r="R326" s="78"/>
      <c r="S326" s="78"/>
      <c r="T326" s="78"/>
      <c r="U326" s="78"/>
      <c r="V326" s="78"/>
      <c r="W326" s="78"/>
      <c r="X326" s="78"/>
      <c r="Y326" s="78"/>
      <c r="Z326" s="78"/>
    </row>
    <row r="327" ht="15.75" customHeight="1" spans="1:26">
      <c r="A327" s="87"/>
      <c r="B327" s="78"/>
      <c r="C327" s="88"/>
      <c r="D327" s="88"/>
      <c r="E327" s="89"/>
      <c r="F327" s="78"/>
      <c r="G327" s="78"/>
      <c r="H327" s="78"/>
      <c r="I327" s="78"/>
      <c r="J327" s="78"/>
      <c r="K327" s="78"/>
      <c r="L327" s="78"/>
      <c r="M327" s="78"/>
      <c r="N327" s="78"/>
      <c r="O327" s="78"/>
      <c r="P327" s="78"/>
      <c r="Q327" s="78"/>
      <c r="R327" s="78"/>
      <c r="S327" s="78"/>
      <c r="T327" s="78"/>
      <c r="U327" s="78"/>
      <c r="V327" s="78"/>
      <c r="W327" s="78"/>
      <c r="X327" s="78"/>
      <c r="Y327" s="78"/>
      <c r="Z327" s="78"/>
    </row>
    <row r="328" ht="15.75" customHeight="1" spans="1:26">
      <c r="A328" s="87"/>
      <c r="B328" s="78"/>
      <c r="C328" s="88"/>
      <c r="D328" s="88"/>
      <c r="E328" s="89"/>
      <c r="F328" s="78"/>
      <c r="G328" s="78"/>
      <c r="H328" s="78"/>
      <c r="I328" s="78"/>
      <c r="J328" s="78"/>
      <c r="K328" s="78"/>
      <c r="L328" s="78"/>
      <c r="M328" s="78"/>
      <c r="N328" s="78"/>
      <c r="O328" s="78"/>
      <c r="P328" s="78"/>
      <c r="Q328" s="78"/>
      <c r="R328" s="78"/>
      <c r="S328" s="78"/>
      <c r="T328" s="78"/>
      <c r="U328" s="78"/>
      <c r="V328" s="78"/>
      <c r="W328" s="78"/>
      <c r="X328" s="78"/>
      <c r="Y328" s="78"/>
      <c r="Z328" s="78"/>
    </row>
    <row r="329" ht="15.75" customHeight="1" spans="1:26">
      <c r="A329" s="87"/>
      <c r="B329" s="78"/>
      <c r="C329" s="88"/>
      <c r="D329" s="88"/>
      <c r="E329" s="89"/>
      <c r="F329" s="78"/>
      <c r="G329" s="78"/>
      <c r="H329" s="78"/>
      <c r="I329" s="78"/>
      <c r="J329" s="78"/>
      <c r="K329" s="78"/>
      <c r="L329" s="78"/>
      <c r="M329" s="78"/>
      <c r="N329" s="78"/>
      <c r="O329" s="78"/>
      <c r="P329" s="78"/>
      <c r="Q329" s="78"/>
      <c r="R329" s="78"/>
      <c r="S329" s="78"/>
      <c r="T329" s="78"/>
      <c r="U329" s="78"/>
      <c r="V329" s="78"/>
      <c r="W329" s="78"/>
      <c r="X329" s="78"/>
      <c r="Y329" s="78"/>
      <c r="Z329" s="78"/>
    </row>
    <row r="330" ht="15.75" customHeight="1" spans="1:26">
      <c r="A330" s="87"/>
      <c r="B330" s="78"/>
      <c r="C330" s="88"/>
      <c r="D330" s="88"/>
      <c r="E330" s="89"/>
      <c r="F330" s="78"/>
      <c r="G330" s="78"/>
      <c r="H330" s="78"/>
      <c r="I330" s="78"/>
      <c r="J330" s="78"/>
      <c r="K330" s="78"/>
      <c r="L330" s="78"/>
      <c r="M330" s="78"/>
      <c r="N330" s="78"/>
      <c r="O330" s="78"/>
      <c r="P330" s="78"/>
      <c r="Q330" s="78"/>
      <c r="R330" s="78"/>
      <c r="S330" s="78"/>
      <c r="T330" s="78"/>
      <c r="U330" s="78"/>
      <c r="V330" s="78"/>
      <c r="W330" s="78"/>
      <c r="X330" s="78"/>
      <c r="Y330" s="78"/>
      <c r="Z330" s="78"/>
    </row>
    <row r="331" ht="15.75" customHeight="1" spans="1:26">
      <c r="A331" s="87"/>
      <c r="B331" s="78"/>
      <c r="C331" s="88"/>
      <c r="D331" s="88"/>
      <c r="E331" s="89"/>
      <c r="F331" s="78"/>
      <c r="G331" s="78"/>
      <c r="H331" s="78"/>
      <c r="I331" s="78"/>
      <c r="J331" s="78"/>
      <c r="K331" s="78"/>
      <c r="L331" s="78"/>
      <c r="M331" s="78"/>
      <c r="N331" s="78"/>
      <c r="O331" s="78"/>
      <c r="P331" s="78"/>
      <c r="Q331" s="78"/>
      <c r="R331" s="78"/>
      <c r="S331" s="78"/>
      <c r="T331" s="78"/>
      <c r="U331" s="78"/>
      <c r="V331" s="78"/>
      <c r="W331" s="78"/>
      <c r="X331" s="78"/>
      <c r="Y331" s="78"/>
      <c r="Z331" s="78"/>
    </row>
    <row r="332" ht="15.75" customHeight="1" spans="1:26">
      <c r="A332" s="87"/>
      <c r="B332" s="78"/>
      <c r="C332" s="88"/>
      <c r="D332" s="88"/>
      <c r="E332" s="89"/>
      <c r="F332" s="78"/>
      <c r="G332" s="78"/>
      <c r="H332" s="78"/>
      <c r="I332" s="78"/>
      <c r="J332" s="78"/>
      <c r="K332" s="78"/>
      <c r="L332" s="78"/>
      <c r="M332" s="78"/>
      <c r="N332" s="78"/>
      <c r="O332" s="78"/>
      <c r="P332" s="78"/>
      <c r="Q332" s="78"/>
      <c r="R332" s="78"/>
      <c r="S332" s="78"/>
      <c r="T332" s="78"/>
      <c r="U332" s="78"/>
      <c r="V332" s="78"/>
      <c r="W332" s="78"/>
      <c r="X332" s="78"/>
      <c r="Y332" s="78"/>
      <c r="Z332" s="78"/>
    </row>
    <row r="333" ht="15.75" customHeight="1" spans="1:26">
      <c r="A333" s="87"/>
      <c r="B333" s="78"/>
      <c r="C333" s="88"/>
      <c r="D333" s="88"/>
      <c r="E333" s="89"/>
      <c r="F333" s="78"/>
      <c r="G333" s="78"/>
      <c r="H333" s="78"/>
      <c r="I333" s="78"/>
      <c r="J333" s="78"/>
      <c r="K333" s="78"/>
      <c r="L333" s="78"/>
      <c r="M333" s="78"/>
      <c r="N333" s="78"/>
      <c r="O333" s="78"/>
      <c r="P333" s="78"/>
      <c r="Q333" s="78"/>
      <c r="R333" s="78"/>
      <c r="S333" s="78"/>
      <c r="T333" s="78"/>
      <c r="U333" s="78"/>
      <c r="V333" s="78"/>
      <c r="W333" s="78"/>
      <c r="X333" s="78"/>
      <c r="Y333" s="78"/>
      <c r="Z333" s="78"/>
    </row>
    <row r="334" ht="15.75" customHeight="1" spans="1:26">
      <c r="A334" s="87"/>
      <c r="B334" s="78"/>
      <c r="C334" s="88"/>
      <c r="D334" s="88"/>
      <c r="E334" s="89"/>
      <c r="F334" s="78"/>
      <c r="G334" s="78"/>
      <c r="H334" s="78"/>
      <c r="I334" s="78"/>
      <c r="J334" s="78"/>
      <c r="K334" s="78"/>
      <c r="L334" s="78"/>
      <c r="M334" s="78"/>
      <c r="N334" s="78"/>
      <c r="O334" s="78"/>
      <c r="P334" s="78"/>
      <c r="Q334" s="78"/>
      <c r="R334" s="78"/>
      <c r="S334" s="78"/>
      <c r="T334" s="78"/>
      <c r="U334" s="78"/>
      <c r="V334" s="78"/>
      <c r="W334" s="78"/>
      <c r="X334" s="78"/>
      <c r="Y334" s="78"/>
      <c r="Z334" s="78"/>
    </row>
    <row r="335" ht="15.75" customHeight="1" spans="1:26">
      <c r="A335" s="87"/>
      <c r="B335" s="78"/>
      <c r="C335" s="88"/>
      <c r="D335" s="88"/>
      <c r="E335" s="89"/>
      <c r="F335" s="78"/>
      <c r="G335" s="78"/>
      <c r="H335" s="78"/>
      <c r="I335" s="78"/>
      <c r="J335" s="78"/>
      <c r="K335" s="78"/>
      <c r="L335" s="78"/>
      <c r="M335" s="78"/>
      <c r="N335" s="78"/>
      <c r="O335" s="78"/>
      <c r="P335" s="78"/>
      <c r="Q335" s="78"/>
      <c r="R335" s="78"/>
      <c r="S335" s="78"/>
      <c r="T335" s="78"/>
      <c r="U335" s="78"/>
      <c r="V335" s="78"/>
      <c r="W335" s="78"/>
      <c r="X335" s="78"/>
      <c r="Y335" s="78"/>
      <c r="Z335" s="78"/>
    </row>
    <row r="336" ht="15.75" customHeight="1" spans="1:26">
      <c r="A336" s="87"/>
      <c r="B336" s="78"/>
      <c r="C336" s="88"/>
      <c r="D336" s="88"/>
      <c r="E336" s="89"/>
      <c r="F336" s="78"/>
      <c r="G336" s="78"/>
      <c r="H336" s="78"/>
      <c r="I336" s="78"/>
      <c r="J336" s="78"/>
      <c r="K336" s="78"/>
      <c r="L336" s="78"/>
      <c r="M336" s="78"/>
      <c r="N336" s="78"/>
      <c r="O336" s="78"/>
      <c r="P336" s="78"/>
      <c r="Q336" s="78"/>
      <c r="R336" s="78"/>
      <c r="S336" s="78"/>
      <c r="T336" s="78"/>
      <c r="U336" s="78"/>
      <c r="V336" s="78"/>
      <c r="W336" s="78"/>
      <c r="X336" s="78"/>
      <c r="Y336" s="78"/>
      <c r="Z336" s="78"/>
    </row>
    <row r="337" ht="15.75" customHeight="1" spans="1:26">
      <c r="A337" s="87"/>
      <c r="B337" s="78"/>
      <c r="C337" s="88"/>
      <c r="D337" s="88"/>
      <c r="E337" s="89"/>
      <c r="F337" s="78"/>
      <c r="G337" s="78"/>
      <c r="H337" s="78"/>
      <c r="I337" s="78"/>
      <c r="J337" s="78"/>
      <c r="K337" s="78"/>
      <c r="L337" s="78"/>
      <c r="M337" s="78"/>
      <c r="N337" s="78"/>
      <c r="O337" s="78"/>
      <c r="P337" s="78"/>
      <c r="Q337" s="78"/>
      <c r="R337" s="78"/>
      <c r="S337" s="78"/>
      <c r="T337" s="78"/>
      <c r="U337" s="78"/>
      <c r="V337" s="78"/>
      <c r="W337" s="78"/>
      <c r="X337" s="78"/>
      <c r="Y337" s="78"/>
      <c r="Z337" s="78"/>
    </row>
    <row r="338" ht="15.75" customHeight="1" spans="1:26">
      <c r="A338" s="87"/>
      <c r="B338" s="78"/>
      <c r="C338" s="88"/>
      <c r="D338" s="88"/>
      <c r="E338" s="89"/>
      <c r="F338" s="78"/>
      <c r="G338" s="78"/>
      <c r="H338" s="78"/>
      <c r="I338" s="78"/>
      <c r="J338" s="78"/>
      <c r="K338" s="78"/>
      <c r="L338" s="78"/>
      <c r="M338" s="78"/>
      <c r="N338" s="78"/>
      <c r="O338" s="78"/>
      <c r="P338" s="78"/>
      <c r="Q338" s="78"/>
      <c r="R338" s="78"/>
      <c r="S338" s="78"/>
      <c r="T338" s="78"/>
      <c r="U338" s="78"/>
      <c r="V338" s="78"/>
      <c r="W338" s="78"/>
      <c r="X338" s="78"/>
      <c r="Y338" s="78"/>
      <c r="Z338" s="78"/>
    </row>
    <row r="339" ht="15.75" customHeight="1" spans="1:26">
      <c r="A339" s="87"/>
      <c r="B339" s="78"/>
      <c r="C339" s="88"/>
      <c r="D339" s="88"/>
      <c r="E339" s="89"/>
      <c r="F339" s="78"/>
      <c r="G339" s="78"/>
      <c r="H339" s="78"/>
      <c r="I339" s="78"/>
      <c r="J339" s="78"/>
      <c r="K339" s="78"/>
      <c r="L339" s="78"/>
      <c r="M339" s="78"/>
      <c r="N339" s="78"/>
      <c r="O339" s="78"/>
      <c r="P339" s="78"/>
      <c r="Q339" s="78"/>
      <c r="R339" s="78"/>
      <c r="S339" s="78"/>
      <c r="T339" s="78"/>
      <c r="U339" s="78"/>
      <c r="V339" s="78"/>
      <c r="W339" s="78"/>
      <c r="X339" s="78"/>
      <c r="Y339" s="78"/>
      <c r="Z339" s="78"/>
    </row>
    <row r="340" ht="15.75" customHeight="1" spans="1:26">
      <c r="A340" s="87"/>
      <c r="B340" s="78"/>
      <c r="C340" s="88"/>
      <c r="D340" s="88"/>
      <c r="E340" s="89"/>
      <c r="F340" s="78"/>
      <c r="G340" s="78"/>
      <c r="H340" s="78"/>
      <c r="I340" s="78"/>
      <c r="J340" s="78"/>
      <c r="K340" s="78"/>
      <c r="L340" s="78"/>
      <c r="M340" s="78"/>
      <c r="N340" s="78"/>
      <c r="O340" s="78"/>
      <c r="P340" s="78"/>
      <c r="Q340" s="78"/>
      <c r="R340" s="78"/>
      <c r="S340" s="78"/>
      <c r="T340" s="78"/>
      <c r="U340" s="78"/>
      <c r="V340" s="78"/>
      <c r="W340" s="78"/>
      <c r="X340" s="78"/>
      <c r="Y340" s="78"/>
      <c r="Z340" s="78"/>
    </row>
    <row r="341" ht="15.75" customHeight="1" spans="1:26">
      <c r="A341" s="87"/>
      <c r="B341" s="78"/>
      <c r="C341" s="88"/>
      <c r="D341" s="88"/>
      <c r="E341" s="89"/>
      <c r="F341" s="78"/>
      <c r="G341" s="78"/>
      <c r="H341" s="78"/>
      <c r="I341" s="78"/>
      <c r="J341" s="78"/>
      <c r="K341" s="78"/>
      <c r="L341" s="78"/>
      <c r="M341" s="78"/>
      <c r="N341" s="78"/>
      <c r="O341" s="78"/>
      <c r="P341" s="78"/>
      <c r="Q341" s="78"/>
      <c r="R341" s="78"/>
      <c r="S341" s="78"/>
      <c r="T341" s="78"/>
      <c r="U341" s="78"/>
      <c r="V341" s="78"/>
      <c r="W341" s="78"/>
      <c r="X341" s="78"/>
      <c r="Y341" s="78"/>
      <c r="Z341" s="78"/>
    </row>
    <row r="342" ht="15.75" customHeight="1" spans="1:26">
      <c r="A342" s="87"/>
      <c r="B342" s="78"/>
      <c r="C342" s="88"/>
      <c r="D342" s="88"/>
      <c r="E342" s="89"/>
      <c r="F342" s="78"/>
      <c r="G342" s="78"/>
      <c r="H342" s="78"/>
      <c r="I342" s="78"/>
      <c r="J342" s="78"/>
      <c r="K342" s="78"/>
      <c r="L342" s="78"/>
      <c r="M342" s="78"/>
      <c r="N342" s="78"/>
      <c r="O342" s="78"/>
      <c r="P342" s="78"/>
      <c r="Q342" s="78"/>
      <c r="R342" s="78"/>
      <c r="S342" s="78"/>
      <c r="T342" s="78"/>
      <c r="U342" s="78"/>
      <c r="V342" s="78"/>
      <c r="W342" s="78"/>
      <c r="X342" s="78"/>
      <c r="Y342" s="78"/>
      <c r="Z342" s="78"/>
    </row>
    <row r="343" ht="15.75" customHeight="1" spans="1:26">
      <c r="A343" s="87"/>
      <c r="B343" s="78"/>
      <c r="C343" s="88"/>
      <c r="D343" s="88"/>
      <c r="E343" s="89"/>
      <c r="F343" s="78"/>
      <c r="G343" s="78"/>
      <c r="H343" s="78"/>
      <c r="I343" s="78"/>
      <c r="J343" s="78"/>
      <c r="K343" s="78"/>
      <c r="L343" s="78"/>
      <c r="M343" s="78"/>
      <c r="N343" s="78"/>
      <c r="O343" s="78"/>
      <c r="P343" s="78"/>
      <c r="Q343" s="78"/>
      <c r="R343" s="78"/>
      <c r="S343" s="78"/>
      <c r="T343" s="78"/>
      <c r="U343" s="78"/>
      <c r="V343" s="78"/>
      <c r="W343" s="78"/>
      <c r="X343" s="78"/>
      <c r="Y343" s="78"/>
      <c r="Z343" s="78"/>
    </row>
    <row r="344" ht="15.75" customHeight="1" spans="1:26">
      <c r="A344" s="87"/>
      <c r="B344" s="78"/>
      <c r="C344" s="88"/>
      <c r="D344" s="88"/>
      <c r="E344" s="89"/>
      <c r="F344" s="78"/>
      <c r="G344" s="78"/>
      <c r="H344" s="78"/>
      <c r="I344" s="78"/>
      <c r="J344" s="78"/>
      <c r="K344" s="78"/>
      <c r="L344" s="78"/>
      <c r="M344" s="78"/>
      <c r="N344" s="78"/>
      <c r="O344" s="78"/>
      <c r="P344" s="78"/>
      <c r="Q344" s="78"/>
      <c r="R344" s="78"/>
      <c r="S344" s="78"/>
      <c r="T344" s="78"/>
      <c r="U344" s="78"/>
      <c r="V344" s="78"/>
      <c r="W344" s="78"/>
      <c r="X344" s="78"/>
      <c r="Y344" s="78"/>
      <c r="Z344" s="78"/>
    </row>
    <row r="345" ht="15.75" customHeight="1" spans="1:26">
      <c r="A345" s="87"/>
      <c r="B345" s="78"/>
      <c r="C345" s="88"/>
      <c r="D345" s="88"/>
      <c r="E345" s="89"/>
      <c r="F345" s="78"/>
      <c r="G345" s="78"/>
      <c r="H345" s="78"/>
      <c r="I345" s="78"/>
      <c r="J345" s="78"/>
      <c r="K345" s="78"/>
      <c r="L345" s="78"/>
      <c r="M345" s="78"/>
      <c r="N345" s="78"/>
      <c r="O345" s="78"/>
      <c r="P345" s="78"/>
      <c r="Q345" s="78"/>
      <c r="R345" s="78"/>
      <c r="S345" s="78"/>
      <c r="T345" s="78"/>
      <c r="U345" s="78"/>
      <c r="V345" s="78"/>
      <c r="W345" s="78"/>
      <c r="X345" s="78"/>
      <c r="Y345" s="78"/>
      <c r="Z345" s="78"/>
    </row>
    <row r="346" ht="15.75" customHeight="1" spans="1:26">
      <c r="A346" s="87"/>
      <c r="B346" s="78"/>
      <c r="C346" s="88"/>
      <c r="D346" s="88"/>
      <c r="E346" s="89"/>
      <c r="F346" s="78"/>
      <c r="G346" s="78"/>
      <c r="H346" s="78"/>
      <c r="I346" s="78"/>
      <c r="J346" s="78"/>
      <c r="K346" s="78"/>
      <c r="L346" s="78"/>
      <c r="M346" s="78"/>
      <c r="N346" s="78"/>
      <c r="O346" s="78"/>
      <c r="P346" s="78"/>
      <c r="Q346" s="78"/>
      <c r="R346" s="78"/>
      <c r="S346" s="78"/>
      <c r="T346" s="78"/>
      <c r="U346" s="78"/>
      <c r="V346" s="78"/>
      <c r="W346" s="78"/>
      <c r="X346" s="78"/>
      <c r="Y346" s="78"/>
      <c r="Z346" s="78"/>
    </row>
    <row r="347" ht="15.75" customHeight="1" spans="1:26">
      <c r="A347" s="87"/>
      <c r="B347" s="78"/>
      <c r="C347" s="88"/>
      <c r="D347" s="88"/>
      <c r="E347" s="89"/>
      <c r="F347" s="78"/>
      <c r="G347" s="78"/>
      <c r="H347" s="78"/>
      <c r="I347" s="78"/>
      <c r="J347" s="78"/>
      <c r="K347" s="78"/>
      <c r="L347" s="78"/>
      <c r="M347" s="78"/>
      <c r="N347" s="78"/>
      <c r="O347" s="78"/>
      <c r="P347" s="78"/>
      <c r="Q347" s="78"/>
      <c r="R347" s="78"/>
      <c r="S347" s="78"/>
      <c r="T347" s="78"/>
      <c r="U347" s="78"/>
      <c r="V347" s="78"/>
      <c r="W347" s="78"/>
      <c r="X347" s="78"/>
      <c r="Y347" s="78"/>
      <c r="Z347" s="78"/>
    </row>
    <row r="348" ht="15.75" customHeight="1" spans="1:26">
      <c r="A348" s="87"/>
      <c r="B348" s="78"/>
      <c r="C348" s="88"/>
      <c r="D348" s="88"/>
      <c r="E348" s="89"/>
      <c r="F348" s="78"/>
      <c r="G348" s="78"/>
      <c r="H348" s="78"/>
      <c r="I348" s="78"/>
      <c r="J348" s="78"/>
      <c r="K348" s="78"/>
      <c r="L348" s="78"/>
      <c r="M348" s="78"/>
      <c r="N348" s="78"/>
      <c r="O348" s="78"/>
      <c r="P348" s="78"/>
      <c r="Q348" s="78"/>
      <c r="R348" s="78"/>
      <c r="S348" s="78"/>
      <c r="T348" s="78"/>
      <c r="U348" s="78"/>
      <c r="V348" s="78"/>
      <c r="W348" s="78"/>
      <c r="X348" s="78"/>
      <c r="Y348" s="78"/>
      <c r="Z348" s="78"/>
    </row>
    <row r="349" ht="15.75" customHeight="1" spans="1:26">
      <c r="A349" s="87"/>
      <c r="B349" s="78"/>
      <c r="C349" s="88"/>
      <c r="D349" s="88"/>
      <c r="E349" s="89"/>
      <c r="F349" s="78"/>
      <c r="G349" s="78"/>
      <c r="H349" s="78"/>
      <c r="I349" s="78"/>
      <c r="J349" s="78"/>
      <c r="K349" s="78"/>
      <c r="L349" s="78"/>
      <c r="M349" s="78"/>
      <c r="N349" s="78"/>
      <c r="O349" s="78"/>
      <c r="P349" s="78"/>
      <c r="Q349" s="78"/>
      <c r="R349" s="78"/>
      <c r="S349" s="78"/>
      <c r="T349" s="78"/>
      <c r="U349" s="78"/>
      <c r="V349" s="78"/>
      <c r="W349" s="78"/>
      <c r="X349" s="78"/>
      <c r="Y349" s="78"/>
      <c r="Z349" s="78"/>
    </row>
    <row r="350" ht="15.75" customHeight="1" spans="1:26">
      <c r="A350" s="87"/>
      <c r="B350" s="78"/>
      <c r="C350" s="88"/>
      <c r="D350" s="88"/>
      <c r="E350" s="89"/>
      <c r="F350" s="78"/>
      <c r="G350" s="78"/>
      <c r="H350" s="78"/>
      <c r="I350" s="78"/>
      <c r="J350" s="78"/>
      <c r="K350" s="78"/>
      <c r="L350" s="78"/>
      <c r="M350" s="78"/>
      <c r="N350" s="78"/>
      <c r="O350" s="78"/>
      <c r="P350" s="78"/>
      <c r="Q350" s="78"/>
      <c r="R350" s="78"/>
      <c r="S350" s="78"/>
      <c r="T350" s="78"/>
      <c r="U350" s="78"/>
      <c r="V350" s="78"/>
      <c r="W350" s="78"/>
      <c r="X350" s="78"/>
      <c r="Y350" s="78"/>
      <c r="Z350" s="78"/>
    </row>
    <row r="351" ht="15.75" customHeight="1" spans="1:26">
      <c r="A351" s="87"/>
      <c r="B351" s="78"/>
      <c r="C351" s="88"/>
      <c r="D351" s="88"/>
      <c r="E351" s="89"/>
      <c r="F351" s="78"/>
      <c r="G351" s="78"/>
      <c r="H351" s="78"/>
      <c r="I351" s="78"/>
      <c r="J351" s="78"/>
      <c r="K351" s="78"/>
      <c r="L351" s="78"/>
      <c r="M351" s="78"/>
      <c r="N351" s="78"/>
      <c r="O351" s="78"/>
      <c r="P351" s="78"/>
      <c r="Q351" s="78"/>
      <c r="R351" s="78"/>
      <c r="S351" s="78"/>
      <c r="T351" s="78"/>
      <c r="U351" s="78"/>
      <c r="V351" s="78"/>
      <c r="W351" s="78"/>
      <c r="X351" s="78"/>
      <c r="Y351" s="78"/>
      <c r="Z351" s="78"/>
    </row>
    <row r="352" ht="15.75" customHeight="1" spans="1:26">
      <c r="A352" s="87"/>
      <c r="B352" s="78"/>
      <c r="C352" s="88"/>
      <c r="D352" s="88"/>
      <c r="E352" s="89"/>
      <c r="F352" s="78"/>
      <c r="G352" s="78"/>
      <c r="H352" s="78"/>
      <c r="I352" s="78"/>
      <c r="J352" s="78"/>
      <c r="K352" s="78"/>
      <c r="L352" s="78"/>
      <c r="M352" s="78"/>
      <c r="N352" s="78"/>
      <c r="O352" s="78"/>
      <c r="P352" s="78"/>
      <c r="Q352" s="78"/>
      <c r="R352" s="78"/>
      <c r="S352" s="78"/>
      <c r="T352" s="78"/>
      <c r="U352" s="78"/>
      <c r="V352" s="78"/>
      <c r="W352" s="78"/>
      <c r="X352" s="78"/>
      <c r="Y352" s="78"/>
      <c r="Z352" s="78"/>
    </row>
    <row r="353" ht="15.75" customHeight="1" spans="1:26">
      <c r="A353" s="87"/>
      <c r="B353" s="78"/>
      <c r="C353" s="88"/>
      <c r="D353" s="88"/>
      <c r="E353" s="89"/>
      <c r="F353" s="78"/>
      <c r="G353" s="78"/>
      <c r="H353" s="78"/>
      <c r="I353" s="78"/>
      <c r="J353" s="78"/>
      <c r="K353" s="78"/>
      <c r="L353" s="78"/>
      <c r="M353" s="78"/>
      <c r="N353" s="78"/>
      <c r="O353" s="78"/>
      <c r="P353" s="78"/>
      <c r="Q353" s="78"/>
      <c r="R353" s="78"/>
      <c r="S353" s="78"/>
      <c r="T353" s="78"/>
      <c r="U353" s="78"/>
      <c r="V353" s="78"/>
      <c r="W353" s="78"/>
      <c r="X353" s="78"/>
      <c r="Y353" s="78"/>
      <c r="Z353" s="78"/>
    </row>
    <row r="354" ht="15.75" customHeight="1" spans="1:26">
      <c r="A354" s="87"/>
      <c r="B354" s="78"/>
      <c r="C354" s="88"/>
      <c r="D354" s="88"/>
      <c r="E354" s="89"/>
      <c r="F354" s="78"/>
      <c r="G354" s="78"/>
      <c r="H354" s="78"/>
      <c r="I354" s="78"/>
      <c r="J354" s="78"/>
      <c r="K354" s="78"/>
      <c r="L354" s="78"/>
      <c r="M354" s="78"/>
      <c r="N354" s="78"/>
      <c r="O354" s="78"/>
      <c r="P354" s="78"/>
      <c r="Q354" s="78"/>
      <c r="R354" s="78"/>
      <c r="S354" s="78"/>
      <c r="T354" s="78"/>
      <c r="U354" s="78"/>
      <c r="V354" s="78"/>
      <c r="W354" s="78"/>
      <c r="X354" s="78"/>
      <c r="Y354" s="78"/>
      <c r="Z354" s="78"/>
    </row>
    <row r="355" ht="15.75" customHeight="1" spans="1:26">
      <c r="A355" s="87"/>
      <c r="B355" s="78"/>
      <c r="C355" s="88"/>
      <c r="D355" s="88"/>
      <c r="E355" s="89"/>
      <c r="F355" s="78"/>
      <c r="G355" s="78"/>
      <c r="H355" s="78"/>
      <c r="I355" s="78"/>
      <c r="J355" s="78"/>
      <c r="K355" s="78"/>
      <c r="L355" s="78"/>
      <c r="M355" s="78"/>
      <c r="N355" s="78"/>
      <c r="O355" s="78"/>
      <c r="P355" s="78"/>
      <c r="Q355" s="78"/>
      <c r="R355" s="78"/>
      <c r="S355" s="78"/>
      <c r="T355" s="78"/>
      <c r="U355" s="78"/>
      <c r="V355" s="78"/>
      <c r="W355" s="78"/>
      <c r="X355" s="78"/>
      <c r="Y355" s="78"/>
      <c r="Z355" s="78"/>
    </row>
    <row r="356" ht="15.75" customHeight="1" spans="1:26">
      <c r="A356" s="87"/>
      <c r="B356" s="78"/>
      <c r="C356" s="88"/>
      <c r="D356" s="88"/>
      <c r="E356" s="89"/>
      <c r="F356" s="78"/>
      <c r="G356" s="78"/>
      <c r="H356" s="78"/>
      <c r="I356" s="78"/>
      <c r="J356" s="78"/>
      <c r="K356" s="78"/>
      <c r="L356" s="78"/>
      <c r="M356" s="78"/>
      <c r="N356" s="78"/>
      <c r="O356" s="78"/>
      <c r="P356" s="78"/>
      <c r="Q356" s="78"/>
      <c r="R356" s="78"/>
      <c r="S356" s="78"/>
      <c r="T356" s="78"/>
      <c r="U356" s="78"/>
      <c r="V356" s="78"/>
      <c r="W356" s="78"/>
      <c r="X356" s="78"/>
      <c r="Y356" s="78"/>
      <c r="Z356" s="78"/>
    </row>
    <row r="357" ht="15.75" customHeight="1" spans="1:26">
      <c r="A357" s="87"/>
      <c r="B357" s="78"/>
      <c r="C357" s="88"/>
      <c r="D357" s="88"/>
      <c r="E357" s="89"/>
      <c r="F357" s="78"/>
      <c r="G357" s="78"/>
      <c r="H357" s="78"/>
      <c r="I357" s="78"/>
      <c r="J357" s="78"/>
      <c r="K357" s="78"/>
      <c r="L357" s="78"/>
      <c r="M357" s="78"/>
      <c r="N357" s="78"/>
      <c r="O357" s="78"/>
      <c r="P357" s="78"/>
      <c r="Q357" s="78"/>
      <c r="R357" s="78"/>
      <c r="S357" s="78"/>
      <c r="T357" s="78"/>
      <c r="U357" s="78"/>
      <c r="V357" s="78"/>
      <c r="W357" s="78"/>
      <c r="X357" s="78"/>
      <c r="Y357" s="78"/>
      <c r="Z357" s="78"/>
    </row>
    <row r="358" ht="15.75" customHeight="1" spans="1:26">
      <c r="A358" s="87"/>
      <c r="B358" s="78"/>
      <c r="C358" s="88"/>
      <c r="D358" s="88"/>
      <c r="E358" s="89"/>
      <c r="F358" s="78"/>
      <c r="G358" s="78"/>
      <c r="H358" s="78"/>
      <c r="I358" s="78"/>
      <c r="J358" s="78"/>
      <c r="K358" s="78"/>
      <c r="L358" s="78"/>
      <c r="M358" s="78"/>
      <c r="N358" s="78"/>
      <c r="O358" s="78"/>
      <c r="P358" s="78"/>
      <c r="Q358" s="78"/>
      <c r="R358" s="78"/>
      <c r="S358" s="78"/>
      <c r="T358" s="78"/>
      <c r="U358" s="78"/>
      <c r="V358" s="78"/>
      <c r="W358" s="78"/>
      <c r="X358" s="78"/>
      <c r="Y358" s="78"/>
      <c r="Z358" s="78"/>
    </row>
    <row r="359" ht="15.75" customHeight="1" spans="1:26">
      <c r="A359" s="87"/>
      <c r="B359" s="78"/>
      <c r="C359" s="88"/>
      <c r="D359" s="88"/>
      <c r="E359" s="89"/>
      <c r="F359" s="78"/>
      <c r="G359" s="78"/>
      <c r="H359" s="78"/>
      <c r="I359" s="78"/>
      <c r="J359" s="78"/>
      <c r="K359" s="78"/>
      <c r="L359" s="78"/>
      <c r="M359" s="78"/>
      <c r="N359" s="78"/>
      <c r="O359" s="78"/>
      <c r="P359" s="78"/>
      <c r="Q359" s="78"/>
      <c r="R359" s="78"/>
      <c r="S359" s="78"/>
      <c r="T359" s="78"/>
      <c r="U359" s="78"/>
      <c r="V359" s="78"/>
      <c r="W359" s="78"/>
      <c r="X359" s="78"/>
      <c r="Y359" s="78"/>
      <c r="Z359" s="78"/>
    </row>
    <row r="360" ht="15.75" customHeight="1" spans="1:26">
      <c r="A360" s="87"/>
      <c r="B360" s="78"/>
      <c r="C360" s="88"/>
      <c r="D360" s="88"/>
      <c r="E360" s="89"/>
      <c r="F360" s="78"/>
      <c r="G360" s="78"/>
      <c r="H360" s="78"/>
      <c r="I360" s="78"/>
      <c r="J360" s="78"/>
      <c r="K360" s="78"/>
      <c r="L360" s="78"/>
      <c r="M360" s="78"/>
      <c r="N360" s="78"/>
      <c r="O360" s="78"/>
      <c r="P360" s="78"/>
      <c r="Q360" s="78"/>
      <c r="R360" s="78"/>
      <c r="S360" s="78"/>
      <c r="T360" s="78"/>
      <c r="U360" s="78"/>
      <c r="V360" s="78"/>
      <c r="W360" s="78"/>
      <c r="X360" s="78"/>
      <c r="Y360" s="78"/>
      <c r="Z360" s="78"/>
    </row>
    <row r="361" ht="15.75" customHeight="1" spans="1:26">
      <c r="A361" s="87"/>
      <c r="B361" s="78"/>
      <c r="C361" s="88"/>
      <c r="D361" s="88"/>
      <c r="E361" s="89"/>
      <c r="F361" s="78"/>
      <c r="G361" s="78"/>
      <c r="H361" s="78"/>
      <c r="I361" s="78"/>
      <c r="J361" s="78"/>
      <c r="K361" s="78"/>
      <c r="L361" s="78"/>
      <c r="M361" s="78"/>
      <c r="N361" s="78"/>
      <c r="O361" s="78"/>
      <c r="P361" s="78"/>
      <c r="Q361" s="78"/>
      <c r="R361" s="78"/>
      <c r="S361" s="78"/>
      <c r="T361" s="78"/>
      <c r="U361" s="78"/>
      <c r="V361" s="78"/>
      <c r="W361" s="78"/>
      <c r="X361" s="78"/>
      <c r="Y361" s="78"/>
      <c r="Z361" s="78"/>
    </row>
    <row r="362" ht="15.75" customHeight="1" spans="1:26">
      <c r="A362" s="87"/>
      <c r="B362" s="78"/>
      <c r="C362" s="88"/>
      <c r="D362" s="88"/>
      <c r="E362" s="89"/>
      <c r="F362" s="78"/>
      <c r="G362" s="78"/>
      <c r="H362" s="78"/>
      <c r="I362" s="78"/>
      <c r="J362" s="78"/>
      <c r="K362" s="78"/>
      <c r="L362" s="78"/>
      <c r="M362" s="78"/>
      <c r="N362" s="78"/>
      <c r="O362" s="78"/>
      <c r="P362" s="78"/>
      <c r="Q362" s="78"/>
      <c r="R362" s="78"/>
      <c r="S362" s="78"/>
      <c r="T362" s="78"/>
      <c r="U362" s="78"/>
      <c r="V362" s="78"/>
      <c r="W362" s="78"/>
      <c r="X362" s="78"/>
      <c r="Y362" s="78"/>
      <c r="Z362" s="78"/>
    </row>
    <row r="363" ht="15.75" customHeight="1" spans="1:26">
      <c r="A363" s="87"/>
      <c r="B363" s="78"/>
      <c r="C363" s="88"/>
      <c r="D363" s="88"/>
      <c r="E363" s="89"/>
      <c r="F363" s="78"/>
      <c r="G363" s="78"/>
      <c r="H363" s="78"/>
      <c r="I363" s="78"/>
      <c r="J363" s="78"/>
      <c r="K363" s="78"/>
      <c r="L363" s="78"/>
      <c r="M363" s="78"/>
      <c r="N363" s="78"/>
      <c r="O363" s="78"/>
      <c r="P363" s="78"/>
      <c r="Q363" s="78"/>
      <c r="R363" s="78"/>
      <c r="S363" s="78"/>
      <c r="T363" s="78"/>
      <c r="U363" s="78"/>
      <c r="V363" s="78"/>
      <c r="W363" s="78"/>
      <c r="X363" s="78"/>
      <c r="Y363" s="78"/>
      <c r="Z363" s="78"/>
    </row>
    <row r="364" ht="15.75" customHeight="1" spans="1:26">
      <c r="A364" s="87"/>
      <c r="B364" s="78"/>
      <c r="C364" s="88"/>
      <c r="D364" s="88"/>
      <c r="E364" s="89"/>
      <c r="F364" s="78"/>
      <c r="G364" s="78"/>
      <c r="H364" s="78"/>
      <c r="I364" s="78"/>
      <c r="J364" s="78"/>
      <c r="K364" s="78"/>
      <c r="L364" s="78"/>
      <c r="M364" s="78"/>
      <c r="N364" s="78"/>
      <c r="O364" s="78"/>
      <c r="P364" s="78"/>
      <c r="Q364" s="78"/>
      <c r="R364" s="78"/>
      <c r="S364" s="78"/>
      <c r="T364" s="78"/>
      <c r="U364" s="78"/>
      <c r="V364" s="78"/>
      <c r="W364" s="78"/>
      <c r="X364" s="78"/>
      <c r="Y364" s="78"/>
      <c r="Z364" s="78"/>
    </row>
    <row r="365" ht="15.75" customHeight="1" spans="1:26">
      <c r="A365" s="87"/>
      <c r="B365" s="78"/>
      <c r="C365" s="88"/>
      <c r="D365" s="88"/>
      <c r="E365" s="89"/>
      <c r="F365" s="78"/>
      <c r="G365" s="78"/>
      <c r="H365" s="78"/>
      <c r="I365" s="78"/>
      <c r="J365" s="78"/>
      <c r="K365" s="78"/>
      <c r="L365" s="78"/>
      <c r="M365" s="78"/>
      <c r="N365" s="78"/>
      <c r="O365" s="78"/>
      <c r="P365" s="78"/>
      <c r="Q365" s="78"/>
      <c r="R365" s="78"/>
      <c r="S365" s="78"/>
      <c r="T365" s="78"/>
      <c r="U365" s="78"/>
      <c r="V365" s="78"/>
      <c r="W365" s="78"/>
      <c r="X365" s="78"/>
      <c r="Y365" s="78"/>
      <c r="Z365" s="78"/>
    </row>
    <row r="366" ht="15.75" customHeight="1" spans="1:26">
      <c r="A366" s="87"/>
      <c r="B366" s="78"/>
      <c r="C366" s="88"/>
      <c r="D366" s="88"/>
      <c r="E366" s="89"/>
      <c r="F366" s="78"/>
      <c r="G366" s="78"/>
      <c r="H366" s="78"/>
      <c r="I366" s="78"/>
      <c r="J366" s="78"/>
      <c r="K366" s="78"/>
      <c r="L366" s="78"/>
      <c r="M366" s="78"/>
      <c r="N366" s="78"/>
      <c r="O366" s="78"/>
      <c r="P366" s="78"/>
      <c r="Q366" s="78"/>
      <c r="R366" s="78"/>
      <c r="S366" s="78"/>
      <c r="T366" s="78"/>
      <c r="U366" s="78"/>
      <c r="V366" s="78"/>
      <c r="W366" s="78"/>
      <c r="X366" s="78"/>
      <c r="Y366" s="78"/>
      <c r="Z366" s="78"/>
    </row>
    <row r="367" ht="15.75" customHeight="1" spans="1:26">
      <c r="A367" s="87"/>
      <c r="B367" s="78"/>
      <c r="C367" s="88"/>
      <c r="D367" s="88"/>
      <c r="E367" s="89"/>
      <c r="F367" s="78"/>
      <c r="G367" s="78"/>
      <c r="H367" s="78"/>
      <c r="I367" s="78"/>
      <c r="J367" s="78"/>
      <c r="K367" s="78"/>
      <c r="L367" s="78"/>
      <c r="M367" s="78"/>
      <c r="N367" s="78"/>
      <c r="O367" s="78"/>
      <c r="P367" s="78"/>
      <c r="Q367" s="78"/>
      <c r="R367" s="78"/>
      <c r="S367" s="78"/>
      <c r="T367" s="78"/>
      <c r="U367" s="78"/>
      <c r="V367" s="78"/>
      <c r="W367" s="78"/>
      <c r="X367" s="78"/>
      <c r="Y367" s="78"/>
      <c r="Z367" s="78"/>
    </row>
    <row r="368" ht="15.75" customHeight="1" spans="1:26">
      <c r="A368" s="87"/>
      <c r="B368" s="78"/>
      <c r="C368" s="88"/>
      <c r="D368" s="88"/>
      <c r="E368" s="89"/>
      <c r="F368" s="78"/>
      <c r="G368" s="78"/>
      <c r="H368" s="78"/>
      <c r="I368" s="78"/>
      <c r="J368" s="78"/>
      <c r="K368" s="78"/>
      <c r="L368" s="78"/>
      <c r="M368" s="78"/>
      <c r="N368" s="78"/>
      <c r="O368" s="78"/>
      <c r="P368" s="78"/>
      <c r="Q368" s="78"/>
      <c r="R368" s="78"/>
      <c r="S368" s="78"/>
      <c r="T368" s="78"/>
      <c r="U368" s="78"/>
      <c r="V368" s="78"/>
      <c r="W368" s="78"/>
      <c r="X368" s="78"/>
      <c r="Y368" s="78"/>
      <c r="Z368" s="78"/>
    </row>
    <row r="369" ht="15.75" customHeight="1" spans="1:26">
      <c r="A369" s="87"/>
      <c r="B369" s="78"/>
      <c r="C369" s="88"/>
      <c r="D369" s="88"/>
      <c r="E369" s="89"/>
      <c r="F369" s="78"/>
      <c r="G369" s="78"/>
      <c r="H369" s="78"/>
      <c r="I369" s="78"/>
      <c r="J369" s="78"/>
      <c r="K369" s="78"/>
      <c r="L369" s="78"/>
      <c r="M369" s="78"/>
      <c r="N369" s="78"/>
      <c r="O369" s="78"/>
      <c r="P369" s="78"/>
      <c r="Q369" s="78"/>
      <c r="R369" s="78"/>
      <c r="S369" s="78"/>
      <c r="T369" s="78"/>
      <c r="U369" s="78"/>
      <c r="V369" s="78"/>
      <c r="W369" s="78"/>
      <c r="X369" s="78"/>
      <c r="Y369" s="78"/>
      <c r="Z369" s="78"/>
    </row>
    <row r="370" ht="15.75" customHeight="1" spans="1:26">
      <c r="A370" s="87"/>
      <c r="B370" s="78"/>
      <c r="C370" s="88"/>
      <c r="D370" s="88"/>
      <c r="E370" s="89"/>
      <c r="F370" s="78"/>
      <c r="G370" s="78"/>
      <c r="H370" s="78"/>
      <c r="I370" s="78"/>
      <c r="J370" s="78"/>
      <c r="K370" s="78"/>
      <c r="L370" s="78"/>
      <c r="M370" s="78"/>
      <c r="N370" s="78"/>
      <c r="O370" s="78"/>
      <c r="P370" s="78"/>
      <c r="Q370" s="78"/>
      <c r="R370" s="78"/>
      <c r="S370" s="78"/>
      <c r="T370" s="78"/>
      <c r="U370" s="78"/>
      <c r="V370" s="78"/>
      <c r="W370" s="78"/>
      <c r="X370" s="78"/>
      <c r="Y370" s="78"/>
      <c r="Z370" s="78"/>
    </row>
    <row r="371" ht="15.75" customHeight="1" spans="1:26">
      <c r="A371" s="87"/>
      <c r="B371" s="78"/>
      <c r="C371" s="88"/>
      <c r="D371" s="88"/>
      <c r="E371" s="89"/>
      <c r="F371" s="78"/>
      <c r="G371" s="78"/>
      <c r="H371" s="78"/>
      <c r="I371" s="78"/>
      <c r="J371" s="78"/>
      <c r="K371" s="78"/>
      <c r="L371" s="78"/>
      <c r="M371" s="78"/>
      <c r="N371" s="78"/>
      <c r="O371" s="78"/>
      <c r="P371" s="78"/>
      <c r="Q371" s="78"/>
      <c r="R371" s="78"/>
      <c r="S371" s="78"/>
      <c r="T371" s="78"/>
      <c r="U371" s="78"/>
      <c r="V371" s="78"/>
      <c r="W371" s="78"/>
      <c r="X371" s="78"/>
      <c r="Y371" s="78"/>
      <c r="Z371" s="78"/>
    </row>
    <row r="372" ht="15.75" customHeight="1" spans="1:26">
      <c r="A372" s="87"/>
      <c r="B372" s="78"/>
      <c r="C372" s="88"/>
      <c r="D372" s="88"/>
      <c r="E372" s="89"/>
      <c r="F372" s="78"/>
      <c r="G372" s="78"/>
      <c r="H372" s="78"/>
      <c r="I372" s="78"/>
      <c r="J372" s="78"/>
      <c r="K372" s="78"/>
      <c r="L372" s="78"/>
      <c r="M372" s="78"/>
      <c r="N372" s="78"/>
      <c r="O372" s="78"/>
      <c r="P372" s="78"/>
      <c r="Q372" s="78"/>
      <c r="R372" s="78"/>
      <c r="S372" s="78"/>
      <c r="T372" s="78"/>
      <c r="U372" s="78"/>
      <c r="V372" s="78"/>
      <c r="W372" s="78"/>
      <c r="X372" s="78"/>
      <c r="Y372" s="78"/>
      <c r="Z372" s="78"/>
    </row>
    <row r="373" ht="15.75" customHeight="1" spans="1:26">
      <c r="A373" s="87"/>
      <c r="B373" s="78"/>
      <c r="C373" s="88"/>
      <c r="D373" s="88"/>
      <c r="E373" s="89"/>
      <c r="F373" s="78"/>
      <c r="G373" s="78"/>
      <c r="H373" s="78"/>
      <c r="I373" s="78"/>
      <c r="J373" s="78"/>
      <c r="K373" s="78"/>
      <c r="L373" s="78"/>
      <c r="M373" s="78"/>
      <c r="N373" s="78"/>
      <c r="O373" s="78"/>
      <c r="P373" s="78"/>
      <c r="Q373" s="78"/>
      <c r="R373" s="78"/>
      <c r="S373" s="78"/>
      <c r="T373" s="78"/>
      <c r="U373" s="78"/>
      <c r="V373" s="78"/>
      <c r="W373" s="78"/>
      <c r="X373" s="78"/>
      <c r="Y373" s="78"/>
      <c r="Z373" s="78"/>
    </row>
    <row r="374" ht="15.75" customHeight="1" spans="1:26">
      <c r="A374" s="87"/>
      <c r="B374" s="78"/>
      <c r="C374" s="88"/>
      <c r="D374" s="88"/>
      <c r="E374" s="89"/>
      <c r="F374" s="78"/>
      <c r="G374" s="78"/>
      <c r="H374" s="78"/>
      <c r="I374" s="78"/>
      <c r="J374" s="78"/>
      <c r="K374" s="78"/>
      <c r="L374" s="78"/>
      <c r="M374" s="78"/>
      <c r="N374" s="78"/>
      <c r="O374" s="78"/>
      <c r="P374" s="78"/>
      <c r="Q374" s="78"/>
      <c r="R374" s="78"/>
      <c r="S374" s="78"/>
      <c r="T374" s="78"/>
      <c r="U374" s="78"/>
      <c r="V374" s="78"/>
      <c r="W374" s="78"/>
      <c r="X374" s="78"/>
      <c r="Y374" s="78"/>
      <c r="Z374" s="78"/>
    </row>
    <row r="375" ht="15.75" customHeight="1" spans="1:26">
      <c r="A375" s="87"/>
      <c r="B375" s="78"/>
      <c r="C375" s="88"/>
      <c r="D375" s="88"/>
      <c r="E375" s="89"/>
      <c r="F375" s="78"/>
      <c r="G375" s="78"/>
      <c r="H375" s="78"/>
      <c r="I375" s="78"/>
      <c r="J375" s="78"/>
      <c r="K375" s="78"/>
      <c r="L375" s="78"/>
      <c r="M375" s="78"/>
      <c r="N375" s="78"/>
      <c r="O375" s="78"/>
      <c r="P375" s="78"/>
      <c r="Q375" s="78"/>
      <c r="R375" s="78"/>
      <c r="S375" s="78"/>
      <c r="T375" s="78"/>
      <c r="U375" s="78"/>
      <c r="V375" s="78"/>
      <c r="W375" s="78"/>
      <c r="X375" s="78"/>
      <c r="Y375" s="78"/>
      <c r="Z375" s="78"/>
    </row>
    <row r="376" ht="15.75" customHeight="1" spans="1:26">
      <c r="A376" s="87"/>
      <c r="B376" s="78"/>
      <c r="C376" s="88"/>
      <c r="D376" s="88"/>
      <c r="E376" s="89"/>
      <c r="F376" s="78"/>
      <c r="G376" s="78"/>
      <c r="H376" s="78"/>
      <c r="I376" s="78"/>
      <c r="J376" s="78"/>
      <c r="K376" s="78"/>
      <c r="L376" s="78"/>
      <c r="M376" s="78"/>
      <c r="N376" s="78"/>
      <c r="O376" s="78"/>
      <c r="P376" s="78"/>
      <c r="Q376" s="78"/>
      <c r="R376" s="78"/>
      <c r="S376" s="78"/>
      <c r="T376" s="78"/>
      <c r="U376" s="78"/>
      <c r="V376" s="78"/>
      <c r="W376" s="78"/>
      <c r="X376" s="78"/>
      <c r="Y376" s="78"/>
      <c r="Z376" s="78"/>
    </row>
    <row r="377" ht="15.75" customHeight="1" spans="1:26">
      <c r="A377" s="87"/>
      <c r="B377" s="78"/>
      <c r="C377" s="88"/>
      <c r="D377" s="88"/>
      <c r="E377" s="89"/>
      <c r="F377" s="78"/>
      <c r="G377" s="78"/>
      <c r="H377" s="78"/>
      <c r="I377" s="78"/>
      <c r="J377" s="78"/>
      <c r="K377" s="78"/>
      <c r="L377" s="78"/>
      <c r="M377" s="78"/>
      <c r="N377" s="78"/>
      <c r="O377" s="78"/>
      <c r="P377" s="78"/>
      <c r="Q377" s="78"/>
      <c r="R377" s="78"/>
      <c r="S377" s="78"/>
      <c r="T377" s="78"/>
      <c r="U377" s="78"/>
      <c r="V377" s="78"/>
      <c r="W377" s="78"/>
      <c r="X377" s="78"/>
      <c r="Y377" s="78"/>
      <c r="Z377" s="78"/>
    </row>
    <row r="378" ht="15.75" customHeight="1" spans="1:26">
      <c r="A378" s="87"/>
      <c r="B378" s="78"/>
      <c r="C378" s="88"/>
      <c r="D378" s="88"/>
      <c r="E378" s="89"/>
      <c r="F378" s="78"/>
      <c r="G378" s="78"/>
      <c r="H378" s="78"/>
      <c r="I378" s="78"/>
      <c r="J378" s="78"/>
      <c r="K378" s="78"/>
      <c r="L378" s="78"/>
      <c r="M378" s="78"/>
      <c r="N378" s="78"/>
      <c r="O378" s="78"/>
      <c r="P378" s="78"/>
      <c r="Q378" s="78"/>
      <c r="R378" s="78"/>
      <c r="S378" s="78"/>
      <c r="T378" s="78"/>
      <c r="U378" s="78"/>
      <c r="V378" s="78"/>
      <c r="W378" s="78"/>
      <c r="X378" s="78"/>
      <c r="Y378" s="78"/>
      <c r="Z378" s="78"/>
    </row>
    <row r="379" ht="15.75" customHeight="1" spans="1:26">
      <c r="A379" s="87"/>
      <c r="B379" s="78"/>
      <c r="C379" s="88"/>
      <c r="D379" s="88"/>
      <c r="E379" s="89"/>
      <c r="F379" s="78"/>
      <c r="G379" s="78"/>
      <c r="H379" s="78"/>
      <c r="I379" s="78"/>
      <c r="J379" s="78"/>
      <c r="K379" s="78"/>
      <c r="L379" s="78"/>
      <c r="M379" s="78"/>
      <c r="N379" s="78"/>
      <c r="O379" s="78"/>
      <c r="P379" s="78"/>
      <c r="Q379" s="78"/>
      <c r="R379" s="78"/>
      <c r="S379" s="78"/>
      <c r="T379" s="78"/>
      <c r="U379" s="78"/>
      <c r="V379" s="78"/>
      <c r="W379" s="78"/>
      <c r="X379" s="78"/>
      <c r="Y379" s="78"/>
      <c r="Z379" s="78"/>
    </row>
    <row r="380" ht="15.75" customHeight="1" spans="1:26">
      <c r="A380" s="87"/>
      <c r="B380" s="78"/>
      <c r="C380" s="88"/>
      <c r="D380" s="88"/>
      <c r="E380" s="89"/>
      <c r="F380" s="78"/>
      <c r="G380" s="78"/>
      <c r="H380" s="78"/>
      <c r="I380" s="78"/>
      <c r="J380" s="78"/>
      <c r="K380" s="78"/>
      <c r="L380" s="78"/>
      <c r="M380" s="78"/>
      <c r="N380" s="78"/>
      <c r="O380" s="78"/>
      <c r="P380" s="78"/>
      <c r="Q380" s="78"/>
      <c r="R380" s="78"/>
      <c r="S380" s="78"/>
      <c r="T380" s="78"/>
      <c r="U380" s="78"/>
      <c r="V380" s="78"/>
      <c r="W380" s="78"/>
      <c r="X380" s="78"/>
      <c r="Y380" s="78"/>
      <c r="Z380" s="78"/>
    </row>
    <row r="381" ht="15.75" customHeight="1" spans="1:26">
      <c r="A381" s="87"/>
      <c r="B381" s="78"/>
      <c r="C381" s="88"/>
      <c r="D381" s="88"/>
      <c r="E381" s="89"/>
      <c r="F381" s="78"/>
      <c r="G381" s="78"/>
      <c r="H381" s="78"/>
      <c r="I381" s="78"/>
      <c r="J381" s="78"/>
      <c r="K381" s="78"/>
      <c r="L381" s="78"/>
      <c r="M381" s="78"/>
      <c r="N381" s="78"/>
      <c r="O381" s="78"/>
      <c r="P381" s="78"/>
      <c r="Q381" s="78"/>
      <c r="R381" s="78"/>
      <c r="S381" s="78"/>
      <c r="T381" s="78"/>
      <c r="U381" s="78"/>
      <c r="V381" s="78"/>
      <c r="W381" s="78"/>
      <c r="X381" s="78"/>
      <c r="Y381" s="78"/>
      <c r="Z381" s="78"/>
    </row>
    <row r="382" ht="15.75" customHeight="1" spans="1:26">
      <c r="A382" s="87"/>
      <c r="B382" s="78"/>
      <c r="C382" s="88"/>
      <c r="D382" s="88"/>
      <c r="E382" s="89"/>
      <c r="F382" s="78"/>
      <c r="G382" s="78"/>
      <c r="H382" s="78"/>
      <c r="I382" s="78"/>
      <c r="J382" s="78"/>
      <c r="K382" s="78"/>
      <c r="L382" s="78"/>
      <c r="M382" s="78"/>
      <c r="N382" s="78"/>
      <c r="O382" s="78"/>
      <c r="P382" s="78"/>
      <c r="Q382" s="78"/>
      <c r="R382" s="78"/>
      <c r="S382" s="78"/>
      <c r="T382" s="78"/>
      <c r="U382" s="78"/>
      <c r="V382" s="78"/>
      <c r="W382" s="78"/>
      <c r="X382" s="78"/>
      <c r="Y382" s="78"/>
      <c r="Z382" s="78"/>
    </row>
    <row r="383" ht="15.75" customHeight="1" spans="1:26">
      <c r="A383" s="87"/>
      <c r="B383" s="78"/>
      <c r="C383" s="88"/>
      <c r="D383" s="88"/>
      <c r="E383" s="89"/>
      <c r="F383" s="78"/>
      <c r="G383" s="78"/>
      <c r="H383" s="78"/>
      <c r="I383" s="78"/>
      <c r="J383" s="78"/>
      <c r="K383" s="78"/>
      <c r="L383" s="78"/>
      <c r="M383" s="78"/>
      <c r="N383" s="78"/>
      <c r="O383" s="78"/>
      <c r="P383" s="78"/>
      <c r="Q383" s="78"/>
      <c r="R383" s="78"/>
      <c r="S383" s="78"/>
      <c r="T383" s="78"/>
      <c r="U383" s="78"/>
      <c r="V383" s="78"/>
      <c r="W383" s="78"/>
      <c r="X383" s="78"/>
      <c r="Y383" s="78"/>
      <c r="Z383" s="78"/>
    </row>
    <row r="384" ht="15.75" customHeight="1" spans="1:26">
      <c r="A384" s="87"/>
      <c r="B384" s="78"/>
      <c r="C384" s="88"/>
      <c r="D384" s="88"/>
      <c r="E384" s="89"/>
      <c r="F384" s="78"/>
      <c r="G384" s="78"/>
      <c r="H384" s="78"/>
      <c r="I384" s="78"/>
      <c r="J384" s="78"/>
      <c r="K384" s="78"/>
      <c r="L384" s="78"/>
      <c r="M384" s="78"/>
      <c r="N384" s="78"/>
      <c r="O384" s="78"/>
      <c r="P384" s="78"/>
      <c r="Q384" s="78"/>
      <c r="R384" s="78"/>
      <c r="S384" s="78"/>
      <c r="T384" s="78"/>
      <c r="U384" s="78"/>
      <c r="V384" s="78"/>
      <c r="W384" s="78"/>
      <c r="X384" s="78"/>
      <c r="Y384" s="78"/>
      <c r="Z384" s="78"/>
    </row>
    <row r="385" ht="15.75" customHeight="1" spans="1:26">
      <c r="A385" s="87"/>
      <c r="B385" s="78"/>
      <c r="C385" s="88"/>
      <c r="D385" s="88"/>
      <c r="E385" s="89"/>
      <c r="F385" s="78"/>
      <c r="G385" s="78"/>
      <c r="H385" s="78"/>
      <c r="I385" s="78"/>
      <c r="J385" s="78"/>
      <c r="K385" s="78"/>
      <c r="L385" s="78"/>
      <c r="M385" s="78"/>
      <c r="N385" s="78"/>
      <c r="O385" s="78"/>
      <c r="P385" s="78"/>
      <c r="Q385" s="78"/>
      <c r="R385" s="78"/>
      <c r="S385" s="78"/>
      <c r="T385" s="78"/>
      <c r="U385" s="78"/>
      <c r="V385" s="78"/>
      <c r="W385" s="78"/>
      <c r="X385" s="78"/>
      <c r="Y385" s="78"/>
      <c r="Z385" s="78"/>
    </row>
    <row r="386" ht="15.75" customHeight="1" spans="1:26">
      <c r="A386" s="87"/>
      <c r="B386" s="78"/>
      <c r="C386" s="88"/>
      <c r="D386" s="88"/>
      <c r="E386" s="89"/>
      <c r="F386" s="78"/>
      <c r="G386" s="78"/>
      <c r="H386" s="78"/>
      <c r="I386" s="78"/>
      <c r="J386" s="78"/>
      <c r="K386" s="78"/>
      <c r="L386" s="78"/>
      <c r="M386" s="78"/>
      <c r="N386" s="78"/>
      <c r="O386" s="78"/>
      <c r="P386" s="78"/>
      <c r="Q386" s="78"/>
      <c r="R386" s="78"/>
      <c r="S386" s="78"/>
      <c r="T386" s="78"/>
      <c r="U386" s="78"/>
      <c r="V386" s="78"/>
      <c r="W386" s="78"/>
      <c r="X386" s="78"/>
      <c r="Y386" s="78"/>
      <c r="Z386" s="78"/>
    </row>
    <row r="387" ht="15.75" customHeight="1" spans="1:26">
      <c r="A387" s="87"/>
      <c r="B387" s="78"/>
      <c r="C387" s="88"/>
      <c r="D387" s="88"/>
      <c r="E387" s="89"/>
      <c r="F387" s="78"/>
      <c r="G387" s="78"/>
      <c r="H387" s="78"/>
      <c r="I387" s="78"/>
      <c r="J387" s="78"/>
      <c r="K387" s="78"/>
      <c r="L387" s="78"/>
      <c r="M387" s="78"/>
      <c r="N387" s="78"/>
      <c r="O387" s="78"/>
      <c r="P387" s="78"/>
      <c r="Q387" s="78"/>
      <c r="R387" s="78"/>
      <c r="S387" s="78"/>
      <c r="T387" s="78"/>
      <c r="U387" s="78"/>
      <c r="V387" s="78"/>
      <c r="W387" s="78"/>
      <c r="X387" s="78"/>
      <c r="Y387" s="78"/>
      <c r="Z387" s="78"/>
    </row>
    <row r="388" ht="15.75" customHeight="1" spans="1:26">
      <c r="A388" s="87"/>
      <c r="B388" s="78"/>
      <c r="C388" s="88"/>
      <c r="D388" s="88"/>
      <c r="E388" s="89"/>
      <c r="F388" s="78"/>
      <c r="G388" s="78"/>
      <c r="H388" s="78"/>
      <c r="I388" s="78"/>
      <c r="J388" s="78"/>
      <c r="K388" s="78"/>
      <c r="L388" s="78"/>
      <c r="M388" s="78"/>
      <c r="N388" s="78"/>
      <c r="O388" s="78"/>
      <c r="P388" s="78"/>
      <c r="Q388" s="78"/>
      <c r="R388" s="78"/>
      <c r="S388" s="78"/>
      <c r="T388" s="78"/>
      <c r="U388" s="78"/>
      <c r="V388" s="78"/>
      <c r="W388" s="78"/>
      <c r="X388" s="78"/>
      <c r="Y388" s="78"/>
      <c r="Z388" s="78"/>
    </row>
    <row r="389" ht="15.75" customHeight="1" spans="1:26">
      <c r="A389" s="87"/>
      <c r="B389" s="78"/>
      <c r="C389" s="88"/>
      <c r="D389" s="88"/>
      <c r="E389" s="89"/>
      <c r="F389" s="78"/>
      <c r="G389" s="78"/>
      <c r="H389" s="78"/>
      <c r="I389" s="78"/>
      <c r="J389" s="78"/>
      <c r="K389" s="78"/>
      <c r="L389" s="78"/>
      <c r="M389" s="78"/>
      <c r="N389" s="78"/>
      <c r="O389" s="78"/>
      <c r="P389" s="78"/>
      <c r="Q389" s="78"/>
      <c r="R389" s="78"/>
      <c r="S389" s="78"/>
      <c r="T389" s="78"/>
      <c r="U389" s="78"/>
      <c r="V389" s="78"/>
      <c r="W389" s="78"/>
      <c r="X389" s="78"/>
      <c r="Y389" s="78"/>
      <c r="Z389" s="78"/>
    </row>
    <row r="390" ht="15.75" customHeight="1" spans="1:26">
      <c r="A390" s="87"/>
      <c r="B390" s="78"/>
      <c r="C390" s="88"/>
      <c r="D390" s="88"/>
      <c r="E390" s="89"/>
      <c r="F390" s="78"/>
      <c r="G390" s="78"/>
      <c r="H390" s="78"/>
      <c r="I390" s="78"/>
      <c r="J390" s="78"/>
      <c r="K390" s="78"/>
      <c r="L390" s="78"/>
      <c r="M390" s="78"/>
      <c r="N390" s="78"/>
      <c r="O390" s="78"/>
      <c r="P390" s="78"/>
      <c r="Q390" s="78"/>
      <c r="R390" s="78"/>
      <c r="S390" s="78"/>
      <c r="T390" s="78"/>
      <c r="U390" s="78"/>
      <c r="V390" s="78"/>
      <c r="W390" s="78"/>
      <c r="X390" s="78"/>
      <c r="Y390" s="78"/>
      <c r="Z390" s="78"/>
    </row>
    <row r="391" ht="15.75" customHeight="1" spans="1:26">
      <c r="A391" s="87"/>
      <c r="B391" s="78"/>
      <c r="C391" s="88"/>
      <c r="D391" s="88"/>
      <c r="E391" s="89"/>
      <c r="F391" s="78"/>
      <c r="G391" s="78"/>
      <c r="H391" s="78"/>
      <c r="I391" s="78"/>
      <c r="J391" s="78"/>
      <c r="K391" s="78"/>
      <c r="L391" s="78"/>
      <c r="M391" s="78"/>
      <c r="N391" s="78"/>
      <c r="O391" s="78"/>
      <c r="P391" s="78"/>
      <c r="Q391" s="78"/>
      <c r="R391" s="78"/>
      <c r="S391" s="78"/>
      <c r="T391" s="78"/>
      <c r="U391" s="78"/>
      <c r="V391" s="78"/>
      <c r="W391" s="78"/>
      <c r="X391" s="78"/>
      <c r="Y391" s="78"/>
      <c r="Z391" s="78"/>
    </row>
    <row r="392" ht="15.75" customHeight="1" spans="1:26">
      <c r="A392" s="87"/>
      <c r="B392" s="78"/>
      <c r="C392" s="88"/>
      <c r="D392" s="88"/>
      <c r="E392" s="89"/>
      <c r="F392" s="78"/>
      <c r="G392" s="78"/>
      <c r="H392" s="78"/>
      <c r="I392" s="78"/>
      <c r="J392" s="78"/>
      <c r="K392" s="78"/>
      <c r="L392" s="78"/>
      <c r="M392" s="78"/>
      <c r="N392" s="78"/>
      <c r="O392" s="78"/>
      <c r="P392" s="78"/>
      <c r="Q392" s="78"/>
      <c r="R392" s="78"/>
      <c r="S392" s="78"/>
      <c r="T392" s="78"/>
      <c r="U392" s="78"/>
      <c r="V392" s="78"/>
      <c r="W392" s="78"/>
      <c r="X392" s="78"/>
      <c r="Y392" s="78"/>
      <c r="Z392" s="78"/>
    </row>
    <row r="393" ht="15.75" customHeight="1" spans="1:26">
      <c r="A393" s="87"/>
      <c r="B393" s="78"/>
      <c r="C393" s="88"/>
      <c r="D393" s="88"/>
      <c r="E393" s="89"/>
      <c r="F393" s="78"/>
      <c r="G393" s="78"/>
      <c r="H393" s="78"/>
      <c r="I393" s="78"/>
      <c r="J393" s="78"/>
      <c r="K393" s="78"/>
      <c r="L393" s="78"/>
      <c r="M393" s="78"/>
      <c r="N393" s="78"/>
      <c r="O393" s="78"/>
      <c r="P393" s="78"/>
      <c r="Q393" s="78"/>
      <c r="R393" s="78"/>
      <c r="S393" s="78"/>
      <c r="T393" s="78"/>
      <c r="U393" s="78"/>
      <c r="V393" s="78"/>
      <c r="W393" s="78"/>
      <c r="X393" s="78"/>
      <c r="Y393" s="78"/>
      <c r="Z393" s="78"/>
    </row>
    <row r="394" ht="15.75" customHeight="1" spans="1:26">
      <c r="A394" s="87"/>
      <c r="B394" s="78"/>
      <c r="C394" s="88"/>
      <c r="D394" s="88"/>
      <c r="E394" s="89"/>
      <c r="F394" s="78"/>
      <c r="G394" s="78"/>
      <c r="H394" s="78"/>
      <c r="I394" s="78"/>
      <c r="J394" s="78"/>
      <c r="K394" s="78"/>
      <c r="L394" s="78"/>
      <c r="M394" s="78"/>
      <c r="N394" s="78"/>
      <c r="O394" s="78"/>
      <c r="P394" s="78"/>
      <c r="Q394" s="78"/>
      <c r="R394" s="78"/>
      <c r="S394" s="78"/>
      <c r="T394" s="78"/>
      <c r="U394" s="78"/>
      <c r="V394" s="78"/>
      <c r="W394" s="78"/>
      <c r="X394" s="78"/>
      <c r="Y394" s="78"/>
      <c r="Z394" s="78"/>
    </row>
    <row r="395" ht="15.75" customHeight="1" spans="1:26">
      <c r="A395" s="87"/>
      <c r="B395" s="78"/>
      <c r="C395" s="88"/>
      <c r="D395" s="88"/>
      <c r="E395" s="89"/>
      <c r="F395" s="78"/>
      <c r="G395" s="78"/>
      <c r="H395" s="78"/>
      <c r="I395" s="78"/>
      <c r="J395" s="78"/>
      <c r="K395" s="78"/>
      <c r="L395" s="78"/>
      <c r="M395" s="78"/>
      <c r="N395" s="78"/>
      <c r="O395" s="78"/>
      <c r="P395" s="78"/>
      <c r="Q395" s="78"/>
      <c r="R395" s="78"/>
      <c r="S395" s="78"/>
      <c r="T395" s="78"/>
      <c r="U395" s="78"/>
      <c r="V395" s="78"/>
      <c r="W395" s="78"/>
      <c r="X395" s="78"/>
      <c r="Y395" s="78"/>
      <c r="Z395" s="78"/>
    </row>
    <row r="396" ht="15.75" customHeight="1" spans="1:26">
      <c r="A396" s="87"/>
      <c r="B396" s="78"/>
      <c r="C396" s="88"/>
      <c r="D396" s="88"/>
      <c r="E396" s="89"/>
      <c r="F396" s="78"/>
      <c r="G396" s="78"/>
      <c r="H396" s="78"/>
      <c r="I396" s="78"/>
      <c r="J396" s="78"/>
      <c r="K396" s="78"/>
      <c r="L396" s="78"/>
      <c r="M396" s="78"/>
      <c r="N396" s="78"/>
      <c r="O396" s="78"/>
      <c r="P396" s="78"/>
      <c r="Q396" s="78"/>
      <c r="R396" s="78"/>
      <c r="S396" s="78"/>
      <c r="T396" s="78"/>
      <c r="U396" s="78"/>
      <c r="V396" s="78"/>
      <c r="W396" s="78"/>
      <c r="X396" s="78"/>
      <c r="Y396" s="78"/>
      <c r="Z396" s="78"/>
    </row>
    <row r="397" ht="15.75" customHeight="1" spans="1:26">
      <c r="A397" s="87"/>
      <c r="B397" s="78"/>
      <c r="C397" s="88"/>
      <c r="D397" s="88"/>
      <c r="E397" s="89"/>
      <c r="F397" s="78"/>
      <c r="G397" s="78"/>
      <c r="H397" s="78"/>
      <c r="I397" s="78"/>
      <c r="J397" s="78"/>
      <c r="K397" s="78"/>
      <c r="L397" s="78"/>
      <c r="M397" s="78"/>
      <c r="N397" s="78"/>
      <c r="O397" s="78"/>
      <c r="P397" s="78"/>
      <c r="Q397" s="78"/>
      <c r="R397" s="78"/>
      <c r="S397" s="78"/>
      <c r="T397" s="78"/>
      <c r="U397" s="78"/>
      <c r="V397" s="78"/>
      <c r="W397" s="78"/>
      <c r="X397" s="78"/>
      <c r="Y397" s="78"/>
      <c r="Z397" s="78"/>
    </row>
    <row r="398" ht="15.75" customHeight="1" spans="1:26">
      <c r="A398" s="87"/>
      <c r="B398" s="78"/>
      <c r="C398" s="88"/>
      <c r="D398" s="88"/>
      <c r="E398" s="89"/>
      <c r="F398" s="78"/>
      <c r="G398" s="78"/>
      <c r="H398" s="78"/>
      <c r="I398" s="78"/>
      <c r="J398" s="78"/>
      <c r="K398" s="78"/>
      <c r="L398" s="78"/>
      <c r="M398" s="78"/>
      <c r="N398" s="78"/>
      <c r="O398" s="78"/>
      <c r="P398" s="78"/>
      <c r="Q398" s="78"/>
      <c r="R398" s="78"/>
      <c r="S398" s="78"/>
      <c r="T398" s="78"/>
      <c r="U398" s="78"/>
      <c r="V398" s="78"/>
      <c r="W398" s="78"/>
      <c r="X398" s="78"/>
      <c r="Y398" s="78"/>
      <c r="Z398" s="78"/>
    </row>
    <row r="399" ht="15.75" customHeight="1" spans="1:26">
      <c r="A399" s="87"/>
      <c r="B399" s="78"/>
      <c r="C399" s="88"/>
      <c r="D399" s="88"/>
      <c r="E399" s="89"/>
      <c r="F399" s="78"/>
      <c r="G399" s="78"/>
      <c r="H399" s="78"/>
      <c r="I399" s="78"/>
      <c r="J399" s="78"/>
      <c r="K399" s="78"/>
      <c r="L399" s="78"/>
      <c r="M399" s="78"/>
      <c r="N399" s="78"/>
      <c r="O399" s="78"/>
      <c r="P399" s="78"/>
      <c r="Q399" s="78"/>
      <c r="R399" s="78"/>
      <c r="S399" s="78"/>
      <c r="T399" s="78"/>
      <c r="U399" s="78"/>
      <c r="V399" s="78"/>
      <c r="W399" s="78"/>
      <c r="X399" s="78"/>
      <c r="Y399" s="78"/>
      <c r="Z399" s="78"/>
    </row>
    <row r="400" ht="15.75" customHeight="1" spans="1:26">
      <c r="A400" s="87"/>
      <c r="B400" s="78"/>
      <c r="C400" s="88"/>
      <c r="D400" s="88"/>
      <c r="E400" s="89"/>
      <c r="F400" s="78"/>
      <c r="G400" s="78"/>
      <c r="H400" s="78"/>
      <c r="I400" s="78"/>
      <c r="J400" s="78"/>
      <c r="K400" s="78"/>
      <c r="L400" s="78"/>
      <c r="M400" s="78"/>
      <c r="N400" s="78"/>
      <c r="O400" s="78"/>
      <c r="P400" s="78"/>
      <c r="Q400" s="78"/>
      <c r="R400" s="78"/>
      <c r="S400" s="78"/>
      <c r="T400" s="78"/>
      <c r="U400" s="78"/>
      <c r="V400" s="78"/>
      <c r="W400" s="78"/>
      <c r="X400" s="78"/>
      <c r="Y400" s="78"/>
      <c r="Z400" s="78"/>
    </row>
    <row r="401" ht="15.75" customHeight="1" spans="1:26">
      <c r="A401" s="87"/>
      <c r="B401" s="78"/>
      <c r="C401" s="88"/>
      <c r="D401" s="88"/>
      <c r="E401" s="89"/>
      <c r="F401" s="78"/>
      <c r="G401" s="78"/>
      <c r="H401" s="78"/>
      <c r="I401" s="78"/>
      <c r="J401" s="78"/>
      <c r="K401" s="78"/>
      <c r="L401" s="78"/>
      <c r="M401" s="78"/>
      <c r="N401" s="78"/>
      <c r="O401" s="78"/>
      <c r="P401" s="78"/>
      <c r="Q401" s="78"/>
      <c r="R401" s="78"/>
      <c r="S401" s="78"/>
      <c r="T401" s="78"/>
      <c r="U401" s="78"/>
      <c r="V401" s="78"/>
      <c r="W401" s="78"/>
      <c r="X401" s="78"/>
      <c r="Y401" s="78"/>
      <c r="Z401" s="78"/>
    </row>
    <row r="402" ht="15.75" customHeight="1" spans="1:26">
      <c r="A402" s="87"/>
      <c r="B402" s="78"/>
      <c r="C402" s="88"/>
      <c r="D402" s="88"/>
      <c r="E402" s="89"/>
      <c r="F402" s="78"/>
      <c r="G402" s="78"/>
      <c r="H402" s="78"/>
      <c r="I402" s="78"/>
      <c r="J402" s="78"/>
      <c r="K402" s="78"/>
      <c r="L402" s="78"/>
      <c r="M402" s="78"/>
      <c r="N402" s="78"/>
      <c r="O402" s="78"/>
      <c r="P402" s="78"/>
      <c r="Q402" s="78"/>
      <c r="R402" s="78"/>
      <c r="S402" s="78"/>
      <c r="T402" s="78"/>
      <c r="U402" s="78"/>
      <c r="V402" s="78"/>
      <c r="W402" s="78"/>
      <c r="X402" s="78"/>
      <c r="Y402" s="78"/>
      <c r="Z402" s="78"/>
    </row>
    <row r="403" ht="15.75" customHeight="1" spans="1:26">
      <c r="A403" s="87"/>
      <c r="B403" s="78"/>
      <c r="C403" s="88"/>
      <c r="D403" s="88"/>
      <c r="E403" s="89"/>
      <c r="F403" s="78"/>
      <c r="G403" s="78"/>
      <c r="H403" s="78"/>
      <c r="I403" s="78"/>
      <c r="J403" s="78"/>
      <c r="K403" s="78"/>
      <c r="L403" s="78"/>
      <c r="M403" s="78"/>
      <c r="N403" s="78"/>
      <c r="O403" s="78"/>
      <c r="P403" s="78"/>
      <c r="Q403" s="78"/>
      <c r="R403" s="78"/>
      <c r="S403" s="78"/>
      <c r="T403" s="78"/>
      <c r="U403" s="78"/>
      <c r="V403" s="78"/>
      <c r="W403" s="78"/>
      <c r="X403" s="78"/>
      <c r="Y403" s="78"/>
      <c r="Z403" s="78"/>
    </row>
    <row r="404" ht="15.75" customHeight="1" spans="1:26">
      <c r="A404" s="87"/>
      <c r="B404" s="78"/>
      <c r="C404" s="88"/>
      <c r="D404" s="88"/>
      <c r="E404" s="89"/>
      <c r="F404" s="78"/>
      <c r="G404" s="78"/>
      <c r="H404" s="78"/>
      <c r="I404" s="78"/>
      <c r="J404" s="78"/>
      <c r="K404" s="78"/>
      <c r="L404" s="78"/>
      <c r="M404" s="78"/>
      <c r="N404" s="78"/>
      <c r="O404" s="78"/>
      <c r="P404" s="78"/>
      <c r="Q404" s="78"/>
      <c r="R404" s="78"/>
      <c r="S404" s="78"/>
      <c r="T404" s="78"/>
      <c r="U404" s="78"/>
      <c r="V404" s="78"/>
      <c r="W404" s="78"/>
      <c r="X404" s="78"/>
      <c r="Y404" s="78"/>
      <c r="Z404" s="78"/>
    </row>
    <row r="405" ht="15.75" customHeight="1" spans="1:26">
      <c r="A405" s="87"/>
      <c r="B405" s="78"/>
      <c r="C405" s="88"/>
      <c r="D405" s="88"/>
      <c r="E405" s="89"/>
      <c r="F405" s="78"/>
      <c r="G405" s="78"/>
      <c r="H405" s="78"/>
      <c r="I405" s="78"/>
      <c r="J405" s="78"/>
      <c r="K405" s="78"/>
      <c r="L405" s="78"/>
      <c r="M405" s="78"/>
      <c r="N405" s="78"/>
      <c r="O405" s="78"/>
      <c r="P405" s="78"/>
      <c r="Q405" s="78"/>
      <c r="R405" s="78"/>
      <c r="S405" s="78"/>
      <c r="T405" s="78"/>
      <c r="U405" s="78"/>
      <c r="V405" s="78"/>
      <c r="W405" s="78"/>
      <c r="X405" s="78"/>
      <c r="Y405" s="78"/>
      <c r="Z405" s="78"/>
    </row>
    <row r="406" ht="15.75" customHeight="1" spans="1:26">
      <c r="A406" s="87"/>
      <c r="B406" s="78"/>
      <c r="C406" s="88"/>
      <c r="D406" s="88"/>
      <c r="E406" s="89"/>
      <c r="F406" s="78"/>
      <c r="G406" s="78"/>
      <c r="H406" s="78"/>
      <c r="I406" s="78"/>
      <c r="J406" s="78"/>
      <c r="K406" s="78"/>
      <c r="L406" s="78"/>
      <c r="M406" s="78"/>
      <c r="N406" s="78"/>
      <c r="O406" s="78"/>
      <c r="P406" s="78"/>
      <c r="Q406" s="78"/>
      <c r="R406" s="78"/>
      <c r="S406" s="78"/>
      <c r="T406" s="78"/>
      <c r="U406" s="78"/>
      <c r="V406" s="78"/>
      <c r="W406" s="78"/>
      <c r="X406" s="78"/>
      <c r="Y406" s="78"/>
      <c r="Z406" s="78"/>
    </row>
    <row r="407" ht="15.75" customHeight="1" spans="1:26">
      <c r="A407" s="87"/>
      <c r="B407" s="78"/>
      <c r="C407" s="88"/>
      <c r="D407" s="88"/>
      <c r="E407" s="89"/>
      <c r="F407" s="78"/>
      <c r="G407" s="78"/>
      <c r="H407" s="78"/>
      <c r="I407" s="78"/>
      <c r="J407" s="78"/>
      <c r="K407" s="78"/>
      <c r="L407" s="78"/>
      <c r="M407" s="78"/>
      <c r="N407" s="78"/>
      <c r="O407" s="78"/>
      <c r="P407" s="78"/>
      <c r="Q407" s="78"/>
      <c r="R407" s="78"/>
      <c r="S407" s="78"/>
      <c r="T407" s="78"/>
      <c r="U407" s="78"/>
      <c r="V407" s="78"/>
      <c r="W407" s="78"/>
      <c r="X407" s="78"/>
      <c r="Y407" s="78"/>
      <c r="Z407" s="78"/>
    </row>
    <row r="408" ht="15.75" customHeight="1" spans="1:26">
      <c r="A408" s="87"/>
      <c r="B408" s="78"/>
      <c r="C408" s="88"/>
      <c r="D408" s="88"/>
      <c r="E408" s="89"/>
      <c r="F408" s="78"/>
      <c r="G408" s="78"/>
      <c r="H408" s="78"/>
      <c r="I408" s="78"/>
      <c r="J408" s="78"/>
      <c r="K408" s="78"/>
      <c r="L408" s="78"/>
      <c r="M408" s="78"/>
      <c r="N408" s="78"/>
      <c r="O408" s="78"/>
      <c r="P408" s="78"/>
      <c r="Q408" s="78"/>
      <c r="R408" s="78"/>
      <c r="S408" s="78"/>
      <c r="T408" s="78"/>
      <c r="U408" s="78"/>
      <c r="V408" s="78"/>
      <c r="W408" s="78"/>
      <c r="X408" s="78"/>
      <c r="Y408" s="78"/>
      <c r="Z408" s="78"/>
    </row>
    <row r="409" ht="15.75" customHeight="1" spans="1:26">
      <c r="A409" s="87"/>
      <c r="B409" s="78"/>
      <c r="C409" s="88"/>
      <c r="D409" s="88"/>
      <c r="E409" s="89"/>
      <c r="F409" s="78"/>
      <c r="G409" s="78"/>
      <c r="H409" s="78"/>
      <c r="I409" s="78"/>
      <c r="J409" s="78"/>
      <c r="K409" s="78"/>
      <c r="L409" s="78"/>
      <c r="M409" s="78"/>
      <c r="N409" s="78"/>
      <c r="O409" s="78"/>
      <c r="P409" s="78"/>
      <c r="Q409" s="78"/>
      <c r="R409" s="78"/>
      <c r="S409" s="78"/>
      <c r="T409" s="78"/>
      <c r="U409" s="78"/>
      <c r="V409" s="78"/>
      <c r="W409" s="78"/>
      <c r="X409" s="78"/>
      <c r="Y409" s="78"/>
      <c r="Z409" s="78"/>
    </row>
    <row r="410" ht="15.75" customHeight="1" spans="1:26">
      <c r="A410" s="87"/>
      <c r="B410" s="78"/>
      <c r="C410" s="88"/>
      <c r="D410" s="88"/>
      <c r="E410" s="89"/>
      <c r="F410" s="78"/>
      <c r="G410" s="78"/>
      <c r="H410" s="78"/>
      <c r="I410" s="78"/>
      <c r="J410" s="78"/>
      <c r="K410" s="78"/>
      <c r="L410" s="78"/>
      <c r="M410" s="78"/>
      <c r="N410" s="78"/>
      <c r="O410" s="78"/>
      <c r="P410" s="78"/>
      <c r="Q410" s="78"/>
      <c r="R410" s="78"/>
      <c r="S410" s="78"/>
      <c r="T410" s="78"/>
      <c r="U410" s="78"/>
      <c r="V410" s="78"/>
      <c r="W410" s="78"/>
      <c r="X410" s="78"/>
      <c r="Y410" s="78"/>
      <c r="Z410" s="78"/>
    </row>
    <row r="411" ht="15.75" customHeight="1" spans="1:26">
      <c r="A411" s="87"/>
      <c r="B411" s="78"/>
      <c r="C411" s="88"/>
      <c r="D411" s="88"/>
      <c r="E411" s="89"/>
      <c r="F411" s="78"/>
      <c r="G411" s="78"/>
      <c r="H411" s="78"/>
      <c r="I411" s="78"/>
      <c r="J411" s="78"/>
      <c r="K411" s="78"/>
      <c r="L411" s="78"/>
      <c r="M411" s="78"/>
      <c r="N411" s="78"/>
      <c r="O411" s="78"/>
      <c r="P411" s="78"/>
      <c r="Q411" s="78"/>
      <c r="R411" s="78"/>
      <c r="S411" s="78"/>
      <c r="T411" s="78"/>
      <c r="U411" s="78"/>
      <c r="V411" s="78"/>
      <c r="W411" s="78"/>
      <c r="X411" s="78"/>
      <c r="Y411" s="78"/>
      <c r="Z411" s="78"/>
    </row>
    <row r="412" ht="15.75" customHeight="1" spans="1:26">
      <c r="A412" s="87"/>
      <c r="B412" s="78"/>
      <c r="C412" s="88"/>
      <c r="D412" s="88"/>
      <c r="E412" s="89"/>
      <c r="F412" s="78"/>
      <c r="G412" s="78"/>
      <c r="H412" s="78"/>
      <c r="I412" s="78"/>
      <c r="J412" s="78"/>
      <c r="K412" s="78"/>
      <c r="L412" s="78"/>
      <c r="M412" s="78"/>
      <c r="N412" s="78"/>
      <c r="O412" s="78"/>
      <c r="P412" s="78"/>
      <c r="Q412" s="78"/>
      <c r="R412" s="78"/>
      <c r="S412" s="78"/>
      <c r="T412" s="78"/>
      <c r="U412" s="78"/>
      <c r="V412" s="78"/>
      <c r="W412" s="78"/>
      <c r="X412" s="78"/>
      <c r="Y412" s="78"/>
      <c r="Z412" s="78"/>
    </row>
    <row r="413" ht="15.75" customHeight="1" spans="1:26">
      <c r="A413" s="87"/>
      <c r="B413" s="78"/>
      <c r="C413" s="88"/>
      <c r="D413" s="88"/>
      <c r="E413" s="89"/>
      <c r="F413" s="78"/>
      <c r="G413" s="78"/>
      <c r="H413" s="78"/>
      <c r="I413" s="78"/>
      <c r="J413" s="78"/>
      <c r="K413" s="78"/>
      <c r="L413" s="78"/>
      <c r="M413" s="78"/>
      <c r="N413" s="78"/>
      <c r="O413" s="78"/>
      <c r="P413" s="78"/>
      <c r="Q413" s="78"/>
      <c r="R413" s="78"/>
      <c r="S413" s="78"/>
      <c r="T413" s="78"/>
      <c r="U413" s="78"/>
      <c r="V413" s="78"/>
      <c r="W413" s="78"/>
      <c r="X413" s="78"/>
      <c r="Y413" s="78"/>
      <c r="Z413" s="78"/>
    </row>
    <row r="414" ht="15.75" customHeight="1" spans="1:26">
      <c r="A414" s="87"/>
      <c r="B414" s="78"/>
      <c r="C414" s="88"/>
      <c r="D414" s="88"/>
      <c r="E414" s="89"/>
      <c r="F414" s="78"/>
      <c r="G414" s="78"/>
      <c r="H414" s="78"/>
      <c r="I414" s="78"/>
      <c r="J414" s="78"/>
      <c r="K414" s="78"/>
      <c r="L414" s="78"/>
      <c r="M414" s="78"/>
      <c r="N414" s="78"/>
      <c r="O414" s="78"/>
      <c r="P414" s="78"/>
      <c r="Q414" s="78"/>
      <c r="R414" s="78"/>
      <c r="S414" s="78"/>
      <c r="T414" s="78"/>
      <c r="U414" s="78"/>
      <c r="V414" s="78"/>
      <c r="W414" s="78"/>
      <c r="X414" s="78"/>
      <c r="Y414" s="78"/>
      <c r="Z414" s="78"/>
    </row>
    <row r="415" ht="15.75" customHeight="1" spans="1:26">
      <c r="A415" s="87"/>
      <c r="B415" s="78"/>
      <c r="C415" s="88"/>
      <c r="D415" s="88"/>
      <c r="E415" s="89"/>
      <c r="F415" s="78"/>
      <c r="G415" s="78"/>
      <c r="H415" s="78"/>
      <c r="I415" s="78"/>
      <c r="J415" s="78"/>
      <c r="K415" s="78"/>
      <c r="L415" s="78"/>
      <c r="M415" s="78"/>
      <c r="N415" s="78"/>
      <c r="O415" s="78"/>
      <c r="P415" s="78"/>
      <c r="Q415" s="78"/>
      <c r="R415" s="78"/>
      <c r="S415" s="78"/>
      <c r="T415" s="78"/>
      <c r="U415" s="78"/>
      <c r="V415" s="78"/>
      <c r="W415" s="78"/>
      <c r="X415" s="78"/>
      <c r="Y415" s="78"/>
      <c r="Z415" s="78"/>
    </row>
    <row r="416" ht="15.75" customHeight="1" spans="1:26">
      <c r="A416" s="87"/>
      <c r="B416" s="78"/>
      <c r="C416" s="88"/>
      <c r="D416" s="88"/>
      <c r="E416" s="89"/>
      <c r="F416" s="78"/>
      <c r="G416" s="78"/>
      <c r="H416" s="78"/>
      <c r="I416" s="78"/>
      <c r="J416" s="78"/>
      <c r="K416" s="78"/>
      <c r="L416" s="78"/>
      <c r="M416" s="78"/>
      <c r="N416" s="78"/>
      <c r="O416" s="78"/>
      <c r="P416" s="78"/>
      <c r="Q416" s="78"/>
      <c r="R416" s="78"/>
      <c r="S416" s="78"/>
      <c r="T416" s="78"/>
      <c r="U416" s="78"/>
      <c r="V416" s="78"/>
      <c r="W416" s="78"/>
      <c r="X416" s="78"/>
      <c r="Y416" s="78"/>
      <c r="Z416" s="78"/>
    </row>
    <row r="417" ht="15.75" customHeight="1" spans="1:26">
      <c r="A417" s="87"/>
      <c r="B417" s="78"/>
      <c r="C417" s="88"/>
      <c r="D417" s="88"/>
      <c r="E417" s="89"/>
      <c r="F417" s="78"/>
      <c r="G417" s="78"/>
      <c r="H417" s="78"/>
      <c r="I417" s="78"/>
      <c r="J417" s="78"/>
      <c r="K417" s="78"/>
      <c r="L417" s="78"/>
      <c r="M417" s="78"/>
      <c r="N417" s="78"/>
      <c r="O417" s="78"/>
      <c r="P417" s="78"/>
      <c r="Q417" s="78"/>
      <c r="R417" s="78"/>
      <c r="S417" s="78"/>
      <c r="T417" s="78"/>
      <c r="U417" s="78"/>
      <c r="V417" s="78"/>
      <c r="W417" s="78"/>
      <c r="X417" s="78"/>
      <c r="Y417" s="78"/>
      <c r="Z417" s="78"/>
    </row>
    <row r="418" ht="15.75" customHeight="1" spans="1:26">
      <c r="A418" s="87"/>
      <c r="B418" s="78"/>
      <c r="C418" s="88"/>
      <c r="D418" s="88"/>
      <c r="E418" s="89"/>
      <c r="F418" s="78"/>
      <c r="G418" s="78"/>
      <c r="H418" s="78"/>
      <c r="I418" s="78"/>
      <c r="J418" s="78"/>
      <c r="K418" s="78"/>
      <c r="L418" s="78"/>
      <c r="M418" s="78"/>
      <c r="N418" s="78"/>
      <c r="O418" s="78"/>
      <c r="P418" s="78"/>
      <c r="Q418" s="78"/>
      <c r="R418" s="78"/>
      <c r="S418" s="78"/>
      <c r="T418" s="78"/>
      <c r="U418" s="78"/>
      <c r="V418" s="78"/>
      <c r="W418" s="78"/>
      <c r="X418" s="78"/>
      <c r="Y418" s="78"/>
      <c r="Z418" s="78"/>
    </row>
    <row r="419" ht="15.75" customHeight="1" spans="1:26">
      <c r="A419" s="87"/>
      <c r="B419" s="78"/>
      <c r="C419" s="88"/>
      <c r="D419" s="88"/>
      <c r="E419" s="89"/>
      <c r="F419" s="78"/>
      <c r="G419" s="78"/>
      <c r="H419" s="78"/>
      <c r="I419" s="78"/>
      <c r="J419" s="78"/>
      <c r="K419" s="78"/>
      <c r="L419" s="78"/>
      <c r="M419" s="78"/>
      <c r="N419" s="78"/>
      <c r="O419" s="78"/>
      <c r="P419" s="78"/>
      <c r="Q419" s="78"/>
      <c r="R419" s="78"/>
      <c r="S419" s="78"/>
      <c r="T419" s="78"/>
      <c r="U419" s="78"/>
      <c r="V419" s="78"/>
      <c r="W419" s="78"/>
      <c r="X419" s="78"/>
      <c r="Y419" s="78"/>
      <c r="Z419" s="78"/>
    </row>
    <row r="420" ht="15.75" customHeight="1" spans="1:26">
      <c r="A420" s="87"/>
      <c r="B420" s="78"/>
      <c r="C420" s="88"/>
      <c r="D420" s="88"/>
      <c r="E420" s="89"/>
      <c r="F420" s="78"/>
      <c r="G420" s="78"/>
      <c r="H420" s="78"/>
      <c r="I420" s="78"/>
      <c r="J420" s="78"/>
      <c r="K420" s="78"/>
      <c r="L420" s="78"/>
      <c r="M420" s="78"/>
      <c r="N420" s="78"/>
      <c r="O420" s="78"/>
      <c r="P420" s="78"/>
      <c r="Q420" s="78"/>
      <c r="R420" s="78"/>
      <c r="S420" s="78"/>
      <c r="T420" s="78"/>
      <c r="U420" s="78"/>
      <c r="V420" s="78"/>
      <c r="W420" s="78"/>
      <c r="X420" s="78"/>
      <c r="Y420" s="78"/>
      <c r="Z420" s="78"/>
    </row>
    <row r="421" ht="15.75" customHeight="1" spans="1:26">
      <c r="A421" s="87"/>
      <c r="B421" s="78"/>
      <c r="C421" s="88"/>
      <c r="D421" s="88"/>
      <c r="E421" s="89"/>
      <c r="F421" s="78"/>
      <c r="G421" s="78"/>
      <c r="H421" s="78"/>
      <c r="I421" s="78"/>
      <c r="J421" s="78"/>
      <c r="K421" s="78"/>
      <c r="L421" s="78"/>
      <c r="M421" s="78"/>
      <c r="N421" s="78"/>
      <c r="O421" s="78"/>
      <c r="P421" s="78"/>
      <c r="Q421" s="78"/>
      <c r="R421" s="78"/>
      <c r="S421" s="78"/>
      <c r="T421" s="78"/>
      <c r="U421" s="78"/>
      <c r="V421" s="78"/>
      <c r="W421" s="78"/>
      <c r="X421" s="78"/>
      <c r="Y421" s="78"/>
      <c r="Z421" s="78"/>
    </row>
    <row r="422" ht="15.75" customHeight="1" spans="1:26">
      <c r="A422" s="87"/>
      <c r="B422" s="78"/>
      <c r="C422" s="88"/>
      <c r="D422" s="88"/>
      <c r="E422" s="89"/>
      <c r="F422" s="78"/>
      <c r="G422" s="78"/>
      <c r="H422" s="78"/>
      <c r="I422" s="78"/>
      <c r="J422" s="78"/>
      <c r="K422" s="78"/>
      <c r="L422" s="78"/>
      <c r="M422" s="78"/>
      <c r="N422" s="78"/>
      <c r="O422" s="78"/>
      <c r="P422" s="78"/>
      <c r="Q422" s="78"/>
      <c r="R422" s="78"/>
      <c r="S422" s="78"/>
      <c r="T422" s="78"/>
      <c r="U422" s="78"/>
      <c r="V422" s="78"/>
      <c r="W422" s="78"/>
      <c r="X422" s="78"/>
      <c r="Y422" s="78"/>
      <c r="Z422" s="78"/>
    </row>
    <row r="423" ht="15.75" customHeight="1" spans="1:26">
      <c r="A423" s="87"/>
      <c r="B423" s="78"/>
      <c r="C423" s="88"/>
      <c r="D423" s="88"/>
      <c r="E423" s="89"/>
      <c r="F423" s="78"/>
      <c r="G423" s="78"/>
      <c r="H423" s="78"/>
      <c r="I423" s="78"/>
      <c r="J423" s="78"/>
      <c r="K423" s="78"/>
      <c r="L423" s="78"/>
      <c r="M423" s="78"/>
      <c r="N423" s="78"/>
      <c r="O423" s="78"/>
      <c r="P423" s="78"/>
      <c r="Q423" s="78"/>
      <c r="R423" s="78"/>
      <c r="S423" s="78"/>
      <c r="T423" s="78"/>
      <c r="U423" s="78"/>
      <c r="V423" s="78"/>
      <c r="W423" s="78"/>
      <c r="X423" s="78"/>
      <c r="Y423" s="78"/>
      <c r="Z423" s="78"/>
    </row>
    <row r="424" ht="15.75" customHeight="1" spans="1:26">
      <c r="A424" s="87"/>
      <c r="B424" s="78"/>
      <c r="C424" s="88"/>
      <c r="D424" s="88"/>
      <c r="E424" s="89"/>
      <c r="F424" s="78"/>
      <c r="G424" s="78"/>
      <c r="H424" s="78"/>
      <c r="I424" s="78"/>
      <c r="J424" s="78"/>
      <c r="K424" s="78"/>
      <c r="L424" s="78"/>
      <c r="M424" s="78"/>
      <c r="N424" s="78"/>
      <c r="O424" s="78"/>
      <c r="P424" s="78"/>
      <c r="Q424" s="78"/>
      <c r="R424" s="78"/>
      <c r="S424" s="78"/>
      <c r="T424" s="78"/>
      <c r="U424" s="78"/>
      <c r="V424" s="78"/>
      <c r="W424" s="78"/>
      <c r="X424" s="78"/>
      <c r="Y424" s="78"/>
      <c r="Z424" s="78"/>
    </row>
    <row r="425" ht="15.75" customHeight="1" spans="1:26">
      <c r="A425" s="87"/>
      <c r="B425" s="78"/>
      <c r="C425" s="88"/>
      <c r="D425" s="88"/>
      <c r="E425" s="89"/>
      <c r="F425" s="78"/>
      <c r="G425" s="78"/>
      <c r="H425" s="78"/>
      <c r="I425" s="78"/>
      <c r="J425" s="78"/>
      <c r="K425" s="78"/>
      <c r="L425" s="78"/>
      <c r="M425" s="78"/>
      <c r="N425" s="78"/>
      <c r="O425" s="78"/>
      <c r="P425" s="78"/>
      <c r="Q425" s="78"/>
      <c r="R425" s="78"/>
      <c r="S425" s="78"/>
      <c r="T425" s="78"/>
      <c r="U425" s="78"/>
      <c r="V425" s="78"/>
      <c r="W425" s="78"/>
      <c r="X425" s="78"/>
      <c r="Y425" s="78"/>
      <c r="Z425" s="78"/>
    </row>
    <row r="426" ht="15.75" customHeight="1" spans="1:26">
      <c r="A426" s="87"/>
      <c r="B426" s="78"/>
      <c r="C426" s="88"/>
      <c r="D426" s="88"/>
      <c r="E426" s="89"/>
      <c r="F426" s="78"/>
      <c r="G426" s="78"/>
      <c r="H426" s="78"/>
      <c r="I426" s="78"/>
      <c r="J426" s="78"/>
      <c r="K426" s="78"/>
      <c r="L426" s="78"/>
      <c r="M426" s="78"/>
      <c r="N426" s="78"/>
      <c r="O426" s="78"/>
      <c r="P426" s="78"/>
      <c r="Q426" s="78"/>
      <c r="R426" s="78"/>
      <c r="S426" s="78"/>
      <c r="T426" s="78"/>
      <c r="U426" s="78"/>
      <c r="V426" s="78"/>
      <c r="W426" s="78"/>
      <c r="X426" s="78"/>
      <c r="Y426" s="78"/>
      <c r="Z426" s="78"/>
    </row>
    <row r="427" ht="15.75" customHeight="1" spans="1:26">
      <c r="A427" s="87"/>
      <c r="B427" s="78"/>
      <c r="C427" s="88"/>
      <c r="D427" s="88"/>
      <c r="E427" s="89"/>
      <c r="F427" s="78"/>
      <c r="G427" s="78"/>
      <c r="H427" s="78"/>
      <c r="I427" s="78"/>
      <c r="J427" s="78"/>
      <c r="K427" s="78"/>
      <c r="L427" s="78"/>
      <c r="M427" s="78"/>
      <c r="N427" s="78"/>
      <c r="O427" s="78"/>
      <c r="P427" s="78"/>
      <c r="Q427" s="78"/>
      <c r="R427" s="78"/>
      <c r="S427" s="78"/>
      <c r="T427" s="78"/>
      <c r="U427" s="78"/>
      <c r="V427" s="78"/>
      <c r="W427" s="78"/>
      <c r="X427" s="78"/>
      <c r="Y427" s="78"/>
      <c r="Z427" s="78"/>
    </row>
    <row r="428" ht="15.75" customHeight="1" spans="1:26">
      <c r="A428" s="87"/>
      <c r="B428" s="78"/>
      <c r="C428" s="88"/>
      <c r="D428" s="88"/>
      <c r="E428" s="89"/>
      <c r="F428" s="78"/>
      <c r="G428" s="78"/>
      <c r="H428" s="78"/>
      <c r="I428" s="78"/>
      <c r="J428" s="78"/>
      <c r="K428" s="78"/>
      <c r="L428" s="78"/>
      <c r="M428" s="78"/>
      <c r="N428" s="78"/>
      <c r="O428" s="78"/>
      <c r="P428" s="78"/>
      <c r="Q428" s="78"/>
      <c r="R428" s="78"/>
      <c r="S428" s="78"/>
      <c r="T428" s="78"/>
      <c r="U428" s="78"/>
      <c r="V428" s="78"/>
      <c r="W428" s="78"/>
      <c r="X428" s="78"/>
      <c r="Y428" s="78"/>
      <c r="Z428" s="78"/>
    </row>
    <row r="429" ht="15.75" customHeight="1" spans="1:26">
      <c r="A429" s="87"/>
      <c r="B429" s="78"/>
      <c r="C429" s="88"/>
      <c r="D429" s="88"/>
      <c r="E429" s="89"/>
      <c r="F429" s="78"/>
      <c r="G429" s="78"/>
      <c r="H429" s="78"/>
      <c r="I429" s="78"/>
      <c r="J429" s="78"/>
      <c r="K429" s="78"/>
      <c r="L429" s="78"/>
      <c r="M429" s="78"/>
      <c r="N429" s="78"/>
      <c r="O429" s="78"/>
      <c r="P429" s="78"/>
      <c r="Q429" s="78"/>
      <c r="R429" s="78"/>
      <c r="S429" s="78"/>
      <c r="T429" s="78"/>
      <c r="U429" s="78"/>
      <c r="V429" s="78"/>
      <c r="W429" s="78"/>
      <c r="X429" s="78"/>
      <c r="Y429" s="78"/>
      <c r="Z429" s="78"/>
    </row>
    <row r="430" ht="15.75" customHeight="1" spans="1:26">
      <c r="A430" s="87"/>
      <c r="B430" s="78"/>
      <c r="C430" s="88"/>
      <c r="D430" s="88"/>
      <c r="E430" s="89"/>
      <c r="F430" s="78"/>
      <c r="G430" s="78"/>
      <c r="H430" s="78"/>
      <c r="I430" s="78"/>
      <c r="J430" s="78"/>
      <c r="K430" s="78"/>
      <c r="L430" s="78"/>
      <c r="M430" s="78"/>
      <c r="N430" s="78"/>
      <c r="O430" s="78"/>
      <c r="P430" s="78"/>
      <c r="Q430" s="78"/>
      <c r="R430" s="78"/>
      <c r="S430" s="78"/>
      <c r="T430" s="78"/>
      <c r="U430" s="78"/>
      <c r="V430" s="78"/>
      <c r="W430" s="78"/>
      <c r="X430" s="78"/>
      <c r="Y430" s="78"/>
      <c r="Z430" s="78"/>
    </row>
    <row r="431" ht="15.75" customHeight="1" spans="1:26">
      <c r="A431" s="87"/>
      <c r="B431" s="78"/>
      <c r="C431" s="88"/>
      <c r="D431" s="88"/>
      <c r="E431" s="89"/>
      <c r="F431" s="78"/>
      <c r="G431" s="78"/>
      <c r="H431" s="78"/>
      <c r="I431" s="78"/>
      <c r="J431" s="78"/>
      <c r="K431" s="78"/>
      <c r="L431" s="78"/>
      <c r="M431" s="78"/>
      <c r="N431" s="78"/>
      <c r="O431" s="78"/>
      <c r="P431" s="78"/>
      <c r="Q431" s="78"/>
      <c r="R431" s="78"/>
      <c r="S431" s="78"/>
      <c r="T431" s="78"/>
      <c r="U431" s="78"/>
      <c r="V431" s="78"/>
      <c r="W431" s="78"/>
      <c r="X431" s="78"/>
      <c r="Y431" s="78"/>
      <c r="Z431" s="78"/>
    </row>
    <row r="432" ht="15.75" customHeight="1" spans="1:26">
      <c r="A432" s="87"/>
      <c r="B432" s="78"/>
      <c r="C432" s="88"/>
      <c r="D432" s="88"/>
      <c r="E432" s="89"/>
      <c r="F432" s="78"/>
      <c r="G432" s="78"/>
      <c r="H432" s="78"/>
      <c r="I432" s="78"/>
      <c r="J432" s="78"/>
      <c r="K432" s="78"/>
      <c r="L432" s="78"/>
      <c r="M432" s="78"/>
      <c r="N432" s="78"/>
      <c r="O432" s="78"/>
      <c r="P432" s="78"/>
      <c r="Q432" s="78"/>
      <c r="R432" s="78"/>
      <c r="S432" s="78"/>
      <c r="T432" s="78"/>
      <c r="U432" s="78"/>
      <c r="V432" s="78"/>
      <c r="W432" s="78"/>
      <c r="X432" s="78"/>
      <c r="Y432" s="78"/>
      <c r="Z432" s="78"/>
    </row>
    <row r="433" ht="15.75" customHeight="1" spans="1:26">
      <c r="A433" s="87"/>
      <c r="B433" s="78"/>
      <c r="C433" s="88"/>
      <c r="D433" s="88"/>
      <c r="E433" s="89"/>
      <c r="F433" s="78"/>
      <c r="G433" s="78"/>
      <c r="H433" s="78"/>
      <c r="I433" s="78"/>
      <c r="J433" s="78"/>
      <c r="K433" s="78"/>
      <c r="L433" s="78"/>
      <c r="M433" s="78"/>
      <c r="N433" s="78"/>
      <c r="O433" s="78"/>
      <c r="P433" s="78"/>
      <c r="Q433" s="78"/>
      <c r="R433" s="78"/>
      <c r="S433" s="78"/>
      <c r="T433" s="78"/>
      <c r="U433" s="78"/>
      <c r="V433" s="78"/>
      <c r="W433" s="78"/>
      <c r="X433" s="78"/>
      <c r="Y433" s="78"/>
      <c r="Z433" s="78"/>
    </row>
    <row r="434" ht="15.75" customHeight="1" spans="1:26">
      <c r="A434" s="87"/>
      <c r="B434" s="78"/>
      <c r="C434" s="88"/>
      <c r="D434" s="88"/>
      <c r="E434" s="89"/>
      <c r="F434" s="78"/>
      <c r="G434" s="78"/>
      <c r="H434" s="78"/>
      <c r="I434" s="78"/>
      <c r="J434" s="78"/>
      <c r="K434" s="78"/>
      <c r="L434" s="78"/>
      <c r="M434" s="78"/>
      <c r="N434" s="78"/>
      <c r="O434" s="78"/>
      <c r="P434" s="78"/>
      <c r="Q434" s="78"/>
      <c r="R434" s="78"/>
      <c r="S434" s="78"/>
      <c r="T434" s="78"/>
      <c r="U434" s="78"/>
      <c r="V434" s="78"/>
      <c r="W434" s="78"/>
      <c r="X434" s="78"/>
      <c r="Y434" s="78"/>
      <c r="Z434" s="78"/>
    </row>
    <row r="435" ht="15.75" customHeight="1" spans="1:26">
      <c r="A435" s="87"/>
      <c r="B435" s="78"/>
      <c r="C435" s="88"/>
      <c r="D435" s="88"/>
      <c r="E435" s="89"/>
      <c r="F435" s="78"/>
      <c r="G435" s="78"/>
      <c r="H435" s="78"/>
      <c r="I435" s="78"/>
      <c r="J435" s="78"/>
      <c r="K435" s="78"/>
      <c r="L435" s="78"/>
      <c r="M435" s="78"/>
      <c r="N435" s="78"/>
      <c r="O435" s="78"/>
      <c r="P435" s="78"/>
      <c r="Q435" s="78"/>
      <c r="R435" s="78"/>
      <c r="S435" s="78"/>
      <c r="T435" s="78"/>
      <c r="U435" s="78"/>
      <c r="V435" s="78"/>
      <c r="W435" s="78"/>
      <c r="X435" s="78"/>
      <c r="Y435" s="78"/>
      <c r="Z435" s="78"/>
    </row>
    <row r="436" ht="15.75" customHeight="1" spans="1:26">
      <c r="A436" s="87"/>
      <c r="B436" s="78"/>
      <c r="C436" s="88"/>
      <c r="D436" s="88"/>
      <c r="E436" s="89"/>
      <c r="F436" s="78"/>
      <c r="G436" s="78"/>
      <c r="H436" s="78"/>
      <c r="I436" s="78"/>
      <c r="J436" s="78"/>
      <c r="K436" s="78"/>
      <c r="L436" s="78"/>
      <c r="M436" s="78"/>
      <c r="N436" s="78"/>
      <c r="O436" s="78"/>
      <c r="P436" s="78"/>
      <c r="Q436" s="78"/>
      <c r="R436" s="78"/>
      <c r="S436" s="78"/>
      <c r="T436" s="78"/>
      <c r="U436" s="78"/>
      <c r="V436" s="78"/>
      <c r="W436" s="78"/>
      <c r="X436" s="78"/>
      <c r="Y436" s="78"/>
      <c r="Z436" s="78"/>
    </row>
    <row r="437" ht="15.75" customHeight="1" spans="1:26">
      <c r="A437" s="87"/>
      <c r="B437" s="78"/>
      <c r="C437" s="88"/>
      <c r="D437" s="88"/>
      <c r="E437" s="89"/>
      <c r="F437" s="78"/>
      <c r="G437" s="78"/>
      <c r="H437" s="78"/>
      <c r="I437" s="78"/>
      <c r="J437" s="78"/>
      <c r="K437" s="78"/>
      <c r="L437" s="78"/>
      <c r="M437" s="78"/>
      <c r="N437" s="78"/>
      <c r="O437" s="78"/>
      <c r="P437" s="78"/>
      <c r="Q437" s="78"/>
      <c r="R437" s="78"/>
      <c r="S437" s="78"/>
      <c r="T437" s="78"/>
      <c r="U437" s="78"/>
      <c r="V437" s="78"/>
      <c r="W437" s="78"/>
      <c r="X437" s="78"/>
      <c r="Y437" s="78"/>
      <c r="Z437" s="78"/>
    </row>
    <row r="438" ht="15.75" customHeight="1" spans="1:26">
      <c r="A438" s="87"/>
      <c r="B438" s="78"/>
      <c r="C438" s="88"/>
      <c r="D438" s="88"/>
      <c r="E438" s="89"/>
      <c r="F438" s="78"/>
      <c r="G438" s="78"/>
      <c r="H438" s="78"/>
      <c r="I438" s="78"/>
      <c r="J438" s="78"/>
      <c r="K438" s="78"/>
      <c r="L438" s="78"/>
      <c r="M438" s="78"/>
      <c r="N438" s="78"/>
      <c r="O438" s="78"/>
      <c r="P438" s="78"/>
      <c r="Q438" s="78"/>
      <c r="R438" s="78"/>
      <c r="S438" s="78"/>
      <c r="T438" s="78"/>
      <c r="U438" s="78"/>
      <c r="V438" s="78"/>
      <c r="W438" s="78"/>
      <c r="X438" s="78"/>
      <c r="Y438" s="78"/>
      <c r="Z438" s="78"/>
    </row>
    <row r="439" ht="15.75" customHeight="1" spans="1:26">
      <c r="A439" s="87"/>
      <c r="B439" s="78"/>
      <c r="C439" s="88"/>
      <c r="D439" s="88"/>
      <c r="E439" s="89"/>
      <c r="F439" s="78"/>
      <c r="G439" s="78"/>
      <c r="H439" s="78"/>
      <c r="I439" s="78"/>
      <c r="J439" s="78"/>
      <c r="K439" s="78"/>
      <c r="L439" s="78"/>
      <c r="M439" s="78"/>
      <c r="N439" s="78"/>
      <c r="O439" s="78"/>
      <c r="P439" s="78"/>
      <c r="Q439" s="78"/>
      <c r="R439" s="78"/>
      <c r="S439" s="78"/>
      <c r="T439" s="78"/>
      <c r="U439" s="78"/>
      <c r="V439" s="78"/>
      <c r="W439" s="78"/>
      <c r="X439" s="78"/>
      <c r="Y439" s="78"/>
      <c r="Z439" s="78"/>
    </row>
    <row r="440" ht="15.75" customHeight="1" spans="1:26">
      <c r="A440" s="87"/>
      <c r="B440" s="78"/>
      <c r="C440" s="88"/>
      <c r="D440" s="88"/>
      <c r="E440" s="89"/>
      <c r="F440" s="78"/>
      <c r="G440" s="78"/>
      <c r="H440" s="78"/>
      <c r="I440" s="78"/>
      <c r="J440" s="78"/>
      <c r="K440" s="78"/>
      <c r="L440" s="78"/>
      <c r="M440" s="78"/>
      <c r="N440" s="78"/>
      <c r="O440" s="78"/>
      <c r="P440" s="78"/>
      <c r="Q440" s="78"/>
      <c r="R440" s="78"/>
      <c r="S440" s="78"/>
      <c r="T440" s="78"/>
      <c r="U440" s="78"/>
      <c r="V440" s="78"/>
      <c r="W440" s="78"/>
      <c r="X440" s="78"/>
      <c r="Y440" s="78"/>
      <c r="Z440" s="78"/>
    </row>
    <row r="441" ht="15.75" customHeight="1" spans="1:26">
      <c r="A441" s="87"/>
      <c r="B441" s="78"/>
      <c r="C441" s="88"/>
      <c r="D441" s="88"/>
      <c r="E441" s="89"/>
      <c r="F441" s="78"/>
      <c r="G441" s="78"/>
      <c r="H441" s="78"/>
      <c r="I441" s="78"/>
      <c r="J441" s="78"/>
      <c r="K441" s="78"/>
      <c r="L441" s="78"/>
      <c r="M441" s="78"/>
      <c r="N441" s="78"/>
      <c r="O441" s="78"/>
      <c r="P441" s="78"/>
      <c r="Q441" s="78"/>
      <c r="R441" s="78"/>
      <c r="S441" s="78"/>
      <c r="T441" s="78"/>
      <c r="U441" s="78"/>
      <c r="V441" s="78"/>
      <c r="W441" s="78"/>
      <c r="X441" s="78"/>
      <c r="Y441" s="78"/>
      <c r="Z441" s="78"/>
    </row>
    <row r="442" ht="15.75" customHeight="1" spans="1:26">
      <c r="A442" s="87"/>
      <c r="B442" s="78"/>
      <c r="C442" s="88"/>
      <c r="D442" s="88"/>
      <c r="E442" s="89"/>
      <c r="F442" s="78"/>
      <c r="G442" s="78"/>
      <c r="H442" s="78"/>
      <c r="I442" s="78"/>
      <c r="J442" s="78"/>
      <c r="K442" s="78"/>
      <c r="L442" s="78"/>
      <c r="M442" s="78"/>
      <c r="N442" s="78"/>
      <c r="O442" s="78"/>
      <c r="P442" s="78"/>
      <c r="Q442" s="78"/>
      <c r="R442" s="78"/>
      <c r="S442" s="78"/>
      <c r="T442" s="78"/>
      <c r="U442" s="78"/>
      <c r="V442" s="78"/>
      <c r="W442" s="78"/>
      <c r="X442" s="78"/>
      <c r="Y442" s="78"/>
      <c r="Z442" s="78"/>
    </row>
    <row r="443" ht="15.75" customHeight="1" spans="1:26">
      <c r="A443" s="87"/>
      <c r="B443" s="78"/>
      <c r="C443" s="88"/>
      <c r="D443" s="88"/>
      <c r="E443" s="89"/>
      <c r="F443" s="78"/>
      <c r="G443" s="78"/>
      <c r="H443" s="78"/>
      <c r="I443" s="78"/>
      <c r="J443" s="78"/>
      <c r="K443" s="78"/>
      <c r="L443" s="78"/>
      <c r="M443" s="78"/>
      <c r="N443" s="78"/>
      <c r="O443" s="78"/>
      <c r="P443" s="78"/>
      <c r="Q443" s="78"/>
      <c r="R443" s="78"/>
      <c r="S443" s="78"/>
      <c r="T443" s="78"/>
      <c r="U443" s="78"/>
      <c r="V443" s="78"/>
      <c r="W443" s="78"/>
      <c r="X443" s="78"/>
      <c r="Y443" s="78"/>
      <c r="Z443" s="78"/>
    </row>
    <row r="444" ht="15.75" customHeight="1" spans="1:26">
      <c r="A444" s="87"/>
      <c r="B444" s="78"/>
      <c r="C444" s="88"/>
      <c r="D444" s="88"/>
      <c r="E444" s="89"/>
      <c r="F444" s="78"/>
      <c r="G444" s="78"/>
      <c r="H444" s="78"/>
      <c r="I444" s="78"/>
      <c r="J444" s="78"/>
      <c r="K444" s="78"/>
      <c r="L444" s="78"/>
      <c r="M444" s="78"/>
      <c r="N444" s="78"/>
      <c r="O444" s="78"/>
      <c r="P444" s="78"/>
      <c r="Q444" s="78"/>
      <c r="R444" s="78"/>
      <c r="S444" s="78"/>
      <c r="T444" s="78"/>
      <c r="U444" s="78"/>
      <c r="V444" s="78"/>
      <c r="W444" s="78"/>
      <c r="X444" s="78"/>
      <c r="Y444" s="78"/>
      <c r="Z444" s="78"/>
    </row>
    <row r="445" ht="15.75" customHeight="1" spans="1:26">
      <c r="A445" s="87"/>
      <c r="B445" s="78"/>
      <c r="C445" s="88"/>
      <c r="D445" s="88"/>
      <c r="E445" s="89"/>
      <c r="F445" s="78"/>
      <c r="G445" s="78"/>
      <c r="H445" s="78"/>
      <c r="I445" s="78"/>
      <c r="J445" s="78"/>
      <c r="K445" s="78"/>
      <c r="L445" s="78"/>
      <c r="M445" s="78"/>
      <c r="N445" s="78"/>
      <c r="O445" s="78"/>
      <c r="P445" s="78"/>
      <c r="Q445" s="78"/>
      <c r="R445" s="78"/>
      <c r="S445" s="78"/>
      <c r="T445" s="78"/>
      <c r="U445" s="78"/>
      <c r="V445" s="78"/>
      <c r="W445" s="78"/>
      <c r="X445" s="78"/>
      <c r="Y445" s="78"/>
      <c r="Z445" s="78"/>
    </row>
    <row r="446" ht="15.75" customHeight="1" spans="1:26">
      <c r="A446" s="87"/>
      <c r="B446" s="78"/>
      <c r="C446" s="88"/>
      <c r="D446" s="88"/>
      <c r="E446" s="89"/>
      <c r="F446" s="78"/>
      <c r="G446" s="78"/>
      <c r="H446" s="78"/>
      <c r="I446" s="78"/>
      <c r="J446" s="78"/>
      <c r="K446" s="78"/>
      <c r="L446" s="78"/>
      <c r="M446" s="78"/>
      <c r="N446" s="78"/>
      <c r="O446" s="78"/>
      <c r="P446" s="78"/>
      <c r="Q446" s="78"/>
      <c r="R446" s="78"/>
      <c r="S446" s="78"/>
      <c r="T446" s="78"/>
      <c r="U446" s="78"/>
      <c r="V446" s="78"/>
      <c r="W446" s="78"/>
      <c r="X446" s="78"/>
      <c r="Y446" s="78"/>
      <c r="Z446" s="78"/>
    </row>
    <row r="447" ht="15.75" customHeight="1" spans="1:26">
      <c r="A447" s="87"/>
      <c r="B447" s="78"/>
      <c r="C447" s="88"/>
      <c r="D447" s="88"/>
      <c r="E447" s="89"/>
      <c r="F447" s="78"/>
      <c r="G447" s="78"/>
      <c r="H447" s="78"/>
      <c r="I447" s="78"/>
      <c r="J447" s="78"/>
      <c r="K447" s="78"/>
      <c r="L447" s="78"/>
      <c r="M447" s="78"/>
      <c r="N447" s="78"/>
      <c r="O447" s="78"/>
      <c r="P447" s="78"/>
      <c r="Q447" s="78"/>
      <c r="R447" s="78"/>
      <c r="S447" s="78"/>
      <c r="T447" s="78"/>
      <c r="U447" s="78"/>
      <c r="V447" s="78"/>
      <c r="W447" s="78"/>
      <c r="X447" s="78"/>
      <c r="Y447" s="78"/>
      <c r="Z447" s="78"/>
    </row>
    <row r="448" ht="15.75" customHeight="1" spans="1:26">
      <c r="A448" s="87"/>
      <c r="B448" s="78"/>
      <c r="C448" s="88"/>
      <c r="D448" s="88"/>
      <c r="E448" s="89"/>
      <c r="F448" s="78"/>
      <c r="G448" s="78"/>
      <c r="H448" s="78"/>
      <c r="I448" s="78"/>
      <c r="J448" s="78"/>
      <c r="K448" s="78"/>
      <c r="L448" s="78"/>
      <c r="M448" s="78"/>
      <c r="N448" s="78"/>
      <c r="O448" s="78"/>
      <c r="P448" s="78"/>
      <c r="Q448" s="78"/>
      <c r="R448" s="78"/>
      <c r="S448" s="78"/>
      <c r="T448" s="78"/>
      <c r="U448" s="78"/>
      <c r="V448" s="78"/>
      <c r="W448" s="78"/>
      <c r="X448" s="78"/>
      <c r="Y448" s="78"/>
      <c r="Z448" s="78"/>
    </row>
    <row r="449" ht="15.75" customHeight="1" spans="1:26">
      <c r="A449" s="87"/>
      <c r="B449" s="78"/>
      <c r="C449" s="88"/>
      <c r="D449" s="88"/>
      <c r="E449" s="89"/>
      <c r="F449" s="78"/>
      <c r="G449" s="78"/>
      <c r="H449" s="78"/>
      <c r="I449" s="78"/>
      <c r="J449" s="78"/>
      <c r="K449" s="78"/>
      <c r="L449" s="78"/>
      <c r="M449" s="78"/>
      <c r="N449" s="78"/>
      <c r="O449" s="78"/>
      <c r="P449" s="78"/>
      <c r="Q449" s="78"/>
      <c r="R449" s="78"/>
      <c r="S449" s="78"/>
      <c r="T449" s="78"/>
      <c r="U449" s="78"/>
      <c r="V449" s="78"/>
      <c r="W449" s="78"/>
      <c r="X449" s="78"/>
      <c r="Y449" s="78"/>
      <c r="Z449" s="78"/>
    </row>
    <row r="450" ht="15.75" customHeight="1" spans="1:26">
      <c r="A450" s="87"/>
      <c r="B450" s="78"/>
      <c r="C450" s="88"/>
      <c r="D450" s="88"/>
      <c r="E450" s="89"/>
      <c r="F450" s="78"/>
      <c r="G450" s="78"/>
      <c r="H450" s="78"/>
      <c r="I450" s="78"/>
      <c r="J450" s="78"/>
      <c r="K450" s="78"/>
      <c r="L450" s="78"/>
      <c r="M450" s="78"/>
      <c r="N450" s="78"/>
      <c r="O450" s="78"/>
      <c r="P450" s="78"/>
      <c r="Q450" s="78"/>
      <c r="R450" s="78"/>
      <c r="S450" s="78"/>
      <c r="T450" s="78"/>
      <c r="U450" s="78"/>
      <c r="V450" s="78"/>
      <c r="W450" s="78"/>
      <c r="X450" s="78"/>
      <c r="Y450" s="78"/>
      <c r="Z450" s="78"/>
    </row>
    <row r="451" ht="15.75" customHeight="1" spans="1:26">
      <c r="A451" s="87"/>
      <c r="B451" s="78"/>
      <c r="C451" s="88"/>
      <c r="D451" s="88"/>
      <c r="E451" s="89"/>
      <c r="F451" s="78"/>
      <c r="G451" s="78"/>
      <c r="H451" s="78"/>
      <c r="I451" s="78"/>
      <c r="J451" s="78"/>
      <c r="K451" s="78"/>
      <c r="L451" s="78"/>
      <c r="M451" s="78"/>
      <c r="N451" s="78"/>
      <c r="O451" s="78"/>
      <c r="P451" s="78"/>
      <c r="Q451" s="78"/>
      <c r="R451" s="78"/>
      <c r="S451" s="78"/>
      <c r="T451" s="78"/>
      <c r="U451" s="78"/>
      <c r="V451" s="78"/>
      <c r="W451" s="78"/>
      <c r="X451" s="78"/>
      <c r="Y451" s="78"/>
      <c r="Z451" s="78"/>
    </row>
    <row r="452" ht="15.75" customHeight="1" spans="1:26">
      <c r="A452" s="87"/>
      <c r="B452" s="78"/>
      <c r="C452" s="88"/>
      <c r="D452" s="88"/>
      <c r="E452" s="89"/>
      <c r="F452" s="78"/>
      <c r="G452" s="78"/>
      <c r="H452" s="78"/>
      <c r="I452" s="78"/>
      <c r="J452" s="78"/>
      <c r="K452" s="78"/>
      <c r="L452" s="78"/>
      <c r="M452" s="78"/>
      <c r="N452" s="78"/>
      <c r="O452" s="78"/>
      <c r="P452" s="78"/>
      <c r="Q452" s="78"/>
      <c r="R452" s="78"/>
      <c r="S452" s="78"/>
      <c r="T452" s="78"/>
      <c r="U452" s="78"/>
      <c r="V452" s="78"/>
      <c r="W452" s="78"/>
      <c r="X452" s="78"/>
      <c r="Y452" s="78"/>
      <c r="Z452" s="78"/>
    </row>
    <row r="453" ht="15.75" customHeight="1" spans="1:26">
      <c r="A453" s="87"/>
      <c r="B453" s="78"/>
      <c r="C453" s="88"/>
      <c r="D453" s="88"/>
      <c r="E453" s="89"/>
      <c r="F453" s="78"/>
      <c r="G453" s="78"/>
      <c r="H453" s="78"/>
      <c r="I453" s="78"/>
      <c r="J453" s="78"/>
      <c r="K453" s="78"/>
      <c r="L453" s="78"/>
      <c r="M453" s="78"/>
      <c r="N453" s="78"/>
      <c r="O453" s="78"/>
      <c r="P453" s="78"/>
      <c r="Q453" s="78"/>
      <c r="R453" s="78"/>
      <c r="S453" s="78"/>
      <c r="T453" s="78"/>
      <c r="U453" s="78"/>
      <c r="V453" s="78"/>
      <c r="W453" s="78"/>
      <c r="X453" s="78"/>
      <c r="Y453" s="78"/>
      <c r="Z453" s="78"/>
    </row>
    <row r="454" ht="15.75" customHeight="1" spans="1:26">
      <c r="A454" s="87"/>
      <c r="B454" s="78"/>
      <c r="C454" s="88"/>
      <c r="D454" s="88"/>
      <c r="E454" s="89"/>
      <c r="F454" s="78"/>
      <c r="G454" s="78"/>
      <c r="H454" s="78"/>
      <c r="I454" s="78"/>
      <c r="J454" s="78"/>
      <c r="K454" s="78"/>
      <c r="L454" s="78"/>
      <c r="M454" s="78"/>
      <c r="N454" s="78"/>
      <c r="O454" s="78"/>
      <c r="P454" s="78"/>
      <c r="Q454" s="78"/>
      <c r="R454" s="78"/>
      <c r="S454" s="78"/>
      <c r="T454" s="78"/>
      <c r="U454" s="78"/>
      <c r="V454" s="78"/>
      <c r="W454" s="78"/>
      <c r="X454" s="78"/>
      <c r="Y454" s="78"/>
      <c r="Z454" s="78"/>
    </row>
    <row r="455" ht="15.75" customHeight="1" spans="1:26">
      <c r="A455" s="87"/>
      <c r="B455" s="78"/>
      <c r="C455" s="88"/>
      <c r="D455" s="88"/>
      <c r="E455" s="89"/>
      <c r="F455" s="78"/>
      <c r="G455" s="78"/>
      <c r="H455" s="78"/>
      <c r="I455" s="78"/>
      <c r="J455" s="78"/>
      <c r="K455" s="78"/>
      <c r="L455" s="78"/>
      <c r="M455" s="78"/>
      <c r="N455" s="78"/>
      <c r="O455" s="78"/>
      <c r="P455" s="78"/>
      <c r="Q455" s="78"/>
      <c r="R455" s="78"/>
      <c r="S455" s="78"/>
      <c r="T455" s="78"/>
      <c r="U455" s="78"/>
      <c r="V455" s="78"/>
      <c r="W455" s="78"/>
      <c r="X455" s="78"/>
      <c r="Y455" s="78"/>
      <c r="Z455" s="78"/>
    </row>
    <row r="456" ht="15.75" customHeight="1" spans="1:26">
      <c r="A456" s="87"/>
      <c r="B456" s="78"/>
      <c r="C456" s="88"/>
      <c r="D456" s="88"/>
      <c r="E456" s="89"/>
      <c r="F456" s="78"/>
      <c r="G456" s="78"/>
      <c r="H456" s="78"/>
      <c r="I456" s="78"/>
      <c r="J456" s="78"/>
      <c r="K456" s="78"/>
      <c r="L456" s="78"/>
      <c r="M456" s="78"/>
      <c r="N456" s="78"/>
      <c r="O456" s="78"/>
      <c r="P456" s="78"/>
      <c r="Q456" s="78"/>
      <c r="R456" s="78"/>
      <c r="S456" s="78"/>
      <c r="T456" s="78"/>
      <c r="U456" s="78"/>
      <c r="V456" s="78"/>
      <c r="W456" s="78"/>
      <c r="X456" s="78"/>
      <c r="Y456" s="78"/>
      <c r="Z456" s="78"/>
    </row>
    <row r="457" ht="15.75" customHeight="1" spans="1:26">
      <c r="A457" s="87"/>
      <c r="B457" s="78"/>
      <c r="C457" s="88"/>
      <c r="D457" s="88"/>
      <c r="E457" s="89"/>
      <c r="F457" s="78"/>
      <c r="G457" s="78"/>
      <c r="H457" s="78"/>
      <c r="I457" s="78"/>
      <c r="J457" s="78"/>
      <c r="K457" s="78"/>
      <c r="L457" s="78"/>
      <c r="M457" s="78"/>
      <c r="N457" s="78"/>
      <c r="O457" s="78"/>
      <c r="P457" s="78"/>
      <c r="Q457" s="78"/>
      <c r="R457" s="78"/>
      <c r="S457" s="78"/>
      <c r="T457" s="78"/>
      <c r="U457" s="78"/>
      <c r="V457" s="78"/>
      <c r="W457" s="78"/>
      <c r="X457" s="78"/>
      <c r="Y457" s="78"/>
      <c r="Z457" s="78"/>
    </row>
    <row r="458" ht="15.75" customHeight="1" spans="1:26">
      <c r="A458" s="87"/>
      <c r="B458" s="78"/>
      <c r="C458" s="88"/>
      <c r="D458" s="88"/>
      <c r="E458" s="89"/>
      <c r="F458" s="78"/>
      <c r="G458" s="78"/>
      <c r="H458" s="78"/>
      <c r="I458" s="78"/>
      <c r="J458" s="78"/>
      <c r="K458" s="78"/>
      <c r="L458" s="78"/>
      <c r="M458" s="78"/>
      <c r="N458" s="78"/>
      <c r="O458" s="78"/>
      <c r="P458" s="78"/>
      <c r="Q458" s="78"/>
      <c r="R458" s="78"/>
      <c r="S458" s="78"/>
      <c r="T458" s="78"/>
      <c r="U458" s="78"/>
      <c r="V458" s="78"/>
      <c r="W458" s="78"/>
      <c r="X458" s="78"/>
      <c r="Y458" s="78"/>
      <c r="Z458" s="78"/>
    </row>
    <row r="459" ht="15.75" customHeight="1" spans="1:26">
      <c r="A459" s="87"/>
      <c r="B459" s="78"/>
      <c r="C459" s="88"/>
      <c r="D459" s="88"/>
      <c r="E459" s="89"/>
      <c r="F459" s="78"/>
      <c r="G459" s="78"/>
      <c r="H459" s="78"/>
      <c r="I459" s="78"/>
      <c r="J459" s="78"/>
      <c r="K459" s="78"/>
      <c r="L459" s="78"/>
      <c r="M459" s="78"/>
      <c r="N459" s="78"/>
      <c r="O459" s="78"/>
      <c r="P459" s="78"/>
      <c r="Q459" s="78"/>
      <c r="R459" s="78"/>
      <c r="S459" s="78"/>
      <c r="T459" s="78"/>
      <c r="U459" s="78"/>
      <c r="V459" s="78"/>
      <c r="W459" s="78"/>
      <c r="X459" s="78"/>
      <c r="Y459" s="78"/>
      <c r="Z459" s="78"/>
    </row>
    <row r="460" ht="15.75" customHeight="1" spans="1:26">
      <c r="A460" s="87"/>
      <c r="B460" s="78"/>
      <c r="C460" s="88"/>
      <c r="D460" s="88"/>
      <c r="E460" s="89"/>
      <c r="F460" s="78"/>
      <c r="G460" s="78"/>
      <c r="H460" s="78"/>
      <c r="I460" s="78"/>
      <c r="J460" s="78"/>
      <c r="K460" s="78"/>
      <c r="L460" s="78"/>
      <c r="M460" s="78"/>
      <c r="N460" s="78"/>
      <c r="O460" s="78"/>
      <c r="P460" s="78"/>
      <c r="Q460" s="78"/>
      <c r="R460" s="78"/>
      <c r="S460" s="78"/>
      <c r="T460" s="78"/>
      <c r="U460" s="78"/>
      <c r="V460" s="78"/>
      <c r="W460" s="78"/>
      <c r="X460" s="78"/>
      <c r="Y460" s="78"/>
      <c r="Z460" s="78"/>
    </row>
    <row r="461" ht="15.75" customHeight="1" spans="1:26">
      <c r="A461" s="87"/>
      <c r="B461" s="78"/>
      <c r="C461" s="88"/>
      <c r="D461" s="88"/>
      <c r="E461" s="89"/>
      <c r="F461" s="78"/>
      <c r="G461" s="78"/>
      <c r="H461" s="78"/>
      <c r="I461" s="78"/>
      <c r="J461" s="78"/>
      <c r="K461" s="78"/>
      <c r="L461" s="78"/>
      <c r="M461" s="78"/>
      <c r="N461" s="78"/>
      <c r="O461" s="78"/>
      <c r="P461" s="78"/>
      <c r="Q461" s="78"/>
      <c r="R461" s="78"/>
      <c r="S461" s="78"/>
      <c r="T461" s="78"/>
      <c r="U461" s="78"/>
      <c r="V461" s="78"/>
      <c r="W461" s="78"/>
      <c r="X461" s="78"/>
      <c r="Y461" s="78"/>
      <c r="Z461" s="78"/>
    </row>
    <row r="462" ht="15.75" customHeight="1" spans="1:26">
      <c r="A462" s="87"/>
      <c r="B462" s="78"/>
      <c r="C462" s="88"/>
      <c r="D462" s="88"/>
      <c r="E462" s="89"/>
      <c r="F462" s="78"/>
      <c r="G462" s="78"/>
      <c r="H462" s="78"/>
      <c r="I462" s="78"/>
      <c r="J462" s="78"/>
      <c r="K462" s="78"/>
      <c r="L462" s="78"/>
      <c r="M462" s="78"/>
      <c r="N462" s="78"/>
      <c r="O462" s="78"/>
      <c r="P462" s="78"/>
      <c r="Q462" s="78"/>
      <c r="R462" s="78"/>
      <c r="S462" s="78"/>
      <c r="T462" s="78"/>
      <c r="U462" s="78"/>
      <c r="V462" s="78"/>
      <c r="W462" s="78"/>
      <c r="X462" s="78"/>
      <c r="Y462" s="78"/>
      <c r="Z462" s="78"/>
    </row>
    <row r="463" ht="15.75" customHeight="1" spans="1:26">
      <c r="A463" s="87"/>
      <c r="B463" s="78"/>
      <c r="C463" s="88"/>
      <c r="D463" s="88"/>
      <c r="E463" s="89"/>
      <c r="F463" s="78"/>
      <c r="G463" s="78"/>
      <c r="H463" s="78"/>
      <c r="I463" s="78"/>
      <c r="J463" s="78"/>
      <c r="K463" s="78"/>
      <c r="L463" s="78"/>
      <c r="M463" s="78"/>
      <c r="N463" s="78"/>
      <c r="O463" s="78"/>
      <c r="P463" s="78"/>
      <c r="Q463" s="78"/>
      <c r="R463" s="78"/>
      <c r="S463" s="78"/>
      <c r="T463" s="78"/>
      <c r="U463" s="78"/>
      <c r="V463" s="78"/>
      <c r="W463" s="78"/>
      <c r="X463" s="78"/>
      <c r="Y463" s="78"/>
      <c r="Z463" s="78"/>
    </row>
    <row r="464" ht="15.75" customHeight="1" spans="1:26">
      <c r="A464" s="87"/>
      <c r="B464" s="78"/>
      <c r="C464" s="88"/>
      <c r="D464" s="88"/>
      <c r="E464" s="89"/>
      <c r="F464" s="78"/>
      <c r="G464" s="78"/>
      <c r="H464" s="78"/>
      <c r="I464" s="78"/>
      <c r="J464" s="78"/>
      <c r="K464" s="78"/>
      <c r="L464" s="78"/>
      <c r="M464" s="78"/>
      <c r="N464" s="78"/>
      <c r="O464" s="78"/>
      <c r="P464" s="78"/>
      <c r="Q464" s="78"/>
      <c r="R464" s="78"/>
      <c r="S464" s="78"/>
      <c r="T464" s="78"/>
      <c r="U464" s="78"/>
      <c r="V464" s="78"/>
      <c r="W464" s="78"/>
      <c r="X464" s="78"/>
      <c r="Y464" s="78"/>
      <c r="Z464" s="78"/>
    </row>
    <row r="465" ht="15.75" customHeight="1" spans="1:26">
      <c r="A465" s="87"/>
      <c r="B465" s="78"/>
      <c r="C465" s="88"/>
      <c r="D465" s="88"/>
      <c r="E465" s="89"/>
      <c r="F465" s="78"/>
      <c r="G465" s="78"/>
      <c r="H465" s="78"/>
      <c r="I465" s="78"/>
      <c r="J465" s="78"/>
      <c r="K465" s="78"/>
      <c r="L465" s="78"/>
      <c r="M465" s="78"/>
      <c r="N465" s="78"/>
      <c r="O465" s="78"/>
      <c r="P465" s="78"/>
      <c r="Q465" s="78"/>
      <c r="R465" s="78"/>
      <c r="S465" s="78"/>
      <c r="T465" s="78"/>
      <c r="U465" s="78"/>
      <c r="V465" s="78"/>
      <c r="W465" s="78"/>
      <c r="X465" s="78"/>
      <c r="Y465" s="78"/>
      <c r="Z465" s="78"/>
    </row>
    <row r="466" ht="15.75" customHeight="1" spans="1:26">
      <c r="A466" s="87"/>
      <c r="B466" s="78"/>
      <c r="C466" s="88"/>
      <c r="D466" s="88"/>
      <c r="E466" s="89"/>
      <c r="F466" s="78"/>
      <c r="G466" s="78"/>
      <c r="H466" s="78"/>
      <c r="I466" s="78"/>
      <c r="J466" s="78"/>
      <c r="K466" s="78"/>
      <c r="L466" s="78"/>
      <c r="M466" s="78"/>
      <c r="N466" s="78"/>
      <c r="O466" s="78"/>
      <c r="P466" s="78"/>
      <c r="Q466" s="78"/>
      <c r="R466" s="78"/>
      <c r="S466" s="78"/>
      <c r="T466" s="78"/>
      <c r="U466" s="78"/>
      <c r="V466" s="78"/>
      <c r="W466" s="78"/>
      <c r="X466" s="78"/>
      <c r="Y466" s="78"/>
      <c r="Z466" s="78"/>
    </row>
    <row r="467" ht="15.75" customHeight="1" spans="1:26">
      <c r="A467" s="87"/>
      <c r="B467" s="78"/>
      <c r="C467" s="88"/>
      <c r="D467" s="88"/>
      <c r="E467" s="89"/>
      <c r="F467" s="78"/>
      <c r="G467" s="78"/>
      <c r="H467" s="78"/>
      <c r="I467" s="78"/>
      <c r="J467" s="78"/>
      <c r="K467" s="78"/>
      <c r="L467" s="78"/>
      <c r="M467" s="78"/>
      <c r="N467" s="78"/>
      <c r="O467" s="78"/>
      <c r="P467" s="78"/>
      <c r="Q467" s="78"/>
      <c r="R467" s="78"/>
      <c r="S467" s="78"/>
      <c r="T467" s="78"/>
      <c r="U467" s="78"/>
      <c r="V467" s="78"/>
      <c r="W467" s="78"/>
      <c r="X467" s="78"/>
      <c r="Y467" s="78"/>
      <c r="Z467" s="78"/>
    </row>
    <row r="468" ht="15.75" customHeight="1" spans="1:26">
      <c r="A468" s="87"/>
      <c r="B468" s="78"/>
      <c r="C468" s="88"/>
      <c r="D468" s="88"/>
      <c r="E468" s="89"/>
      <c r="F468" s="78"/>
      <c r="G468" s="78"/>
      <c r="H468" s="78"/>
      <c r="I468" s="78"/>
      <c r="J468" s="78"/>
      <c r="K468" s="78"/>
      <c r="L468" s="78"/>
      <c r="M468" s="78"/>
      <c r="N468" s="78"/>
      <c r="O468" s="78"/>
      <c r="P468" s="78"/>
      <c r="Q468" s="78"/>
      <c r="R468" s="78"/>
      <c r="S468" s="78"/>
      <c r="T468" s="78"/>
      <c r="U468" s="78"/>
      <c r="V468" s="78"/>
      <c r="W468" s="78"/>
      <c r="X468" s="78"/>
      <c r="Y468" s="78"/>
      <c r="Z468" s="78"/>
    </row>
    <row r="469" ht="15.75" customHeight="1" spans="1:26">
      <c r="A469" s="87"/>
      <c r="B469" s="78"/>
      <c r="C469" s="88"/>
      <c r="D469" s="88"/>
      <c r="E469" s="89"/>
      <c r="F469" s="78"/>
      <c r="G469" s="78"/>
      <c r="H469" s="78"/>
      <c r="I469" s="78"/>
      <c r="J469" s="78"/>
      <c r="K469" s="78"/>
      <c r="L469" s="78"/>
      <c r="M469" s="78"/>
      <c r="N469" s="78"/>
      <c r="O469" s="78"/>
      <c r="P469" s="78"/>
      <c r="Q469" s="78"/>
      <c r="R469" s="78"/>
      <c r="S469" s="78"/>
      <c r="T469" s="78"/>
      <c r="U469" s="78"/>
      <c r="V469" s="78"/>
      <c r="W469" s="78"/>
      <c r="X469" s="78"/>
      <c r="Y469" s="78"/>
      <c r="Z469" s="78"/>
    </row>
    <row r="470" ht="15.75" customHeight="1" spans="1:26">
      <c r="A470" s="87"/>
      <c r="B470" s="78"/>
      <c r="C470" s="88"/>
      <c r="D470" s="88"/>
      <c r="E470" s="89"/>
      <c r="F470" s="78"/>
      <c r="G470" s="78"/>
      <c r="H470" s="78"/>
      <c r="I470" s="78"/>
      <c r="J470" s="78"/>
      <c r="K470" s="78"/>
      <c r="L470" s="78"/>
      <c r="M470" s="78"/>
      <c r="N470" s="78"/>
      <c r="O470" s="78"/>
      <c r="P470" s="78"/>
      <c r="Q470" s="78"/>
      <c r="R470" s="78"/>
      <c r="S470" s="78"/>
      <c r="T470" s="78"/>
      <c r="U470" s="78"/>
      <c r="V470" s="78"/>
      <c r="W470" s="78"/>
      <c r="X470" s="78"/>
      <c r="Y470" s="78"/>
      <c r="Z470" s="78"/>
    </row>
    <row r="471" ht="15.75" customHeight="1" spans="1:26">
      <c r="A471" s="87"/>
      <c r="B471" s="78"/>
      <c r="C471" s="88"/>
      <c r="D471" s="88"/>
      <c r="E471" s="89"/>
      <c r="F471" s="78"/>
      <c r="G471" s="78"/>
      <c r="H471" s="78"/>
      <c r="I471" s="78"/>
      <c r="J471" s="78"/>
      <c r="K471" s="78"/>
      <c r="L471" s="78"/>
      <c r="M471" s="78"/>
      <c r="N471" s="78"/>
      <c r="O471" s="78"/>
      <c r="P471" s="78"/>
      <c r="Q471" s="78"/>
      <c r="R471" s="78"/>
      <c r="S471" s="78"/>
      <c r="T471" s="78"/>
      <c r="U471" s="78"/>
      <c r="V471" s="78"/>
      <c r="W471" s="78"/>
      <c r="X471" s="78"/>
      <c r="Y471" s="78"/>
      <c r="Z471" s="78"/>
    </row>
    <row r="472" ht="15.75" customHeight="1" spans="1:26">
      <c r="A472" s="87"/>
      <c r="B472" s="78"/>
      <c r="C472" s="88"/>
      <c r="D472" s="88"/>
      <c r="E472" s="89"/>
      <c r="F472" s="78"/>
      <c r="G472" s="78"/>
      <c r="H472" s="78"/>
      <c r="I472" s="78"/>
      <c r="J472" s="78"/>
      <c r="K472" s="78"/>
      <c r="L472" s="78"/>
      <c r="M472" s="78"/>
      <c r="N472" s="78"/>
      <c r="O472" s="78"/>
      <c r="P472" s="78"/>
      <c r="Q472" s="78"/>
      <c r="R472" s="78"/>
      <c r="S472" s="78"/>
      <c r="T472" s="78"/>
      <c r="U472" s="78"/>
      <c r="V472" s="78"/>
      <c r="W472" s="78"/>
      <c r="X472" s="78"/>
      <c r="Y472" s="78"/>
      <c r="Z472" s="78"/>
    </row>
    <row r="473" ht="15.75" customHeight="1" spans="1:26">
      <c r="A473" s="87"/>
      <c r="B473" s="78"/>
      <c r="C473" s="88"/>
      <c r="D473" s="88"/>
      <c r="E473" s="89"/>
      <c r="F473" s="78"/>
      <c r="G473" s="78"/>
      <c r="H473" s="78"/>
      <c r="I473" s="78"/>
      <c r="J473" s="78"/>
      <c r="K473" s="78"/>
      <c r="L473" s="78"/>
      <c r="M473" s="78"/>
      <c r="N473" s="78"/>
      <c r="O473" s="78"/>
      <c r="P473" s="78"/>
      <c r="Q473" s="78"/>
      <c r="R473" s="78"/>
      <c r="S473" s="78"/>
      <c r="T473" s="78"/>
      <c r="U473" s="78"/>
      <c r="V473" s="78"/>
      <c r="W473" s="78"/>
      <c r="X473" s="78"/>
      <c r="Y473" s="78"/>
      <c r="Z473" s="78"/>
    </row>
    <row r="474" ht="15.75" customHeight="1" spans="1:26">
      <c r="A474" s="87"/>
      <c r="B474" s="78"/>
      <c r="C474" s="88"/>
      <c r="D474" s="88"/>
      <c r="E474" s="89"/>
      <c r="F474" s="78"/>
      <c r="G474" s="78"/>
      <c r="H474" s="78"/>
      <c r="I474" s="78"/>
      <c r="J474" s="78"/>
      <c r="K474" s="78"/>
      <c r="L474" s="78"/>
      <c r="M474" s="78"/>
      <c r="N474" s="78"/>
      <c r="O474" s="78"/>
      <c r="P474" s="78"/>
      <c r="Q474" s="78"/>
      <c r="R474" s="78"/>
      <c r="S474" s="78"/>
      <c r="T474" s="78"/>
      <c r="U474" s="78"/>
      <c r="V474" s="78"/>
      <c r="W474" s="78"/>
      <c r="X474" s="78"/>
      <c r="Y474" s="78"/>
      <c r="Z474" s="78"/>
    </row>
    <row r="475" ht="15.75" customHeight="1" spans="1:26">
      <c r="A475" s="87"/>
      <c r="B475" s="78"/>
      <c r="C475" s="88"/>
      <c r="D475" s="88"/>
      <c r="E475" s="89"/>
      <c r="F475" s="78"/>
      <c r="G475" s="78"/>
      <c r="H475" s="78"/>
      <c r="I475" s="78"/>
      <c r="J475" s="78"/>
      <c r="K475" s="78"/>
      <c r="L475" s="78"/>
      <c r="M475" s="78"/>
      <c r="N475" s="78"/>
      <c r="O475" s="78"/>
      <c r="P475" s="78"/>
      <c r="Q475" s="78"/>
      <c r="R475" s="78"/>
      <c r="S475" s="78"/>
      <c r="T475" s="78"/>
      <c r="U475" s="78"/>
      <c r="V475" s="78"/>
      <c r="W475" s="78"/>
      <c r="X475" s="78"/>
      <c r="Y475" s="78"/>
      <c r="Z475" s="78"/>
    </row>
    <row r="476" ht="15.75" customHeight="1" spans="1:26">
      <c r="A476" s="87"/>
      <c r="B476" s="78"/>
      <c r="C476" s="88"/>
      <c r="D476" s="88"/>
      <c r="E476" s="89"/>
      <c r="F476" s="78"/>
      <c r="G476" s="78"/>
      <c r="H476" s="78"/>
      <c r="I476" s="78"/>
      <c r="J476" s="78"/>
      <c r="K476" s="78"/>
      <c r="L476" s="78"/>
      <c r="M476" s="78"/>
      <c r="N476" s="78"/>
      <c r="O476" s="78"/>
      <c r="P476" s="78"/>
      <c r="Q476" s="78"/>
      <c r="R476" s="78"/>
      <c r="S476" s="78"/>
      <c r="T476" s="78"/>
      <c r="U476" s="78"/>
      <c r="V476" s="78"/>
      <c r="W476" s="78"/>
      <c r="X476" s="78"/>
      <c r="Y476" s="78"/>
      <c r="Z476" s="78"/>
    </row>
    <row r="477" ht="15.75" customHeight="1" spans="1:26">
      <c r="A477" s="87"/>
      <c r="B477" s="78"/>
      <c r="C477" s="88"/>
      <c r="D477" s="88"/>
      <c r="E477" s="89"/>
      <c r="F477" s="78"/>
      <c r="G477" s="78"/>
      <c r="H477" s="78"/>
      <c r="I477" s="78"/>
      <c r="J477" s="78"/>
      <c r="K477" s="78"/>
      <c r="L477" s="78"/>
      <c r="M477" s="78"/>
      <c r="N477" s="78"/>
      <c r="O477" s="78"/>
      <c r="P477" s="78"/>
      <c r="Q477" s="78"/>
      <c r="R477" s="78"/>
      <c r="S477" s="78"/>
      <c r="T477" s="78"/>
      <c r="U477" s="78"/>
      <c r="V477" s="78"/>
      <c r="W477" s="78"/>
      <c r="X477" s="78"/>
      <c r="Y477" s="78"/>
      <c r="Z477" s="78"/>
    </row>
    <row r="478" ht="15.75" customHeight="1" spans="1:26">
      <c r="A478" s="87"/>
      <c r="B478" s="78"/>
      <c r="C478" s="88"/>
      <c r="D478" s="88"/>
      <c r="E478" s="89"/>
      <c r="F478" s="78"/>
      <c r="G478" s="78"/>
      <c r="H478" s="78"/>
      <c r="I478" s="78"/>
      <c r="J478" s="78"/>
      <c r="K478" s="78"/>
      <c r="L478" s="78"/>
      <c r="M478" s="78"/>
      <c r="N478" s="78"/>
      <c r="O478" s="78"/>
      <c r="P478" s="78"/>
      <c r="Q478" s="78"/>
      <c r="R478" s="78"/>
      <c r="S478" s="78"/>
      <c r="T478" s="78"/>
      <c r="U478" s="78"/>
      <c r="V478" s="78"/>
      <c r="W478" s="78"/>
      <c r="X478" s="78"/>
      <c r="Y478" s="78"/>
      <c r="Z478" s="78"/>
    </row>
    <row r="479" ht="15.75" customHeight="1" spans="1:26">
      <c r="A479" s="87"/>
      <c r="B479" s="78"/>
      <c r="C479" s="88"/>
      <c r="D479" s="88"/>
      <c r="E479" s="89"/>
      <c r="F479" s="78"/>
      <c r="G479" s="78"/>
      <c r="H479" s="78"/>
      <c r="I479" s="78"/>
      <c r="J479" s="78"/>
      <c r="K479" s="78"/>
      <c r="L479" s="78"/>
      <c r="M479" s="78"/>
      <c r="N479" s="78"/>
      <c r="O479" s="78"/>
      <c r="P479" s="78"/>
      <c r="Q479" s="78"/>
      <c r="R479" s="78"/>
      <c r="S479" s="78"/>
      <c r="T479" s="78"/>
      <c r="U479" s="78"/>
      <c r="V479" s="78"/>
      <c r="W479" s="78"/>
      <c r="X479" s="78"/>
      <c r="Y479" s="78"/>
      <c r="Z479" s="78"/>
    </row>
    <row r="480" ht="15.75" customHeight="1" spans="1:26">
      <c r="A480" s="87"/>
      <c r="B480" s="78"/>
      <c r="C480" s="88"/>
      <c r="D480" s="88"/>
      <c r="E480" s="89"/>
      <c r="F480" s="78"/>
      <c r="G480" s="78"/>
      <c r="H480" s="78"/>
      <c r="I480" s="78"/>
      <c r="J480" s="78"/>
      <c r="K480" s="78"/>
      <c r="L480" s="78"/>
      <c r="M480" s="78"/>
      <c r="N480" s="78"/>
      <c r="O480" s="78"/>
      <c r="P480" s="78"/>
      <c r="Q480" s="78"/>
      <c r="R480" s="78"/>
      <c r="S480" s="78"/>
      <c r="T480" s="78"/>
      <c r="U480" s="78"/>
      <c r="V480" s="78"/>
      <c r="W480" s="78"/>
      <c r="X480" s="78"/>
      <c r="Y480" s="78"/>
      <c r="Z480" s="78"/>
    </row>
    <row r="481" ht="15.75" customHeight="1" spans="1:26">
      <c r="A481" s="87"/>
      <c r="B481" s="78"/>
      <c r="C481" s="88"/>
      <c r="D481" s="88"/>
      <c r="E481" s="89"/>
      <c r="F481" s="78"/>
      <c r="G481" s="78"/>
      <c r="H481" s="78"/>
      <c r="I481" s="78"/>
      <c r="J481" s="78"/>
      <c r="K481" s="78"/>
      <c r="L481" s="78"/>
      <c r="M481" s="78"/>
      <c r="N481" s="78"/>
      <c r="O481" s="78"/>
      <c r="P481" s="78"/>
      <c r="Q481" s="78"/>
      <c r="R481" s="78"/>
      <c r="S481" s="78"/>
      <c r="T481" s="78"/>
      <c r="U481" s="78"/>
      <c r="V481" s="78"/>
      <c r="W481" s="78"/>
      <c r="X481" s="78"/>
      <c r="Y481" s="78"/>
      <c r="Z481" s="78"/>
    </row>
    <row r="482" ht="15.75" customHeight="1" spans="1:26">
      <c r="A482" s="87"/>
      <c r="B482" s="78"/>
      <c r="C482" s="88"/>
      <c r="D482" s="88"/>
      <c r="E482" s="89"/>
      <c r="F482" s="78"/>
      <c r="G482" s="78"/>
      <c r="H482" s="78"/>
      <c r="I482" s="78"/>
      <c r="J482" s="78"/>
      <c r="K482" s="78"/>
      <c r="L482" s="78"/>
      <c r="M482" s="78"/>
      <c r="N482" s="78"/>
      <c r="O482" s="78"/>
      <c r="P482" s="78"/>
      <c r="Q482" s="78"/>
      <c r="R482" s="78"/>
      <c r="S482" s="78"/>
      <c r="T482" s="78"/>
      <c r="U482" s="78"/>
      <c r="V482" s="78"/>
      <c r="W482" s="78"/>
      <c r="X482" s="78"/>
      <c r="Y482" s="78"/>
      <c r="Z482" s="78"/>
    </row>
    <row r="483" ht="15.75" customHeight="1" spans="1:26">
      <c r="A483" s="87"/>
      <c r="B483" s="78"/>
      <c r="C483" s="88"/>
      <c r="D483" s="88"/>
      <c r="E483" s="89"/>
      <c r="F483" s="78"/>
      <c r="G483" s="78"/>
      <c r="H483" s="78"/>
      <c r="I483" s="78"/>
      <c r="J483" s="78"/>
      <c r="K483" s="78"/>
      <c r="L483" s="78"/>
      <c r="M483" s="78"/>
      <c r="N483" s="78"/>
      <c r="O483" s="78"/>
      <c r="P483" s="78"/>
      <c r="Q483" s="78"/>
      <c r="R483" s="78"/>
      <c r="S483" s="78"/>
      <c r="T483" s="78"/>
      <c r="U483" s="78"/>
      <c r="V483" s="78"/>
      <c r="W483" s="78"/>
      <c r="X483" s="78"/>
      <c r="Y483" s="78"/>
      <c r="Z483" s="78"/>
    </row>
    <row r="484" ht="15.75" customHeight="1" spans="1:26">
      <c r="A484" s="87"/>
      <c r="B484" s="78"/>
      <c r="C484" s="88"/>
      <c r="D484" s="88"/>
      <c r="E484" s="89"/>
      <c r="F484" s="78"/>
      <c r="G484" s="78"/>
      <c r="H484" s="78"/>
      <c r="I484" s="78"/>
      <c r="J484" s="78"/>
      <c r="K484" s="78"/>
      <c r="L484" s="78"/>
      <c r="M484" s="78"/>
      <c r="N484" s="78"/>
      <c r="O484" s="78"/>
      <c r="P484" s="78"/>
      <c r="Q484" s="78"/>
      <c r="R484" s="78"/>
      <c r="S484" s="78"/>
      <c r="T484" s="78"/>
      <c r="U484" s="78"/>
      <c r="V484" s="78"/>
      <c r="W484" s="78"/>
      <c r="X484" s="78"/>
      <c r="Y484" s="78"/>
      <c r="Z484" s="78"/>
    </row>
    <row r="485" ht="15.75" customHeight="1" spans="1:26">
      <c r="A485" s="87"/>
      <c r="B485" s="78"/>
      <c r="C485" s="88"/>
      <c r="D485" s="88"/>
      <c r="E485" s="89"/>
      <c r="F485" s="78"/>
      <c r="G485" s="78"/>
      <c r="H485" s="78"/>
      <c r="I485" s="78"/>
      <c r="J485" s="78"/>
      <c r="K485" s="78"/>
      <c r="L485" s="78"/>
      <c r="M485" s="78"/>
      <c r="N485" s="78"/>
      <c r="O485" s="78"/>
      <c r="P485" s="78"/>
      <c r="Q485" s="78"/>
      <c r="R485" s="78"/>
      <c r="S485" s="78"/>
      <c r="T485" s="78"/>
      <c r="U485" s="78"/>
      <c r="V485" s="78"/>
      <c r="W485" s="78"/>
      <c r="X485" s="78"/>
      <c r="Y485" s="78"/>
      <c r="Z485" s="78"/>
    </row>
    <row r="486" ht="15.75" customHeight="1" spans="1:26">
      <c r="A486" s="87"/>
      <c r="B486" s="78"/>
      <c r="C486" s="88"/>
      <c r="D486" s="88"/>
      <c r="E486" s="89"/>
      <c r="F486" s="78"/>
      <c r="G486" s="78"/>
      <c r="H486" s="78"/>
      <c r="I486" s="78"/>
      <c r="J486" s="78"/>
      <c r="K486" s="78"/>
      <c r="L486" s="78"/>
      <c r="M486" s="78"/>
      <c r="N486" s="78"/>
      <c r="O486" s="78"/>
      <c r="P486" s="78"/>
      <c r="Q486" s="78"/>
      <c r="R486" s="78"/>
      <c r="S486" s="78"/>
      <c r="T486" s="78"/>
      <c r="U486" s="78"/>
      <c r="V486" s="78"/>
      <c r="W486" s="78"/>
      <c r="X486" s="78"/>
      <c r="Y486" s="78"/>
      <c r="Z486" s="78"/>
    </row>
    <row r="487" ht="15.75" customHeight="1" spans="1:26">
      <c r="A487" s="87"/>
      <c r="B487" s="78"/>
      <c r="C487" s="88"/>
      <c r="D487" s="88"/>
      <c r="E487" s="89"/>
      <c r="F487" s="78"/>
      <c r="G487" s="78"/>
      <c r="H487" s="78"/>
      <c r="I487" s="78"/>
      <c r="J487" s="78"/>
      <c r="K487" s="78"/>
      <c r="L487" s="78"/>
      <c r="M487" s="78"/>
      <c r="N487" s="78"/>
      <c r="O487" s="78"/>
      <c r="P487" s="78"/>
      <c r="Q487" s="78"/>
      <c r="R487" s="78"/>
      <c r="S487" s="78"/>
      <c r="T487" s="78"/>
      <c r="U487" s="78"/>
      <c r="V487" s="78"/>
      <c r="W487" s="78"/>
      <c r="X487" s="78"/>
      <c r="Y487" s="78"/>
      <c r="Z487" s="78"/>
    </row>
    <row r="488" ht="15.75" customHeight="1" spans="1:26">
      <c r="A488" s="87"/>
      <c r="B488" s="78"/>
      <c r="C488" s="88"/>
      <c r="D488" s="88"/>
      <c r="E488" s="89"/>
      <c r="F488" s="78"/>
      <c r="G488" s="78"/>
      <c r="H488" s="78"/>
      <c r="I488" s="78"/>
      <c r="J488" s="78"/>
      <c r="K488" s="78"/>
      <c r="L488" s="78"/>
      <c r="M488" s="78"/>
      <c r="N488" s="78"/>
      <c r="O488" s="78"/>
      <c r="P488" s="78"/>
      <c r="Q488" s="78"/>
      <c r="R488" s="78"/>
      <c r="S488" s="78"/>
      <c r="T488" s="78"/>
      <c r="U488" s="78"/>
      <c r="V488" s="78"/>
      <c r="W488" s="78"/>
      <c r="X488" s="78"/>
      <c r="Y488" s="78"/>
      <c r="Z488" s="78"/>
    </row>
    <row r="489" ht="15.75" customHeight="1" spans="1:26">
      <c r="A489" s="87"/>
      <c r="B489" s="78"/>
      <c r="C489" s="88"/>
      <c r="D489" s="88"/>
      <c r="E489" s="89"/>
      <c r="F489" s="78"/>
      <c r="G489" s="78"/>
      <c r="H489" s="78"/>
      <c r="I489" s="78"/>
      <c r="J489" s="78"/>
      <c r="K489" s="78"/>
      <c r="L489" s="78"/>
      <c r="M489" s="78"/>
      <c r="N489" s="78"/>
      <c r="O489" s="78"/>
      <c r="P489" s="78"/>
      <c r="Q489" s="78"/>
      <c r="R489" s="78"/>
      <c r="S489" s="78"/>
      <c r="T489" s="78"/>
      <c r="U489" s="78"/>
      <c r="V489" s="78"/>
      <c r="W489" s="78"/>
      <c r="X489" s="78"/>
      <c r="Y489" s="78"/>
      <c r="Z489" s="78"/>
    </row>
    <row r="490" ht="15.75" customHeight="1" spans="1:26">
      <c r="A490" s="87"/>
      <c r="B490" s="78"/>
      <c r="C490" s="88"/>
      <c r="D490" s="88"/>
      <c r="E490" s="89"/>
      <c r="F490" s="78"/>
      <c r="G490" s="78"/>
      <c r="H490" s="78"/>
      <c r="I490" s="78"/>
      <c r="J490" s="78"/>
      <c r="K490" s="78"/>
      <c r="L490" s="78"/>
      <c r="M490" s="78"/>
      <c r="N490" s="78"/>
      <c r="O490" s="78"/>
      <c r="P490" s="78"/>
      <c r="Q490" s="78"/>
      <c r="R490" s="78"/>
      <c r="S490" s="78"/>
      <c r="T490" s="78"/>
      <c r="U490" s="78"/>
      <c r="V490" s="78"/>
      <c r="W490" s="78"/>
      <c r="X490" s="78"/>
      <c r="Y490" s="78"/>
      <c r="Z490" s="78"/>
    </row>
    <row r="491" ht="15.75" customHeight="1" spans="1:26">
      <c r="A491" s="87"/>
      <c r="B491" s="78"/>
      <c r="C491" s="88"/>
      <c r="D491" s="88"/>
      <c r="E491" s="89"/>
      <c r="F491" s="78"/>
      <c r="G491" s="78"/>
      <c r="H491" s="78"/>
      <c r="I491" s="78"/>
      <c r="J491" s="78"/>
      <c r="K491" s="78"/>
      <c r="L491" s="78"/>
      <c r="M491" s="78"/>
      <c r="N491" s="78"/>
      <c r="O491" s="78"/>
      <c r="P491" s="78"/>
      <c r="Q491" s="78"/>
      <c r="R491" s="78"/>
      <c r="S491" s="78"/>
      <c r="T491" s="78"/>
      <c r="U491" s="78"/>
      <c r="V491" s="78"/>
      <c r="W491" s="78"/>
      <c r="X491" s="78"/>
      <c r="Y491" s="78"/>
      <c r="Z491" s="78"/>
    </row>
    <row r="492" ht="15.75" customHeight="1" spans="1:26">
      <c r="A492" s="87"/>
      <c r="B492" s="78"/>
      <c r="C492" s="88"/>
      <c r="D492" s="88"/>
      <c r="E492" s="89"/>
      <c r="F492" s="78"/>
      <c r="G492" s="78"/>
      <c r="H492" s="78"/>
      <c r="I492" s="78"/>
      <c r="J492" s="78"/>
      <c r="K492" s="78"/>
      <c r="L492" s="78"/>
      <c r="M492" s="78"/>
      <c r="N492" s="78"/>
      <c r="O492" s="78"/>
      <c r="P492" s="78"/>
      <c r="Q492" s="78"/>
      <c r="R492" s="78"/>
      <c r="S492" s="78"/>
      <c r="T492" s="78"/>
      <c r="U492" s="78"/>
      <c r="V492" s="78"/>
      <c r="W492" s="78"/>
      <c r="X492" s="78"/>
      <c r="Y492" s="78"/>
      <c r="Z492" s="78"/>
    </row>
    <row r="493" ht="15.75" customHeight="1" spans="1:26">
      <c r="A493" s="87"/>
      <c r="B493" s="78"/>
      <c r="C493" s="88"/>
      <c r="D493" s="88"/>
      <c r="E493" s="89"/>
      <c r="F493" s="78"/>
      <c r="G493" s="78"/>
      <c r="H493" s="78"/>
      <c r="I493" s="78"/>
      <c r="J493" s="78"/>
      <c r="K493" s="78"/>
      <c r="L493" s="78"/>
      <c r="M493" s="78"/>
      <c r="N493" s="78"/>
      <c r="O493" s="78"/>
      <c r="P493" s="78"/>
      <c r="Q493" s="78"/>
      <c r="R493" s="78"/>
      <c r="S493" s="78"/>
      <c r="T493" s="78"/>
      <c r="U493" s="78"/>
      <c r="V493" s="78"/>
      <c r="W493" s="78"/>
      <c r="X493" s="78"/>
      <c r="Y493" s="78"/>
      <c r="Z493" s="78"/>
    </row>
    <row r="494" ht="15.75" customHeight="1" spans="1:26">
      <c r="A494" s="87"/>
      <c r="B494" s="78"/>
      <c r="C494" s="88"/>
      <c r="D494" s="88"/>
      <c r="E494" s="89"/>
      <c r="F494" s="78"/>
      <c r="G494" s="78"/>
      <c r="H494" s="78"/>
      <c r="I494" s="78"/>
      <c r="J494" s="78"/>
      <c r="K494" s="78"/>
      <c r="L494" s="78"/>
      <c r="M494" s="78"/>
      <c r="N494" s="78"/>
      <c r="O494" s="78"/>
      <c r="P494" s="78"/>
      <c r="Q494" s="78"/>
      <c r="R494" s="78"/>
      <c r="S494" s="78"/>
      <c r="T494" s="78"/>
      <c r="U494" s="78"/>
      <c r="V494" s="78"/>
      <c r="W494" s="78"/>
      <c r="X494" s="78"/>
      <c r="Y494" s="78"/>
      <c r="Z494" s="78"/>
    </row>
    <row r="495" ht="15.75" customHeight="1" spans="1:26">
      <c r="A495" s="87"/>
      <c r="B495" s="78"/>
      <c r="C495" s="88"/>
      <c r="D495" s="88"/>
      <c r="E495" s="89"/>
      <c r="F495" s="78"/>
      <c r="G495" s="78"/>
      <c r="H495" s="78"/>
      <c r="I495" s="78"/>
      <c r="J495" s="78"/>
      <c r="K495" s="78"/>
      <c r="L495" s="78"/>
      <c r="M495" s="78"/>
      <c r="N495" s="78"/>
      <c r="O495" s="78"/>
      <c r="P495" s="78"/>
      <c r="Q495" s="78"/>
      <c r="R495" s="78"/>
      <c r="S495" s="78"/>
      <c r="T495" s="78"/>
      <c r="U495" s="78"/>
      <c r="V495" s="78"/>
      <c r="W495" s="78"/>
      <c r="X495" s="78"/>
      <c r="Y495" s="78"/>
      <c r="Z495" s="78"/>
    </row>
    <row r="496" ht="15.75" customHeight="1" spans="1:26">
      <c r="A496" s="87"/>
      <c r="B496" s="78"/>
      <c r="C496" s="88"/>
      <c r="D496" s="88"/>
      <c r="E496" s="89"/>
      <c r="F496" s="78"/>
      <c r="G496" s="78"/>
      <c r="H496" s="78"/>
      <c r="I496" s="78"/>
      <c r="J496" s="78"/>
      <c r="K496" s="78"/>
      <c r="L496" s="78"/>
      <c r="M496" s="78"/>
      <c r="N496" s="78"/>
      <c r="O496" s="78"/>
      <c r="P496" s="78"/>
      <c r="Q496" s="78"/>
      <c r="R496" s="78"/>
      <c r="S496" s="78"/>
      <c r="T496" s="78"/>
      <c r="U496" s="78"/>
      <c r="V496" s="78"/>
      <c r="W496" s="78"/>
      <c r="X496" s="78"/>
      <c r="Y496" s="78"/>
      <c r="Z496" s="78"/>
    </row>
    <row r="497" ht="15.75" customHeight="1" spans="1:26">
      <c r="A497" s="87"/>
      <c r="B497" s="78"/>
      <c r="C497" s="88"/>
      <c r="D497" s="88"/>
      <c r="E497" s="89"/>
      <c r="F497" s="78"/>
      <c r="G497" s="78"/>
      <c r="H497" s="78"/>
      <c r="I497" s="78"/>
      <c r="J497" s="78"/>
      <c r="K497" s="78"/>
      <c r="L497" s="78"/>
      <c r="M497" s="78"/>
      <c r="N497" s="78"/>
      <c r="O497" s="78"/>
      <c r="P497" s="78"/>
      <c r="Q497" s="78"/>
      <c r="R497" s="78"/>
      <c r="S497" s="78"/>
      <c r="T497" s="78"/>
      <c r="U497" s="78"/>
      <c r="V497" s="78"/>
      <c r="W497" s="78"/>
      <c r="X497" s="78"/>
      <c r="Y497" s="78"/>
      <c r="Z497" s="78"/>
    </row>
    <row r="498" ht="15.75" customHeight="1" spans="1:26">
      <c r="A498" s="87"/>
      <c r="B498" s="78"/>
      <c r="C498" s="88"/>
      <c r="D498" s="88"/>
      <c r="E498" s="89"/>
      <c r="F498" s="78"/>
      <c r="G498" s="78"/>
      <c r="H498" s="78"/>
      <c r="I498" s="78"/>
      <c r="J498" s="78"/>
      <c r="K498" s="78"/>
      <c r="L498" s="78"/>
      <c r="M498" s="78"/>
      <c r="N498" s="78"/>
      <c r="O498" s="78"/>
      <c r="P498" s="78"/>
      <c r="Q498" s="78"/>
      <c r="R498" s="78"/>
      <c r="S498" s="78"/>
      <c r="T498" s="78"/>
      <c r="U498" s="78"/>
      <c r="V498" s="78"/>
      <c r="W498" s="78"/>
      <c r="X498" s="78"/>
      <c r="Y498" s="78"/>
      <c r="Z498" s="78"/>
    </row>
    <row r="499" ht="15.75" customHeight="1" spans="1:26">
      <c r="A499" s="87"/>
      <c r="B499" s="78"/>
      <c r="C499" s="88"/>
      <c r="D499" s="88"/>
      <c r="E499" s="89"/>
      <c r="F499" s="78"/>
      <c r="G499" s="78"/>
      <c r="H499" s="78"/>
      <c r="I499" s="78"/>
      <c r="J499" s="78"/>
      <c r="K499" s="78"/>
      <c r="L499" s="78"/>
      <c r="M499" s="78"/>
      <c r="N499" s="78"/>
      <c r="O499" s="78"/>
      <c r="P499" s="78"/>
      <c r="Q499" s="78"/>
      <c r="R499" s="78"/>
      <c r="S499" s="78"/>
      <c r="T499" s="78"/>
      <c r="U499" s="78"/>
      <c r="V499" s="78"/>
      <c r="W499" s="78"/>
      <c r="X499" s="78"/>
      <c r="Y499" s="78"/>
      <c r="Z499" s="78"/>
    </row>
    <row r="500" ht="15.75" customHeight="1" spans="1:26">
      <c r="A500" s="87"/>
      <c r="B500" s="78"/>
      <c r="C500" s="88"/>
      <c r="D500" s="88"/>
      <c r="E500" s="89"/>
      <c r="F500" s="78"/>
      <c r="G500" s="78"/>
      <c r="H500" s="78"/>
      <c r="I500" s="78"/>
      <c r="J500" s="78"/>
      <c r="K500" s="78"/>
      <c r="L500" s="78"/>
      <c r="M500" s="78"/>
      <c r="N500" s="78"/>
      <c r="O500" s="78"/>
      <c r="P500" s="78"/>
      <c r="Q500" s="78"/>
      <c r="R500" s="78"/>
      <c r="S500" s="78"/>
      <c r="T500" s="78"/>
      <c r="U500" s="78"/>
      <c r="V500" s="78"/>
      <c r="W500" s="78"/>
      <c r="X500" s="78"/>
      <c r="Y500" s="78"/>
      <c r="Z500" s="78"/>
    </row>
    <row r="501" ht="15.75" customHeight="1" spans="1:26">
      <c r="A501" s="87"/>
      <c r="B501" s="78"/>
      <c r="C501" s="88"/>
      <c r="D501" s="88"/>
      <c r="E501" s="89"/>
      <c r="F501" s="78"/>
      <c r="G501" s="78"/>
      <c r="H501" s="78"/>
      <c r="I501" s="78"/>
      <c r="J501" s="78"/>
      <c r="K501" s="78"/>
      <c r="L501" s="78"/>
      <c r="M501" s="78"/>
      <c r="N501" s="78"/>
      <c r="O501" s="78"/>
      <c r="P501" s="78"/>
      <c r="Q501" s="78"/>
      <c r="R501" s="78"/>
      <c r="S501" s="78"/>
      <c r="T501" s="78"/>
      <c r="U501" s="78"/>
      <c r="V501" s="78"/>
      <c r="W501" s="78"/>
      <c r="X501" s="78"/>
      <c r="Y501" s="78"/>
      <c r="Z501" s="78"/>
    </row>
    <row r="502" ht="15.75" customHeight="1" spans="1:26">
      <c r="A502" s="87"/>
      <c r="B502" s="78"/>
      <c r="C502" s="88"/>
      <c r="D502" s="88"/>
      <c r="E502" s="89"/>
      <c r="F502" s="78"/>
      <c r="G502" s="78"/>
      <c r="H502" s="78"/>
      <c r="I502" s="78"/>
      <c r="J502" s="78"/>
      <c r="K502" s="78"/>
      <c r="L502" s="78"/>
      <c r="M502" s="78"/>
      <c r="N502" s="78"/>
      <c r="O502" s="78"/>
      <c r="P502" s="78"/>
      <c r="Q502" s="78"/>
      <c r="R502" s="78"/>
      <c r="S502" s="78"/>
      <c r="T502" s="78"/>
      <c r="U502" s="78"/>
      <c r="V502" s="78"/>
      <c r="W502" s="78"/>
      <c r="X502" s="78"/>
      <c r="Y502" s="78"/>
      <c r="Z502" s="78"/>
    </row>
    <row r="503" ht="15.75" customHeight="1" spans="1:26">
      <c r="A503" s="87"/>
      <c r="B503" s="78"/>
      <c r="C503" s="88"/>
      <c r="D503" s="88"/>
      <c r="E503" s="89"/>
      <c r="F503" s="78"/>
      <c r="G503" s="78"/>
      <c r="H503" s="78"/>
      <c r="I503" s="78"/>
      <c r="J503" s="78"/>
      <c r="K503" s="78"/>
      <c r="L503" s="78"/>
      <c r="M503" s="78"/>
      <c r="N503" s="78"/>
      <c r="O503" s="78"/>
      <c r="P503" s="78"/>
      <c r="Q503" s="78"/>
      <c r="R503" s="78"/>
      <c r="S503" s="78"/>
      <c r="T503" s="78"/>
      <c r="U503" s="78"/>
      <c r="V503" s="78"/>
      <c r="W503" s="78"/>
      <c r="X503" s="78"/>
      <c r="Y503" s="78"/>
      <c r="Z503" s="78"/>
    </row>
    <row r="504" ht="15.75" customHeight="1" spans="1:26">
      <c r="A504" s="87"/>
      <c r="B504" s="78"/>
      <c r="C504" s="88"/>
      <c r="D504" s="88"/>
      <c r="E504" s="89"/>
      <c r="F504" s="78"/>
      <c r="G504" s="78"/>
      <c r="H504" s="78"/>
      <c r="I504" s="78"/>
      <c r="J504" s="78"/>
      <c r="K504" s="78"/>
      <c r="L504" s="78"/>
      <c r="M504" s="78"/>
      <c r="N504" s="78"/>
      <c r="O504" s="78"/>
      <c r="P504" s="78"/>
      <c r="Q504" s="78"/>
      <c r="R504" s="78"/>
      <c r="S504" s="78"/>
      <c r="T504" s="78"/>
      <c r="U504" s="78"/>
      <c r="V504" s="78"/>
      <c r="W504" s="78"/>
      <c r="X504" s="78"/>
      <c r="Y504" s="78"/>
      <c r="Z504" s="78"/>
    </row>
    <row r="505" ht="15.75" customHeight="1" spans="1:26">
      <c r="A505" s="87"/>
      <c r="B505" s="78"/>
      <c r="C505" s="88"/>
      <c r="D505" s="88"/>
      <c r="E505" s="89"/>
      <c r="F505" s="78"/>
      <c r="G505" s="78"/>
      <c r="H505" s="78"/>
      <c r="I505" s="78"/>
      <c r="J505" s="78"/>
      <c r="K505" s="78"/>
      <c r="L505" s="78"/>
      <c r="M505" s="78"/>
      <c r="N505" s="78"/>
      <c r="O505" s="78"/>
      <c r="P505" s="78"/>
      <c r="Q505" s="78"/>
      <c r="R505" s="78"/>
      <c r="S505" s="78"/>
      <c r="T505" s="78"/>
      <c r="U505" s="78"/>
      <c r="V505" s="78"/>
      <c r="W505" s="78"/>
      <c r="X505" s="78"/>
      <c r="Y505" s="78"/>
      <c r="Z505" s="78"/>
    </row>
    <row r="506" ht="15.75" customHeight="1" spans="1:26">
      <c r="A506" s="87"/>
      <c r="B506" s="78"/>
      <c r="C506" s="88"/>
      <c r="D506" s="88"/>
      <c r="E506" s="89"/>
      <c r="F506" s="78"/>
      <c r="G506" s="78"/>
      <c r="H506" s="78"/>
      <c r="I506" s="78"/>
      <c r="J506" s="78"/>
      <c r="K506" s="78"/>
      <c r="L506" s="78"/>
      <c r="M506" s="78"/>
      <c r="N506" s="78"/>
      <c r="O506" s="78"/>
      <c r="P506" s="78"/>
      <c r="Q506" s="78"/>
      <c r="R506" s="78"/>
      <c r="S506" s="78"/>
      <c r="T506" s="78"/>
      <c r="U506" s="78"/>
      <c r="V506" s="78"/>
      <c r="W506" s="78"/>
      <c r="X506" s="78"/>
      <c r="Y506" s="78"/>
      <c r="Z506" s="78"/>
    </row>
    <row r="507" ht="15.75" customHeight="1" spans="1:26">
      <c r="A507" s="87"/>
      <c r="B507" s="78"/>
      <c r="C507" s="88"/>
      <c r="D507" s="88"/>
      <c r="E507" s="89"/>
      <c r="F507" s="78"/>
      <c r="G507" s="78"/>
      <c r="H507" s="78"/>
      <c r="I507" s="78"/>
      <c r="J507" s="78"/>
      <c r="K507" s="78"/>
      <c r="L507" s="78"/>
      <c r="M507" s="78"/>
      <c r="N507" s="78"/>
      <c r="O507" s="78"/>
      <c r="P507" s="78"/>
      <c r="Q507" s="78"/>
      <c r="R507" s="78"/>
      <c r="S507" s="78"/>
      <c r="T507" s="78"/>
      <c r="U507" s="78"/>
      <c r="V507" s="78"/>
      <c r="W507" s="78"/>
      <c r="X507" s="78"/>
      <c r="Y507" s="78"/>
      <c r="Z507" s="78"/>
    </row>
    <row r="508" ht="15.75" customHeight="1" spans="1:26">
      <c r="A508" s="87"/>
      <c r="B508" s="78"/>
      <c r="C508" s="88"/>
      <c r="D508" s="88"/>
      <c r="E508" s="89"/>
      <c r="F508" s="78"/>
      <c r="G508" s="78"/>
      <c r="H508" s="78"/>
      <c r="I508" s="78"/>
      <c r="J508" s="78"/>
      <c r="K508" s="78"/>
      <c r="L508" s="78"/>
      <c r="M508" s="78"/>
      <c r="N508" s="78"/>
      <c r="O508" s="78"/>
      <c r="P508" s="78"/>
      <c r="Q508" s="78"/>
      <c r="R508" s="78"/>
      <c r="S508" s="78"/>
      <c r="T508" s="78"/>
      <c r="U508" s="78"/>
      <c r="V508" s="78"/>
      <c r="W508" s="78"/>
      <c r="X508" s="78"/>
      <c r="Y508" s="78"/>
      <c r="Z508" s="78"/>
    </row>
    <row r="509" ht="15.75" customHeight="1" spans="1:26">
      <c r="A509" s="87"/>
      <c r="B509" s="78"/>
      <c r="C509" s="88"/>
      <c r="D509" s="88"/>
      <c r="E509" s="89"/>
      <c r="F509" s="78"/>
      <c r="G509" s="78"/>
      <c r="H509" s="78"/>
      <c r="I509" s="78"/>
      <c r="J509" s="78"/>
      <c r="K509" s="78"/>
      <c r="L509" s="78"/>
      <c r="M509" s="78"/>
      <c r="N509" s="78"/>
      <c r="O509" s="78"/>
      <c r="P509" s="78"/>
      <c r="Q509" s="78"/>
      <c r="R509" s="78"/>
      <c r="S509" s="78"/>
      <c r="T509" s="78"/>
      <c r="U509" s="78"/>
      <c r="V509" s="78"/>
      <c r="W509" s="78"/>
      <c r="X509" s="78"/>
      <c r="Y509" s="78"/>
      <c r="Z509" s="78"/>
    </row>
    <row r="510" ht="15.75" customHeight="1" spans="1:26">
      <c r="A510" s="87"/>
      <c r="B510" s="78"/>
      <c r="C510" s="88"/>
      <c r="D510" s="88"/>
      <c r="E510" s="89"/>
      <c r="F510" s="78"/>
      <c r="G510" s="78"/>
      <c r="H510" s="78"/>
      <c r="I510" s="78"/>
      <c r="J510" s="78"/>
      <c r="K510" s="78"/>
      <c r="L510" s="78"/>
      <c r="M510" s="78"/>
      <c r="N510" s="78"/>
      <c r="O510" s="78"/>
      <c r="P510" s="78"/>
      <c r="Q510" s="78"/>
      <c r="R510" s="78"/>
      <c r="S510" s="78"/>
      <c r="T510" s="78"/>
      <c r="U510" s="78"/>
      <c r="V510" s="78"/>
      <c r="W510" s="78"/>
      <c r="X510" s="78"/>
      <c r="Y510" s="78"/>
      <c r="Z510" s="78"/>
    </row>
    <row r="511" ht="15.75" customHeight="1" spans="1:26">
      <c r="A511" s="87"/>
      <c r="B511" s="78"/>
      <c r="C511" s="88"/>
      <c r="D511" s="88"/>
      <c r="E511" s="89"/>
      <c r="F511" s="78"/>
      <c r="G511" s="78"/>
      <c r="H511" s="78"/>
      <c r="I511" s="78"/>
      <c r="J511" s="78"/>
      <c r="K511" s="78"/>
      <c r="L511" s="78"/>
      <c r="M511" s="78"/>
      <c r="N511" s="78"/>
      <c r="O511" s="78"/>
      <c r="P511" s="78"/>
      <c r="Q511" s="78"/>
      <c r="R511" s="78"/>
      <c r="S511" s="78"/>
      <c r="T511" s="78"/>
      <c r="U511" s="78"/>
      <c r="V511" s="78"/>
      <c r="W511" s="78"/>
      <c r="X511" s="78"/>
      <c r="Y511" s="78"/>
      <c r="Z511" s="78"/>
    </row>
    <row r="512" ht="15.75" customHeight="1" spans="1:26">
      <c r="A512" s="87"/>
      <c r="B512" s="78"/>
      <c r="C512" s="88"/>
      <c r="D512" s="88"/>
      <c r="E512" s="89"/>
      <c r="F512" s="78"/>
      <c r="G512" s="78"/>
      <c r="H512" s="78"/>
      <c r="I512" s="78"/>
      <c r="J512" s="78"/>
      <c r="K512" s="78"/>
      <c r="L512" s="78"/>
      <c r="M512" s="78"/>
      <c r="N512" s="78"/>
      <c r="O512" s="78"/>
      <c r="P512" s="78"/>
      <c r="Q512" s="78"/>
      <c r="R512" s="78"/>
      <c r="S512" s="78"/>
      <c r="T512" s="78"/>
      <c r="U512" s="78"/>
      <c r="V512" s="78"/>
      <c r="W512" s="78"/>
      <c r="X512" s="78"/>
      <c r="Y512" s="78"/>
      <c r="Z512" s="78"/>
    </row>
    <row r="513" ht="15.75" customHeight="1" spans="1:26">
      <c r="A513" s="87"/>
      <c r="B513" s="78"/>
      <c r="C513" s="88"/>
      <c r="D513" s="88"/>
      <c r="E513" s="89"/>
      <c r="F513" s="78"/>
      <c r="G513" s="78"/>
      <c r="H513" s="78"/>
      <c r="I513" s="78"/>
      <c r="J513" s="78"/>
      <c r="K513" s="78"/>
      <c r="L513" s="78"/>
      <c r="M513" s="78"/>
      <c r="N513" s="78"/>
      <c r="O513" s="78"/>
      <c r="P513" s="78"/>
      <c r="Q513" s="78"/>
      <c r="R513" s="78"/>
      <c r="S513" s="78"/>
      <c r="T513" s="78"/>
      <c r="U513" s="78"/>
      <c r="V513" s="78"/>
      <c r="W513" s="78"/>
      <c r="X513" s="78"/>
      <c r="Y513" s="78"/>
      <c r="Z513" s="78"/>
    </row>
    <row r="514" ht="15.75" customHeight="1" spans="1:26">
      <c r="A514" s="87"/>
      <c r="B514" s="78"/>
      <c r="C514" s="88"/>
      <c r="D514" s="88"/>
      <c r="E514" s="89"/>
      <c r="F514" s="78"/>
      <c r="G514" s="78"/>
      <c r="H514" s="78"/>
      <c r="I514" s="78"/>
      <c r="J514" s="78"/>
      <c r="K514" s="78"/>
      <c r="L514" s="78"/>
      <c r="M514" s="78"/>
      <c r="N514" s="78"/>
      <c r="O514" s="78"/>
      <c r="P514" s="78"/>
      <c r="Q514" s="78"/>
      <c r="R514" s="78"/>
      <c r="S514" s="78"/>
      <c r="T514" s="78"/>
      <c r="U514" s="78"/>
      <c r="V514" s="78"/>
      <c r="W514" s="78"/>
      <c r="X514" s="78"/>
      <c r="Y514" s="78"/>
      <c r="Z514" s="78"/>
    </row>
    <row r="515" ht="15.75" customHeight="1" spans="1:26">
      <c r="A515" s="87"/>
      <c r="B515" s="78"/>
      <c r="C515" s="88"/>
      <c r="D515" s="88"/>
      <c r="E515" s="89"/>
      <c r="F515" s="78"/>
      <c r="G515" s="78"/>
      <c r="H515" s="78"/>
      <c r="I515" s="78"/>
      <c r="J515" s="78"/>
      <c r="K515" s="78"/>
      <c r="L515" s="78"/>
      <c r="M515" s="78"/>
      <c r="N515" s="78"/>
      <c r="O515" s="78"/>
      <c r="P515" s="78"/>
      <c r="Q515" s="78"/>
      <c r="R515" s="78"/>
      <c r="S515" s="78"/>
      <c r="T515" s="78"/>
      <c r="U515" s="78"/>
      <c r="V515" s="78"/>
      <c r="W515" s="78"/>
      <c r="X515" s="78"/>
      <c r="Y515" s="78"/>
      <c r="Z515" s="78"/>
    </row>
    <row r="516" ht="15.75" customHeight="1" spans="1:26">
      <c r="A516" s="87"/>
      <c r="B516" s="78"/>
      <c r="C516" s="88"/>
      <c r="D516" s="88"/>
      <c r="E516" s="89"/>
      <c r="F516" s="78"/>
      <c r="G516" s="78"/>
      <c r="H516" s="78"/>
      <c r="I516" s="78"/>
      <c r="J516" s="78"/>
      <c r="K516" s="78"/>
      <c r="L516" s="78"/>
      <c r="M516" s="78"/>
      <c r="N516" s="78"/>
      <c r="O516" s="78"/>
      <c r="P516" s="78"/>
      <c r="Q516" s="78"/>
      <c r="R516" s="78"/>
      <c r="S516" s="78"/>
      <c r="T516" s="78"/>
      <c r="U516" s="78"/>
      <c r="V516" s="78"/>
      <c r="W516" s="78"/>
      <c r="X516" s="78"/>
      <c r="Y516" s="78"/>
      <c r="Z516" s="78"/>
    </row>
    <row r="517" ht="15.75" customHeight="1" spans="1:26">
      <c r="A517" s="87"/>
      <c r="B517" s="78"/>
      <c r="C517" s="88"/>
      <c r="D517" s="88"/>
      <c r="E517" s="89"/>
      <c r="F517" s="78"/>
      <c r="G517" s="78"/>
      <c r="H517" s="78"/>
      <c r="I517" s="78"/>
      <c r="J517" s="78"/>
      <c r="K517" s="78"/>
      <c r="L517" s="78"/>
      <c r="M517" s="78"/>
      <c r="N517" s="78"/>
      <c r="O517" s="78"/>
      <c r="P517" s="78"/>
      <c r="Q517" s="78"/>
      <c r="R517" s="78"/>
      <c r="S517" s="78"/>
      <c r="T517" s="78"/>
      <c r="U517" s="78"/>
      <c r="V517" s="78"/>
      <c r="W517" s="78"/>
      <c r="X517" s="78"/>
      <c r="Y517" s="78"/>
      <c r="Z517" s="78"/>
    </row>
    <row r="518" ht="15.75" customHeight="1" spans="1:26">
      <c r="A518" s="87"/>
      <c r="B518" s="78"/>
      <c r="C518" s="88"/>
      <c r="D518" s="88"/>
      <c r="E518" s="89"/>
      <c r="F518" s="78"/>
      <c r="G518" s="78"/>
      <c r="H518" s="78"/>
      <c r="I518" s="78"/>
      <c r="J518" s="78"/>
      <c r="K518" s="78"/>
      <c r="L518" s="78"/>
      <c r="M518" s="78"/>
      <c r="N518" s="78"/>
      <c r="O518" s="78"/>
      <c r="P518" s="78"/>
      <c r="Q518" s="78"/>
      <c r="R518" s="78"/>
      <c r="S518" s="78"/>
      <c r="T518" s="78"/>
      <c r="U518" s="78"/>
      <c r="V518" s="78"/>
      <c r="W518" s="78"/>
      <c r="X518" s="78"/>
      <c r="Y518" s="78"/>
      <c r="Z518" s="78"/>
    </row>
    <row r="519" ht="15.75" customHeight="1" spans="1:26">
      <c r="A519" s="87"/>
      <c r="B519" s="78"/>
      <c r="C519" s="88"/>
      <c r="D519" s="88"/>
      <c r="E519" s="89"/>
      <c r="F519" s="78"/>
      <c r="G519" s="78"/>
      <c r="H519" s="78"/>
      <c r="I519" s="78"/>
      <c r="J519" s="78"/>
      <c r="K519" s="78"/>
      <c r="L519" s="78"/>
      <c r="M519" s="78"/>
      <c r="N519" s="78"/>
      <c r="O519" s="78"/>
      <c r="P519" s="78"/>
      <c r="Q519" s="78"/>
      <c r="R519" s="78"/>
      <c r="S519" s="78"/>
      <c r="T519" s="78"/>
      <c r="U519" s="78"/>
      <c r="V519" s="78"/>
      <c r="W519" s="78"/>
      <c r="X519" s="78"/>
      <c r="Y519" s="78"/>
      <c r="Z519" s="78"/>
    </row>
    <row r="520" ht="15.75" customHeight="1" spans="1:26">
      <c r="A520" s="87"/>
      <c r="B520" s="78"/>
      <c r="C520" s="88"/>
      <c r="D520" s="88"/>
      <c r="E520" s="89"/>
      <c r="F520" s="78"/>
      <c r="G520" s="78"/>
      <c r="H520" s="78"/>
      <c r="I520" s="78"/>
      <c r="J520" s="78"/>
      <c r="K520" s="78"/>
      <c r="L520" s="78"/>
      <c r="M520" s="78"/>
      <c r="N520" s="78"/>
      <c r="O520" s="78"/>
      <c r="P520" s="78"/>
      <c r="Q520" s="78"/>
      <c r="R520" s="78"/>
      <c r="S520" s="78"/>
      <c r="T520" s="78"/>
      <c r="U520" s="78"/>
      <c r="V520" s="78"/>
      <c r="W520" s="78"/>
      <c r="X520" s="78"/>
      <c r="Y520" s="78"/>
      <c r="Z520" s="78"/>
    </row>
    <row r="521" ht="15.75" customHeight="1" spans="1:26">
      <c r="A521" s="87"/>
      <c r="B521" s="78"/>
      <c r="C521" s="88"/>
      <c r="D521" s="88"/>
      <c r="E521" s="89"/>
      <c r="F521" s="78"/>
      <c r="G521" s="78"/>
      <c r="H521" s="78"/>
      <c r="I521" s="78"/>
      <c r="J521" s="78"/>
      <c r="K521" s="78"/>
      <c r="L521" s="78"/>
      <c r="M521" s="78"/>
      <c r="N521" s="78"/>
      <c r="O521" s="78"/>
      <c r="P521" s="78"/>
      <c r="Q521" s="78"/>
      <c r="R521" s="78"/>
      <c r="S521" s="78"/>
      <c r="T521" s="78"/>
      <c r="U521" s="78"/>
      <c r="V521" s="78"/>
      <c r="W521" s="78"/>
      <c r="X521" s="78"/>
      <c r="Y521" s="78"/>
      <c r="Z521" s="78"/>
    </row>
    <row r="522" ht="15.75" customHeight="1" spans="1:26">
      <c r="A522" s="87"/>
      <c r="B522" s="78"/>
      <c r="C522" s="88"/>
      <c r="D522" s="88"/>
      <c r="E522" s="89"/>
      <c r="F522" s="78"/>
      <c r="G522" s="78"/>
      <c r="H522" s="78"/>
      <c r="I522" s="78"/>
      <c r="J522" s="78"/>
      <c r="K522" s="78"/>
      <c r="L522" s="78"/>
      <c r="M522" s="78"/>
      <c r="N522" s="78"/>
      <c r="O522" s="78"/>
      <c r="P522" s="78"/>
      <c r="Q522" s="78"/>
      <c r="R522" s="78"/>
      <c r="S522" s="78"/>
      <c r="T522" s="78"/>
      <c r="U522" s="78"/>
      <c r="V522" s="78"/>
      <c r="W522" s="78"/>
      <c r="X522" s="78"/>
      <c r="Y522" s="78"/>
      <c r="Z522" s="78"/>
    </row>
    <row r="523" ht="15.75" customHeight="1" spans="1:26">
      <c r="A523" s="87"/>
      <c r="B523" s="78"/>
      <c r="C523" s="88"/>
      <c r="D523" s="88"/>
      <c r="E523" s="89"/>
      <c r="F523" s="78"/>
      <c r="G523" s="78"/>
      <c r="H523" s="78"/>
      <c r="I523" s="78"/>
      <c r="J523" s="78"/>
      <c r="K523" s="78"/>
      <c r="L523" s="78"/>
      <c r="M523" s="78"/>
      <c r="N523" s="78"/>
      <c r="O523" s="78"/>
      <c r="P523" s="78"/>
      <c r="Q523" s="78"/>
      <c r="R523" s="78"/>
      <c r="S523" s="78"/>
      <c r="T523" s="78"/>
      <c r="U523" s="78"/>
      <c r="V523" s="78"/>
      <c r="W523" s="78"/>
      <c r="X523" s="78"/>
      <c r="Y523" s="78"/>
      <c r="Z523" s="78"/>
    </row>
    <row r="524" ht="15.75" customHeight="1" spans="1:26">
      <c r="A524" s="87"/>
      <c r="B524" s="78"/>
      <c r="C524" s="88"/>
      <c r="D524" s="88"/>
      <c r="E524" s="89"/>
      <c r="F524" s="78"/>
      <c r="G524" s="78"/>
      <c r="H524" s="78"/>
      <c r="I524" s="78"/>
      <c r="J524" s="78"/>
      <c r="K524" s="78"/>
      <c r="L524" s="78"/>
      <c r="M524" s="78"/>
      <c r="N524" s="78"/>
      <c r="O524" s="78"/>
      <c r="P524" s="78"/>
      <c r="Q524" s="78"/>
      <c r="R524" s="78"/>
      <c r="S524" s="78"/>
      <c r="T524" s="78"/>
      <c r="U524" s="78"/>
      <c r="V524" s="78"/>
      <c r="W524" s="78"/>
      <c r="X524" s="78"/>
      <c r="Y524" s="78"/>
      <c r="Z524" s="78"/>
    </row>
    <row r="525" ht="15.75" customHeight="1" spans="1:26">
      <c r="A525" s="87"/>
      <c r="B525" s="78"/>
      <c r="C525" s="88"/>
      <c r="D525" s="88"/>
      <c r="E525" s="89"/>
      <c r="F525" s="78"/>
      <c r="G525" s="78"/>
      <c r="H525" s="78"/>
      <c r="I525" s="78"/>
      <c r="J525" s="78"/>
      <c r="K525" s="78"/>
      <c r="L525" s="78"/>
      <c r="M525" s="78"/>
      <c r="N525" s="78"/>
      <c r="O525" s="78"/>
      <c r="P525" s="78"/>
      <c r="Q525" s="78"/>
      <c r="R525" s="78"/>
      <c r="S525" s="78"/>
      <c r="T525" s="78"/>
      <c r="U525" s="78"/>
      <c r="V525" s="78"/>
      <c r="W525" s="78"/>
      <c r="X525" s="78"/>
      <c r="Y525" s="78"/>
      <c r="Z525" s="78"/>
    </row>
    <row r="526" ht="15.75" customHeight="1" spans="1:26">
      <c r="A526" s="87"/>
      <c r="B526" s="78"/>
      <c r="C526" s="88"/>
      <c r="D526" s="88"/>
      <c r="E526" s="89"/>
      <c r="F526" s="78"/>
      <c r="G526" s="78"/>
      <c r="H526" s="78"/>
      <c r="I526" s="78"/>
      <c r="J526" s="78"/>
      <c r="K526" s="78"/>
      <c r="L526" s="78"/>
      <c r="M526" s="78"/>
      <c r="N526" s="78"/>
      <c r="O526" s="78"/>
      <c r="P526" s="78"/>
      <c r="Q526" s="78"/>
      <c r="R526" s="78"/>
      <c r="S526" s="78"/>
      <c r="T526" s="78"/>
      <c r="U526" s="78"/>
      <c r="V526" s="78"/>
      <c r="W526" s="78"/>
      <c r="X526" s="78"/>
      <c r="Y526" s="78"/>
      <c r="Z526" s="78"/>
    </row>
    <row r="527" ht="15.75" customHeight="1" spans="1:26">
      <c r="A527" s="87"/>
      <c r="B527" s="78"/>
      <c r="C527" s="88"/>
      <c r="D527" s="88"/>
      <c r="E527" s="89"/>
      <c r="F527" s="78"/>
      <c r="G527" s="78"/>
      <c r="H527" s="78"/>
      <c r="I527" s="78"/>
      <c r="J527" s="78"/>
      <c r="K527" s="78"/>
      <c r="L527" s="78"/>
      <c r="M527" s="78"/>
      <c r="N527" s="78"/>
      <c r="O527" s="78"/>
      <c r="P527" s="78"/>
      <c r="Q527" s="78"/>
      <c r="R527" s="78"/>
      <c r="S527" s="78"/>
      <c r="T527" s="78"/>
      <c r="U527" s="78"/>
      <c r="V527" s="78"/>
      <c r="W527" s="78"/>
      <c r="X527" s="78"/>
      <c r="Y527" s="78"/>
      <c r="Z527" s="78"/>
    </row>
    <row r="528" ht="15.75" customHeight="1" spans="1:26">
      <c r="A528" s="87"/>
      <c r="B528" s="78"/>
      <c r="C528" s="88"/>
      <c r="D528" s="88"/>
      <c r="E528" s="89"/>
      <c r="F528" s="78"/>
      <c r="G528" s="78"/>
      <c r="H528" s="78"/>
      <c r="I528" s="78"/>
      <c r="J528" s="78"/>
      <c r="K528" s="78"/>
      <c r="L528" s="78"/>
      <c r="M528" s="78"/>
      <c r="N528" s="78"/>
      <c r="O528" s="78"/>
      <c r="P528" s="78"/>
      <c r="Q528" s="78"/>
      <c r="R528" s="78"/>
      <c r="S528" s="78"/>
      <c r="T528" s="78"/>
      <c r="U528" s="78"/>
      <c r="V528" s="78"/>
      <c r="W528" s="78"/>
      <c r="X528" s="78"/>
      <c r="Y528" s="78"/>
      <c r="Z528" s="78"/>
    </row>
    <row r="529" ht="15.75" customHeight="1" spans="1:26">
      <c r="A529" s="87"/>
      <c r="B529" s="78"/>
      <c r="C529" s="88"/>
      <c r="D529" s="88"/>
      <c r="E529" s="89"/>
      <c r="F529" s="78"/>
      <c r="G529" s="78"/>
      <c r="H529" s="78"/>
      <c r="I529" s="78"/>
      <c r="J529" s="78"/>
      <c r="K529" s="78"/>
      <c r="L529" s="78"/>
      <c r="M529" s="78"/>
      <c r="N529" s="78"/>
      <c r="O529" s="78"/>
      <c r="P529" s="78"/>
      <c r="Q529" s="78"/>
      <c r="R529" s="78"/>
      <c r="S529" s="78"/>
      <c r="T529" s="78"/>
      <c r="U529" s="78"/>
      <c r="V529" s="78"/>
      <c r="W529" s="78"/>
      <c r="X529" s="78"/>
      <c r="Y529" s="78"/>
      <c r="Z529" s="78"/>
    </row>
    <row r="530" ht="15.75" customHeight="1" spans="1:26">
      <c r="A530" s="87"/>
      <c r="B530" s="78"/>
      <c r="C530" s="88"/>
      <c r="D530" s="88"/>
      <c r="E530" s="89"/>
      <c r="F530" s="78"/>
      <c r="G530" s="78"/>
      <c r="H530" s="78"/>
      <c r="I530" s="78"/>
      <c r="J530" s="78"/>
      <c r="K530" s="78"/>
      <c r="L530" s="78"/>
      <c r="M530" s="78"/>
      <c r="N530" s="78"/>
      <c r="O530" s="78"/>
      <c r="P530" s="78"/>
      <c r="Q530" s="78"/>
      <c r="R530" s="78"/>
      <c r="S530" s="78"/>
      <c r="T530" s="78"/>
      <c r="U530" s="78"/>
      <c r="V530" s="78"/>
      <c r="W530" s="78"/>
      <c r="X530" s="78"/>
      <c r="Y530" s="78"/>
      <c r="Z530" s="78"/>
    </row>
    <row r="531" ht="15.75" customHeight="1" spans="1:26">
      <c r="A531" s="87"/>
      <c r="B531" s="78"/>
      <c r="C531" s="88"/>
      <c r="D531" s="88"/>
      <c r="E531" s="89"/>
      <c r="F531" s="78"/>
      <c r="G531" s="78"/>
      <c r="H531" s="78"/>
      <c r="I531" s="78"/>
      <c r="J531" s="78"/>
      <c r="K531" s="78"/>
      <c r="L531" s="78"/>
      <c r="M531" s="78"/>
      <c r="N531" s="78"/>
      <c r="O531" s="78"/>
      <c r="P531" s="78"/>
      <c r="Q531" s="78"/>
      <c r="R531" s="78"/>
      <c r="S531" s="78"/>
      <c r="T531" s="78"/>
      <c r="U531" s="78"/>
      <c r="V531" s="78"/>
      <c r="W531" s="78"/>
      <c r="X531" s="78"/>
      <c r="Y531" s="78"/>
      <c r="Z531" s="78"/>
    </row>
    <row r="532" ht="15.75" customHeight="1" spans="1:26">
      <c r="A532" s="87"/>
      <c r="B532" s="78"/>
      <c r="C532" s="88"/>
      <c r="D532" s="88"/>
      <c r="E532" s="89"/>
      <c r="F532" s="78"/>
      <c r="G532" s="78"/>
      <c r="H532" s="78"/>
      <c r="I532" s="78"/>
      <c r="J532" s="78"/>
      <c r="K532" s="78"/>
      <c r="L532" s="78"/>
      <c r="M532" s="78"/>
      <c r="N532" s="78"/>
      <c r="O532" s="78"/>
      <c r="P532" s="78"/>
      <c r="Q532" s="78"/>
      <c r="R532" s="78"/>
      <c r="S532" s="78"/>
      <c r="T532" s="78"/>
      <c r="U532" s="78"/>
      <c r="V532" s="78"/>
      <c r="W532" s="78"/>
      <c r="X532" s="78"/>
      <c r="Y532" s="78"/>
      <c r="Z532" s="78"/>
    </row>
    <row r="533" ht="15.75" customHeight="1" spans="1:26">
      <c r="A533" s="87"/>
      <c r="B533" s="78"/>
      <c r="C533" s="88"/>
      <c r="D533" s="88"/>
      <c r="E533" s="89"/>
      <c r="F533" s="78"/>
      <c r="G533" s="78"/>
      <c r="H533" s="78"/>
      <c r="I533" s="78"/>
      <c r="J533" s="78"/>
      <c r="K533" s="78"/>
      <c r="L533" s="78"/>
      <c r="M533" s="78"/>
      <c r="N533" s="78"/>
      <c r="O533" s="78"/>
      <c r="P533" s="78"/>
      <c r="Q533" s="78"/>
      <c r="R533" s="78"/>
      <c r="S533" s="78"/>
      <c r="T533" s="78"/>
      <c r="U533" s="78"/>
      <c r="V533" s="78"/>
      <c r="W533" s="78"/>
      <c r="X533" s="78"/>
      <c r="Y533" s="78"/>
      <c r="Z533" s="78"/>
    </row>
    <row r="534" ht="15.75" customHeight="1" spans="1:26">
      <c r="A534" s="87"/>
      <c r="B534" s="78"/>
      <c r="C534" s="88"/>
      <c r="D534" s="88"/>
      <c r="E534" s="89"/>
      <c r="F534" s="78"/>
      <c r="G534" s="78"/>
      <c r="H534" s="78"/>
      <c r="I534" s="78"/>
      <c r="J534" s="78"/>
      <c r="K534" s="78"/>
      <c r="L534" s="78"/>
      <c r="M534" s="78"/>
      <c r="N534" s="78"/>
      <c r="O534" s="78"/>
      <c r="P534" s="78"/>
      <c r="Q534" s="78"/>
      <c r="R534" s="78"/>
      <c r="S534" s="78"/>
      <c r="T534" s="78"/>
      <c r="U534" s="78"/>
      <c r="V534" s="78"/>
      <c r="W534" s="78"/>
      <c r="X534" s="78"/>
      <c r="Y534" s="78"/>
      <c r="Z534" s="78"/>
    </row>
    <row r="535" ht="15.75" customHeight="1" spans="1:26">
      <c r="A535" s="87"/>
      <c r="B535" s="78"/>
      <c r="C535" s="88"/>
      <c r="D535" s="88"/>
      <c r="E535" s="89"/>
      <c r="F535" s="78"/>
      <c r="G535" s="78"/>
      <c r="H535" s="78"/>
      <c r="I535" s="78"/>
      <c r="J535" s="78"/>
      <c r="K535" s="78"/>
      <c r="L535" s="78"/>
      <c r="M535" s="78"/>
      <c r="N535" s="78"/>
      <c r="O535" s="78"/>
      <c r="P535" s="78"/>
      <c r="Q535" s="78"/>
      <c r="R535" s="78"/>
      <c r="S535" s="78"/>
      <c r="T535" s="78"/>
      <c r="U535" s="78"/>
      <c r="V535" s="78"/>
      <c r="W535" s="78"/>
      <c r="X535" s="78"/>
      <c r="Y535" s="78"/>
      <c r="Z535" s="78"/>
    </row>
    <row r="536" ht="15.75" customHeight="1" spans="1:26">
      <c r="A536" s="87"/>
      <c r="B536" s="78"/>
      <c r="C536" s="88"/>
      <c r="D536" s="88"/>
      <c r="E536" s="89"/>
      <c r="F536" s="78"/>
      <c r="G536" s="78"/>
      <c r="H536" s="78"/>
      <c r="I536" s="78"/>
      <c r="J536" s="78"/>
      <c r="K536" s="78"/>
      <c r="L536" s="78"/>
      <c r="M536" s="78"/>
      <c r="N536" s="78"/>
      <c r="O536" s="78"/>
      <c r="P536" s="78"/>
      <c r="Q536" s="78"/>
      <c r="R536" s="78"/>
      <c r="S536" s="78"/>
      <c r="T536" s="78"/>
      <c r="U536" s="78"/>
      <c r="V536" s="78"/>
      <c r="W536" s="78"/>
      <c r="X536" s="78"/>
      <c r="Y536" s="78"/>
      <c r="Z536" s="78"/>
    </row>
    <row r="537" ht="15.75" customHeight="1" spans="1:26">
      <c r="A537" s="87"/>
      <c r="B537" s="78"/>
      <c r="C537" s="88"/>
      <c r="D537" s="88"/>
      <c r="E537" s="89"/>
      <c r="F537" s="78"/>
      <c r="G537" s="78"/>
      <c r="H537" s="78"/>
      <c r="I537" s="78"/>
      <c r="J537" s="78"/>
      <c r="K537" s="78"/>
      <c r="L537" s="78"/>
      <c r="M537" s="78"/>
      <c r="N537" s="78"/>
      <c r="O537" s="78"/>
      <c r="P537" s="78"/>
      <c r="Q537" s="78"/>
      <c r="R537" s="78"/>
      <c r="S537" s="78"/>
      <c r="T537" s="78"/>
      <c r="U537" s="78"/>
      <c r="V537" s="78"/>
      <c r="W537" s="78"/>
      <c r="X537" s="78"/>
      <c r="Y537" s="78"/>
      <c r="Z537" s="78"/>
    </row>
    <row r="538" ht="15.75" customHeight="1" spans="1:26">
      <c r="A538" s="87"/>
      <c r="B538" s="78"/>
      <c r="C538" s="88"/>
      <c r="D538" s="88"/>
      <c r="E538" s="89"/>
      <c r="F538" s="78"/>
      <c r="G538" s="78"/>
      <c r="H538" s="78"/>
      <c r="I538" s="78"/>
      <c r="J538" s="78"/>
      <c r="K538" s="78"/>
      <c r="L538" s="78"/>
      <c r="M538" s="78"/>
      <c r="N538" s="78"/>
      <c r="O538" s="78"/>
      <c r="P538" s="78"/>
      <c r="Q538" s="78"/>
      <c r="R538" s="78"/>
      <c r="S538" s="78"/>
      <c r="T538" s="78"/>
      <c r="U538" s="78"/>
      <c r="V538" s="78"/>
      <c r="W538" s="78"/>
      <c r="X538" s="78"/>
      <c r="Y538" s="78"/>
      <c r="Z538" s="78"/>
    </row>
    <row r="539" ht="15.75" customHeight="1" spans="1:26">
      <c r="A539" s="87"/>
      <c r="B539" s="78"/>
      <c r="C539" s="88"/>
      <c r="D539" s="88"/>
      <c r="E539" s="89"/>
      <c r="F539" s="78"/>
      <c r="G539" s="78"/>
      <c r="H539" s="78"/>
      <c r="I539" s="78"/>
      <c r="J539" s="78"/>
      <c r="K539" s="78"/>
      <c r="L539" s="78"/>
      <c r="M539" s="78"/>
      <c r="N539" s="78"/>
      <c r="O539" s="78"/>
      <c r="P539" s="78"/>
      <c r="Q539" s="78"/>
      <c r="R539" s="78"/>
      <c r="S539" s="78"/>
      <c r="T539" s="78"/>
      <c r="U539" s="78"/>
      <c r="V539" s="78"/>
      <c r="W539" s="78"/>
      <c r="X539" s="78"/>
      <c r="Y539" s="78"/>
      <c r="Z539" s="78"/>
    </row>
    <row r="540" ht="15.75" customHeight="1" spans="1:26">
      <c r="A540" s="87"/>
      <c r="B540" s="78"/>
      <c r="C540" s="88"/>
      <c r="D540" s="88"/>
      <c r="E540" s="89"/>
      <c r="F540" s="78"/>
      <c r="G540" s="78"/>
      <c r="H540" s="78"/>
      <c r="I540" s="78"/>
      <c r="J540" s="78"/>
      <c r="K540" s="78"/>
      <c r="L540" s="78"/>
      <c r="M540" s="78"/>
      <c r="N540" s="78"/>
      <c r="O540" s="78"/>
      <c r="P540" s="78"/>
      <c r="Q540" s="78"/>
      <c r="R540" s="78"/>
      <c r="S540" s="78"/>
      <c r="T540" s="78"/>
      <c r="U540" s="78"/>
      <c r="V540" s="78"/>
      <c r="W540" s="78"/>
      <c r="X540" s="78"/>
      <c r="Y540" s="78"/>
      <c r="Z540" s="78"/>
    </row>
    <row r="541" ht="15.75" customHeight="1" spans="1:26">
      <c r="A541" s="87"/>
      <c r="B541" s="78"/>
      <c r="C541" s="88"/>
      <c r="D541" s="88"/>
      <c r="E541" s="89"/>
      <c r="F541" s="78"/>
      <c r="G541" s="78"/>
      <c r="H541" s="78"/>
      <c r="I541" s="78"/>
      <c r="J541" s="78"/>
      <c r="K541" s="78"/>
      <c r="L541" s="78"/>
      <c r="M541" s="78"/>
      <c r="N541" s="78"/>
      <c r="O541" s="78"/>
      <c r="P541" s="78"/>
      <c r="Q541" s="78"/>
      <c r="R541" s="78"/>
      <c r="S541" s="78"/>
      <c r="T541" s="78"/>
      <c r="U541" s="78"/>
      <c r="V541" s="78"/>
      <c r="W541" s="78"/>
      <c r="X541" s="78"/>
      <c r="Y541" s="78"/>
      <c r="Z541" s="78"/>
    </row>
    <row r="542" ht="15.75" customHeight="1" spans="1:26">
      <c r="A542" s="87"/>
      <c r="B542" s="78"/>
      <c r="C542" s="88"/>
      <c r="D542" s="88"/>
      <c r="E542" s="89"/>
      <c r="F542" s="78"/>
      <c r="G542" s="78"/>
      <c r="H542" s="78"/>
      <c r="I542" s="78"/>
      <c r="J542" s="78"/>
      <c r="K542" s="78"/>
      <c r="L542" s="78"/>
      <c r="M542" s="78"/>
      <c r="N542" s="78"/>
      <c r="O542" s="78"/>
      <c r="P542" s="78"/>
      <c r="Q542" s="78"/>
      <c r="R542" s="78"/>
      <c r="S542" s="78"/>
      <c r="T542" s="78"/>
      <c r="U542" s="78"/>
      <c r="V542" s="78"/>
      <c r="W542" s="78"/>
      <c r="X542" s="78"/>
      <c r="Y542" s="78"/>
      <c r="Z542" s="78"/>
    </row>
    <row r="543" ht="15.75" customHeight="1" spans="1:26">
      <c r="A543" s="87"/>
      <c r="B543" s="78"/>
      <c r="C543" s="88"/>
      <c r="D543" s="88"/>
      <c r="E543" s="89"/>
      <c r="F543" s="78"/>
      <c r="G543" s="78"/>
      <c r="H543" s="78"/>
      <c r="I543" s="78"/>
      <c r="J543" s="78"/>
      <c r="K543" s="78"/>
      <c r="L543" s="78"/>
      <c r="M543" s="78"/>
      <c r="N543" s="78"/>
      <c r="O543" s="78"/>
      <c r="P543" s="78"/>
      <c r="Q543" s="78"/>
      <c r="R543" s="78"/>
      <c r="S543" s="78"/>
      <c r="T543" s="78"/>
      <c r="U543" s="78"/>
      <c r="V543" s="78"/>
      <c r="W543" s="78"/>
      <c r="X543" s="78"/>
      <c r="Y543" s="78"/>
      <c r="Z543" s="78"/>
    </row>
    <row r="544" ht="15.75" customHeight="1" spans="1:26">
      <c r="A544" s="87"/>
      <c r="B544" s="78"/>
      <c r="C544" s="88"/>
      <c r="D544" s="88"/>
      <c r="E544" s="89"/>
      <c r="F544" s="78"/>
      <c r="G544" s="78"/>
      <c r="H544" s="78"/>
      <c r="I544" s="78"/>
      <c r="J544" s="78"/>
      <c r="K544" s="78"/>
      <c r="L544" s="78"/>
      <c r="M544" s="78"/>
      <c r="N544" s="78"/>
      <c r="O544" s="78"/>
      <c r="P544" s="78"/>
      <c r="Q544" s="78"/>
      <c r="R544" s="78"/>
      <c r="S544" s="78"/>
      <c r="T544" s="78"/>
      <c r="U544" s="78"/>
      <c r="V544" s="78"/>
      <c r="W544" s="78"/>
      <c r="X544" s="78"/>
      <c r="Y544" s="78"/>
      <c r="Z544" s="78"/>
    </row>
    <row r="545" ht="15.75" customHeight="1" spans="1:26">
      <c r="A545" s="87"/>
      <c r="B545" s="78"/>
      <c r="C545" s="88"/>
      <c r="D545" s="88"/>
      <c r="E545" s="89"/>
      <c r="F545" s="78"/>
      <c r="G545" s="78"/>
      <c r="H545" s="78"/>
      <c r="I545" s="78"/>
      <c r="J545" s="78"/>
      <c r="K545" s="78"/>
      <c r="L545" s="78"/>
      <c r="M545" s="78"/>
      <c r="N545" s="78"/>
      <c r="O545" s="78"/>
      <c r="P545" s="78"/>
      <c r="Q545" s="78"/>
      <c r="R545" s="78"/>
      <c r="S545" s="78"/>
      <c r="T545" s="78"/>
      <c r="U545" s="78"/>
      <c r="V545" s="78"/>
      <c r="W545" s="78"/>
      <c r="X545" s="78"/>
      <c r="Y545" s="78"/>
      <c r="Z545" s="78"/>
    </row>
    <row r="546" ht="15.75" customHeight="1" spans="1:26">
      <c r="A546" s="87"/>
      <c r="B546" s="78"/>
      <c r="C546" s="88"/>
      <c r="D546" s="88"/>
      <c r="E546" s="89"/>
      <c r="F546" s="78"/>
      <c r="G546" s="78"/>
      <c r="H546" s="78"/>
      <c r="I546" s="78"/>
      <c r="J546" s="78"/>
      <c r="K546" s="78"/>
      <c r="L546" s="78"/>
      <c r="M546" s="78"/>
      <c r="N546" s="78"/>
      <c r="O546" s="78"/>
      <c r="P546" s="78"/>
      <c r="Q546" s="78"/>
      <c r="R546" s="78"/>
      <c r="S546" s="78"/>
      <c r="T546" s="78"/>
      <c r="U546" s="78"/>
      <c r="V546" s="78"/>
      <c r="W546" s="78"/>
      <c r="X546" s="78"/>
      <c r="Y546" s="78"/>
      <c r="Z546" s="78"/>
    </row>
    <row r="547" ht="15.75" customHeight="1" spans="1:26">
      <c r="A547" s="87"/>
      <c r="B547" s="78"/>
      <c r="C547" s="88"/>
      <c r="D547" s="88"/>
      <c r="E547" s="89"/>
      <c r="F547" s="78"/>
      <c r="G547" s="78"/>
      <c r="H547" s="78"/>
      <c r="I547" s="78"/>
      <c r="J547" s="78"/>
      <c r="K547" s="78"/>
      <c r="L547" s="78"/>
      <c r="M547" s="78"/>
      <c r="N547" s="78"/>
      <c r="O547" s="78"/>
      <c r="P547" s="78"/>
      <c r="Q547" s="78"/>
      <c r="R547" s="78"/>
      <c r="S547" s="78"/>
      <c r="T547" s="78"/>
      <c r="U547" s="78"/>
      <c r="V547" s="78"/>
      <c r="W547" s="78"/>
      <c r="X547" s="78"/>
      <c r="Y547" s="78"/>
      <c r="Z547" s="78"/>
    </row>
    <row r="548" ht="15.75" customHeight="1" spans="1:26">
      <c r="A548" s="87"/>
      <c r="B548" s="78"/>
      <c r="C548" s="88"/>
      <c r="D548" s="88"/>
      <c r="E548" s="89"/>
      <c r="F548" s="78"/>
      <c r="G548" s="78"/>
      <c r="H548" s="78"/>
      <c r="I548" s="78"/>
      <c r="J548" s="78"/>
      <c r="K548" s="78"/>
      <c r="L548" s="78"/>
      <c r="M548" s="78"/>
      <c r="N548" s="78"/>
      <c r="O548" s="78"/>
      <c r="P548" s="78"/>
      <c r="Q548" s="78"/>
      <c r="R548" s="78"/>
      <c r="S548" s="78"/>
      <c r="T548" s="78"/>
      <c r="U548" s="78"/>
      <c r="V548" s="78"/>
      <c r="W548" s="78"/>
      <c r="X548" s="78"/>
      <c r="Y548" s="78"/>
      <c r="Z548" s="78"/>
    </row>
    <row r="549" ht="15.75" customHeight="1" spans="1:26">
      <c r="A549" s="87"/>
      <c r="B549" s="78"/>
      <c r="C549" s="88"/>
      <c r="D549" s="88"/>
      <c r="E549" s="89"/>
      <c r="F549" s="78"/>
      <c r="G549" s="78"/>
      <c r="H549" s="78"/>
      <c r="I549" s="78"/>
      <c r="J549" s="78"/>
      <c r="K549" s="78"/>
      <c r="L549" s="78"/>
      <c r="M549" s="78"/>
      <c r="N549" s="78"/>
      <c r="O549" s="78"/>
      <c r="P549" s="78"/>
      <c r="Q549" s="78"/>
      <c r="R549" s="78"/>
      <c r="S549" s="78"/>
      <c r="T549" s="78"/>
      <c r="U549" s="78"/>
      <c r="V549" s="78"/>
      <c r="W549" s="78"/>
      <c r="X549" s="78"/>
      <c r="Y549" s="78"/>
      <c r="Z549" s="78"/>
    </row>
    <row r="550" ht="15.75" customHeight="1" spans="1:26">
      <c r="A550" s="87"/>
      <c r="B550" s="78"/>
      <c r="C550" s="88"/>
      <c r="D550" s="88"/>
      <c r="E550" s="89"/>
      <c r="F550" s="78"/>
      <c r="G550" s="78"/>
      <c r="H550" s="78"/>
      <c r="I550" s="78"/>
      <c r="J550" s="78"/>
      <c r="K550" s="78"/>
      <c r="L550" s="78"/>
      <c r="M550" s="78"/>
      <c r="N550" s="78"/>
      <c r="O550" s="78"/>
      <c r="P550" s="78"/>
      <c r="Q550" s="78"/>
      <c r="R550" s="78"/>
      <c r="S550" s="78"/>
      <c r="T550" s="78"/>
      <c r="U550" s="78"/>
      <c r="V550" s="78"/>
      <c r="W550" s="78"/>
      <c r="X550" s="78"/>
      <c r="Y550" s="78"/>
      <c r="Z550" s="78"/>
    </row>
    <row r="551" ht="15.75" customHeight="1" spans="1:26">
      <c r="A551" s="87"/>
      <c r="B551" s="78"/>
      <c r="C551" s="88"/>
      <c r="D551" s="88"/>
      <c r="E551" s="89"/>
      <c r="F551" s="78"/>
      <c r="G551" s="78"/>
      <c r="H551" s="78"/>
      <c r="I551" s="78"/>
      <c r="J551" s="78"/>
      <c r="K551" s="78"/>
      <c r="L551" s="78"/>
      <c r="M551" s="78"/>
      <c r="N551" s="78"/>
      <c r="O551" s="78"/>
      <c r="P551" s="78"/>
      <c r="Q551" s="78"/>
      <c r="R551" s="78"/>
      <c r="S551" s="78"/>
      <c r="T551" s="78"/>
      <c r="U551" s="78"/>
      <c r="V551" s="78"/>
      <c r="W551" s="78"/>
      <c r="X551" s="78"/>
      <c r="Y551" s="78"/>
      <c r="Z551" s="78"/>
    </row>
    <row r="552" ht="15.75" customHeight="1" spans="1:26">
      <c r="A552" s="87"/>
      <c r="B552" s="78"/>
      <c r="C552" s="88"/>
      <c r="D552" s="88"/>
      <c r="E552" s="89"/>
      <c r="F552" s="78"/>
      <c r="G552" s="78"/>
      <c r="H552" s="78"/>
      <c r="I552" s="78"/>
      <c r="J552" s="78"/>
      <c r="K552" s="78"/>
      <c r="L552" s="78"/>
      <c r="M552" s="78"/>
      <c r="N552" s="78"/>
      <c r="O552" s="78"/>
      <c r="P552" s="78"/>
      <c r="Q552" s="78"/>
      <c r="R552" s="78"/>
      <c r="S552" s="78"/>
      <c r="T552" s="78"/>
      <c r="U552" s="78"/>
      <c r="V552" s="78"/>
      <c r="W552" s="78"/>
      <c r="X552" s="78"/>
      <c r="Y552" s="78"/>
      <c r="Z552" s="78"/>
    </row>
    <row r="553" ht="15.75" customHeight="1" spans="1:26">
      <c r="A553" s="87"/>
      <c r="B553" s="78"/>
      <c r="C553" s="88"/>
      <c r="D553" s="88"/>
      <c r="E553" s="89"/>
      <c r="F553" s="78"/>
      <c r="G553" s="78"/>
      <c r="H553" s="78"/>
      <c r="I553" s="78"/>
      <c r="J553" s="78"/>
      <c r="K553" s="78"/>
      <c r="L553" s="78"/>
      <c r="M553" s="78"/>
      <c r="N553" s="78"/>
      <c r="O553" s="78"/>
      <c r="P553" s="78"/>
      <c r="Q553" s="78"/>
      <c r="R553" s="78"/>
      <c r="S553" s="78"/>
      <c r="T553" s="78"/>
      <c r="U553" s="78"/>
      <c r="V553" s="78"/>
      <c r="W553" s="78"/>
      <c r="X553" s="78"/>
      <c r="Y553" s="78"/>
      <c r="Z553" s="78"/>
    </row>
    <row r="554" ht="15.75" customHeight="1" spans="1:26">
      <c r="A554" s="87"/>
      <c r="B554" s="78"/>
      <c r="C554" s="88"/>
      <c r="D554" s="88"/>
      <c r="E554" s="89"/>
      <c r="F554" s="78"/>
      <c r="G554" s="78"/>
      <c r="H554" s="78"/>
      <c r="I554" s="78"/>
      <c r="J554" s="78"/>
      <c r="K554" s="78"/>
      <c r="L554" s="78"/>
      <c r="M554" s="78"/>
      <c r="N554" s="78"/>
      <c r="O554" s="78"/>
      <c r="P554" s="78"/>
      <c r="Q554" s="78"/>
      <c r="R554" s="78"/>
      <c r="S554" s="78"/>
      <c r="T554" s="78"/>
      <c r="U554" s="78"/>
      <c r="V554" s="78"/>
      <c r="W554" s="78"/>
      <c r="X554" s="78"/>
      <c r="Y554" s="78"/>
      <c r="Z554" s="78"/>
    </row>
    <row r="555" ht="15.75" customHeight="1" spans="1:26">
      <c r="A555" s="87"/>
      <c r="B555" s="78"/>
      <c r="C555" s="88"/>
      <c r="D555" s="88"/>
      <c r="E555" s="89"/>
      <c r="F555" s="78"/>
      <c r="G555" s="78"/>
      <c r="H555" s="78"/>
      <c r="I555" s="78"/>
      <c r="J555" s="78"/>
      <c r="K555" s="78"/>
      <c r="L555" s="78"/>
      <c r="M555" s="78"/>
      <c r="N555" s="78"/>
      <c r="O555" s="78"/>
      <c r="P555" s="78"/>
      <c r="Q555" s="78"/>
      <c r="R555" s="78"/>
      <c r="S555" s="78"/>
      <c r="T555" s="78"/>
      <c r="U555" s="78"/>
      <c r="V555" s="78"/>
      <c r="W555" s="78"/>
      <c r="X555" s="78"/>
      <c r="Y555" s="78"/>
      <c r="Z555" s="78"/>
    </row>
    <row r="556" ht="15.75" customHeight="1" spans="1:26">
      <c r="A556" s="87"/>
      <c r="B556" s="78"/>
      <c r="C556" s="88"/>
      <c r="D556" s="88"/>
      <c r="E556" s="89"/>
      <c r="F556" s="78"/>
      <c r="G556" s="78"/>
      <c r="H556" s="78"/>
      <c r="I556" s="78"/>
      <c r="J556" s="78"/>
      <c r="K556" s="78"/>
      <c r="L556" s="78"/>
      <c r="M556" s="78"/>
      <c r="N556" s="78"/>
      <c r="O556" s="78"/>
      <c r="P556" s="78"/>
      <c r="Q556" s="78"/>
      <c r="R556" s="78"/>
      <c r="S556" s="78"/>
      <c r="T556" s="78"/>
      <c r="U556" s="78"/>
      <c r="V556" s="78"/>
      <c r="W556" s="78"/>
      <c r="X556" s="78"/>
      <c r="Y556" s="78"/>
      <c r="Z556" s="78"/>
    </row>
    <row r="557" ht="15.75" customHeight="1" spans="1:26">
      <c r="A557" s="87"/>
      <c r="B557" s="78"/>
      <c r="C557" s="88"/>
      <c r="D557" s="88"/>
      <c r="E557" s="89"/>
      <c r="F557" s="78"/>
      <c r="G557" s="78"/>
      <c r="H557" s="78"/>
      <c r="I557" s="78"/>
      <c r="J557" s="78"/>
      <c r="K557" s="78"/>
      <c r="L557" s="78"/>
      <c r="M557" s="78"/>
      <c r="N557" s="78"/>
      <c r="O557" s="78"/>
      <c r="P557" s="78"/>
      <c r="Q557" s="78"/>
      <c r="R557" s="78"/>
      <c r="S557" s="78"/>
      <c r="T557" s="78"/>
      <c r="U557" s="78"/>
      <c r="V557" s="78"/>
      <c r="W557" s="78"/>
      <c r="X557" s="78"/>
      <c r="Y557" s="78"/>
      <c r="Z557" s="78"/>
    </row>
    <row r="558" ht="15.75" customHeight="1" spans="1:26">
      <c r="A558" s="87"/>
      <c r="B558" s="78"/>
      <c r="C558" s="88"/>
      <c r="D558" s="88"/>
      <c r="E558" s="89"/>
      <c r="F558" s="78"/>
      <c r="G558" s="78"/>
      <c r="H558" s="78"/>
      <c r="I558" s="78"/>
      <c r="J558" s="78"/>
      <c r="K558" s="78"/>
      <c r="L558" s="78"/>
      <c r="M558" s="78"/>
      <c r="N558" s="78"/>
      <c r="O558" s="78"/>
      <c r="P558" s="78"/>
      <c r="Q558" s="78"/>
      <c r="R558" s="78"/>
      <c r="S558" s="78"/>
      <c r="T558" s="78"/>
      <c r="U558" s="78"/>
      <c r="V558" s="78"/>
      <c r="W558" s="78"/>
      <c r="X558" s="78"/>
      <c r="Y558" s="78"/>
      <c r="Z558" s="78"/>
    </row>
    <row r="559" ht="15.75" customHeight="1" spans="1:26">
      <c r="A559" s="87"/>
      <c r="B559" s="78"/>
      <c r="C559" s="88"/>
      <c r="D559" s="88"/>
      <c r="E559" s="89"/>
      <c r="F559" s="78"/>
      <c r="G559" s="78"/>
      <c r="H559" s="78"/>
      <c r="I559" s="78"/>
      <c r="J559" s="78"/>
      <c r="K559" s="78"/>
      <c r="L559" s="78"/>
      <c r="M559" s="78"/>
      <c r="N559" s="78"/>
      <c r="O559" s="78"/>
      <c r="P559" s="78"/>
      <c r="Q559" s="78"/>
      <c r="R559" s="78"/>
      <c r="S559" s="78"/>
      <c r="T559" s="78"/>
      <c r="U559" s="78"/>
      <c r="V559" s="78"/>
      <c r="W559" s="78"/>
      <c r="X559" s="78"/>
      <c r="Y559" s="78"/>
      <c r="Z559" s="78"/>
    </row>
    <row r="560" ht="15.75" customHeight="1" spans="1:26">
      <c r="A560" s="87"/>
      <c r="B560" s="78"/>
      <c r="C560" s="88"/>
      <c r="D560" s="88"/>
      <c r="E560" s="89"/>
      <c r="F560" s="78"/>
      <c r="G560" s="78"/>
      <c r="H560" s="78"/>
      <c r="I560" s="78"/>
      <c r="J560" s="78"/>
      <c r="K560" s="78"/>
      <c r="L560" s="78"/>
      <c r="M560" s="78"/>
      <c r="N560" s="78"/>
      <c r="O560" s="78"/>
      <c r="P560" s="78"/>
      <c r="Q560" s="78"/>
      <c r="R560" s="78"/>
      <c r="S560" s="78"/>
      <c r="T560" s="78"/>
      <c r="U560" s="78"/>
      <c r="V560" s="78"/>
      <c r="W560" s="78"/>
      <c r="X560" s="78"/>
      <c r="Y560" s="78"/>
      <c r="Z560" s="78"/>
    </row>
    <row r="561" ht="15.75" customHeight="1" spans="1:26">
      <c r="A561" s="87"/>
      <c r="B561" s="78"/>
      <c r="C561" s="88"/>
      <c r="D561" s="88"/>
      <c r="E561" s="89"/>
      <c r="F561" s="78"/>
      <c r="G561" s="78"/>
      <c r="H561" s="78"/>
      <c r="I561" s="78"/>
      <c r="J561" s="78"/>
      <c r="K561" s="78"/>
      <c r="L561" s="78"/>
      <c r="M561" s="78"/>
      <c r="N561" s="78"/>
      <c r="O561" s="78"/>
      <c r="P561" s="78"/>
      <c r="Q561" s="78"/>
      <c r="R561" s="78"/>
      <c r="S561" s="78"/>
      <c r="T561" s="78"/>
      <c r="U561" s="78"/>
      <c r="V561" s="78"/>
      <c r="W561" s="78"/>
      <c r="X561" s="78"/>
      <c r="Y561" s="78"/>
      <c r="Z561" s="78"/>
    </row>
    <row r="562" ht="15.75" customHeight="1" spans="1:26">
      <c r="A562" s="87"/>
      <c r="B562" s="78"/>
      <c r="C562" s="88"/>
      <c r="D562" s="88"/>
      <c r="E562" s="89"/>
      <c r="F562" s="78"/>
      <c r="G562" s="78"/>
      <c r="H562" s="78"/>
      <c r="I562" s="78"/>
      <c r="J562" s="78"/>
      <c r="K562" s="78"/>
      <c r="L562" s="78"/>
      <c r="M562" s="78"/>
      <c r="N562" s="78"/>
      <c r="O562" s="78"/>
      <c r="P562" s="78"/>
      <c r="Q562" s="78"/>
      <c r="R562" s="78"/>
      <c r="S562" s="78"/>
      <c r="T562" s="78"/>
      <c r="U562" s="78"/>
      <c r="V562" s="78"/>
      <c r="W562" s="78"/>
      <c r="X562" s="78"/>
      <c r="Y562" s="78"/>
      <c r="Z562" s="78"/>
    </row>
    <row r="563" ht="15.75" customHeight="1" spans="1:26">
      <c r="A563" s="87"/>
      <c r="B563" s="78"/>
      <c r="C563" s="88"/>
      <c r="D563" s="88"/>
      <c r="E563" s="89"/>
      <c r="F563" s="78"/>
      <c r="G563" s="78"/>
      <c r="H563" s="78"/>
      <c r="I563" s="78"/>
      <c r="J563" s="78"/>
      <c r="K563" s="78"/>
      <c r="L563" s="78"/>
      <c r="M563" s="78"/>
      <c r="N563" s="78"/>
      <c r="O563" s="78"/>
      <c r="P563" s="78"/>
      <c r="Q563" s="78"/>
      <c r="R563" s="78"/>
      <c r="S563" s="78"/>
      <c r="T563" s="78"/>
      <c r="U563" s="78"/>
      <c r="V563" s="78"/>
      <c r="W563" s="78"/>
      <c r="X563" s="78"/>
      <c r="Y563" s="78"/>
      <c r="Z563" s="78"/>
    </row>
    <row r="564" ht="15.75" customHeight="1" spans="1:26">
      <c r="A564" s="87"/>
      <c r="B564" s="78"/>
      <c r="C564" s="88"/>
      <c r="D564" s="88"/>
      <c r="E564" s="89"/>
      <c r="F564" s="78"/>
      <c r="G564" s="78"/>
      <c r="H564" s="78"/>
      <c r="I564" s="78"/>
      <c r="J564" s="78"/>
      <c r="K564" s="78"/>
      <c r="L564" s="78"/>
      <c r="M564" s="78"/>
      <c r="N564" s="78"/>
      <c r="O564" s="78"/>
      <c r="P564" s="78"/>
      <c r="Q564" s="78"/>
      <c r="R564" s="78"/>
      <c r="S564" s="78"/>
      <c r="T564" s="78"/>
      <c r="U564" s="78"/>
      <c r="V564" s="78"/>
      <c r="W564" s="78"/>
      <c r="X564" s="78"/>
      <c r="Y564" s="78"/>
      <c r="Z564" s="78"/>
    </row>
    <row r="565" ht="15.75" customHeight="1" spans="1:26">
      <c r="A565" s="87"/>
      <c r="B565" s="78"/>
      <c r="C565" s="88"/>
      <c r="D565" s="88"/>
      <c r="E565" s="89"/>
      <c r="F565" s="78"/>
      <c r="G565" s="78"/>
      <c r="H565" s="78"/>
      <c r="I565" s="78"/>
      <c r="J565" s="78"/>
      <c r="K565" s="78"/>
      <c r="L565" s="78"/>
      <c r="M565" s="78"/>
      <c r="N565" s="78"/>
      <c r="O565" s="78"/>
      <c r="P565" s="78"/>
      <c r="Q565" s="78"/>
      <c r="R565" s="78"/>
      <c r="S565" s="78"/>
      <c r="T565" s="78"/>
      <c r="U565" s="78"/>
      <c r="V565" s="78"/>
      <c r="W565" s="78"/>
      <c r="X565" s="78"/>
      <c r="Y565" s="78"/>
      <c r="Z565" s="78"/>
    </row>
    <row r="566" ht="15.75" customHeight="1" spans="1:26">
      <c r="A566" s="87"/>
      <c r="B566" s="78"/>
      <c r="C566" s="88"/>
      <c r="D566" s="88"/>
      <c r="E566" s="89"/>
      <c r="F566" s="78"/>
      <c r="G566" s="78"/>
      <c r="H566" s="78"/>
      <c r="I566" s="78"/>
      <c r="J566" s="78"/>
      <c r="K566" s="78"/>
      <c r="L566" s="78"/>
      <c r="M566" s="78"/>
      <c r="N566" s="78"/>
      <c r="O566" s="78"/>
      <c r="P566" s="78"/>
      <c r="Q566" s="78"/>
      <c r="R566" s="78"/>
      <c r="S566" s="78"/>
      <c r="T566" s="78"/>
      <c r="U566" s="78"/>
      <c r="V566" s="78"/>
      <c r="W566" s="78"/>
      <c r="X566" s="78"/>
      <c r="Y566" s="78"/>
      <c r="Z566" s="78"/>
    </row>
    <row r="567" ht="15.75" customHeight="1" spans="1:26">
      <c r="A567" s="87"/>
      <c r="B567" s="78"/>
      <c r="C567" s="88"/>
      <c r="D567" s="88"/>
      <c r="E567" s="89"/>
      <c r="F567" s="78"/>
      <c r="G567" s="78"/>
      <c r="H567" s="78"/>
      <c r="I567" s="78"/>
      <c r="J567" s="78"/>
      <c r="K567" s="78"/>
      <c r="L567" s="78"/>
      <c r="M567" s="78"/>
      <c r="N567" s="78"/>
      <c r="O567" s="78"/>
      <c r="P567" s="78"/>
      <c r="Q567" s="78"/>
      <c r="R567" s="78"/>
      <c r="S567" s="78"/>
      <c r="T567" s="78"/>
      <c r="U567" s="78"/>
      <c r="V567" s="78"/>
      <c r="W567" s="78"/>
      <c r="X567" s="78"/>
      <c r="Y567" s="78"/>
      <c r="Z567" s="78"/>
    </row>
    <row r="568" ht="15.75" customHeight="1" spans="1:26">
      <c r="A568" s="87"/>
      <c r="B568" s="78"/>
      <c r="C568" s="88"/>
      <c r="D568" s="88"/>
      <c r="E568" s="89"/>
      <c r="F568" s="78"/>
      <c r="G568" s="78"/>
      <c r="H568" s="78"/>
      <c r="I568" s="78"/>
      <c r="J568" s="78"/>
      <c r="K568" s="78"/>
      <c r="L568" s="78"/>
      <c r="M568" s="78"/>
      <c r="N568" s="78"/>
      <c r="O568" s="78"/>
      <c r="P568" s="78"/>
      <c r="Q568" s="78"/>
      <c r="R568" s="78"/>
      <c r="S568" s="78"/>
      <c r="T568" s="78"/>
      <c r="U568" s="78"/>
      <c r="V568" s="78"/>
      <c r="W568" s="78"/>
      <c r="X568" s="78"/>
      <c r="Y568" s="78"/>
      <c r="Z568" s="78"/>
    </row>
    <row r="569" ht="15.75" customHeight="1" spans="1:26">
      <c r="A569" s="87"/>
      <c r="B569" s="78"/>
      <c r="C569" s="88"/>
      <c r="D569" s="88"/>
      <c r="E569" s="89"/>
      <c r="F569" s="78"/>
      <c r="G569" s="78"/>
      <c r="H569" s="78"/>
      <c r="I569" s="78"/>
      <c r="J569" s="78"/>
      <c r="K569" s="78"/>
      <c r="L569" s="78"/>
      <c r="M569" s="78"/>
      <c r="N569" s="78"/>
      <c r="O569" s="78"/>
      <c r="P569" s="78"/>
      <c r="Q569" s="78"/>
      <c r="R569" s="78"/>
      <c r="S569" s="78"/>
      <c r="T569" s="78"/>
      <c r="U569" s="78"/>
      <c r="V569" s="78"/>
      <c r="W569" s="78"/>
      <c r="X569" s="78"/>
      <c r="Y569" s="78"/>
      <c r="Z569" s="78"/>
    </row>
    <row r="570" ht="15.75" customHeight="1" spans="1:26">
      <c r="A570" s="87"/>
      <c r="B570" s="78"/>
      <c r="C570" s="88"/>
      <c r="D570" s="88"/>
      <c r="E570" s="89"/>
      <c r="F570" s="78"/>
      <c r="G570" s="78"/>
      <c r="H570" s="78"/>
      <c r="I570" s="78"/>
      <c r="J570" s="78"/>
      <c r="K570" s="78"/>
      <c r="L570" s="78"/>
      <c r="M570" s="78"/>
      <c r="N570" s="78"/>
      <c r="O570" s="78"/>
      <c r="P570" s="78"/>
      <c r="Q570" s="78"/>
      <c r="R570" s="78"/>
      <c r="S570" s="78"/>
      <c r="T570" s="78"/>
      <c r="U570" s="78"/>
      <c r="V570" s="78"/>
      <c r="W570" s="78"/>
      <c r="X570" s="78"/>
      <c r="Y570" s="78"/>
      <c r="Z570" s="78"/>
    </row>
    <row r="571" ht="15.75" customHeight="1" spans="1:26">
      <c r="A571" s="87"/>
      <c r="B571" s="78"/>
      <c r="C571" s="88"/>
      <c r="D571" s="88"/>
      <c r="E571" s="89"/>
      <c r="F571" s="78"/>
      <c r="G571" s="78"/>
      <c r="H571" s="78"/>
      <c r="I571" s="78"/>
      <c r="J571" s="78"/>
      <c r="K571" s="78"/>
      <c r="L571" s="78"/>
      <c r="M571" s="78"/>
      <c r="N571" s="78"/>
      <c r="O571" s="78"/>
      <c r="P571" s="78"/>
      <c r="Q571" s="78"/>
      <c r="R571" s="78"/>
      <c r="S571" s="78"/>
      <c r="T571" s="78"/>
      <c r="U571" s="78"/>
      <c r="V571" s="78"/>
      <c r="W571" s="78"/>
      <c r="X571" s="78"/>
      <c r="Y571" s="78"/>
      <c r="Z571" s="78"/>
    </row>
    <row r="572" ht="15.75" customHeight="1" spans="1:26">
      <c r="A572" s="87"/>
      <c r="B572" s="78"/>
      <c r="C572" s="88"/>
      <c r="D572" s="88"/>
      <c r="E572" s="89"/>
      <c r="F572" s="78"/>
      <c r="G572" s="78"/>
      <c r="H572" s="78"/>
      <c r="I572" s="78"/>
      <c r="J572" s="78"/>
      <c r="K572" s="78"/>
      <c r="L572" s="78"/>
      <c r="M572" s="78"/>
      <c r="N572" s="78"/>
      <c r="O572" s="78"/>
      <c r="P572" s="78"/>
      <c r="Q572" s="78"/>
      <c r="R572" s="78"/>
      <c r="S572" s="78"/>
      <c r="T572" s="78"/>
      <c r="U572" s="78"/>
      <c r="V572" s="78"/>
      <c r="W572" s="78"/>
      <c r="X572" s="78"/>
      <c r="Y572" s="78"/>
      <c r="Z572" s="78"/>
    </row>
    <row r="573" ht="15.75" customHeight="1" spans="1:26">
      <c r="A573" s="87"/>
      <c r="B573" s="78"/>
      <c r="C573" s="88"/>
      <c r="D573" s="88"/>
      <c r="E573" s="89"/>
      <c r="F573" s="78"/>
      <c r="G573" s="78"/>
      <c r="H573" s="78"/>
      <c r="I573" s="78"/>
      <c r="J573" s="78"/>
      <c r="K573" s="78"/>
      <c r="L573" s="78"/>
      <c r="M573" s="78"/>
      <c r="N573" s="78"/>
      <c r="O573" s="78"/>
      <c r="P573" s="78"/>
      <c r="Q573" s="78"/>
      <c r="R573" s="78"/>
      <c r="S573" s="78"/>
      <c r="T573" s="78"/>
      <c r="U573" s="78"/>
      <c r="V573" s="78"/>
      <c r="W573" s="78"/>
      <c r="X573" s="78"/>
      <c r="Y573" s="78"/>
      <c r="Z573" s="78"/>
    </row>
    <row r="574" ht="15.75" customHeight="1" spans="1:26">
      <c r="A574" s="87"/>
      <c r="B574" s="78"/>
      <c r="C574" s="88"/>
      <c r="D574" s="88"/>
      <c r="E574" s="89"/>
      <c r="F574" s="78"/>
      <c r="G574" s="78"/>
      <c r="H574" s="78"/>
      <c r="I574" s="78"/>
      <c r="J574" s="78"/>
      <c r="K574" s="78"/>
      <c r="L574" s="78"/>
      <c r="M574" s="78"/>
      <c r="N574" s="78"/>
      <c r="O574" s="78"/>
      <c r="P574" s="78"/>
      <c r="Q574" s="78"/>
      <c r="R574" s="78"/>
      <c r="S574" s="78"/>
      <c r="T574" s="78"/>
      <c r="U574" s="78"/>
      <c r="V574" s="78"/>
      <c r="W574" s="78"/>
      <c r="X574" s="78"/>
      <c r="Y574" s="78"/>
      <c r="Z574" s="78"/>
    </row>
    <row r="575" ht="15.75" customHeight="1" spans="1:26">
      <c r="A575" s="87"/>
      <c r="B575" s="78"/>
      <c r="C575" s="88"/>
      <c r="D575" s="88"/>
      <c r="E575" s="89"/>
      <c r="F575" s="78"/>
      <c r="G575" s="78"/>
      <c r="H575" s="78"/>
      <c r="I575" s="78"/>
      <c r="J575" s="78"/>
      <c r="K575" s="78"/>
      <c r="L575" s="78"/>
      <c r="M575" s="78"/>
      <c r="N575" s="78"/>
      <c r="O575" s="78"/>
      <c r="P575" s="78"/>
      <c r="Q575" s="78"/>
      <c r="R575" s="78"/>
      <c r="S575" s="78"/>
      <c r="T575" s="78"/>
      <c r="U575" s="78"/>
      <c r="V575" s="78"/>
      <c r="W575" s="78"/>
      <c r="X575" s="78"/>
      <c r="Y575" s="78"/>
      <c r="Z575" s="78"/>
    </row>
    <row r="576" ht="15.75" customHeight="1" spans="1:26">
      <c r="A576" s="87"/>
      <c r="B576" s="78"/>
      <c r="C576" s="88"/>
      <c r="D576" s="88"/>
      <c r="E576" s="89"/>
      <c r="F576" s="78"/>
      <c r="G576" s="78"/>
      <c r="H576" s="78"/>
      <c r="I576" s="78"/>
      <c r="J576" s="78"/>
      <c r="K576" s="78"/>
      <c r="L576" s="78"/>
      <c r="M576" s="78"/>
      <c r="N576" s="78"/>
      <c r="O576" s="78"/>
      <c r="P576" s="78"/>
      <c r="Q576" s="78"/>
      <c r="R576" s="78"/>
      <c r="S576" s="78"/>
      <c r="T576" s="78"/>
      <c r="U576" s="78"/>
      <c r="V576" s="78"/>
      <c r="W576" s="78"/>
      <c r="X576" s="78"/>
      <c r="Y576" s="78"/>
      <c r="Z576" s="78"/>
    </row>
    <row r="577" ht="15.75" customHeight="1" spans="1:26">
      <c r="A577" s="87"/>
      <c r="B577" s="78"/>
      <c r="C577" s="88"/>
      <c r="D577" s="88"/>
      <c r="E577" s="89"/>
      <c r="F577" s="78"/>
      <c r="G577" s="78"/>
      <c r="H577" s="78"/>
      <c r="I577" s="78"/>
      <c r="J577" s="78"/>
      <c r="K577" s="78"/>
      <c r="L577" s="78"/>
      <c r="M577" s="78"/>
      <c r="N577" s="78"/>
      <c r="O577" s="78"/>
      <c r="P577" s="78"/>
      <c r="Q577" s="78"/>
      <c r="R577" s="78"/>
      <c r="S577" s="78"/>
      <c r="T577" s="78"/>
      <c r="U577" s="78"/>
      <c r="V577" s="78"/>
      <c r="W577" s="78"/>
      <c r="X577" s="78"/>
      <c r="Y577" s="78"/>
      <c r="Z577" s="78"/>
    </row>
    <row r="578" ht="15.75" customHeight="1" spans="1:26">
      <c r="A578" s="87"/>
      <c r="B578" s="78"/>
      <c r="C578" s="88"/>
      <c r="D578" s="88"/>
      <c r="E578" s="89"/>
      <c r="F578" s="78"/>
      <c r="G578" s="78"/>
      <c r="H578" s="78"/>
      <c r="I578" s="78"/>
      <c r="J578" s="78"/>
      <c r="K578" s="78"/>
      <c r="L578" s="78"/>
      <c r="M578" s="78"/>
      <c r="N578" s="78"/>
      <c r="O578" s="78"/>
      <c r="P578" s="78"/>
      <c r="Q578" s="78"/>
      <c r="R578" s="78"/>
      <c r="S578" s="78"/>
      <c r="T578" s="78"/>
      <c r="U578" s="78"/>
      <c r="V578" s="78"/>
      <c r="W578" s="78"/>
      <c r="X578" s="78"/>
      <c r="Y578" s="78"/>
      <c r="Z578" s="78"/>
    </row>
    <row r="579" ht="15.75" customHeight="1" spans="1:26">
      <c r="A579" s="87"/>
      <c r="B579" s="78"/>
      <c r="C579" s="88"/>
      <c r="D579" s="88"/>
      <c r="E579" s="89"/>
      <c r="F579" s="78"/>
      <c r="G579" s="78"/>
      <c r="H579" s="78"/>
      <c r="I579" s="78"/>
      <c r="J579" s="78"/>
      <c r="K579" s="78"/>
      <c r="L579" s="78"/>
      <c r="M579" s="78"/>
      <c r="N579" s="78"/>
      <c r="O579" s="78"/>
      <c r="P579" s="78"/>
      <c r="Q579" s="78"/>
      <c r="R579" s="78"/>
      <c r="S579" s="78"/>
      <c r="T579" s="78"/>
      <c r="U579" s="78"/>
      <c r="V579" s="78"/>
      <c r="W579" s="78"/>
      <c r="X579" s="78"/>
      <c r="Y579" s="78"/>
      <c r="Z579" s="78"/>
    </row>
    <row r="580" ht="15.75" customHeight="1" spans="1:26">
      <c r="A580" s="87"/>
      <c r="B580" s="78"/>
      <c r="C580" s="88"/>
      <c r="D580" s="88"/>
      <c r="E580" s="89"/>
      <c r="F580" s="78"/>
      <c r="G580" s="78"/>
      <c r="H580" s="78"/>
      <c r="I580" s="78"/>
      <c r="J580" s="78"/>
      <c r="K580" s="78"/>
      <c r="L580" s="78"/>
      <c r="M580" s="78"/>
      <c r="N580" s="78"/>
      <c r="O580" s="78"/>
      <c r="P580" s="78"/>
      <c r="Q580" s="78"/>
      <c r="R580" s="78"/>
      <c r="S580" s="78"/>
      <c r="T580" s="78"/>
      <c r="U580" s="78"/>
      <c r="V580" s="78"/>
      <c r="W580" s="78"/>
      <c r="X580" s="78"/>
      <c r="Y580" s="78"/>
      <c r="Z580" s="78"/>
    </row>
    <row r="581" ht="15.75" customHeight="1" spans="1:26">
      <c r="A581" s="87"/>
      <c r="B581" s="78"/>
      <c r="C581" s="88"/>
      <c r="D581" s="88"/>
      <c r="E581" s="89"/>
      <c r="F581" s="78"/>
      <c r="G581" s="78"/>
      <c r="H581" s="78"/>
      <c r="I581" s="78"/>
      <c r="J581" s="78"/>
      <c r="K581" s="78"/>
      <c r="L581" s="78"/>
      <c r="M581" s="78"/>
      <c r="N581" s="78"/>
      <c r="O581" s="78"/>
      <c r="P581" s="78"/>
      <c r="Q581" s="78"/>
      <c r="R581" s="78"/>
      <c r="S581" s="78"/>
      <c r="T581" s="78"/>
      <c r="U581" s="78"/>
      <c r="V581" s="78"/>
      <c r="W581" s="78"/>
      <c r="X581" s="78"/>
      <c r="Y581" s="78"/>
      <c r="Z581" s="78"/>
    </row>
    <row r="582" ht="15.75" customHeight="1" spans="1:26">
      <c r="A582" s="87"/>
      <c r="B582" s="78"/>
      <c r="C582" s="88"/>
      <c r="D582" s="88"/>
      <c r="E582" s="89"/>
      <c r="F582" s="78"/>
      <c r="G582" s="78"/>
      <c r="H582" s="78"/>
      <c r="I582" s="78"/>
      <c r="J582" s="78"/>
      <c r="K582" s="78"/>
      <c r="L582" s="78"/>
      <c r="M582" s="78"/>
      <c r="N582" s="78"/>
      <c r="O582" s="78"/>
      <c r="P582" s="78"/>
      <c r="Q582" s="78"/>
      <c r="R582" s="78"/>
      <c r="S582" s="78"/>
      <c r="T582" s="78"/>
      <c r="U582" s="78"/>
      <c r="V582" s="78"/>
      <c r="W582" s="78"/>
      <c r="X582" s="78"/>
      <c r="Y582" s="78"/>
      <c r="Z582" s="78"/>
    </row>
    <row r="583" ht="15.75" customHeight="1" spans="1:26">
      <c r="A583" s="87"/>
      <c r="B583" s="78"/>
      <c r="C583" s="88"/>
      <c r="D583" s="88"/>
      <c r="E583" s="89"/>
      <c r="F583" s="78"/>
      <c r="G583" s="78"/>
      <c r="H583" s="78"/>
      <c r="I583" s="78"/>
      <c r="J583" s="78"/>
      <c r="K583" s="78"/>
      <c r="L583" s="78"/>
      <c r="M583" s="78"/>
      <c r="N583" s="78"/>
      <c r="O583" s="78"/>
      <c r="P583" s="78"/>
      <c r="Q583" s="78"/>
      <c r="R583" s="78"/>
      <c r="S583" s="78"/>
      <c r="T583" s="78"/>
      <c r="U583" s="78"/>
      <c r="V583" s="78"/>
      <c r="W583" s="78"/>
      <c r="X583" s="78"/>
      <c r="Y583" s="78"/>
      <c r="Z583" s="78"/>
    </row>
    <row r="584" ht="15.75" customHeight="1" spans="1:26">
      <c r="A584" s="87"/>
      <c r="B584" s="78"/>
      <c r="C584" s="88"/>
      <c r="D584" s="88"/>
      <c r="E584" s="89"/>
      <c r="F584" s="78"/>
      <c r="G584" s="78"/>
      <c r="H584" s="78"/>
      <c r="I584" s="78"/>
      <c r="J584" s="78"/>
      <c r="K584" s="78"/>
      <c r="L584" s="78"/>
      <c r="M584" s="78"/>
      <c r="N584" s="78"/>
      <c r="O584" s="78"/>
      <c r="P584" s="78"/>
      <c r="Q584" s="78"/>
      <c r="R584" s="78"/>
      <c r="S584" s="78"/>
      <c r="T584" s="78"/>
      <c r="U584" s="78"/>
      <c r="V584" s="78"/>
      <c r="W584" s="78"/>
      <c r="X584" s="78"/>
      <c r="Y584" s="78"/>
      <c r="Z584" s="78"/>
    </row>
    <row r="585" ht="15.75" customHeight="1" spans="1:26">
      <c r="A585" s="87"/>
      <c r="B585" s="78"/>
      <c r="C585" s="88"/>
      <c r="D585" s="88"/>
      <c r="E585" s="89"/>
      <c r="F585" s="78"/>
      <c r="G585" s="78"/>
      <c r="H585" s="78"/>
      <c r="I585" s="78"/>
      <c r="J585" s="78"/>
      <c r="K585" s="78"/>
      <c r="L585" s="78"/>
      <c r="M585" s="78"/>
      <c r="N585" s="78"/>
      <c r="O585" s="78"/>
      <c r="P585" s="78"/>
      <c r="Q585" s="78"/>
      <c r="R585" s="78"/>
      <c r="S585" s="78"/>
      <c r="T585" s="78"/>
      <c r="U585" s="78"/>
      <c r="V585" s="78"/>
      <c r="W585" s="78"/>
      <c r="X585" s="78"/>
      <c r="Y585" s="78"/>
      <c r="Z585" s="78"/>
    </row>
    <row r="586" ht="15.75" customHeight="1" spans="1:26">
      <c r="A586" s="87"/>
      <c r="B586" s="78"/>
      <c r="C586" s="88"/>
      <c r="D586" s="88"/>
      <c r="E586" s="89"/>
      <c r="F586" s="78"/>
      <c r="G586" s="78"/>
      <c r="H586" s="78"/>
      <c r="I586" s="78"/>
      <c r="J586" s="78"/>
      <c r="K586" s="78"/>
      <c r="L586" s="78"/>
      <c r="M586" s="78"/>
      <c r="N586" s="78"/>
      <c r="O586" s="78"/>
      <c r="P586" s="78"/>
      <c r="Q586" s="78"/>
      <c r="R586" s="78"/>
      <c r="S586" s="78"/>
      <c r="T586" s="78"/>
      <c r="U586" s="78"/>
      <c r="V586" s="78"/>
      <c r="W586" s="78"/>
      <c r="X586" s="78"/>
      <c r="Y586" s="78"/>
      <c r="Z586" s="78"/>
    </row>
    <row r="587" ht="15.75" customHeight="1" spans="1:26">
      <c r="A587" s="87"/>
      <c r="B587" s="78"/>
      <c r="C587" s="88"/>
      <c r="D587" s="88"/>
      <c r="E587" s="89"/>
      <c r="F587" s="78"/>
      <c r="G587" s="78"/>
      <c r="H587" s="78"/>
      <c r="I587" s="78"/>
      <c r="J587" s="78"/>
      <c r="K587" s="78"/>
      <c r="L587" s="78"/>
      <c r="M587" s="78"/>
      <c r="N587" s="78"/>
      <c r="O587" s="78"/>
      <c r="P587" s="78"/>
      <c r="Q587" s="78"/>
      <c r="R587" s="78"/>
      <c r="S587" s="78"/>
      <c r="T587" s="78"/>
      <c r="U587" s="78"/>
      <c r="V587" s="78"/>
      <c r="W587" s="78"/>
      <c r="X587" s="78"/>
      <c r="Y587" s="78"/>
      <c r="Z587" s="78"/>
    </row>
    <row r="588" ht="15.75" customHeight="1" spans="1:26">
      <c r="A588" s="87"/>
      <c r="B588" s="78"/>
      <c r="C588" s="88"/>
      <c r="D588" s="88"/>
      <c r="E588" s="89"/>
      <c r="F588" s="78"/>
      <c r="G588" s="78"/>
      <c r="H588" s="78"/>
      <c r="I588" s="78"/>
      <c r="J588" s="78"/>
      <c r="K588" s="78"/>
      <c r="L588" s="78"/>
      <c r="M588" s="78"/>
      <c r="N588" s="78"/>
      <c r="O588" s="78"/>
      <c r="P588" s="78"/>
      <c r="Q588" s="78"/>
      <c r="R588" s="78"/>
      <c r="S588" s="78"/>
      <c r="T588" s="78"/>
      <c r="U588" s="78"/>
      <c r="V588" s="78"/>
      <c r="W588" s="78"/>
      <c r="X588" s="78"/>
      <c r="Y588" s="78"/>
      <c r="Z588" s="78"/>
    </row>
    <row r="589" ht="15.75" customHeight="1" spans="1:26">
      <c r="A589" s="87"/>
      <c r="B589" s="78"/>
      <c r="C589" s="88"/>
      <c r="D589" s="88"/>
      <c r="E589" s="89"/>
      <c r="F589" s="78"/>
      <c r="G589" s="78"/>
      <c r="H589" s="78"/>
      <c r="I589" s="78"/>
      <c r="J589" s="78"/>
      <c r="K589" s="78"/>
      <c r="L589" s="78"/>
      <c r="M589" s="78"/>
      <c r="N589" s="78"/>
      <c r="O589" s="78"/>
      <c r="P589" s="78"/>
      <c r="Q589" s="78"/>
      <c r="R589" s="78"/>
      <c r="S589" s="78"/>
      <c r="T589" s="78"/>
      <c r="U589" s="78"/>
      <c r="V589" s="78"/>
      <c r="W589" s="78"/>
      <c r="X589" s="78"/>
      <c r="Y589" s="78"/>
      <c r="Z589" s="78"/>
    </row>
    <row r="590" ht="15.75" customHeight="1" spans="1:26">
      <c r="A590" s="87"/>
      <c r="B590" s="78"/>
      <c r="C590" s="88"/>
      <c r="D590" s="88"/>
      <c r="E590" s="89"/>
      <c r="F590" s="78"/>
      <c r="G590" s="78"/>
      <c r="H590" s="78"/>
      <c r="I590" s="78"/>
      <c r="J590" s="78"/>
      <c r="K590" s="78"/>
      <c r="L590" s="78"/>
      <c r="M590" s="78"/>
      <c r="N590" s="78"/>
      <c r="O590" s="78"/>
      <c r="P590" s="78"/>
      <c r="Q590" s="78"/>
      <c r="R590" s="78"/>
      <c r="S590" s="78"/>
      <c r="T590" s="78"/>
      <c r="U590" s="78"/>
      <c r="V590" s="78"/>
      <c r="W590" s="78"/>
      <c r="X590" s="78"/>
      <c r="Y590" s="78"/>
      <c r="Z590" s="78"/>
    </row>
    <row r="591" ht="15.75" customHeight="1" spans="1:26">
      <c r="A591" s="87"/>
      <c r="B591" s="78"/>
      <c r="C591" s="88"/>
      <c r="D591" s="88"/>
      <c r="E591" s="89"/>
      <c r="F591" s="78"/>
      <c r="G591" s="78"/>
      <c r="H591" s="78"/>
      <c r="I591" s="78"/>
      <c r="J591" s="78"/>
      <c r="K591" s="78"/>
      <c r="L591" s="78"/>
      <c r="M591" s="78"/>
      <c r="N591" s="78"/>
      <c r="O591" s="78"/>
      <c r="P591" s="78"/>
      <c r="Q591" s="78"/>
      <c r="R591" s="78"/>
      <c r="S591" s="78"/>
      <c r="T591" s="78"/>
      <c r="U591" s="78"/>
      <c r="V591" s="78"/>
      <c r="W591" s="78"/>
      <c r="X591" s="78"/>
      <c r="Y591" s="78"/>
      <c r="Z591" s="78"/>
    </row>
    <row r="592" ht="15.75" customHeight="1" spans="1:26">
      <c r="A592" s="87"/>
      <c r="B592" s="78"/>
      <c r="C592" s="88"/>
      <c r="D592" s="88"/>
      <c r="E592" s="89"/>
      <c r="F592" s="78"/>
      <c r="G592" s="78"/>
      <c r="H592" s="78"/>
      <c r="I592" s="78"/>
      <c r="J592" s="78"/>
      <c r="K592" s="78"/>
      <c r="L592" s="78"/>
      <c r="M592" s="78"/>
      <c r="N592" s="78"/>
      <c r="O592" s="78"/>
      <c r="P592" s="78"/>
      <c r="Q592" s="78"/>
      <c r="R592" s="78"/>
      <c r="S592" s="78"/>
      <c r="T592" s="78"/>
      <c r="U592" s="78"/>
      <c r="V592" s="78"/>
      <c r="W592" s="78"/>
      <c r="X592" s="78"/>
      <c r="Y592" s="78"/>
      <c r="Z592" s="78"/>
    </row>
    <row r="593" ht="15.75" customHeight="1" spans="1:26">
      <c r="A593" s="87"/>
      <c r="B593" s="78"/>
      <c r="C593" s="88"/>
      <c r="D593" s="88"/>
      <c r="E593" s="89"/>
      <c r="F593" s="78"/>
      <c r="G593" s="78"/>
      <c r="H593" s="78"/>
      <c r="I593" s="78"/>
      <c r="J593" s="78"/>
      <c r="K593" s="78"/>
      <c r="L593" s="78"/>
      <c r="M593" s="78"/>
      <c r="N593" s="78"/>
      <c r="O593" s="78"/>
      <c r="P593" s="78"/>
      <c r="Q593" s="78"/>
      <c r="R593" s="78"/>
      <c r="S593" s="78"/>
      <c r="T593" s="78"/>
      <c r="U593" s="78"/>
      <c r="V593" s="78"/>
      <c r="W593" s="78"/>
      <c r="X593" s="78"/>
      <c r="Y593" s="78"/>
      <c r="Z593" s="78"/>
    </row>
    <row r="594" ht="15.75" customHeight="1" spans="1:26">
      <c r="A594" s="87"/>
      <c r="B594" s="78"/>
      <c r="C594" s="88"/>
      <c r="D594" s="88"/>
      <c r="E594" s="89"/>
      <c r="F594" s="78"/>
      <c r="G594" s="78"/>
      <c r="H594" s="78"/>
      <c r="I594" s="78"/>
      <c r="J594" s="78"/>
      <c r="K594" s="78"/>
      <c r="L594" s="78"/>
      <c r="M594" s="78"/>
      <c r="N594" s="78"/>
      <c r="O594" s="78"/>
      <c r="P594" s="78"/>
      <c r="Q594" s="78"/>
      <c r="R594" s="78"/>
      <c r="S594" s="78"/>
      <c r="T594" s="78"/>
      <c r="U594" s="78"/>
      <c r="V594" s="78"/>
      <c r="W594" s="78"/>
      <c r="X594" s="78"/>
      <c r="Y594" s="78"/>
      <c r="Z594" s="78"/>
    </row>
    <row r="595" ht="15.75" customHeight="1" spans="1:26">
      <c r="A595" s="87"/>
      <c r="B595" s="78"/>
      <c r="C595" s="88"/>
      <c r="D595" s="88"/>
      <c r="E595" s="89"/>
      <c r="F595" s="78"/>
      <c r="G595" s="78"/>
      <c r="H595" s="78"/>
      <c r="I595" s="78"/>
      <c r="J595" s="78"/>
      <c r="K595" s="78"/>
      <c r="L595" s="78"/>
      <c r="M595" s="78"/>
      <c r="N595" s="78"/>
      <c r="O595" s="78"/>
      <c r="P595" s="78"/>
      <c r="Q595" s="78"/>
      <c r="R595" s="78"/>
      <c r="S595" s="78"/>
      <c r="T595" s="78"/>
      <c r="U595" s="78"/>
      <c r="V595" s="78"/>
      <c r="W595" s="78"/>
      <c r="X595" s="78"/>
      <c r="Y595" s="78"/>
      <c r="Z595" s="78"/>
    </row>
    <row r="596" ht="15.75" customHeight="1" spans="1:26">
      <c r="A596" s="87"/>
      <c r="B596" s="78"/>
      <c r="C596" s="88"/>
      <c r="D596" s="88"/>
      <c r="E596" s="89"/>
      <c r="F596" s="78"/>
      <c r="G596" s="78"/>
      <c r="H596" s="78"/>
      <c r="I596" s="78"/>
      <c r="J596" s="78"/>
      <c r="K596" s="78"/>
      <c r="L596" s="78"/>
      <c r="M596" s="78"/>
      <c r="N596" s="78"/>
      <c r="O596" s="78"/>
      <c r="P596" s="78"/>
      <c r="Q596" s="78"/>
      <c r="R596" s="78"/>
      <c r="S596" s="78"/>
      <c r="T596" s="78"/>
      <c r="U596" s="78"/>
      <c r="V596" s="78"/>
      <c r="W596" s="78"/>
      <c r="X596" s="78"/>
      <c r="Y596" s="78"/>
      <c r="Z596" s="78"/>
    </row>
    <row r="597" ht="15.75" customHeight="1" spans="1:26">
      <c r="A597" s="87"/>
      <c r="B597" s="78"/>
      <c r="C597" s="88"/>
      <c r="D597" s="88"/>
      <c r="E597" s="89"/>
      <c r="F597" s="78"/>
      <c r="G597" s="78"/>
      <c r="H597" s="78"/>
      <c r="I597" s="78"/>
      <c r="J597" s="78"/>
      <c r="K597" s="78"/>
      <c r="L597" s="78"/>
      <c r="M597" s="78"/>
      <c r="N597" s="78"/>
      <c r="O597" s="78"/>
      <c r="P597" s="78"/>
      <c r="Q597" s="78"/>
      <c r="R597" s="78"/>
      <c r="S597" s="78"/>
      <c r="T597" s="78"/>
      <c r="U597" s="78"/>
      <c r="V597" s="78"/>
      <c r="W597" s="78"/>
      <c r="X597" s="78"/>
      <c r="Y597" s="78"/>
      <c r="Z597" s="78"/>
    </row>
    <row r="598" ht="15.75" customHeight="1" spans="1:26">
      <c r="A598" s="87"/>
      <c r="B598" s="78"/>
      <c r="C598" s="88"/>
      <c r="D598" s="88"/>
      <c r="E598" s="89"/>
      <c r="F598" s="78"/>
      <c r="G598" s="78"/>
      <c r="H598" s="78"/>
      <c r="I598" s="78"/>
      <c r="J598" s="78"/>
      <c r="K598" s="78"/>
      <c r="L598" s="78"/>
      <c r="M598" s="78"/>
      <c r="N598" s="78"/>
      <c r="O598" s="78"/>
      <c r="P598" s="78"/>
      <c r="Q598" s="78"/>
      <c r="R598" s="78"/>
      <c r="S598" s="78"/>
      <c r="T598" s="78"/>
      <c r="U598" s="78"/>
      <c r="V598" s="78"/>
      <c r="W598" s="78"/>
      <c r="X598" s="78"/>
      <c r="Y598" s="78"/>
      <c r="Z598" s="78"/>
    </row>
    <row r="599" ht="15.75" customHeight="1" spans="1:26">
      <c r="A599" s="87"/>
      <c r="B599" s="78"/>
      <c r="C599" s="88"/>
      <c r="D599" s="88"/>
      <c r="E599" s="89"/>
      <c r="F599" s="78"/>
      <c r="G599" s="78"/>
      <c r="H599" s="78"/>
      <c r="I599" s="78"/>
      <c r="J599" s="78"/>
      <c r="K599" s="78"/>
      <c r="L599" s="78"/>
      <c r="M599" s="78"/>
      <c r="N599" s="78"/>
      <c r="O599" s="78"/>
      <c r="P599" s="78"/>
      <c r="Q599" s="78"/>
      <c r="R599" s="78"/>
      <c r="S599" s="78"/>
      <c r="T599" s="78"/>
      <c r="U599" s="78"/>
      <c r="V599" s="78"/>
      <c r="W599" s="78"/>
      <c r="X599" s="78"/>
      <c r="Y599" s="78"/>
      <c r="Z599" s="78"/>
    </row>
    <row r="600" ht="15.75" customHeight="1" spans="1:26">
      <c r="A600" s="87"/>
      <c r="B600" s="78"/>
      <c r="C600" s="88"/>
      <c r="D600" s="88"/>
      <c r="E600" s="89"/>
      <c r="F600" s="78"/>
      <c r="G600" s="78"/>
      <c r="H600" s="78"/>
      <c r="I600" s="78"/>
      <c r="J600" s="78"/>
      <c r="K600" s="78"/>
      <c r="L600" s="78"/>
      <c r="M600" s="78"/>
      <c r="N600" s="78"/>
      <c r="O600" s="78"/>
      <c r="P600" s="78"/>
      <c r="Q600" s="78"/>
      <c r="R600" s="78"/>
      <c r="S600" s="78"/>
      <c r="T600" s="78"/>
      <c r="U600" s="78"/>
      <c r="V600" s="78"/>
      <c r="W600" s="78"/>
      <c r="X600" s="78"/>
      <c r="Y600" s="78"/>
      <c r="Z600" s="78"/>
    </row>
    <row r="601" ht="15.75" customHeight="1" spans="1:26">
      <c r="A601" s="87"/>
      <c r="B601" s="78"/>
      <c r="C601" s="88"/>
      <c r="D601" s="88"/>
      <c r="E601" s="89"/>
      <c r="F601" s="78"/>
      <c r="G601" s="78"/>
      <c r="H601" s="78"/>
      <c r="I601" s="78"/>
      <c r="J601" s="78"/>
      <c r="K601" s="78"/>
      <c r="L601" s="78"/>
      <c r="M601" s="78"/>
      <c r="N601" s="78"/>
      <c r="O601" s="78"/>
      <c r="P601" s="78"/>
      <c r="Q601" s="78"/>
      <c r="R601" s="78"/>
      <c r="S601" s="78"/>
      <c r="T601" s="78"/>
      <c r="U601" s="78"/>
      <c r="V601" s="78"/>
      <c r="W601" s="78"/>
      <c r="X601" s="78"/>
      <c r="Y601" s="78"/>
      <c r="Z601" s="78"/>
    </row>
    <row r="602" ht="15.75" customHeight="1" spans="1:26">
      <c r="A602" s="87"/>
      <c r="B602" s="78"/>
      <c r="C602" s="88"/>
      <c r="D602" s="88"/>
      <c r="E602" s="89"/>
      <c r="F602" s="78"/>
      <c r="G602" s="78"/>
      <c r="H602" s="78"/>
      <c r="I602" s="78"/>
      <c r="J602" s="78"/>
      <c r="K602" s="78"/>
      <c r="L602" s="78"/>
      <c r="M602" s="78"/>
      <c r="N602" s="78"/>
      <c r="O602" s="78"/>
      <c r="P602" s="78"/>
      <c r="Q602" s="78"/>
      <c r="R602" s="78"/>
      <c r="S602" s="78"/>
      <c r="T602" s="78"/>
      <c r="U602" s="78"/>
      <c r="V602" s="78"/>
      <c r="W602" s="78"/>
      <c r="X602" s="78"/>
      <c r="Y602" s="78"/>
      <c r="Z602" s="78"/>
    </row>
    <row r="603" ht="15.75" customHeight="1" spans="1:26">
      <c r="A603" s="87"/>
      <c r="B603" s="78"/>
      <c r="C603" s="88"/>
      <c r="D603" s="88"/>
      <c r="E603" s="89"/>
      <c r="F603" s="78"/>
      <c r="G603" s="78"/>
      <c r="H603" s="78"/>
      <c r="I603" s="78"/>
      <c r="J603" s="78"/>
      <c r="K603" s="78"/>
      <c r="L603" s="78"/>
      <c r="M603" s="78"/>
      <c r="N603" s="78"/>
      <c r="O603" s="78"/>
      <c r="P603" s="78"/>
      <c r="Q603" s="78"/>
      <c r="R603" s="78"/>
      <c r="S603" s="78"/>
      <c r="T603" s="78"/>
      <c r="U603" s="78"/>
      <c r="V603" s="78"/>
      <c r="W603" s="78"/>
      <c r="X603" s="78"/>
      <c r="Y603" s="78"/>
      <c r="Z603" s="78"/>
    </row>
    <row r="604" ht="15.75" customHeight="1" spans="1:26">
      <c r="A604" s="87"/>
      <c r="B604" s="78"/>
      <c r="C604" s="88"/>
      <c r="D604" s="88"/>
      <c r="E604" s="89"/>
      <c r="F604" s="78"/>
      <c r="G604" s="78"/>
      <c r="H604" s="78"/>
      <c r="I604" s="78"/>
      <c r="J604" s="78"/>
      <c r="K604" s="78"/>
      <c r="L604" s="78"/>
      <c r="M604" s="78"/>
      <c r="N604" s="78"/>
      <c r="O604" s="78"/>
      <c r="P604" s="78"/>
      <c r="Q604" s="78"/>
      <c r="R604" s="78"/>
      <c r="S604" s="78"/>
      <c r="T604" s="78"/>
      <c r="U604" s="78"/>
      <c r="V604" s="78"/>
      <c r="W604" s="78"/>
      <c r="X604" s="78"/>
      <c r="Y604" s="78"/>
      <c r="Z604" s="78"/>
    </row>
    <row r="605" ht="15.75" customHeight="1" spans="1:26">
      <c r="A605" s="87"/>
      <c r="B605" s="78"/>
      <c r="C605" s="88"/>
      <c r="D605" s="88"/>
      <c r="E605" s="89"/>
      <c r="F605" s="78"/>
      <c r="G605" s="78"/>
      <c r="H605" s="78"/>
      <c r="I605" s="78"/>
      <c r="J605" s="78"/>
      <c r="K605" s="78"/>
      <c r="L605" s="78"/>
      <c r="M605" s="78"/>
      <c r="N605" s="78"/>
      <c r="O605" s="78"/>
      <c r="P605" s="78"/>
      <c r="Q605" s="78"/>
      <c r="R605" s="78"/>
      <c r="S605" s="78"/>
      <c r="T605" s="78"/>
      <c r="U605" s="78"/>
      <c r="V605" s="78"/>
      <c r="W605" s="78"/>
      <c r="X605" s="78"/>
      <c r="Y605" s="78"/>
      <c r="Z605" s="78"/>
    </row>
    <row r="606" ht="15.75" customHeight="1" spans="1:26">
      <c r="A606" s="87"/>
      <c r="B606" s="78"/>
      <c r="C606" s="88"/>
      <c r="D606" s="88"/>
      <c r="E606" s="89"/>
      <c r="F606" s="78"/>
      <c r="G606" s="78"/>
      <c r="H606" s="78"/>
      <c r="I606" s="78"/>
      <c r="J606" s="78"/>
      <c r="K606" s="78"/>
      <c r="L606" s="78"/>
      <c r="M606" s="78"/>
      <c r="N606" s="78"/>
      <c r="O606" s="78"/>
      <c r="P606" s="78"/>
      <c r="Q606" s="78"/>
      <c r="R606" s="78"/>
      <c r="S606" s="78"/>
      <c r="T606" s="78"/>
      <c r="U606" s="78"/>
      <c r="V606" s="78"/>
      <c r="W606" s="78"/>
      <c r="X606" s="78"/>
      <c r="Y606" s="78"/>
      <c r="Z606" s="78"/>
    </row>
    <row r="607" ht="15.75" customHeight="1" spans="1:26">
      <c r="A607" s="87"/>
      <c r="B607" s="78"/>
      <c r="C607" s="88"/>
      <c r="D607" s="88"/>
      <c r="E607" s="89"/>
      <c r="F607" s="78"/>
      <c r="G607" s="78"/>
      <c r="H607" s="78"/>
      <c r="I607" s="78"/>
      <c r="J607" s="78"/>
      <c r="K607" s="78"/>
      <c r="L607" s="78"/>
      <c r="M607" s="78"/>
      <c r="N607" s="78"/>
      <c r="O607" s="78"/>
      <c r="P607" s="78"/>
      <c r="Q607" s="78"/>
      <c r="R607" s="78"/>
      <c r="S607" s="78"/>
      <c r="T607" s="78"/>
      <c r="U607" s="78"/>
      <c r="V607" s="78"/>
      <c r="W607" s="78"/>
      <c r="X607" s="78"/>
      <c r="Y607" s="78"/>
      <c r="Z607" s="78"/>
    </row>
    <row r="608" ht="15.75" customHeight="1" spans="1:26">
      <c r="A608" s="87"/>
      <c r="B608" s="78"/>
      <c r="C608" s="88"/>
      <c r="D608" s="88"/>
      <c r="E608" s="89"/>
      <c r="F608" s="78"/>
      <c r="G608" s="78"/>
      <c r="H608" s="78"/>
      <c r="I608" s="78"/>
      <c r="J608" s="78"/>
      <c r="K608" s="78"/>
      <c r="L608" s="78"/>
      <c r="M608" s="78"/>
      <c r="N608" s="78"/>
      <c r="O608" s="78"/>
      <c r="P608" s="78"/>
      <c r="Q608" s="78"/>
      <c r="R608" s="78"/>
      <c r="S608" s="78"/>
      <c r="T608" s="78"/>
      <c r="U608" s="78"/>
      <c r="V608" s="78"/>
      <c r="W608" s="78"/>
      <c r="X608" s="78"/>
      <c r="Y608" s="78"/>
      <c r="Z608" s="78"/>
    </row>
    <row r="609" ht="15.75" customHeight="1" spans="1:26">
      <c r="A609" s="87"/>
      <c r="B609" s="78"/>
      <c r="C609" s="88"/>
      <c r="D609" s="88"/>
      <c r="E609" s="89"/>
      <c r="F609" s="78"/>
      <c r="G609" s="78"/>
      <c r="H609" s="78"/>
      <c r="I609" s="78"/>
      <c r="J609" s="78"/>
      <c r="K609" s="78"/>
      <c r="L609" s="78"/>
      <c r="M609" s="78"/>
      <c r="N609" s="78"/>
      <c r="O609" s="78"/>
      <c r="P609" s="78"/>
      <c r="Q609" s="78"/>
      <c r="R609" s="78"/>
      <c r="S609" s="78"/>
      <c r="T609" s="78"/>
      <c r="U609" s="78"/>
      <c r="V609" s="78"/>
      <c r="W609" s="78"/>
      <c r="X609" s="78"/>
      <c r="Y609" s="78"/>
      <c r="Z609" s="78"/>
    </row>
    <row r="610" ht="15.75" customHeight="1" spans="1:26">
      <c r="A610" s="87"/>
      <c r="B610" s="78"/>
      <c r="C610" s="88"/>
      <c r="D610" s="88"/>
      <c r="E610" s="89"/>
      <c r="F610" s="78"/>
      <c r="G610" s="78"/>
      <c r="H610" s="78"/>
      <c r="I610" s="78"/>
      <c r="J610" s="78"/>
      <c r="K610" s="78"/>
      <c r="L610" s="78"/>
      <c r="M610" s="78"/>
      <c r="N610" s="78"/>
      <c r="O610" s="78"/>
      <c r="P610" s="78"/>
      <c r="Q610" s="78"/>
      <c r="R610" s="78"/>
      <c r="S610" s="78"/>
      <c r="T610" s="78"/>
      <c r="U610" s="78"/>
      <c r="V610" s="78"/>
      <c r="W610" s="78"/>
      <c r="X610" s="78"/>
      <c r="Y610" s="78"/>
      <c r="Z610" s="78"/>
    </row>
    <row r="611" ht="15.75" customHeight="1" spans="1:26">
      <c r="A611" s="87"/>
      <c r="B611" s="78"/>
      <c r="C611" s="88"/>
      <c r="D611" s="88"/>
      <c r="E611" s="89"/>
      <c r="F611" s="78"/>
      <c r="G611" s="78"/>
      <c r="H611" s="78"/>
      <c r="I611" s="78"/>
      <c r="J611" s="78"/>
      <c r="K611" s="78"/>
      <c r="L611" s="78"/>
      <c r="M611" s="78"/>
      <c r="N611" s="78"/>
      <c r="O611" s="78"/>
      <c r="P611" s="78"/>
      <c r="Q611" s="78"/>
      <c r="R611" s="78"/>
      <c r="S611" s="78"/>
      <c r="T611" s="78"/>
      <c r="U611" s="78"/>
      <c r="V611" s="78"/>
      <c r="W611" s="78"/>
      <c r="X611" s="78"/>
      <c r="Y611" s="78"/>
      <c r="Z611" s="78"/>
    </row>
    <row r="612" ht="15.75" customHeight="1" spans="1:26">
      <c r="A612" s="87"/>
      <c r="B612" s="78"/>
      <c r="C612" s="88"/>
      <c r="D612" s="88"/>
      <c r="E612" s="89"/>
      <c r="F612" s="78"/>
      <c r="G612" s="78"/>
      <c r="H612" s="78"/>
      <c r="I612" s="78"/>
      <c r="J612" s="78"/>
      <c r="K612" s="78"/>
      <c r="L612" s="78"/>
      <c r="M612" s="78"/>
      <c r="N612" s="78"/>
      <c r="O612" s="78"/>
      <c r="P612" s="78"/>
      <c r="Q612" s="78"/>
      <c r="R612" s="78"/>
      <c r="S612" s="78"/>
      <c r="T612" s="78"/>
      <c r="U612" s="78"/>
      <c r="V612" s="78"/>
      <c r="W612" s="78"/>
      <c r="X612" s="78"/>
      <c r="Y612" s="78"/>
      <c r="Z612" s="78"/>
    </row>
    <row r="613" ht="15.75" customHeight="1" spans="1:26">
      <c r="A613" s="87"/>
      <c r="B613" s="78"/>
      <c r="C613" s="88"/>
      <c r="D613" s="88"/>
      <c r="E613" s="89"/>
      <c r="F613" s="78"/>
      <c r="G613" s="78"/>
      <c r="H613" s="78"/>
      <c r="I613" s="78"/>
      <c r="J613" s="78"/>
      <c r="K613" s="78"/>
      <c r="L613" s="78"/>
      <c r="M613" s="78"/>
      <c r="N613" s="78"/>
      <c r="O613" s="78"/>
      <c r="P613" s="78"/>
      <c r="Q613" s="78"/>
      <c r="R613" s="78"/>
      <c r="S613" s="78"/>
      <c r="T613" s="78"/>
      <c r="U613" s="78"/>
      <c r="V613" s="78"/>
      <c r="W613" s="78"/>
      <c r="X613" s="78"/>
      <c r="Y613" s="78"/>
      <c r="Z613" s="78"/>
    </row>
    <row r="614" ht="15.75" customHeight="1" spans="1:26">
      <c r="A614" s="87"/>
      <c r="B614" s="78"/>
      <c r="C614" s="88"/>
      <c r="D614" s="88"/>
      <c r="E614" s="89"/>
      <c r="F614" s="78"/>
      <c r="G614" s="78"/>
      <c r="H614" s="78"/>
      <c r="I614" s="78"/>
      <c r="J614" s="78"/>
      <c r="K614" s="78"/>
      <c r="L614" s="78"/>
      <c r="M614" s="78"/>
      <c r="N614" s="78"/>
      <c r="O614" s="78"/>
      <c r="P614" s="78"/>
      <c r="Q614" s="78"/>
      <c r="R614" s="78"/>
      <c r="S614" s="78"/>
      <c r="T614" s="78"/>
      <c r="U614" s="78"/>
      <c r="V614" s="78"/>
      <c r="W614" s="78"/>
      <c r="X614" s="78"/>
      <c r="Y614" s="78"/>
      <c r="Z614" s="78"/>
    </row>
    <row r="615" ht="15.75" customHeight="1" spans="1:26">
      <c r="A615" s="87"/>
      <c r="B615" s="78"/>
      <c r="C615" s="88"/>
      <c r="D615" s="88"/>
      <c r="E615" s="89"/>
      <c r="F615" s="78"/>
      <c r="G615" s="78"/>
      <c r="H615" s="78"/>
      <c r="I615" s="78"/>
      <c r="J615" s="78"/>
      <c r="K615" s="78"/>
      <c r="L615" s="78"/>
      <c r="M615" s="78"/>
      <c r="N615" s="78"/>
      <c r="O615" s="78"/>
      <c r="P615" s="78"/>
      <c r="Q615" s="78"/>
      <c r="R615" s="78"/>
      <c r="S615" s="78"/>
      <c r="T615" s="78"/>
      <c r="U615" s="78"/>
      <c r="V615" s="78"/>
      <c r="W615" s="78"/>
      <c r="X615" s="78"/>
      <c r="Y615" s="78"/>
      <c r="Z615" s="78"/>
    </row>
    <row r="616" ht="15.75" customHeight="1" spans="1:26">
      <c r="A616" s="87"/>
      <c r="B616" s="78"/>
      <c r="C616" s="88"/>
      <c r="D616" s="88"/>
      <c r="E616" s="89"/>
      <c r="F616" s="78"/>
      <c r="G616" s="78"/>
      <c r="H616" s="78"/>
      <c r="I616" s="78"/>
      <c r="J616" s="78"/>
      <c r="K616" s="78"/>
      <c r="L616" s="78"/>
      <c r="M616" s="78"/>
      <c r="N616" s="78"/>
      <c r="O616" s="78"/>
      <c r="P616" s="78"/>
      <c r="Q616" s="78"/>
      <c r="R616" s="78"/>
      <c r="S616" s="78"/>
      <c r="T616" s="78"/>
      <c r="U616" s="78"/>
      <c r="V616" s="78"/>
      <c r="W616" s="78"/>
      <c r="X616" s="78"/>
      <c r="Y616" s="78"/>
      <c r="Z616" s="78"/>
    </row>
    <row r="617" ht="15.75" customHeight="1" spans="1:26">
      <c r="A617" s="87"/>
      <c r="B617" s="78"/>
      <c r="C617" s="88"/>
      <c r="D617" s="88"/>
      <c r="E617" s="89"/>
      <c r="F617" s="78"/>
      <c r="G617" s="78"/>
      <c r="H617" s="78"/>
      <c r="I617" s="78"/>
      <c r="J617" s="78"/>
      <c r="K617" s="78"/>
      <c r="L617" s="78"/>
      <c r="M617" s="78"/>
      <c r="N617" s="78"/>
      <c r="O617" s="78"/>
      <c r="P617" s="78"/>
      <c r="Q617" s="78"/>
      <c r="R617" s="78"/>
      <c r="S617" s="78"/>
      <c r="T617" s="78"/>
      <c r="U617" s="78"/>
      <c r="V617" s="78"/>
      <c r="W617" s="78"/>
      <c r="X617" s="78"/>
      <c r="Y617" s="78"/>
      <c r="Z617" s="78"/>
    </row>
    <row r="618" ht="15.75" customHeight="1" spans="1:26">
      <c r="A618" s="87"/>
      <c r="B618" s="78"/>
      <c r="C618" s="88"/>
      <c r="D618" s="88"/>
      <c r="E618" s="89"/>
      <c r="F618" s="78"/>
      <c r="G618" s="78"/>
      <c r="H618" s="78"/>
      <c r="I618" s="78"/>
      <c r="J618" s="78"/>
      <c r="K618" s="78"/>
      <c r="L618" s="78"/>
      <c r="M618" s="78"/>
      <c r="N618" s="78"/>
      <c r="O618" s="78"/>
      <c r="P618" s="78"/>
      <c r="Q618" s="78"/>
      <c r="R618" s="78"/>
      <c r="S618" s="78"/>
      <c r="T618" s="78"/>
      <c r="U618" s="78"/>
      <c r="V618" s="78"/>
      <c r="W618" s="78"/>
      <c r="X618" s="78"/>
      <c r="Y618" s="78"/>
      <c r="Z618" s="78"/>
    </row>
    <row r="619" ht="15.75" customHeight="1" spans="1:26">
      <c r="A619" s="87"/>
      <c r="B619" s="78"/>
      <c r="C619" s="88"/>
      <c r="D619" s="88"/>
      <c r="E619" s="89"/>
      <c r="F619" s="78"/>
      <c r="G619" s="78"/>
      <c r="H619" s="78"/>
      <c r="I619" s="78"/>
      <c r="J619" s="78"/>
      <c r="K619" s="78"/>
      <c r="L619" s="78"/>
      <c r="M619" s="78"/>
      <c r="N619" s="78"/>
      <c r="O619" s="78"/>
      <c r="P619" s="78"/>
      <c r="Q619" s="78"/>
      <c r="R619" s="78"/>
      <c r="S619" s="78"/>
      <c r="T619" s="78"/>
      <c r="U619" s="78"/>
      <c r="V619" s="78"/>
      <c r="W619" s="78"/>
      <c r="X619" s="78"/>
      <c r="Y619" s="78"/>
      <c r="Z619" s="78"/>
    </row>
    <row r="620" ht="15.75" customHeight="1" spans="1:26">
      <c r="A620" s="87"/>
      <c r="B620" s="78"/>
      <c r="C620" s="88"/>
      <c r="D620" s="88"/>
      <c r="E620" s="89"/>
      <c r="F620" s="78"/>
      <c r="G620" s="78"/>
      <c r="H620" s="78"/>
      <c r="I620" s="78"/>
      <c r="J620" s="78"/>
      <c r="K620" s="78"/>
      <c r="L620" s="78"/>
      <c r="M620" s="78"/>
      <c r="N620" s="78"/>
      <c r="O620" s="78"/>
      <c r="P620" s="78"/>
      <c r="Q620" s="78"/>
      <c r="R620" s="78"/>
      <c r="S620" s="78"/>
      <c r="T620" s="78"/>
      <c r="U620" s="78"/>
      <c r="V620" s="78"/>
      <c r="W620" s="78"/>
      <c r="X620" s="78"/>
      <c r="Y620" s="78"/>
      <c r="Z620" s="78"/>
    </row>
    <row r="621" ht="15.75" customHeight="1" spans="1:26">
      <c r="A621" s="87"/>
      <c r="B621" s="78"/>
      <c r="C621" s="88"/>
      <c r="D621" s="88"/>
      <c r="E621" s="89"/>
      <c r="F621" s="78"/>
      <c r="G621" s="78"/>
      <c r="H621" s="78"/>
      <c r="I621" s="78"/>
      <c r="J621" s="78"/>
      <c r="K621" s="78"/>
      <c r="L621" s="78"/>
      <c r="M621" s="78"/>
      <c r="N621" s="78"/>
      <c r="O621" s="78"/>
      <c r="P621" s="78"/>
      <c r="Q621" s="78"/>
      <c r="R621" s="78"/>
      <c r="S621" s="78"/>
      <c r="T621" s="78"/>
      <c r="U621" s="78"/>
      <c r="V621" s="78"/>
      <c r="W621" s="78"/>
      <c r="X621" s="78"/>
      <c r="Y621" s="78"/>
      <c r="Z621" s="78"/>
    </row>
    <row r="622" ht="15.75" customHeight="1" spans="1:26">
      <c r="A622" s="87"/>
      <c r="B622" s="78"/>
      <c r="C622" s="88"/>
      <c r="D622" s="88"/>
      <c r="E622" s="89"/>
      <c r="F622" s="78"/>
      <c r="G622" s="78"/>
      <c r="H622" s="78"/>
      <c r="I622" s="78"/>
      <c r="J622" s="78"/>
      <c r="K622" s="78"/>
      <c r="L622" s="78"/>
      <c r="M622" s="78"/>
      <c r="N622" s="78"/>
      <c r="O622" s="78"/>
      <c r="P622" s="78"/>
      <c r="Q622" s="78"/>
      <c r="R622" s="78"/>
      <c r="S622" s="78"/>
      <c r="T622" s="78"/>
      <c r="U622" s="78"/>
      <c r="V622" s="78"/>
      <c r="W622" s="78"/>
      <c r="X622" s="78"/>
      <c r="Y622" s="78"/>
      <c r="Z622" s="78"/>
    </row>
    <row r="623" ht="15.75" customHeight="1" spans="1:26">
      <c r="A623" s="87"/>
      <c r="B623" s="78"/>
      <c r="C623" s="88"/>
      <c r="D623" s="88"/>
      <c r="E623" s="89"/>
      <c r="F623" s="78"/>
      <c r="G623" s="78"/>
      <c r="H623" s="78"/>
      <c r="I623" s="78"/>
      <c r="J623" s="78"/>
      <c r="K623" s="78"/>
      <c r="L623" s="78"/>
      <c r="M623" s="78"/>
      <c r="N623" s="78"/>
      <c r="O623" s="78"/>
      <c r="P623" s="78"/>
      <c r="Q623" s="78"/>
      <c r="R623" s="78"/>
      <c r="S623" s="78"/>
      <c r="T623" s="78"/>
      <c r="U623" s="78"/>
      <c r="V623" s="78"/>
      <c r="W623" s="78"/>
      <c r="X623" s="78"/>
      <c r="Y623" s="78"/>
      <c r="Z623" s="78"/>
    </row>
    <row r="624" ht="15.75" customHeight="1" spans="1:26">
      <c r="A624" s="87"/>
      <c r="B624" s="78"/>
      <c r="C624" s="88"/>
      <c r="D624" s="88"/>
      <c r="E624" s="89"/>
      <c r="F624" s="78"/>
      <c r="G624" s="78"/>
      <c r="H624" s="78"/>
      <c r="I624" s="78"/>
      <c r="J624" s="78"/>
      <c r="K624" s="78"/>
      <c r="L624" s="78"/>
      <c r="M624" s="78"/>
      <c r="N624" s="78"/>
      <c r="O624" s="78"/>
      <c r="P624" s="78"/>
      <c r="Q624" s="78"/>
      <c r="R624" s="78"/>
      <c r="S624" s="78"/>
      <c r="T624" s="78"/>
      <c r="U624" s="78"/>
      <c r="V624" s="78"/>
      <c r="W624" s="78"/>
      <c r="X624" s="78"/>
      <c r="Y624" s="78"/>
      <c r="Z624" s="78"/>
    </row>
    <row r="625" ht="15.75" customHeight="1" spans="1:26">
      <c r="A625" s="87"/>
      <c r="B625" s="78"/>
      <c r="C625" s="88"/>
      <c r="D625" s="88"/>
      <c r="E625" s="89"/>
      <c r="F625" s="78"/>
      <c r="G625" s="78"/>
      <c r="H625" s="78"/>
      <c r="I625" s="78"/>
      <c r="J625" s="78"/>
      <c r="K625" s="78"/>
      <c r="L625" s="78"/>
      <c r="M625" s="78"/>
      <c r="N625" s="78"/>
      <c r="O625" s="78"/>
      <c r="P625" s="78"/>
      <c r="Q625" s="78"/>
      <c r="R625" s="78"/>
      <c r="S625" s="78"/>
      <c r="T625" s="78"/>
      <c r="U625" s="78"/>
      <c r="V625" s="78"/>
      <c r="W625" s="78"/>
      <c r="X625" s="78"/>
      <c r="Y625" s="78"/>
      <c r="Z625" s="78"/>
    </row>
    <row r="626" ht="15.75" customHeight="1" spans="1:26">
      <c r="A626" s="87"/>
      <c r="B626" s="78"/>
      <c r="C626" s="88"/>
      <c r="D626" s="88"/>
      <c r="E626" s="89"/>
      <c r="F626" s="78"/>
      <c r="G626" s="78"/>
      <c r="H626" s="78"/>
      <c r="I626" s="78"/>
      <c r="J626" s="78"/>
      <c r="K626" s="78"/>
      <c r="L626" s="78"/>
      <c r="M626" s="78"/>
      <c r="N626" s="78"/>
      <c r="O626" s="78"/>
      <c r="P626" s="78"/>
      <c r="Q626" s="78"/>
      <c r="R626" s="78"/>
      <c r="S626" s="78"/>
      <c r="T626" s="78"/>
      <c r="U626" s="78"/>
      <c r="V626" s="78"/>
      <c r="W626" s="78"/>
      <c r="X626" s="78"/>
      <c r="Y626" s="78"/>
      <c r="Z626" s="78"/>
    </row>
    <row r="627" ht="15.75" customHeight="1" spans="1:26">
      <c r="A627" s="87"/>
      <c r="B627" s="78"/>
      <c r="C627" s="88"/>
      <c r="D627" s="88"/>
      <c r="E627" s="89"/>
      <c r="F627" s="78"/>
      <c r="G627" s="78"/>
      <c r="H627" s="78"/>
      <c r="I627" s="78"/>
      <c r="J627" s="78"/>
      <c r="K627" s="78"/>
      <c r="L627" s="78"/>
      <c r="M627" s="78"/>
      <c r="N627" s="78"/>
      <c r="O627" s="78"/>
      <c r="P627" s="78"/>
      <c r="Q627" s="78"/>
      <c r="R627" s="78"/>
      <c r="S627" s="78"/>
      <c r="T627" s="78"/>
      <c r="U627" s="78"/>
      <c r="V627" s="78"/>
      <c r="W627" s="78"/>
      <c r="X627" s="78"/>
      <c r="Y627" s="78"/>
      <c r="Z627" s="78"/>
    </row>
    <row r="628" ht="15.75" customHeight="1" spans="1:26">
      <c r="A628" s="87"/>
      <c r="B628" s="78"/>
      <c r="C628" s="88"/>
      <c r="D628" s="88"/>
      <c r="E628" s="89"/>
      <c r="F628" s="78"/>
      <c r="G628" s="78"/>
      <c r="H628" s="78"/>
      <c r="I628" s="78"/>
      <c r="J628" s="78"/>
      <c r="K628" s="78"/>
      <c r="L628" s="78"/>
      <c r="M628" s="78"/>
      <c r="N628" s="78"/>
      <c r="O628" s="78"/>
      <c r="P628" s="78"/>
      <c r="Q628" s="78"/>
      <c r="R628" s="78"/>
      <c r="S628" s="78"/>
      <c r="T628" s="78"/>
      <c r="U628" s="78"/>
      <c r="V628" s="78"/>
      <c r="W628" s="78"/>
      <c r="X628" s="78"/>
      <c r="Y628" s="78"/>
      <c r="Z628" s="78"/>
    </row>
    <row r="629" ht="15.75" customHeight="1" spans="1:26">
      <c r="A629" s="87"/>
      <c r="B629" s="78"/>
      <c r="C629" s="88"/>
      <c r="D629" s="88"/>
      <c r="E629" s="89"/>
      <c r="F629" s="78"/>
      <c r="G629" s="78"/>
      <c r="H629" s="78"/>
      <c r="I629" s="78"/>
      <c r="J629" s="78"/>
      <c r="K629" s="78"/>
      <c r="L629" s="78"/>
      <c r="M629" s="78"/>
      <c r="N629" s="78"/>
      <c r="O629" s="78"/>
      <c r="P629" s="78"/>
      <c r="Q629" s="78"/>
      <c r="R629" s="78"/>
      <c r="S629" s="78"/>
      <c r="T629" s="78"/>
      <c r="U629" s="78"/>
      <c r="V629" s="78"/>
      <c r="W629" s="78"/>
      <c r="X629" s="78"/>
      <c r="Y629" s="78"/>
      <c r="Z629" s="78"/>
    </row>
    <row r="630" ht="15.75" customHeight="1" spans="1:26">
      <c r="A630" s="87"/>
      <c r="B630" s="78"/>
      <c r="C630" s="88"/>
      <c r="D630" s="88"/>
      <c r="E630" s="89"/>
      <c r="F630" s="78"/>
      <c r="G630" s="78"/>
      <c r="H630" s="78"/>
      <c r="I630" s="78"/>
      <c r="J630" s="78"/>
      <c r="K630" s="78"/>
      <c r="L630" s="78"/>
      <c r="M630" s="78"/>
      <c r="N630" s="78"/>
      <c r="O630" s="78"/>
      <c r="P630" s="78"/>
      <c r="Q630" s="78"/>
      <c r="R630" s="78"/>
      <c r="S630" s="78"/>
      <c r="T630" s="78"/>
      <c r="U630" s="78"/>
      <c r="V630" s="78"/>
      <c r="W630" s="78"/>
      <c r="X630" s="78"/>
      <c r="Y630" s="78"/>
      <c r="Z630" s="78"/>
    </row>
    <row r="631" ht="15.75" customHeight="1" spans="1:26">
      <c r="A631" s="87"/>
      <c r="B631" s="78"/>
      <c r="C631" s="88"/>
      <c r="D631" s="88"/>
      <c r="E631" s="89"/>
      <c r="F631" s="78"/>
      <c r="G631" s="78"/>
      <c r="H631" s="78"/>
      <c r="I631" s="78"/>
      <c r="J631" s="78"/>
      <c r="K631" s="78"/>
      <c r="L631" s="78"/>
      <c r="M631" s="78"/>
      <c r="N631" s="78"/>
      <c r="O631" s="78"/>
      <c r="P631" s="78"/>
      <c r="Q631" s="78"/>
      <c r="R631" s="78"/>
      <c r="S631" s="78"/>
      <c r="T631" s="78"/>
      <c r="U631" s="78"/>
      <c r="V631" s="78"/>
      <c r="W631" s="78"/>
      <c r="X631" s="78"/>
      <c r="Y631" s="78"/>
      <c r="Z631" s="78"/>
    </row>
    <row r="632" ht="15.75" customHeight="1" spans="1:26">
      <c r="A632" s="87"/>
      <c r="B632" s="78"/>
      <c r="C632" s="88"/>
      <c r="D632" s="88"/>
      <c r="E632" s="89"/>
      <c r="F632" s="78"/>
      <c r="G632" s="78"/>
      <c r="H632" s="78"/>
      <c r="I632" s="78"/>
      <c r="J632" s="78"/>
      <c r="K632" s="78"/>
      <c r="L632" s="78"/>
      <c r="M632" s="78"/>
      <c r="N632" s="78"/>
      <c r="O632" s="78"/>
      <c r="P632" s="78"/>
      <c r="Q632" s="78"/>
      <c r="R632" s="78"/>
      <c r="S632" s="78"/>
      <c r="T632" s="78"/>
      <c r="U632" s="78"/>
      <c r="V632" s="78"/>
      <c r="W632" s="78"/>
      <c r="X632" s="78"/>
      <c r="Y632" s="78"/>
      <c r="Z632" s="78"/>
    </row>
    <row r="633" ht="15.75" customHeight="1" spans="1:26">
      <c r="A633" s="87"/>
      <c r="B633" s="78"/>
      <c r="C633" s="88"/>
      <c r="D633" s="88"/>
      <c r="E633" s="89"/>
      <c r="F633" s="78"/>
      <c r="G633" s="78"/>
      <c r="H633" s="78"/>
      <c r="I633" s="78"/>
      <c r="J633" s="78"/>
      <c r="K633" s="78"/>
      <c r="L633" s="78"/>
      <c r="M633" s="78"/>
      <c r="N633" s="78"/>
      <c r="O633" s="78"/>
      <c r="P633" s="78"/>
      <c r="Q633" s="78"/>
      <c r="R633" s="78"/>
      <c r="S633" s="78"/>
      <c r="T633" s="78"/>
      <c r="U633" s="78"/>
      <c r="V633" s="78"/>
      <c r="W633" s="78"/>
      <c r="X633" s="78"/>
      <c r="Y633" s="78"/>
      <c r="Z633" s="78"/>
    </row>
    <row r="634" ht="15.75" customHeight="1" spans="1:26">
      <c r="A634" s="87"/>
      <c r="B634" s="78"/>
      <c r="C634" s="88"/>
      <c r="D634" s="88"/>
      <c r="E634" s="89"/>
      <c r="F634" s="78"/>
      <c r="G634" s="78"/>
      <c r="H634" s="78"/>
      <c r="I634" s="78"/>
      <c r="J634" s="78"/>
      <c r="K634" s="78"/>
      <c r="L634" s="78"/>
      <c r="M634" s="78"/>
      <c r="N634" s="78"/>
      <c r="O634" s="78"/>
      <c r="P634" s="78"/>
      <c r="Q634" s="78"/>
      <c r="R634" s="78"/>
      <c r="S634" s="78"/>
      <c r="T634" s="78"/>
      <c r="U634" s="78"/>
      <c r="V634" s="78"/>
      <c r="W634" s="78"/>
      <c r="X634" s="78"/>
      <c r="Y634" s="78"/>
      <c r="Z634" s="78"/>
    </row>
    <row r="635" ht="15.75" customHeight="1" spans="1:26">
      <c r="A635" s="87"/>
      <c r="B635" s="78"/>
      <c r="C635" s="88"/>
      <c r="D635" s="88"/>
      <c r="E635" s="89"/>
      <c r="F635" s="78"/>
      <c r="G635" s="78"/>
      <c r="H635" s="78"/>
      <c r="I635" s="78"/>
      <c r="J635" s="78"/>
      <c r="K635" s="78"/>
      <c r="L635" s="78"/>
      <c r="M635" s="78"/>
      <c r="N635" s="78"/>
      <c r="O635" s="78"/>
      <c r="P635" s="78"/>
      <c r="Q635" s="78"/>
      <c r="R635" s="78"/>
      <c r="S635" s="78"/>
      <c r="T635" s="78"/>
      <c r="U635" s="78"/>
      <c r="V635" s="78"/>
      <c r="W635" s="78"/>
      <c r="X635" s="78"/>
      <c r="Y635" s="78"/>
      <c r="Z635" s="78"/>
    </row>
    <row r="636" ht="15.75" customHeight="1" spans="1:26">
      <c r="A636" s="87"/>
      <c r="B636" s="78"/>
      <c r="C636" s="88"/>
      <c r="D636" s="88"/>
      <c r="E636" s="89"/>
      <c r="F636" s="78"/>
      <c r="G636" s="78"/>
      <c r="H636" s="78"/>
      <c r="I636" s="78"/>
      <c r="J636" s="78"/>
      <c r="K636" s="78"/>
      <c r="L636" s="78"/>
      <c r="M636" s="78"/>
      <c r="N636" s="78"/>
      <c r="O636" s="78"/>
      <c r="P636" s="78"/>
      <c r="Q636" s="78"/>
      <c r="R636" s="78"/>
      <c r="S636" s="78"/>
      <c r="T636" s="78"/>
      <c r="U636" s="78"/>
      <c r="V636" s="78"/>
      <c r="W636" s="78"/>
      <c r="X636" s="78"/>
      <c r="Y636" s="78"/>
      <c r="Z636" s="78"/>
    </row>
    <row r="637" ht="15.75" customHeight="1" spans="1:26">
      <c r="A637" s="87"/>
      <c r="B637" s="78"/>
      <c r="C637" s="88"/>
      <c r="D637" s="88"/>
      <c r="E637" s="89"/>
      <c r="F637" s="78"/>
      <c r="G637" s="78"/>
      <c r="H637" s="78"/>
      <c r="I637" s="78"/>
      <c r="J637" s="78"/>
      <c r="K637" s="78"/>
      <c r="L637" s="78"/>
      <c r="M637" s="78"/>
      <c r="N637" s="78"/>
      <c r="O637" s="78"/>
      <c r="P637" s="78"/>
      <c r="Q637" s="78"/>
      <c r="R637" s="78"/>
      <c r="S637" s="78"/>
      <c r="T637" s="78"/>
      <c r="U637" s="78"/>
      <c r="V637" s="78"/>
      <c r="W637" s="78"/>
      <c r="X637" s="78"/>
      <c r="Y637" s="78"/>
      <c r="Z637" s="78"/>
    </row>
    <row r="638" ht="15.75" customHeight="1" spans="1:26">
      <c r="A638" s="87"/>
      <c r="B638" s="78"/>
      <c r="C638" s="88"/>
      <c r="D638" s="88"/>
      <c r="E638" s="89"/>
      <c r="F638" s="78"/>
      <c r="G638" s="78"/>
      <c r="H638" s="78"/>
      <c r="I638" s="78"/>
      <c r="J638" s="78"/>
      <c r="K638" s="78"/>
      <c r="L638" s="78"/>
      <c r="M638" s="78"/>
      <c r="N638" s="78"/>
      <c r="O638" s="78"/>
      <c r="P638" s="78"/>
      <c r="Q638" s="78"/>
      <c r="R638" s="78"/>
      <c r="S638" s="78"/>
      <c r="T638" s="78"/>
      <c r="U638" s="78"/>
      <c r="V638" s="78"/>
      <c r="W638" s="78"/>
      <c r="X638" s="78"/>
      <c r="Y638" s="78"/>
      <c r="Z638" s="78"/>
    </row>
    <row r="639" ht="15.75" customHeight="1" spans="1:26">
      <c r="A639" s="87"/>
      <c r="B639" s="78"/>
      <c r="C639" s="88"/>
      <c r="D639" s="88"/>
      <c r="E639" s="89"/>
      <c r="F639" s="78"/>
      <c r="G639" s="78"/>
      <c r="H639" s="78"/>
      <c r="I639" s="78"/>
      <c r="J639" s="78"/>
      <c r="K639" s="78"/>
      <c r="L639" s="78"/>
      <c r="M639" s="78"/>
      <c r="N639" s="78"/>
      <c r="O639" s="78"/>
      <c r="P639" s="78"/>
      <c r="Q639" s="78"/>
      <c r="R639" s="78"/>
      <c r="S639" s="78"/>
      <c r="T639" s="78"/>
      <c r="U639" s="78"/>
      <c r="V639" s="78"/>
      <c r="W639" s="78"/>
      <c r="X639" s="78"/>
      <c r="Y639" s="78"/>
      <c r="Z639" s="78"/>
    </row>
    <row r="640" ht="15.75" customHeight="1" spans="1:26">
      <c r="A640" s="87"/>
      <c r="B640" s="78"/>
      <c r="C640" s="88"/>
      <c r="D640" s="88"/>
      <c r="E640" s="89"/>
      <c r="F640" s="78"/>
      <c r="G640" s="78"/>
      <c r="H640" s="78"/>
      <c r="I640" s="78"/>
      <c r="J640" s="78"/>
      <c r="K640" s="78"/>
      <c r="L640" s="78"/>
      <c r="M640" s="78"/>
      <c r="N640" s="78"/>
      <c r="O640" s="78"/>
      <c r="P640" s="78"/>
      <c r="Q640" s="78"/>
      <c r="R640" s="78"/>
      <c r="S640" s="78"/>
      <c r="T640" s="78"/>
      <c r="U640" s="78"/>
      <c r="V640" s="78"/>
      <c r="W640" s="78"/>
      <c r="X640" s="78"/>
      <c r="Y640" s="78"/>
      <c r="Z640" s="78"/>
    </row>
    <row r="641" ht="15.75" customHeight="1" spans="1:26">
      <c r="A641" s="87"/>
      <c r="B641" s="78"/>
      <c r="C641" s="88"/>
      <c r="D641" s="88"/>
      <c r="E641" s="89"/>
      <c r="F641" s="78"/>
      <c r="G641" s="78"/>
      <c r="H641" s="78"/>
      <c r="I641" s="78"/>
      <c r="J641" s="78"/>
      <c r="K641" s="78"/>
      <c r="L641" s="78"/>
      <c r="M641" s="78"/>
      <c r="N641" s="78"/>
      <c r="O641" s="78"/>
      <c r="P641" s="78"/>
      <c r="Q641" s="78"/>
      <c r="R641" s="78"/>
      <c r="S641" s="78"/>
      <c r="T641" s="78"/>
      <c r="U641" s="78"/>
      <c r="V641" s="78"/>
      <c r="W641" s="78"/>
      <c r="X641" s="78"/>
      <c r="Y641" s="78"/>
      <c r="Z641" s="78"/>
    </row>
    <row r="642" ht="15.75" customHeight="1" spans="1:26">
      <c r="A642" s="87"/>
      <c r="B642" s="78"/>
      <c r="C642" s="88"/>
      <c r="D642" s="88"/>
      <c r="E642" s="89"/>
      <c r="F642" s="78"/>
      <c r="G642" s="78"/>
      <c r="H642" s="78"/>
      <c r="I642" s="78"/>
      <c r="J642" s="78"/>
      <c r="K642" s="78"/>
      <c r="L642" s="78"/>
      <c r="M642" s="78"/>
      <c r="N642" s="78"/>
      <c r="O642" s="78"/>
      <c r="P642" s="78"/>
      <c r="Q642" s="78"/>
      <c r="R642" s="78"/>
      <c r="S642" s="78"/>
      <c r="T642" s="78"/>
      <c r="U642" s="78"/>
      <c r="V642" s="78"/>
      <c r="W642" s="78"/>
      <c r="X642" s="78"/>
      <c r="Y642" s="78"/>
      <c r="Z642" s="78"/>
    </row>
    <row r="643" ht="15.75" customHeight="1" spans="1:26">
      <c r="A643" s="87"/>
      <c r="B643" s="78"/>
      <c r="C643" s="88"/>
      <c r="D643" s="88"/>
      <c r="E643" s="89"/>
      <c r="F643" s="78"/>
      <c r="G643" s="78"/>
      <c r="H643" s="78"/>
      <c r="I643" s="78"/>
      <c r="J643" s="78"/>
      <c r="K643" s="78"/>
      <c r="L643" s="78"/>
      <c r="M643" s="78"/>
      <c r="N643" s="78"/>
      <c r="O643" s="78"/>
      <c r="P643" s="78"/>
      <c r="Q643" s="78"/>
      <c r="R643" s="78"/>
      <c r="S643" s="78"/>
      <c r="T643" s="78"/>
      <c r="U643" s="78"/>
      <c r="V643" s="78"/>
      <c r="W643" s="78"/>
      <c r="X643" s="78"/>
      <c r="Y643" s="78"/>
      <c r="Z643" s="78"/>
    </row>
    <row r="644" ht="15.75" customHeight="1" spans="1:26">
      <c r="A644" s="87"/>
      <c r="B644" s="78"/>
      <c r="C644" s="88"/>
      <c r="D644" s="88"/>
      <c r="E644" s="89"/>
      <c r="F644" s="78"/>
      <c r="G644" s="78"/>
      <c r="H644" s="78"/>
      <c r="I644" s="78"/>
      <c r="J644" s="78"/>
      <c r="K644" s="78"/>
      <c r="L644" s="78"/>
      <c r="M644" s="78"/>
      <c r="N644" s="78"/>
      <c r="O644" s="78"/>
      <c r="P644" s="78"/>
      <c r="Q644" s="78"/>
      <c r="R644" s="78"/>
      <c r="S644" s="78"/>
      <c r="T644" s="78"/>
      <c r="U644" s="78"/>
      <c r="V644" s="78"/>
      <c r="W644" s="78"/>
      <c r="X644" s="78"/>
      <c r="Y644" s="78"/>
      <c r="Z644" s="78"/>
    </row>
    <row r="645" ht="15.75" customHeight="1" spans="1:26">
      <c r="A645" s="87"/>
      <c r="B645" s="78"/>
      <c r="C645" s="88"/>
      <c r="D645" s="88"/>
      <c r="E645" s="89"/>
      <c r="F645" s="78"/>
      <c r="G645" s="78"/>
      <c r="H645" s="78"/>
      <c r="I645" s="78"/>
      <c r="J645" s="78"/>
      <c r="K645" s="78"/>
      <c r="L645" s="78"/>
      <c r="M645" s="78"/>
      <c r="N645" s="78"/>
      <c r="O645" s="78"/>
      <c r="P645" s="78"/>
      <c r="Q645" s="78"/>
      <c r="R645" s="78"/>
      <c r="S645" s="78"/>
      <c r="T645" s="78"/>
      <c r="U645" s="78"/>
      <c r="V645" s="78"/>
      <c r="W645" s="78"/>
      <c r="X645" s="78"/>
      <c r="Y645" s="78"/>
      <c r="Z645" s="78"/>
    </row>
    <row r="646" ht="15.75" customHeight="1" spans="1:26">
      <c r="A646" s="87"/>
      <c r="B646" s="78"/>
      <c r="C646" s="88"/>
      <c r="D646" s="88"/>
      <c r="E646" s="89"/>
      <c r="F646" s="78"/>
      <c r="G646" s="78"/>
      <c r="H646" s="78"/>
      <c r="I646" s="78"/>
      <c r="J646" s="78"/>
      <c r="K646" s="78"/>
      <c r="L646" s="78"/>
      <c r="M646" s="78"/>
      <c r="N646" s="78"/>
      <c r="O646" s="78"/>
      <c r="P646" s="78"/>
      <c r="Q646" s="78"/>
      <c r="R646" s="78"/>
      <c r="S646" s="78"/>
      <c r="T646" s="78"/>
      <c r="U646" s="78"/>
      <c r="V646" s="78"/>
      <c r="W646" s="78"/>
      <c r="X646" s="78"/>
      <c r="Y646" s="78"/>
      <c r="Z646" s="78"/>
    </row>
    <row r="647" ht="15.75" customHeight="1" spans="1:26">
      <c r="A647" s="87"/>
      <c r="B647" s="78"/>
      <c r="C647" s="88"/>
      <c r="D647" s="88"/>
      <c r="E647" s="89"/>
      <c r="F647" s="78"/>
      <c r="G647" s="78"/>
      <c r="H647" s="78"/>
      <c r="I647" s="78"/>
      <c r="J647" s="78"/>
      <c r="K647" s="78"/>
      <c r="L647" s="78"/>
      <c r="M647" s="78"/>
      <c r="N647" s="78"/>
      <c r="O647" s="78"/>
      <c r="P647" s="78"/>
      <c r="Q647" s="78"/>
      <c r="R647" s="78"/>
      <c r="S647" s="78"/>
      <c r="T647" s="78"/>
      <c r="U647" s="78"/>
      <c r="V647" s="78"/>
      <c r="W647" s="78"/>
      <c r="X647" s="78"/>
      <c r="Y647" s="78"/>
      <c r="Z647" s="78"/>
    </row>
    <row r="648" ht="15.75" customHeight="1" spans="1:26">
      <c r="A648" s="87"/>
      <c r="B648" s="78"/>
      <c r="C648" s="88"/>
      <c r="D648" s="88"/>
      <c r="E648" s="89"/>
      <c r="F648" s="78"/>
      <c r="G648" s="78"/>
      <c r="H648" s="78"/>
      <c r="I648" s="78"/>
      <c r="J648" s="78"/>
      <c r="K648" s="78"/>
      <c r="L648" s="78"/>
      <c r="M648" s="78"/>
      <c r="N648" s="78"/>
      <c r="O648" s="78"/>
      <c r="P648" s="78"/>
      <c r="Q648" s="78"/>
      <c r="R648" s="78"/>
      <c r="S648" s="78"/>
      <c r="T648" s="78"/>
      <c r="U648" s="78"/>
      <c r="V648" s="78"/>
      <c r="W648" s="78"/>
      <c r="X648" s="78"/>
      <c r="Y648" s="78"/>
      <c r="Z648" s="78"/>
    </row>
    <row r="649" ht="15.75" customHeight="1" spans="1:26">
      <c r="A649" s="87"/>
      <c r="B649" s="78"/>
      <c r="C649" s="88"/>
      <c r="D649" s="88"/>
      <c r="E649" s="89"/>
      <c r="F649" s="78"/>
      <c r="G649" s="78"/>
      <c r="H649" s="78"/>
      <c r="I649" s="78"/>
      <c r="J649" s="78"/>
      <c r="K649" s="78"/>
      <c r="L649" s="78"/>
      <c r="M649" s="78"/>
      <c r="N649" s="78"/>
      <c r="O649" s="78"/>
      <c r="P649" s="78"/>
      <c r="Q649" s="78"/>
      <c r="R649" s="78"/>
      <c r="S649" s="78"/>
      <c r="T649" s="78"/>
      <c r="U649" s="78"/>
      <c r="V649" s="78"/>
      <c r="W649" s="78"/>
      <c r="X649" s="78"/>
      <c r="Y649" s="78"/>
      <c r="Z649" s="78"/>
    </row>
    <row r="650" ht="15.75" customHeight="1" spans="1:26">
      <c r="A650" s="87"/>
      <c r="B650" s="78"/>
      <c r="C650" s="88"/>
      <c r="D650" s="88"/>
      <c r="E650" s="89"/>
      <c r="F650" s="78"/>
      <c r="G650" s="78"/>
      <c r="H650" s="78"/>
      <c r="I650" s="78"/>
      <c r="J650" s="78"/>
      <c r="K650" s="78"/>
      <c r="L650" s="78"/>
      <c r="M650" s="78"/>
      <c r="N650" s="78"/>
      <c r="O650" s="78"/>
      <c r="P650" s="78"/>
      <c r="Q650" s="78"/>
      <c r="R650" s="78"/>
      <c r="S650" s="78"/>
      <c r="T650" s="78"/>
      <c r="U650" s="78"/>
      <c r="V650" s="78"/>
      <c r="W650" s="78"/>
      <c r="X650" s="78"/>
      <c r="Y650" s="78"/>
      <c r="Z650" s="78"/>
    </row>
    <row r="651" ht="15.75" customHeight="1" spans="1:26">
      <c r="A651" s="87"/>
      <c r="B651" s="78"/>
      <c r="C651" s="88"/>
      <c r="D651" s="88"/>
      <c r="E651" s="89"/>
      <c r="F651" s="78"/>
      <c r="G651" s="78"/>
      <c r="H651" s="78"/>
      <c r="I651" s="78"/>
      <c r="J651" s="78"/>
      <c r="K651" s="78"/>
      <c r="L651" s="78"/>
      <c r="M651" s="78"/>
      <c r="N651" s="78"/>
      <c r="O651" s="78"/>
      <c r="P651" s="78"/>
      <c r="Q651" s="78"/>
      <c r="R651" s="78"/>
      <c r="S651" s="78"/>
      <c r="T651" s="78"/>
      <c r="U651" s="78"/>
      <c r="V651" s="78"/>
      <c r="W651" s="78"/>
      <c r="X651" s="78"/>
      <c r="Y651" s="78"/>
      <c r="Z651" s="78"/>
    </row>
    <row r="652" ht="15.75" customHeight="1" spans="1:26">
      <c r="A652" s="87"/>
      <c r="B652" s="78"/>
      <c r="C652" s="88"/>
      <c r="D652" s="88"/>
      <c r="E652" s="89"/>
      <c r="F652" s="78"/>
      <c r="G652" s="78"/>
      <c r="H652" s="78"/>
      <c r="I652" s="78"/>
      <c r="J652" s="78"/>
      <c r="K652" s="78"/>
      <c r="L652" s="78"/>
      <c r="M652" s="78"/>
      <c r="N652" s="78"/>
      <c r="O652" s="78"/>
      <c r="P652" s="78"/>
      <c r="Q652" s="78"/>
      <c r="R652" s="78"/>
      <c r="S652" s="78"/>
      <c r="T652" s="78"/>
      <c r="U652" s="78"/>
      <c r="V652" s="78"/>
      <c r="W652" s="78"/>
      <c r="X652" s="78"/>
      <c r="Y652" s="78"/>
      <c r="Z652" s="78"/>
    </row>
    <row r="653" ht="15.75" customHeight="1" spans="1:26">
      <c r="A653" s="87"/>
      <c r="B653" s="78"/>
      <c r="C653" s="88"/>
      <c r="D653" s="88"/>
      <c r="E653" s="89"/>
      <c r="F653" s="78"/>
      <c r="G653" s="78"/>
      <c r="H653" s="78"/>
      <c r="I653" s="78"/>
      <c r="J653" s="78"/>
      <c r="K653" s="78"/>
      <c r="L653" s="78"/>
      <c r="M653" s="78"/>
      <c r="N653" s="78"/>
      <c r="O653" s="78"/>
      <c r="P653" s="78"/>
      <c r="Q653" s="78"/>
      <c r="R653" s="78"/>
      <c r="S653" s="78"/>
      <c r="T653" s="78"/>
      <c r="U653" s="78"/>
      <c r="V653" s="78"/>
      <c r="W653" s="78"/>
      <c r="X653" s="78"/>
      <c r="Y653" s="78"/>
      <c r="Z653" s="78"/>
    </row>
    <row r="654" ht="15.75" customHeight="1" spans="1:26">
      <c r="A654" s="87"/>
      <c r="B654" s="78"/>
      <c r="C654" s="88"/>
      <c r="D654" s="88"/>
      <c r="E654" s="89"/>
      <c r="F654" s="78"/>
      <c r="G654" s="78"/>
      <c r="H654" s="78"/>
      <c r="I654" s="78"/>
      <c r="J654" s="78"/>
      <c r="K654" s="78"/>
      <c r="L654" s="78"/>
      <c r="M654" s="78"/>
      <c r="N654" s="78"/>
      <c r="O654" s="78"/>
      <c r="P654" s="78"/>
      <c r="Q654" s="78"/>
      <c r="R654" s="78"/>
      <c r="S654" s="78"/>
      <c r="T654" s="78"/>
      <c r="U654" s="78"/>
      <c r="V654" s="78"/>
      <c r="W654" s="78"/>
      <c r="X654" s="78"/>
      <c r="Y654" s="78"/>
      <c r="Z654" s="78"/>
    </row>
    <row r="655" ht="15.75" customHeight="1" spans="1:26">
      <c r="A655" s="87"/>
      <c r="B655" s="78"/>
      <c r="C655" s="88"/>
      <c r="D655" s="88"/>
      <c r="E655" s="89"/>
      <c r="F655" s="78"/>
      <c r="G655" s="78"/>
      <c r="H655" s="78"/>
      <c r="I655" s="78"/>
      <c r="J655" s="78"/>
      <c r="K655" s="78"/>
      <c r="L655" s="78"/>
      <c r="M655" s="78"/>
      <c r="N655" s="78"/>
      <c r="O655" s="78"/>
      <c r="P655" s="78"/>
      <c r="Q655" s="78"/>
      <c r="R655" s="78"/>
      <c r="S655" s="78"/>
      <c r="T655" s="78"/>
      <c r="U655" s="78"/>
      <c r="V655" s="78"/>
      <c r="W655" s="78"/>
      <c r="X655" s="78"/>
      <c r="Y655" s="78"/>
      <c r="Z655" s="78"/>
    </row>
    <row r="656" ht="15.75" customHeight="1" spans="1:26">
      <c r="A656" s="87"/>
      <c r="B656" s="78"/>
      <c r="C656" s="88"/>
      <c r="D656" s="88"/>
      <c r="E656" s="89"/>
      <c r="F656" s="78"/>
      <c r="G656" s="78"/>
      <c r="H656" s="78"/>
      <c r="I656" s="78"/>
      <c r="J656" s="78"/>
      <c r="K656" s="78"/>
      <c r="L656" s="78"/>
      <c r="M656" s="78"/>
      <c r="N656" s="78"/>
      <c r="O656" s="78"/>
      <c r="P656" s="78"/>
      <c r="Q656" s="78"/>
      <c r="R656" s="78"/>
      <c r="S656" s="78"/>
      <c r="T656" s="78"/>
      <c r="U656" s="78"/>
      <c r="V656" s="78"/>
      <c r="W656" s="78"/>
      <c r="X656" s="78"/>
      <c r="Y656" s="78"/>
      <c r="Z656" s="78"/>
    </row>
    <row r="657" ht="15.75" customHeight="1" spans="1:26">
      <c r="A657" s="87"/>
      <c r="B657" s="78"/>
      <c r="C657" s="88"/>
      <c r="D657" s="88"/>
      <c r="E657" s="89"/>
      <c r="F657" s="78"/>
      <c r="G657" s="78"/>
      <c r="H657" s="78"/>
      <c r="I657" s="78"/>
      <c r="J657" s="78"/>
      <c r="K657" s="78"/>
      <c r="L657" s="78"/>
      <c r="M657" s="78"/>
      <c r="N657" s="78"/>
      <c r="O657" s="78"/>
      <c r="P657" s="78"/>
      <c r="Q657" s="78"/>
      <c r="R657" s="78"/>
      <c r="S657" s="78"/>
      <c r="T657" s="78"/>
      <c r="U657" s="78"/>
      <c r="V657" s="78"/>
      <c r="W657" s="78"/>
      <c r="X657" s="78"/>
      <c r="Y657" s="78"/>
      <c r="Z657" s="78"/>
    </row>
    <row r="658" ht="15.75" customHeight="1" spans="1:26">
      <c r="A658" s="87"/>
      <c r="B658" s="78"/>
      <c r="C658" s="88"/>
      <c r="D658" s="88"/>
      <c r="E658" s="89"/>
      <c r="F658" s="78"/>
      <c r="G658" s="78"/>
      <c r="H658" s="78"/>
      <c r="I658" s="78"/>
      <c r="J658" s="78"/>
      <c r="K658" s="78"/>
      <c r="L658" s="78"/>
      <c r="M658" s="78"/>
      <c r="N658" s="78"/>
      <c r="O658" s="78"/>
      <c r="P658" s="78"/>
      <c r="Q658" s="78"/>
      <c r="R658" s="78"/>
      <c r="S658" s="78"/>
      <c r="T658" s="78"/>
      <c r="U658" s="78"/>
      <c r="V658" s="78"/>
      <c r="W658" s="78"/>
      <c r="X658" s="78"/>
      <c r="Y658" s="78"/>
      <c r="Z658" s="78"/>
    </row>
    <row r="659" ht="15.75" customHeight="1" spans="1:26">
      <c r="A659" s="87"/>
      <c r="B659" s="78"/>
      <c r="C659" s="88"/>
      <c r="D659" s="88"/>
      <c r="E659" s="89"/>
      <c r="F659" s="78"/>
      <c r="G659" s="78"/>
      <c r="H659" s="78"/>
      <c r="I659" s="78"/>
      <c r="J659" s="78"/>
      <c r="K659" s="78"/>
      <c r="L659" s="78"/>
      <c r="M659" s="78"/>
      <c r="N659" s="78"/>
      <c r="O659" s="78"/>
      <c r="P659" s="78"/>
      <c r="Q659" s="78"/>
      <c r="R659" s="78"/>
      <c r="S659" s="78"/>
      <c r="T659" s="78"/>
      <c r="U659" s="78"/>
      <c r="V659" s="78"/>
      <c r="W659" s="78"/>
      <c r="X659" s="78"/>
      <c r="Y659" s="78"/>
      <c r="Z659" s="78"/>
    </row>
    <row r="660" ht="15.75" customHeight="1" spans="1:26">
      <c r="A660" s="87"/>
      <c r="B660" s="78"/>
      <c r="C660" s="88"/>
      <c r="D660" s="88"/>
      <c r="E660" s="89"/>
      <c r="F660" s="78"/>
      <c r="G660" s="78"/>
      <c r="H660" s="78"/>
      <c r="I660" s="78"/>
      <c r="J660" s="78"/>
      <c r="K660" s="78"/>
      <c r="L660" s="78"/>
      <c r="M660" s="78"/>
      <c r="N660" s="78"/>
      <c r="O660" s="78"/>
      <c r="P660" s="78"/>
      <c r="Q660" s="78"/>
      <c r="R660" s="78"/>
      <c r="S660" s="78"/>
      <c r="T660" s="78"/>
      <c r="U660" s="78"/>
      <c r="V660" s="78"/>
      <c r="W660" s="78"/>
      <c r="X660" s="78"/>
      <c r="Y660" s="78"/>
      <c r="Z660" s="78"/>
    </row>
    <row r="661" ht="15.75" customHeight="1" spans="1:26">
      <c r="A661" s="87"/>
      <c r="B661" s="78"/>
      <c r="C661" s="88"/>
      <c r="D661" s="88"/>
      <c r="E661" s="89"/>
      <c r="F661" s="78"/>
      <c r="G661" s="78"/>
      <c r="H661" s="78"/>
      <c r="I661" s="78"/>
      <c r="J661" s="78"/>
      <c r="K661" s="78"/>
      <c r="L661" s="78"/>
      <c r="M661" s="78"/>
      <c r="N661" s="78"/>
      <c r="O661" s="78"/>
      <c r="P661" s="78"/>
      <c r="Q661" s="78"/>
      <c r="R661" s="78"/>
      <c r="S661" s="78"/>
      <c r="T661" s="78"/>
      <c r="U661" s="78"/>
      <c r="V661" s="78"/>
      <c r="W661" s="78"/>
      <c r="X661" s="78"/>
      <c r="Y661" s="78"/>
      <c r="Z661" s="78"/>
    </row>
    <row r="662" ht="15.75" customHeight="1" spans="1:26">
      <c r="A662" s="87"/>
      <c r="B662" s="78"/>
      <c r="C662" s="88"/>
      <c r="D662" s="88"/>
      <c r="E662" s="89"/>
      <c r="F662" s="78"/>
      <c r="G662" s="78"/>
      <c r="H662" s="78"/>
      <c r="I662" s="78"/>
      <c r="J662" s="78"/>
      <c r="K662" s="78"/>
      <c r="L662" s="78"/>
      <c r="M662" s="78"/>
      <c r="N662" s="78"/>
      <c r="O662" s="78"/>
      <c r="P662" s="78"/>
      <c r="Q662" s="78"/>
      <c r="R662" s="78"/>
      <c r="S662" s="78"/>
      <c r="T662" s="78"/>
      <c r="U662" s="78"/>
      <c r="V662" s="78"/>
      <c r="W662" s="78"/>
      <c r="X662" s="78"/>
      <c r="Y662" s="78"/>
      <c r="Z662" s="78"/>
    </row>
    <row r="663" ht="15.75" customHeight="1" spans="1:26">
      <c r="A663" s="87"/>
      <c r="B663" s="78"/>
      <c r="C663" s="88"/>
      <c r="D663" s="88"/>
      <c r="E663" s="89"/>
      <c r="F663" s="78"/>
      <c r="G663" s="78"/>
      <c r="H663" s="78"/>
      <c r="I663" s="78"/>
      <c r="J663" s="78"/>
      <c r="K663" s="78"/>
      <c r="L663" s="78"/>
      <c r="M663" s="78"/>
      <c r="N663" s="78"/>
      <c r="O663" s="78"/>
      <c r="P663" s="78"/>
      <c r="Q663" s="78"/>
      <c r="R663" s="78"/>
      <c r="S663" s="78"/>
      <c r="T663" s="78"/>
      <c r="U663" s="78"/>
      <c r="V663" s="78"/>
      <c r="W663" s="78"/>
      <c r="X663" s="78"/>
      <c r="Y663" s="78"/>
      <c r="Z663" s="78"/>
    </row>
    <row r="664" ht="15.75" customHeight="1" spans="1:26">
      <c r="A664" s="87"/>
      <c r="B664" s="78"/>
      <c r="C664" s="88"/>
      <c r="D664" s="88"/>
      <c r="E664" s="89"/>
      <c r="F664" s="78"/>
      <c r="G664" s="78"/>
      <c r="H664" s="78"/>
      <c r="I664" s="78"/>
      <c r="J664" s="78"/>
      <c r="K664" s="78"/>
      <c r="L664" s="78"/>
      <c r="M664" s="78"/>
      <c r="N664" s="78"/>
      <c r="O664" s="78"/>
      <c r="P664" s="78"/>
      <c r="Q664" s="78"/>
      <c r="R664" s="78"/>
      <c r="S664" s="78"/>
      <c r="T664" s="78"/>
      <c r="U664" s="78"/>
      <c r="V664" s="78"/>
      <c r="W664" s="78"/>
      <c r="X664" s="78"/>
      <c r="Y664" s="78"/>
      <c r="Z664" s="78"/>
    </row>
    <row r="665" ht="15.75" customHeight="1" spans="1:26">
      <c r="A665" s="87"/>
      <c r="B665" s="78"/>
      <c r="C665" s="88"/>
      <c r="D665" s="88"/>
      <c r="E665" s="89"/>
      <c r="F665" s="78"/>
      <c r="G665" s="78"/>
      <c r="H665" s="78"/>
      <c r="I665" s="78"/>
      <c r="J665" s="78"/>
      <c r="K665" s="78"/>
      <c r="L665" s="78"/>
      <c r="M665" s="78"/>
      <c r="N665" s="78"/>
      <c r="O665" s="78"/>
      <c r="P665" s="78"/>
      <c r="Q665" s="78"/>
      <c r="R665" s="78"/>
      <c r="S665" s="78"/>
      <c r="T665" s="78"/>
      <c r="U665" s="78"/>
      <c r="V665" s="78"/>
      <c r="W665" s="78"/>
      <c r="X665" s="78"/>
      <c r="Y665" s="78"/>
      <c r="Z665" s="78"/>
    </row>
    <row r="666" ht="15.75" customHeight="1" spans="1:26">
      <c r="A666" s="87"/>
      <c r="B666" s="78"/>
      <c r="C666" s="88"/>
      <c r="D666" s="88"/>
      <c r="E666" s="89"/>
      <c r="F666" s="78"/>
      <c r="G666" s="78"/>
      <c r="H666" s="78"/>
      <c r="I666" s="78"/>
      <c r="J666" s="78"/>
      <c r="K666" s="78"/>
      <c r="L666" s="78"/>
      <c r="M666" s="78"/>
      <c r="N666" s="78"/>
      <c r="O666" s="78"/>
      <c r="P666" s="78"/>
      <c r="Q666" s="78"/>
      <c r="R666" s="78"/>
      <c r="S666" s="78"/>
      <c r="T666" s="78"/>
      <c r="U666" s="78"/>
      <c r="V666" s="78"/>
      <c r="W666" s="78"/>
      <c r="X666" s="78"/>
      <c r="Y666" s="78"/>
      <c r="Z666" s="78"/>
    </row>
    <row r="667" ht="15.75" customHeight="1" spans="1:26">
      <c r="A667" s="87"/>
      <c r="B667" s="78"/>
      <c r="C667" s="88"/>
      <c r="D667" s="88"/>
      <c r="E667" s="89"/>
      <c r="F667" s="78"/>
      <c r="G667" s="78"/>
      <c r="H667" s="78"/>
      <c r="I667" s="78"/>
      <c r="J667" s="78"/>
      <c r="K667" s="78"/>
      <c r="L667" s="78"/>
      <c r="M667" s="78"/>
      <c r="N667" s="78"/>
      <c r="O667" s="78"/>
      <c r="P667" s="78"/>
      <c r="Q667" s="78"/>
      <c r="R667" s="78"/>
      <c r="S667" s="78"/>
      <c r="T667" s="78"/>
      <c r="U667" s="78"/>
      <c r="V667" s="78"/>
      <c r="W667" s="78"/>
      <c r="X667" s="78"/>
      <c r="Y667" s="78"/>
      <c r="Z667" s="78"/>
    </row>
    <row r="668" ht="15.75" customHeight="1" spans="1:26">
      <c r="A668" s="87"/>
      <c r="B668" s="78"/>
      <c r="C668" s="88"/>
      <c r="D668" s="88"/>
      <c r="E668" s="89"/>
      <c r="F668" s="78"/>
      <c r="G668" s="78"/>
      <c r="H668" s="78"/>
      <c r="I668" s="78"/>
      <c r="J668" s="78"/>
      <c r="K668" s="78"/>
      <c r="L668" s="78"/>
      <c r="M668" s="78"/>
      <c r="N668" s="78"/>
      <c r="O668" s="78"/>
      <c r="P668" s="78"/>
      <c r="Q668" s="78"/>
      <c r="R668" s="78"/>
      <c r="S668" s="78"/>
      <c r="T668" s="78"/>
      <c r="U668" s="78"/>
      <c r="V668" s="78"/>
      <c r="W668" s="78"/>
      <c r="X668" s="78"/>
      <c r="Y668" s="78"/>
      <c r="Z668" s="78"/>
    </row>
    <row r="669" ht="15.75" customHeight="1" spans="1:26">
      <c r="A669" s="87"/>
      <c r="B669" s="78"/>
      <c r="C669" s="88"/>
      <c r="D669" s="88"/>
      <c r="E669" s="89"/>
      <c r="F669" s="78"/>
      <c r="G669" s="78"/>
      <c r="H669" s="78"/>
      <c r="I669" s="78"/>
      <c r="J669" s="78"/>
      <c r="K669" s="78"/>
      <c r="L669" s="78"/>
      <c r="M669" s="78"/>
      <c r="N669" s="78"/>
      <c r="O669" s="78"/>
      <c r="P669" s="78"/>
      <c r="Q669" s="78"/>
      <c r="R669" s="78"/>
      <c r="S669" s="78"/>
      <c r="T669" s="78"/>
      <c r="U669" s="78"/>
      <c r="V669" s="78"/>
      <c r="W669" s="78"/>
      <c r="X669" s="78"/>
      <c r="Y669" s="78"/>
      <c r="Z669" s="78"/>
    </row>
    <row r="670" ht="15.75" customHeight="1" spans="1:26">
      <c r="A670" s="87"/>
      <c r="B670" s="78"/>
      <c r="C670" s="88"/>
      <c r="D670" s="88"/>
      <c r="E670" s="89"/>
      <c r="F670" s="78"/>
      <c r="G670" s="78"/>
      <c r="H670" s="78"/>
      <c r="I670" s="78"/>
      <c r="J670" s="78"/>
      <c r="K670" s="78"/>
      <c r="L670" s="78"/>
      <c r="M670" s="78"/>
      <c r="N670" s="78"/>
      <c r="O670" s="78"/>
      <c r="P670" s="78"/>
      <c r="Q670" s="78"/>
      <c r="R670" s="78"/>
      <c r="S670" s="78"/>
      <c r="T670" s="78"/>
      <c r="U670" s="78"/>
      <c r="V670" s="78"/>
      <c r="W670" s="78"/>
      <c r="X670" s="78"/>
      <c r="Y670" s="78"/>
      <c r="Z670" s="78"/>
    </row>
    <row r="671" ht="15.75" customHeight="1" spans="1:26">
      <c r="A671" s="87"/>
      <c r="B671" s="78"/>
      <c r="C671" s="88"/>
      <c r="D671" s="88"/>
      <c r="E671" s="89"/>
      <c r="F671" s="78"/>
      <c r="G671" s="78"/>
      <c r="H671" s="78"/>
      <c r="I671" s="78"/>
      <c r="J671" s="78"/>
      <c r="K671" s="78"/>
      <c r="L671" s="78"/>
      <c r="M671" s="78"/>
      <c r="N671" s="78"/>
      <c r="O671" s="78"/>
      <c r="P671" s="78"/>
      <c r="Q671" s="78"/>
      <c r="R671" s="78"/>
      <c r="S671" s="78"/>
      <c r="T671" s="78"/>
      <c r="U671" s="78"/>
      <c r="V671" s="78"/>
      <c r="W671" s="78"/>
      <c r="X671" s="78"/>
      <c r="Y671" s="78"/>
      <c r="Z671" s="78"/>
    </row>
    <row r="672" ht="15.75" customHeight="1" spans="1:26">
      <c r="A672" s="87"/>
      <c r="B672" s="78"/>
      <c r="C672" s="88"/>
      <c r="D672" s="88"/>
      <c r="E672" s="89"/>
      <c r="F672" s="78"/>
      <c r="G672" s="78"/>
      <c r="H672" s="78"/>
      <c r="I672" s="78"/>
      <c r="J672" s="78"/>
      <c r="K672" s="78"/>
      <c r="L672" s="78"/>
      <c r="M672" s="78"/>
      <c r="N672" s="78"/>
      <c r="O672" s="78"/>
      <c r="P672" s="78"/>
      <c r="Q672" s="78"/>
      <c r="R672" s="78"/>
      <c r="S672" s="78"/>
      <c r="T672" s="78"/>
      <c r="U672" s="78"/>
      <c r="V672" s="78"/>
      <c r="W672" s="78"/>
      <c r="X672" s="78"/>
      <c r="Y672" s="78"/>
      <c r="Z672" s="78"/>
    </row>
    <row r="673" ht="15.75" customHeight="1" spans="1:26">
      <c r="A673" s="87"/>
      <c r="B673" s="78"/>
      <c r="C673" s="88"/>
      <c r="D673" s="88"/>
      <c r="E673" s="89"/>
      <c r="F673" s="78"/>
      <c r="G673" s="78"/>
      <c r="H673" s="78"/>
      <c r="I673" s="78"/>
      <c r="J673" s="78"/>
      <c r="K673" s="78"/>
      <c r="L673" s="78"/>
      <c r="M673" s="78"/>
      <c r="N673" s="78"/>
      <c r="O673" s="78"/>
      <c r="P673" s="78"/>
      <c r="Q673" s="78"/>
      <c r="R673" s="78"/>
      <c r="S673" s="78"/>
      <c r="T673" s="78"/>
      <c r="U673" s="78"/>
      <c r="V673" s="78"/>
      <c r="W673" s="78"/>
      <c r="X673" s="78"/>
      <c r="Y673" s="78"/>
      <c r="Z673" s="78"/>
    </row>
    <row r="674" ht="15.75" customHeight="1" spans="1:26">
      <c r="A674" s="87"/>
      <c r="B674" s="78"/>
      <c r="C674" s="88"/>
      <c r="D674" s="88"/>
      <c r="E674" s="89"/>
      <c r="F674" s="78"/>
      <c r="G674" s="78"/>
      <c r="H674" s="78"/>
      <c r="I674" s="78"/>
      <c r="J674" s="78"/>
      <c r="K674" s="78"/>
      <c r="L674" s="78"/>
      <c r="M674" s="78"/>
      <c r="N674" s="78"/>
      <c r="O674" s="78"/>
      <c r="P674" s="78"/>
      <c r="Q674" s="78"/>
      <c r="R674" s="78"/>
      <c r="S674" s="78"/>
      <c r="T674" s="78"/>
      <c r="U674" s="78"/>
      <c r="V674" s="78"/>
      <c r="W674" s="78"/>
      <c r="X674" s="78"/>
      <c r="Y674" s="78"/>
      <c r="Z674" s="78"/>
    </row>
    <row r="675" ht="15.75" customHeight="1" spans="1:26">
      <c r="A675" s="87"/>
      <c r="B675" s="78"/>
      <c r="C675" s="88"/>
      <c r="D675" s="88"/>
      <c r="E675" s="89"/>
      <c r="F675" s="78"/>
      <c r="G675" s="78"/>
      <c r="H675" s="78"/>
      <c r="I675" s="78"/>
      <c r="J675" s="78"/>
      <c r="K675" s="78"/>
      <c r="L675" s="78"/>
      <c r="M675" s="78"/>
      <c r="N675" s="78"/>
      <c r="O675" s="78"/>
      <c r="P675" s="78"/>
      <c r="Q675" s="78"/>
      <c r="R675" s="78"/>
      <c r="S675" s="78"/>
      <c r="T675" s="78"/>
      <c r="U675" s="78"/>
      <c r="V675" s="78"/>
      <c r="W675" s="78"/>
      <c r="X675" s="78"/>
      <c r="Y675" s="78"/>
      <c r="Z675" s="78"/>
    </row>
    <row r="676" ht="15.75" customHeight="1" spans="1:26">
      <c r="A676" s="87"/>
      <c r="B676" s="78"/>
      <c r="C676" s="88"/>
      <c r="D676" s="88"/>
      <c r="E676" s="89"/>
      <c r="F676" s="78"/>
      <c r="G676" s="78"/>
      <c r="H676" s="78"/>
      <c r="I676" s="78"/>
      <c r="J676" s="78"/>
      <c r="K676" s="78"/>
      <c r="L676" s="78"/>
      <c r="M676" s="78"/>
      <c r="N676" s="78"/>
      <c r="O676" s="78"/>
      <c r="P676" s="78"/>
      <c r="Q676" s="78"/>
      <c r="R676" s="78"/>
      <c r="S676" s="78"/>
      <c r="T676" s="78"/>
      <c r="U676" s="78"/>
      <c r="V676" s="78"/>
      <c r="W676" s="78"/>
      <c r="X676" s="78"/>
      <c r="Y676" s="78"/>
      <c r="Z676" s="78"/>
    </row>
    <row r="677" ht="15.75" customHeight="1" spans="1:26">
      <c r="A677" s="87"/>
      <c r="B677" s="78"/>
      <c r="C677" s="88"/>
      <c r="D677" s="88"/>
      <c r="E677" s="89"/>
      <c r="F677" s="78"/>
      <c r="G677" s="78"/>
      <c r="H677" s="78"/>
      <c r="I677" s="78"/>
      <c r="J677" s="78"/>
      <c r="K677" s="78"/>
      <c r="L677" s="78"/>
      <c r="M677" s="78"/>
      <c r="N677" s="78"/>
      <c r="O677" s="78"/>
      <c r="P677" s="78"/>
      <c r="Q677" s="78"/>
      <c r="R677" s="78"/>
      <c r="S677" s="78"/>
      <c r="T677" s="78"/>
      <c r="U677" s="78"/>
      <c r="V677" s="78"/>
      <c r="W677" s="78"/>
      <c r="X677" s="78"/>
      <c r="Y677" s="78"/>
      <c r="Z677" s="78"/>
    </row>
    <row r="678" ht="15.75" customHeight="1" spans="1:26">
      <c r="A678" s="87"/>
      <c r="B678" s="78"/>
      <c r="C678" s="88"/>
      <c r="D678" s="88"/>
      <c r="E678" s="89"/>
      <c r="F678" s="78"/>
      <c r="G678" s="78"/>
      <c r="H678" s="78"/>
      <c r="I678" s="78"/>
      <c r="J678" s="78"/>
      <c r="K678" s="78"/>
      <c r="L678" s="78"/>
      <c r="M678" s="78"/>
      <c r="N678" s="78"/>
      <c r="O678" s="78"/>
      <c r="P678" s="78"/>
      <c r="Q678" s="78"/>
      <c r="R678" s="78"/>
      <c r="S678" s="78"/>
      <c r="T678" s="78"/>
      <c r="U678" s="78"/>
      <c r="V678" s="78"/>
      <c r="W678" s="78"/>
      <c r="X678" s="78"/>
      <c r="Y678" s="78"/>
      <c r="Z678" s="78"/>
    </row>
    <row r="679" ht="15.75" customHeight="1" spans="1:26">
      <c r="A679" s="87"/>
      <c r="B679" s="78"/>
      <c r="C679" s="88"/>
      <c r="D679" s="88"/>
      <c r="E679" s="89"/>
      <c r="F679" s="78"/>
      <c r="G679" s="78"/>
      <c r="H679" s="78"/>
      <c r="I679" s="78"/>
      <c r="J679" s="78"/>
      <c r="K679" s="78"/>
      <c r="L679" s="78"/>
      <c r="M679" s="78"/>
      <c r="N679" s="78"/>
      <c r="O679" s="78"/>
      <c r="P679" s="78"/>
      <c r="Q679" s="78"/>
      <c r="R679" s="78"/>
      <c r="S679" s="78"/>
      <c r="T679" s="78"/>
      <c r="U679" s="78"/>
      <c r="V679" s="78"/>
      <c r="W679" s="78"/>
      <c r="X679" s="78"/>
      <c r="Y679" s="78"/>
      <c r="Z679" s="78"/>
    </row>
    <row r="680" ht="15.75" customHeight="1" spans="1:26">
      <c r="A680" s="87"/>
      <c r="B680" s="78"/>
      <c r="C680" s="88"/>
      <c r="D680" s="88"/>
      <c r="E680" s="89"/>
      <c r="F680" s="78"/>
      <c r="G680" s="78"/>
      <c r="H680" s="78"/>
      <c r="I680" s="78"/>
      <c r="J680" s="78"/>
      <c r="K680" s="78"/>
      <c r="L680" s="78"/>
      <c r="M680" s="78"/>
      <c r="N680" s="78"/>
      <c r="O680" s="78"/>
      <c r="P680" s="78"/>
      <c r="Q680" s="78"/>
      <c r="R680" s="78"/>
      <c r="S680" s="78"/>
      <c r="T680" s="78"/>
      <c r="U680" s="78"/>
      <c r="V680" s="78"/>
      <c r="W680" s="78"/>
      <c r="X680" s="78"/>
      <c r="Y680" s="78"/>
      <c r="Z680" s="78"/>
    </row>
    <row r="681" ht="15.75" customHeight="1" spans="1:26">
      <c r="A681" s="87"/>
      <c r="B681" s="78"/>
      <c r="C681" s="88"/>
      <c r="D681" s="88"/>
      <c r="E681" s="89"/>
      <c r="F681" s="78"/>
      <c r="G681" s="78"/>
      <c r="H681" s="78"/>
      <c r="I681" s="78"/>
      <c r="J681" s="78"/>
      <c r="K681" s="78"/>
      <c r="L681" s="78"/>
      <c r="M681" s="78"/>
      <c r="N681" s="78"/>
      <c r="O681" s="78"/>
      <c r="P681" s="78"/>
      <c r="Q681" s="78"/>
      <c r="R681" s="78"/>
      <c r="S681" s="78"/>
      <c r="T681" s="78"/>
      <c r="U681" s="78"/>
      <c r="V681" s="78"/>
      <c r="W681" s="78"/>
      <c r="X681" s="78"/>
      <c r="Y681" s="78"/>
      <c r="Z681" s="78"/>
    </row>
    <row r="682" ht="15.75" customHeight="1" spans="1:26">
      <c r="A682" s="87"/>
      <c r="B682" s="78"/>
      <c r="C682" s="88"/>
      <c r="D682" s="88"/>
      <c r="E682" s="89"/>
      <c r="F682" s="78"/>
      <c r="G682" s="78"/>
      <c r="H682" s="78"/>
      <c r="I682" s="78"/>
      <c r="J682" s="78"/>
      <c r="K682" s="78"/>
      <c r="L682" s="78"/>
      <c r="M682" s="78"/>
      <c r="N682" s="78"/>
      <c r="O682" s="78"/>
      <c r="P682" s="78"/>
      <c r="Q682" s="78"/>
      <c r="R682" s="78"/>
      <c r="S682" s="78"/>
      <c r="T682" s="78"/>
      <c r="U682" s="78"/>
      <c r="V682" s="78"/>
      <c r="W682" s="78"/>
      <c r="X682" s="78"/>
      <c r="Y682" s="78"/>
      <c r="Z682" s="78"/>
    </row>
    <row r="683" ht="15.75" customHeight="1" spans="1:26">
      <c r="A683" s="87"/>
      <c r="B683" s="78"/>
      <c r="C683" s="88"/>
      <c r="D683" s="88"/>
      <c r="E683" s="89"/>
      <c r="F683" s="78"/>
      <c r="G683" s="78"/>
      <c r="H683" s="78"/>
      <c r="I683" s="78"/>
      <c r="J683" s="78"/>
      <c r="K683" s="78"/>
      <c r="L683" s="78"/>
      <c r="M683" s="78"/>
      <c r="N683" s="78"/>
      <c r="O683" s="78"/>
      <c r="P683" s="78"/>
      <c r="Q683" s="78"/>
      <c r="R683" s="78"/>
      <c r="S683" s="78"/>
      <c r="T683" s="78"/>
      <c r="U683" s="78"/>
      <c r="V683" s="78"/>
      <c r="W683" s="78"/>
      <c r="X683" s="78"/>
      <c r="Y683" s="78"/>
      <c r="Z683" s="78"/>
    </row>
    <row r="684" ht="15.75" customHeight="1" spans="1:26">
      <c r="A684" s="87"/>
      <c r="B684" s="78"/>
      <c r="C684" s="88"/>
      <c r="D684" s="88"/>
      <c r="E684" s="89"/>
      <c r="F684" s="78"/>
      <c r="G684" s="78"/>
      <c r="H684" s="78"/>
      <c r="I684" s="78"/>
      <c r="J684" s="78"/>
      <c r="K684" s="78"/>
      <c r="L684" s="78"/>
      <c r="M684" s="78"/>
      <c r="N684" s="78"/>
      <c r="O684" s="78"/>
      <c r="P684" s="78"/>
      <c r="Q684" s="78"/>
      <c r="R684" s="78"/>
      <c r="S684" s="78"/>
      <c r="T684" s="78"/>
      <c r="U684" s="78"/>
      <c r="V684" s="78"/>
      <c r="W684" s="78"/>
      <c r="X684" s="78"/>
      <c r="Y684" s="78"/>
      <c r="Z684" s="78"/>
    </row>
    <row r="685" ht="15.75" customHeight="1" spans="1:26">
      <c r="A685" s="87"/>
      <c r="B685" s="78"/>
      <c r="C685" s="88"/>
      <c r="D685" s="88"/>
      <c r="E685" s="89"/>
      <c r="F685" s="78"/>
      <c r="G685" s="78"/>
      <c r="H685" s="78"/>
      <c r="I685" s="78"/>
      <c r="J685" s="78"/>
      <c r="K685" s="78"/>
      <c r="L685" s="78"/>
      <c r="M685" s="78"/>
      <c r="N685" s="78"/>
      <c r="O685" s="78"/>
      <c r="P685" s="78"/>
      <c r="Q685" s="78"/>
      <c r="R685" s="78"/>
      <c r="S685" s="78"/>
      <c r="T685" s="78"/>
      <c r="U685" s="78"/>
      <c r="V685" s="78"/>
      <c r="W685" s="78"/>
      <c r="X685" s="78"/>
      <c r="Y685" s="78"/>
      <c r="Z685" s="78"/>
    </row>
    <row r="686" ht="15.75" customHeight="1" spans="1:26">
      <c r="A686" s="87"/>
      <c r="B686" s="78"/>
      <c r="C686" s="88"/>
      <c r="D686" s="88"/>
      <c r="E686" s="89"/>
      <c r="F686" s="78"/>
      <c r="G686" s="78"/>
      <c r="H686" s="78"/>
      <c r="I686" s="78"/>
      <c r="J686" s="78"/>
      <c r="K686" s="78"/>
      <c r="L686" s="78"/>
      <c r="M686" s="78"/>
      <c r="N686" s="78"/>
      <c r="O686" s="78"/>
      <c r="P686" s="78"/>
      <c r="Q686" s="78"/>
      <c r="R686" s="78"/>
      <c r="S686" s="78"/>
      <c r="T686" s="78"/>
      <c r="U686" s="78"/>
      <c r="V686" s="78"/>
      <c r="W686" s="78"/>
      <c r="X686" s="78"/>
      <c r="Y686" s="78"/>
      <c r="Z686" s="78"/>
    </row>
    <row r="687" ht="15.75" customHeight="1" spans="1:26">
      <c r="A687" s="87"/>
      <c r="B687" s="78"/>
      <c r="C687" s="88"/>
      <c r="D687" s="88"/>
      <c r="E687" s="89"/>
      <c r="F687" s="78"/>
      <c r="G687" s="78"/>
      <c r="H687" s="78"/>
      <c r="I687" s="78"/>
      <c r="J687" s="78"/>
      <c r="K687" s="78"/>
      <c r="L687" s="78"/>
      <c r="M687" s="78"/>
      <c r="N687" s="78"/>
      <c r="O687" s="78"/>
      <c r="P687" s="78"/>
      <c r="Q687" s="78"/>
      <c r="R687" s="78"/>
      <c r="S687" s="78"/>
      <c r="T687" s="78"/>
      <c r="U687" s="78"/>
      <c r="V687" s="78"/>
      <c r="W687" s="78"/>
      <c r="X687" s="78"/>
      <c r="Y687" s="78"/>
      <c r="Z687" s="78"/>
    </row>
    <row r="688" ht="15.75" customHeight="1" spans="1:26">
      <c r="A688" s="87"/>
      <c r="B688" s="78"/>
      <c r="C688" s="88"/>
      <c r="D688" s="88"/>
      <c r="E688" s="89"/>
      <c r="F688" s="78"/>
      <c r="G688" s="78"/>
      <c r="H688" s="78"/>
      <c r="I688" s="78"/>
      <c r="J688" s="78"/>
      <c r="K688" s="78"/>
      <c r="L688" s="78"/>
      <c r="M688" s="78"/>
      <c r="N688" s="78"/>
      <c r="O688" s="78"/>
      <c r="P688" s="78"/>
      <c r="Q688" s="78"/>
      <c r="R688" s="78"/>
      <c r="S688" s="78"/>
      <c r="T688" s="78"/>
      <c r="U688" s="78"/>
      <c r="V688" s="78"/>
      <c r="W688" s="78"/>
      <c r="X688" s="78"/>
      <c r="Y688" s="78"/>
      <c r="Z688" s="78"/>
    </row>
    <row r="689" ht="15.75" customHeight="1" spans="1:26">
      <c r="A689" s="87"/>
      <c r="B689" s="78"/>
      <c r="C689" s="88"/>
      <c r="D689" s="88"/>
      <c r="E689" s="89"/>
      <c r="F689" s="78"/>
      <c r="G689" s="78"/>
      <c r="H689" s="78"/>
      <c r="I689" s="78"/>
      <c r="J689" s="78"/>
      <c r="K689" s="78"/>
      <c r="L689" s="78"/>
      <c r="M689" s="78"/>
      <c r="N689" s="78"/>
      <c r="O689" s="78"/>
      <c r="P689" s="78"/>
      <c r="Q689" s="78"/>
      <c r="R689" s="78"/>
      <c r="S689" s="78"/>
      <c r="T689" s="78"/>
      <c r="U689" s="78"/>
      <c r="V689" s="78"/>
      <c r="W689" s="78"/>
      <c r="X689" s="78"/>
      <c r="Y689" s="78"/>
      <c r="Z689" s="78"/>
    </row>
    <row r="690" ht="15.75" customHeight="1" spans="1:26">
      <c r="A690" s="87"/>
      <c r="B690" s="78"/>
      <c r="C690" s="88"/>
      <c r="D690" s="88"/>
      <c r="E690" s="89"/>
      <c r="F690" s="78"/>
      <c r="G690" s="78"/>
      <c r="H690" s="78"/>
      <c r="I690" s="78"/>
      <c r="J690" s="78"/>
      <c r="K690" s="78"/>
      <c r="L690" s="78"/>
      <c r="M690" s="78"/>
      <c r="N690" s="78"/>
      <c r="O690" s="78"/>
      <c r="P690" s="78"/>
      <c r="Q690" s="78"/>
      <c r="R690" s="78"/>
      <c r="S690" s="78"/>
      <c r="T690" s="78"/>
      <c r="U690" s="78"/>
      <c r="V690" s="78"/>
      <c r="W690" s="78"/>
      <c r="X690" s="78"/>
      <c r="Y690" s="78"/>
      <c r="Z690" s="78"/>
    </row>
    <row r="691" ht="15.75" customHeight="1" spans="1:26">
      <c r="A691" s="87"/>
      <c r="B691" s="78"/>
      <c r="C691" s="88"/>
      <c r="D691" s="88"/>
      <c r="E691" s="89"/>
      <c r="F691" s="78"/>
      <c r="G691" s="78"/>
      <c r="H691" s="78"/>
      <c r="I691" s="78"/>
      <c r="J691" s="78"/>
      <c r="K691" s="78"/>
      <c r="L691" s="78"/>
      <c r="M691" s="78"/>
      <c r="N691" s="78"/>
      <c r="O691" s="78"/>
      <c r="P691" s="78"/>
      <c r="Q691" s="78"/>
      <c r="R691" s="78"/>
      <c r="S691" s="78"/>
      <c r="T691" s="78"/>
      <c r="U691" s="78"/>
      <c r="V691" s="78"/>
      <c r="W691" s="78"/>
      <c r="X691" s="78"/>
      <c r="Y691" s="78"/>
      <c r="Z691" s="78"/>
    </row>
    <row r="692" ht="15.75" customHeight="1" spans="1:26">
      <c r="A692" s="87"/>
      <c r="B692" s="78"/>
      <c r="C692" s="88"/>
      <c r="D692" s="88"/>
      <c r="E692" s="89"/>
      <c r="F692" s="78"/>
      <c r="G692" s="78"/>
      <c r="H692" s="78"/>
      <c r="I692" s="78"/>
      <c r="J692" s="78"/>
      <c r="K692" s="78"/>
      <c r="L692" s="78"/>
      <c r="M692" s="78"/>
      <c r="N692" s="78"/>
      <c r="O692" s="78"/>
      <c r="P692" s="78"/>
      <c r="Q692" s="78"/>
      <c r="R692" s="78"/>
      <c r="S692" s="78"/>
      <c r="T692" s="78"/>
      <c r="U692" s="78"/>
      <c r="V692" s="78"/>
      <c r="W692" s="78"/>
      <c r="X692" s="78"/>
      <c r="Y692" s="78"/>
      <c r="Z692" s="78"/>
    </row>
    <row r="693" ht="15.75" customHeight="1" spans="1:26">
      <c r="A693" s="87"/>
      <c r="B693" s="78"/>
      <c r="C693" s="88"/>
      <c r="D693" s="88"/>
      <c r="E693" s="89"/>
      <c r="F693" s="78"/>
      <c r="G693" s="78"/>
      <c r="H693" s="78"/>
      <c r="I693" s="78"/>
      <c r="J693" s="78"/>
      <c r="K693" s="78"/>
      <c r="L693" s="78"/>
      <c r="M693" s="78"/>
      <c r="N693" s="78"/>
      <c r="O693" s="78"/>
      <c r="P693" s="78"/>
      <c r="Q693" s="78"/>
      <c r="R693" s="78"/>
      <c r="S693" s="78"/>
      <c r="T693" s="78"/>
      <c r="U693" s="78"/>
      <c r="V693" s="78"/>
      <c r="W693" s="78"/>
      <c r="X693" s="78"/>
      <c r="Y693" s="78"/>
      <c r="Z693" s="78"/>
    </row>
    <row r="694" ht="15.75" customHeight="1" spans="1:26">
      <c r="A694" s="87"/>
      <c r="B694" s="78"/>
      <c r="C694" s="88"/>
      <c r="D694" s="88"/>
      <c r="E694" s="89"/>
      <c r="F694" s="78"/>
      <c r="G694" s="78"/>
      <c r="H694" s="78"/>
      <c r="I694" s="78"/>
      <c r="J694" s="78"/>
      <c r="K694" s="78"/>
      <c r="L694" s="78"/>
      <c r="M694" s="78"/>
      <c r="N694" s="78"/>
      <c r="O694" s="78"/>
      <c r="P694" s="78"/>
      <c r="Q694" s="78"/>
      <c r="R694" s="78"/>
      <c r="S694" s="78"/>
      <c r="T694" s="78"/>
      <c r="U694" s="78"/>
      <c r="V694" s="78"/>
      <c r="W694" s="78"/>
      <c r="X694" s="78"/>
      <c r="Y694" s="78"/>
      <c r="Z694" s="78"/>
    </row>
    <row r="695" ht="15.75" customHeight="1" spans="1:26">
      <c r="A695" s="87"/>
      <c r="B695" s="78"/>
      <c r="C695" s="88"/>
      <c r="D695" s="88"/>
      <c r="E695" s="89"/>
      <c r="F695" s="78"/>
      <c r="G695" s="78"/>
      <c r="H695" s="78"/>
      <c r="I695" s="78"/>
      <c r="J695" s="78"/>
      <c r="K695" s="78"/>
      <c r="L695" s="78"/>
      <c r="M695" s="78"/>
      <c r="N695" s="78"/>
      <c r="O695" s="78"/>
      <c r="P695" s="78"/>
      <c r="Q695" s="78"/>
      <c r="R695" s="78"/>
      <c r="S695" s="78"/>
      <c r="T695" s="78"/>
      <c r="U695" s="78"/>
      <c r="V695" s="78"/>
      <c r="W695" s="78"/>
      <c r="X695" s="78"/>
      <c r="Y695" s="78"/>
      <c r="Z695" s="78"/>
    </row>
    <row r="696" ht="15.75" customHeight="1" spans="1:26">
      <c r="A696" s="87"/>
      <c r="B696" s="78"/>
      <c r="C696" s="88"/>
      <c r="D696" s="88"/>
      <c r="E696" s="89"/>
      <c r="F696" s="78"/>
      <c r="G696" s="78"/>
      <c r="H696" s="78"/>
      <c r="I696" s="78"/>
      <c r="J696" s="78"/>
      <c r="K696" s="78"/>
      <c r="L696" s="78"/>
      <c r="M696" s="78"/>
      <c r="N696" s="78"/>
      <c r="O696" s="78"/>
      <c r="P696" s="78"/>
      <c r="Q696" s="78"/>
      <c r="R696" s="78"/>
      <c r="S696" s="78"/>
      <c r="T696" s="78"/>
      <c r="U696" s="78"/>
      <c r="V696" s="78"/>
      <c r="W696" s="78"/>
      <c r="X696" s="78"/>
      <c r="Y696" s="78"/>
      <c r="Z696" s="78"/>
    </row>
    <row r="697" ht="15.75" customHeight="1" spans="1:26">
      <c r="A697" s="87"/>
      <c r="B697" s="78"/>
      <c r="C697" s="88"/>
      <c r="D697" s="88"/>
      <c r="E697" s="89"/>
      <c r="F697" s="78"/>
      <c r="G697" s="78"/>
      <c r="H697" s="78"/>
      <c r="I697" s="78"/>
      <c r="J697" s="78"/>
      <c r="K697" s="78"/>
      <c r="L697" s="78"/>
      <c r="M697" s="78"/>
      <c r="N697" s="78"/>
      <c r="O697" s="78"/>
      <c r="P697" s="78"/>
      <c r="Q697" s="78"/>
      <c r="R697" s="78"/>
      <c r="S697" s="78"/>
      <c r="T697" s="78"/>
      <c r="U697" s="78"/>
      <c r="V697" s="78"/>
      <c r="W697" s="78"/>
      <c r="X697" s="78"/>
      <c r="Y697" s="78"/>
      <c r="Z697" s="78"/>
    </row>
    <row r="698" ht="15.75" customHeight="1" spans="1:26">
      <c r="A698" s="87"/>
      <c r="B698" s="78"/>
      <c r="C698" s="88"/>
      <c r="D698" s="88"/>
      <c r="E698" s="89"/>
      <c r="F698" s="78"/>
      <c r="G698" s="78"/>
      <c r="H698" s="78"/>
      <c r="I698" s="78"/>
      <c r="J698" s="78"/>
      <c r="K698" s="78"/>
      <c r="L698" s="78"/>
      <c r="M698" s="78"/>
      <c r="N698" s="78"/>
      <c r="O698" s="78"/>
      <c r="P698" s="78"/>
      <c r="Q698" s="78"/>
      <c r="R698" s="78"/>
      <c r="S698" s="78"/>
      <c r="T698" s="78"/>
      <c r="U698" s="78"/>
      <c r="V698" s="78"/>
      <c r="W698" s="78"/>
      <c r="X698" s="78"/>
      <c r="Y698" s="78"/>
      <c r="Z698" s="78"/>
    </row>
    <row r="699" ht="15.75" customHeight="1" spans="1:26">
      <c r="A699" s="87"/>
      <c r="B699" s="78"/>
      <c r="C699" s="88"/>
      <c r="D699" s="88"/>
      <c r="E699" s="89"/>
      <c r="F699" s="78"/>
      <c r="G699" s="78"/>
      <c r="H699" s="78"/>
      <c r="I699" s="78"/>
      <c r="J699" s="78"/>
      <c r="K699" s="78"/>
      <c r="L699" s="78"/>
      <c r="M699" s="78"/>
      <c r="N699" s="78"/>
      <c r="O699" s="78"/>
      <c r="P699" s="78"/>
      <c r="Q699" s="78"/>
      <c r="R699" s="78"/>
      <c r="S699" s="78"/>
      <c r="T699" s="78"/>
      <c r="U699" s="78"/>
      <c r="V699" s="78"/>
      <c r="W699" s="78"/>
      <c r="X699" s="78"/>
      <c r="Y699" s="78"/>
      <c r="Z699" s="78"/>
    </row>
    <row r="700" ht="15.75" customHeight="1" spans="1:26">
      <c r="A700" s="87"/>
      <c r="B700" s="78"/>
      <c r="C700" s="88"/>
      <c r="D700" s="88"/>
      <c r="E700" s="89"/>
      <c r="F700" s="78"/>
      <c r="G700" s="78"/>
      <c r="H700" s="78"/>
      <c r="I700" s="78"/>
      <c r="J700" s="78"/>
      <c r="K700" s="78"/>
      <c r="L700" s="78"/>
      <c r="M700" s="78"/>
      <c r="N700" s="78"/>
      <c r="O700" s="78"/>
      <c r="P700" s="78"/>
      <c r="Q700" s="78"/>
      <c r="R700" s="78"/>
      <c r="S700" s="78"/>
      <c r="T700" s="78"/>
      <c r="U700" s="78"/>
      <c r="V700" s="78"/>
      <c r="W700" s="78"/>
      <c r="X700" s="78"/>
      <c r="Y700" s="78"/>
      <c r="Z700" s="78"/>
    </row>
    <row r="701" ht="15.75" customHeight="1" spans="1:26">
      <c r="A701" s="87"/>
      <c r="B701" s="78"/>
      <c r="C701" s="88"/>
      <c r="D701" s="88"/>
      <c r="E701" s="89"/>
      <c r="F701" s="78"/>
      <c r="G701" s="78"/>
      <c r="H701" s="78"/>
      <c r="I701" s="78"/>
      <c r="J701" s="78"/>
      <c r="K701" s="78"/>
      <c r="L701" s="78"/>
      <c r="M701" s="78"/>
      <c r="N701" s="78"/>
      <c r="O701" s="78"/>
      <c r="P701" s="78"/>
      <c r="Q701" s="78"/>
      <c r="R701" s="78"/>
      <c r="S701" s="78"/>
      <c r="T701" s="78"/>
      <c r="U701" s="78"/>
      <c r="V701" s="78"/>
      <c r="W701" s="78"/>
      <c r="X701" s="78"/>
      <c r="Y701" s="78"/>
      <c r="Z701" s="78"/>
    </row>
    <row r="702" ht="15.75" customHeight="1" spans="1:26">
      <c r="A702" s="87"/>
      <c r="B702" s="78"/>
      <c r="C702" s="88"/>
      <c r="D702" s="88"/>
      <c r="E702" s="89"/>
      <c r="F702" s="78"/>
      <c r="G702" s="78"/>
      <c r="H702" s="78"/>
      <c r="I702" s="78"/>
      <c r="J702" s="78"/>
      <c r="K702" s="78"/>
      <c r="L702" s="78"/>
      <c r="M702" s="78"/>
      <c r="N702" s="78"/>
      <c r="O702" s="78"/>
      <c r="P702" s="78"/>
      <c r="Q702" s="78"/>
      <c r="R702" s="78"/>
      <c r="S702" s="78"/>
      <c r="T702" s="78"/>
      <c r="U702" s="78"/>
      <c r="V702" s="78"/>
      <c r="W702" s="78"/>
      <c r="X702" s="78"/>
      <c r="Y702" s="78"/>
      <c r="Z702" s="78"/>
    </row>
    <row r="703" ht="15.75" customHeight="1" spans="1:26">
      <c r="A703" s="87"/>
      <c r="B703" s="78"/>
      <c r="C703" s="88"/>
      <c r="D703" s="88"/>
      <c r="E703" s="89"/>
      <c r="F703" s="78"/>
      <c r="G703" s="78"/>
      <c r="H703" s="78"/>
      <c r="I703" s="78"/>
      <c r="J703" s="78"/>
      <c r="K703" s="78"/>
      <c r="L703" s="78"/>
      <c r="M703" s="78"/>
      <c r="N703" s="78"/>
      <c r="O703" s="78"/>
      <c r="P703" s="78"/>
      <c r="Q703" s="78"/>
      <c r="R703" s="78"/>
      <c r="S703" s="78"/>
      <c r="T703" s="78"/>
      <c r="U703" s="78"/>
      <c r="V703" s="78"/>
      <c r="W703" s="78"/>
      <c r="X703" s="78"/>
      <c r="Y703" s="78"/>
      <c r="Z703" s="78"/>
    </row>
    <row r="704" ht="15.75" customHeight="1" spans="1:26">
      <c r="A704" s="87"/>
      <c r="B704" s="78"/>
      <c r="C704" s="88"/>
      <c r="D704" s="88"/>
      <c r="E704" s="89"/>
      <c r="F704" s="78"/>
      <c r="G704" s="78"/>
      <c r="H704" s="78"/>
      <c r="I704" s="78"/>
      <c r="J704" s="78"/>
      <c r="K704" s="78"/>
      <c r="L704" s="78"/>
      <c r="M704" s="78"/>
      <c r="N704" s="78"/>
      <c r="O704" s="78"/>
      <c r="P704" s="78"/>
      <c r="Q704" s="78"/>
      <c r="R704" s="78"/>
      <c r="S704" s="78"/>
      <c r="T704" s="78"/>
      <c r="U704" s="78"/>
      <c r="V704" s="78"/>
      <c r="W704" s="78"/>
      <c r="X704" s="78"/>
      <c r="Y704" s="78"/>
      <c r="Z704" s="78"/>
    </row>
    <row r="705" ht="15.75" customHeight="1" spans="1:26">
      <c r="A705" s="87"/>
      <c r="B705" s="78"/>
      <c r="C705" s="88"/>
      <c r="D705" s="88"/>
      <c r="E705" s="89"/>
      <c r="F705" s="78"/>
      <c r="G705" s="78"/>
      <c r="H705" s="78"/>
      <c r="I705" s="78"/>
      <c r="J705" s="78"/>
      <c r="K705" s="78"/>
      <c r="L705" s="78"/>
      <c r="M705" s="78"/>
      <c r="N705" s="78"/>
      <c r="O705" s="78"/>
      <c r="P705" s="78"/>
      <c r="Q705" s="78"/>
      <c r="R705" s="78"/>
      <c r="S705" s="78"/>
      <c r="T705" s="78"/>
      <c r="U705" s="78"/>
      <c r="V705" s="78"/>
      <c r="W705" s="78"/>
      <c r="X705" s="78"/>
      <c r="Y705" s="78"/>
      <c r="Z705" s="78"/>
    </row>
    <row r="706" ht="15.75" customHeight="1" spans="1:26">
      <c r="A706" s="87"/>
      <c r="B706" s="78"/>
      <c r="C706" s="88"/>
      <c r="D706" s="88"/>
      <c r="E706" s="89"/>
      <c r="F706" s="78"/>
      <c r="G706" s="78"/>
      <c r="H706" s="78"/>
      <c r="I706" s="78"/>
      <c r="J706" s="78"/>
      <c r="K706" s="78"/>
      <c r="L706" s="78"/>
      <c r="M706" s="78"/>
      <c r="N706" s="78"/>
      <c r="O706" s="78"/>
      <c r="P706" s="78"/>
      <c r="Q706" s="78"/>
      <c r="R706" s="78"/>
      <c r="S706" s="78"/>
      <c r="T706" s="78"/>
      <c r="U706" s="78"/>
      <c r="V706" s="78"/>
      <c r="W706" s="78"/>
      <c r="X706" s="78"/>
      <c r="Y706" s="78"/>
      <c r="Z706" s="78"/>
    </row>
    <row r="707" ht="15.75" customHeight="1" spans="1:26">
      <c r="A707" s="87"/>
      <c r="B707" s="78"/>
      <c r="C707" s="88"/>
      <c r="D707" s="88"/>
      <c r="E707" s="89"/>
      <c r="F707" s="78"/>
      <c r="G707" s="78"/>
      <c r="H707" s="78"/>
      <c r="I707" s="78"/>
      <c r="J707" s="78"/>
      <c r="K707" s="78"/>
      <c r="L707" s="78"/>
      <c r="M707" s="78"/>
      <c r="N707" s="78"/>
      <c r="O707" s="78"/>
      <c r="P707" s="78"/>
      <c r="Q707" s="78"/>
      <c r="R707" s="78"/>
      <c r="S707" s="78"/>
      <c r="T707" s="78"/>
      <c r="U707" s="78"/>
      <c r="V707" s="78"/>
      <c r="W707" s="78"/>
      <c r="X707" s="78"/>
      <c r="Y707" s="78"/>
      <c r="Z707" s="78"/>
    </row>
    <row r="708" ht="15.75" customHeight="1" spans="1:26">
      <c r="A708" s="87"/>
      <c r="B708" s="78"/>
      <c r="C708" s="88"/>
      <c r="D708" s="88"/>
      <c r="E708" s="89"/>
      <c r="F708" s="78"/>
      <c r="G708" s="78"/>
      <c r="H708" s="78"/>
      <c r="I708" s="78"/>
      <c r="J708" s="78"/>
      <c r="K708" s="78"/>
      <c r="L708" s="78"/>
      <c r="M708" s="78"/>
      <c r="N708" s="78"/>
      <c r="O708" s="78"/>
      <c r="P708" s="78"/>
      <c r="Q708" s="78"/>
      <c r="R708" s="78"/>
      <c r="S708" s="78"/>
      <c r="T708" s="78"/>
      <c r="U708" s="78"/>
      <c r="V708" s="78"/>
      <c r="W708" s="78"/>
      <c r="X708" s="78"/>
      <c r="Y708" s="78"/>
      <c r="Z708" s="78"/>
    </row>
    <row r="709" ht="15.75" customHeight="1" spans="1:26">
      <c r="A709" s="87"/>
      <c r="B709" s="78"/>
      <c r="C709" s="88"/>
      <c r="D709" s="88"/>
      <c r="E709" s="89"/>
      <c r="F709" s="78"/>
      <c r="G709" s="78"/>
      <c r="H709" s="78"/>
      <c r="I709" s="78"/>
      <c r="J709" s="78"/>
      <c r="K709" s="78"/>
      <c r="L709" s="78"/>
      <c r="M709" s="78"/>
      <c r="N709" s="78"/>
      <c r="O709" s="78"/>
      <c r="P709" s="78"/>
      <c r="Q709" s="78"/>
      <c r="R709" s="78"/>
      <c r="S709" s="78"/>
      <c r="T709" s="78"/>
      <c r="U709" s="78"/>
      <c r="V709" s="78"/>
      <c r="W709" s="78"/>
      <c r="X709" s="78"/>
      <c r="Y709" s="78"/>
      <c r="Z709" s="78"/>
    </row>
    <row r="710" ht="15.75" customHeight="1" spans="1:26">
      <c r="A710" s="87"/>
      <c r="B710" s="78"/>
      <c r="C710" s="88"/>
      <c r="D710" s="88"/>
      <c r="E710" s="89"/>
      <c r="F710" s="78"/>
      <c r="G710" s="78"/>
      <c r="H710" s="78"/>
      <c r="I710" s="78"/>
      <c r="J710" s="78"/>
      <c r="K710" s="78"/>
      <c r="L710" s="78"/>
      <c r="M710" s="78"/>
      <c r="N710" s="78"/>
      <c r="O710" s="78"/>
      <c r="P710" s="78"/>
      <c r="Q710" s="78"/>
      <c r="R710" s="78"/>
      <c r="S710" s="78"/>
      <c r="T710" s="78"/>
      <c r="U710" s="78"/>
      <c r="V710" s="78"/>
      <c r="W710" s="78"/>
      <c r="X710" s="78"/>
      <c r="Y710" s="78"/>
      <c r="Z710" s="78"/>
    </row>
    <row r="711" ht="15.75" customHeight="1" spans="1:26">
      <c r="A711" s="87"/>
      <c r="B711" s="78"/>
      <c r="C711" s="88"/>
      <c r="D711" s="88"/>
      <c r="E711" s="89"/>
      <c r="F711" s="78"/>
      <c r="G711" s="78"/>
      <c r="H711" s="78"/>
      <c r="I711" s="78"/>
      <c r="J711" s="78"/>
      <c r="K711" s="78"/>
      <c r="L711" s="78"/>
      <c r="M711" s="78"/>
      <c r="N711" s="78"/>
      <c r="O711" s="78"/>
      <c r="P711" s="78"/>
      <c r="Q711" s="78"/>
      <c r="R711" s="78"/>
      <c r="S711" s="78"/>
      <c r="T711" s="78"/>
      <c r="U711" s="78"/>
      <c r="V711" s="78"/>
      <c r="W711" s="78"/>
      <c r="X711" s="78"/>
      <c r="Y711" s="78"/>
      <c r="Z711" s="78"/>
    </row>
    <row r="712" ht="15.75" customHeight="1" spans="1:26">
      <c r="A712" s="87"/>
      <c r="B712" s="78"/>
      <c r="C712" s="88"/>
      <c r="D712" s="88"/>
      <c r="E712" s="89"/>
      <c r="F712" s="78"/>
      <c r="G712" s="78"/>
      <c r="H712" s="78"/>
      <c r="I712" s="78"/>
      <c r="J712" s="78"/>
      <c r="K712" s="78"/>
      <c r="L712" s="78"/>
      <c r="M712" s="78"/>
      <c r="N712" s="78"/>
      <c r="O712" s="78"/>
      <c r="P712" s="78"/>
      <c r="Q712" s="78"/>
      <c r="R712" s="78"/>
      <c r="S712" s="78"/>
      <c r="T712" s="78"/>
      <c r="U712" s="78"/>
      <c r="V712" s="78"/>
      <c r="W712" s="78"/>
      <c r="X712" s="78"/>
      <c r="Y712" s="78"/>
      <c r="Z712" s="78"/>
    </row>
    <row r="713" ht="15.75" customHeight="1" spans="1:26">
      <c r="A713" s="87"/>
      <c r="B713" s="78"/>
      <c r="C713" s="88"/>
      <c r="D713" s="88"/>
      <c r="E713" s="89"/>
      <c r="F713" s="78"/>
      <c r="G713" s="78"/>
      <c r="H713" s="78"/>
      <c r="I713" s="78"/>
      <c r="J713" s="78"/>
      <c r="K713" s="78"/>
      <c r="L713" s="78"/>
      <c r="M713" s="78"/>
      <c r="N713" s="78"/>
      <c r="O713" s="78"/>
      <c r="P713" s="78"/>
      <c r="Q713" s="78"/>
      <c r="R713" s="78"/>
      <c r="S713" s="78"/>
      <c r="T713" s="78"/>
      <c r="U713" s="78"/>
      <c r="V713" s="78"/>
      <c r="W713" s="78"/>
      <c r="X713" s="78"/>
      <c r="Y713" s="78"/>
      <c r="Z713" s="78"/>
    </row>
    <row r="714" ht="15.75" customHeight="1" spans="1:26">
      <c r="A714" s="87"/>
      <c r="B714" s="78"/>
      <c r="C714" s="88"/>
      <c r="D714" s="88"/>
      <c r="E714" s="89"/>
      <c r="F714" s="78"/>
      <c r="G714" s="78"/>
      <c r="H714" s="78"/>
      <c r="I714" s="78"/>
      <c r="J714" s="78"/>
      <c r="K714" s="78"/>
      <c r="L714" s="78"/>
      <c r="M714" s="78"/>
      <c r="N714" s="78"/>
      <c r="O714" s="78"/>
      <c r="P714" s="78"/>
      <c r="Q714" s="78"/>
      <c r="R714" s="78"/>
      <c r="S714" s="78"/>
      <c r="T714" s="78"/>
      <c r="U714" s="78"/>
      <c r="V714" s="78"/>
      <c r="W714" s="78"/>
      <c r="X714" s="78"/>
      <c r="Y714" s="78"/>
      <c r="Z714" s="78"/>
    </row>
    <row r="715" ht="15.75" customHeight="1" spans="1:26">
      <c r="A715" s="87"/>
      <c r="B715" s="78"/>
      <c r="C715" s="88"/>
      <c r="D715" s="88"/>
      <c r="E715" s="89"/>
      <c r="F715" s="78"/>
      <c r="G715" s="78"/>
      <c r="H715" s="78"/>
      <c r="I715" s="78"/>
      <c r="J715" s="78"/>
      <c r="K715" s="78"/>
      <c r="L715" s="78"/>
      <c r="M715" s="78"/>
      <c r="N715" s="78"/>
      <c r="O715" s="78"/>
      <c r="P715" s="78"/>
      <c r="Q715" s="78"/>
      <c r="R715" s="78"/>
      <c r="S715" s="78"/>
      <c r="T715" s="78"/>
      <c r="U715" s="78"/>
      <c r="V715" s="78"/>
      <c r="W715" s="78"/>
      <c r="X715" s="78"/>
      <c r="Y715" s="78"/>
      <c r="Z715" s="78"/>
    </row>
    <row r="716" ht="15.75" customHeight="1" spans="1:26">
      <c r="A716" s="87"/>
      <c r="B716" s="78"/>
      <c r="C716" s="88"/>
      <c r="D716" s="88"/>
      <c r="E716" s="89"/>
      <c r="F716" s="78"/>
      <c r="G716" s="78"/>
      <c r="H716" s="78"/>
      <c r="I716" s="78"/>
      <c r="J716" s="78"/>
      <c r="K716" s="78"/>
      <c r="L716" s="78"/>
      <c r="M716" s="78"/>
      <c r="N716" s="78"/>
      <c r="O716" s="78"/>
      <c r="P716" s="78"/>
      <c r="Q716" s="78"/>
      <c r="R716" s="78"/>
      <c r="S716" s="78"/>
      <c r="T716" s="78"/>
      <c r="U716" s="78"/>
      <c r="V716" s="78"/>
      <c r="W716" s="78"/>
      <c r="X716" s="78"/>
      <c r="Y716" s="78"/>
      <c r="Z716" s="78"/>
    </row>
    <row r="717" ht="15.75" customHeight="1" spans="1:26">
      <c r="A717" s="87"/>
      <c r="B717" s="78"/>
      <c r="C717" s="88"/>
      <c r="D717" s="88"/>
      <c r="E717" s="89"/>
      <c r="F717" s="78"/>
      <c r="G717" s="78"/>
      <c r="H717" s="78"/>
      <c r="I717" s="78"/>
      <c r="J717" s="78"/>
      <c r="K717" s="78"/>
      <c r="L717" s="78"/>
      <c r="M717" s="78"/>
      <c r="N717" s="78"/>
      <c r="O717" s="78"/>
      <c r="P717" s="78"/>
      <c r="Q717" s="78"/>
      <c r="R717" s="78"/>
      <c r="S717" s="78"/>
      <c r="T717" s="78"/>
      <c r="U717" s="78"/>
      <c r="V717" s="78"/>
      <c r="W717" s="78"/>
      <c r="X717" s="78"/>
      <c r="Y717" s="78"/>
      <c r="Z717" s="78"/>
    </row>
    <row r="718" ht="15.75" customHeight="1" spans="1:26">
      <c r="A718" s="87"/>
      <c r="B718" s="78"/>
      <c r="C718" s="88"/>
      <c r="D718" s="88"/>
      <c r="E718" s="89"/>
      <c r="F718" s="78"/>
      <c r="G718" s="78"/>
      <c r="H718" s="78"/>
      <c r="I718" s="78"/>
      <c r="J718" s="78"/>
      <c r="K718" s="78"/>
      <c r="L718" s="78"/>
      <c r="M718" s="78"/>
      <c r="N718" s="78"/>
      <c r="O718" s="78"/>
      <c r="P718" s="78"/>
      <c r="Q718" s="78"/>
      <c r="R718" s="78"/>
      <c r="S718" s="78"/>
      <c r="T718" s="78"/>
      <c r="U718" s="78"/>
      <c r="V718" s="78"/>
      <c r="W718" s="78"/>
      <c r="X718" s="78"/>
      <c r="Y718" s="78"/>
      <c r="Z718" s="78"/>
    </row>
    <row r="719" ht="15.75" customHeight="1" spans="1:26">
      <c r="A719" s="87"/>
      <c r="B719" s="78"/>
      <c r="C719" s="88"/>
      <c r="D719" s="88"/>
      <c r="E719" s="89"/>
      <c r="F719" s="78"/>
      <c r="G719" s="78"/>
      <c r="H719" s="78"/>
      <c r="I719" s="78"/>
      <c r="J719" s="78"/>
      <c r="K719" s="78"/>
      <c r="L719" s="78"/>
      <c r="M719" s="78"/>
      <c r="N719" s="78"/>
      <c r="O719" s="78"/>
      <c r="P719" s="78"/>
      <c r="Q719" s="78"/>
      <c r="R719" s="78"/>
      <c r="S719" s="78"/>
      <c r="T719" s="78"/>
      <c r="U719" s="78"/>
      <c r="V719" s="78"/>
      <c r="W719" s="78"/>
      <c r="X719" s="78"/>
      <c r="Y719" s="78"/>
      <c r="Z719" s="78"/>
    </row>
    <row r="720" ht="15.75" customHeight="1" spans="1:26">
      <c r="A720" s="87"/>
      <c r="B720" s="78"/>
      <c r="C720" s="88"/>
      <c r="D720" s="88"/>
      <c r="E720" s="89"/>
      <c r="F720" s="78"/>
      <c r="G720" s="78"/>
      <c r="H720" s="78"/>
      <c r="I720" s="78"/>
      <c r="J720" s="78"/>
      <c r="K720" s="78"/>
      <c r="L720" s="78"/>
      <c r="M720" s="78"/>
      <c r="N720" s="78"/>
      <c r="O720" s="78"/>
      <c r="P720" s="78"/>
      <c r="Q720" s="78"/>
      <c r="R720" s="78"/>
      <c r="S720" s="78"/>
      <c r="T720" s="78"/>
      <c r="U720" s="78"/>
      <c r="V720" s="78"/>
      <c r="W720" s="78"/>
      <c r="X720" s="78"/>
      <c r="Y720" s="78"/>
      <c r="Z720" s="78"/>
    </row>
    <row r="721" ht="15.75" customHeight="1" spans="1:26">
      <c r="A721" s="87"/>
      <c r="B721" s="78"/>
      <c r="C721" s="88"/>
      <c r="D721" s="88"/>
      <c r="E721" s="89"/>
      <c r="F721" s="78"/>
      <c r="G721" s="78"/>
      <c r="H721" s="78"/>
      <c r="I721" s="78"/>
      <c r="J721" s="78"/>
      <c r="K721" s="78"/>
      <c r="L721" s="78"/>
      <c r="M721" s="78"/>
      <c r="N721" s="78"/>
      <c r="O721" s="78"/>
      <c r="P721" s="78"/>
      <c r="Q721" s="78"/>
      <c r="R721" s="78"/>
      <c r="S721" s="78"/>
      <c r="T721" s="78"/>
      <c r="U721" s="78"/>
      <c r="V721" s="78"/>
      <c r="W721" s="78"/>
      <c r="X721" s="78"/>
      <c r="Y721" s="78"/>
      <c r="Z721" s="78"/>
    </row>
    <row r="722" ht="15.75" customHeight="1" spans="1:26">
      <c r="A722" s="87"/>
      <c r="B722" s="78"/>
      <c r="C722" s="88"/>
      <c r="D722" s="88"/>
      <c r="E722" s="89"/>
      <c r="F722" s="78"/>
      <c r="G722" s="78"/>
      <c r="H722" s="78"/>
      <c r="I722" s="78"/>
      <c r="J722" s="78"/>
      <c r="K722" s="78"/>
      <c r="L722" s="78"/>
      <c r="M722" s="78"/>
      <c r="N722" s="78"/>
      <c r="O722" s="78"/>
      <c r="P722" s="78"/>
      <c r="Q722" s="78"/>
      <c r="R722" s="78"/>
      <c r="S722" s="78"/>
      <c r="T722" s="78"/>
      <c r="U722" s="78"/>
      <c r="V722" s="78"/>
      <c r="W722" s="78"/>
      <c r="X722" s="78"/>
      <c r="Y722" s="78"/>
      <c r="Z722" s="78"/>
    </row>
    <row r="723" ht="15.75" customHeight="1" spans="1:26">
      <c r="A723" s="87"/>
      <c r="B723" s="78"/>
      <c r="C723" s="88"/>
      <c r="D723" s="88"/>
      <c r="E723" s="89"/>
      <c r="F723" s="78"/>
      <c r="G723" s="78"/>
      <c r="H723" s="78"/>
      <c r="I723" s="78"/>
      <c r="J723" s="78"/>
      <c r="K723" s="78"/>
      <c r="L723" s="78"/>
      <c r="M723" s="78"/>
      <c r="N723" s="78"/>
      <c r="O723" s="78"/>
      <c r="P723" s="78"/>
      <c r="Q723" s="78"/>
      <c r="R723" s="78"/>
      <c r="S723" s="78"/>
      <c r="T723" s="78"/>
      <c r="U723" s="78"/>
      <c r="V723" s="78"/>
      <c r="W723" s="78"/>
      <c r="X723" s="78"/>
      <c r="Y723" s="78"/>
      <c r="Z723" s="78"/>
    </row>
    <row r="724" ht="15.75" customHeight="1" spans="1:26">
      <c r="A724" s="87"/>
      <c r="B724" s="78"/>
      <c r="C724" s="88"/>
      <c r="D724" s="88"/>
      <c r="E724" s="89"/>
      <c r="F724" s="78"/>
      <c r="G724" s="78"/>
      <c r="H724" s="78"/>
      <c r="I724" s="78"/>
      <c r="J724" s="78"/>
      <c r="K724" s="78"/>
      <c r="L724" s="78"/>
      <c r="M724" s="78"/>
      <c r="N724" s="78"/>
      <c r="O724" s="78"/>
      <c r="P724" s="78"/>
      <c r="Q724" s="78"/>
      <c r="R724" s="78"/>
      <c r="S724" s="78"/>
      <c r="T724" s="78"/>
      <c r="U724" s="78"/>
      <c r="V724" s="78"/>
      <c r="W724" s="78"/>
      <c r="X724" s="78"/>
      <c r="Y724" s="78"/>
      <c r="Z724" s="78"/>
    </row>
    <row r="725" ht="15.75" customHeight="1" spans="1:26">
      <c r="A725" s="87"/>
      <c r="B725" s="78"/>
      <c r="C725" s="88"/>
      <c r="D725" s="88"/>
      <c r="E725" s="89"/>
      <c r="F725" s="78"/>
      <c r="G725" s="78"/>
      <c r="H725" s="78"/>
      <c r="I725" s="78"/>
      <c r="J725" s="78"/>
      <c r="K725" s="78"/>
      <c r="L725" s="78"/>
      <c r="M725" s="78"/>
      <c r="N725" s="78"/>
      <c r="O725" s="78"/>
      <c r="P725" s="78"/>
      <c r="Q725" s="78"/>
      <c r="R725" s="78"/>
      <c r="S725" s="78"/>
      <c r="T725" s="78"/>
      <c r="U725" s="78"/>
      <c r="V725" s="78"/>
      <c r="W725" s="78"/>
      <c r="X725" s="78"/>
      <c r="Y725" s="78"/>
      <c r="Z725" s="78"/>
    </row>
    <row r="726" ht="15.75" customHeight="1" spans="1:26">
      <c r="A726" s="87"/>
      <c r="B726" s="78"/>
      <c r="C726" s="88"/>
      <c r="D726" s="88"/>
      <c r="E726" s="89"/>
      <c r="F726" s="78"/>
      <c r="G726" s="78"/>
      <c r="H726" s="78"/>
      <c r="I726" s="78"/>
      <c r="J726" s="78"/>
      <c r="K726" s="78"/>
      <c r="L726" s="78"/>
      <c r="M726" s="78"/>
      <c r="N726" s="78"/>
      <c r="O726" s="78"/>
      <c r="P726" s="78"/>
      <c r="Q726" s="78"/>
      <c r="R726" s="78"/>
      <c r="S726" s="78"/>
      <c r="T726" s="78"/>
      <c r="U726" s="78"/>
      <c r="V726" s="78"/>
      <c r="W726" s="78"/>
      <c r="X726" s="78"/>
      <c r="Y726" s="78"/>
      <c r="Z726" s="78"/>
    </row>
    <row r="727" ht="15.75" customHeight="1" spans="1:26">
      <c r="A727" s="87"/>
      <c r="B727" s="78"/>
      <c r="C727" s="88"/>
      <c r="D727" s="88"/>
      <c r="E727" s="89"/>
      <c r="F727" s="78"/>
      <c r="G727" s="78"/>
      <c r="H727" s="78"/>
      <c r="I727" s="78"/>
      <c r="J727" s="78"/>
      <c r="K727" s="78"/>
      <c r="L727" s="78"/>
      <c r="M727" s="78"/>
      <c r="N727" s="78"/>
      <c r="O727" s="78"/>
      <c r="P727" s="78"/>
      <c r="Q727" s="78"/>
      <c r="R727" s="78"/>
      <c r="S727" s="78"/>
      <c r="T727" s="78"/>
      <c r="U727" s="78"/>
      <c r="V727" s="78"/>
      <c r="W727" s="78"/>
      <c r="X727" s="78"/>
      <c r="Y727" s="78"/>
      <c r="Z727" s="78"/>
    </row>
    <row r="728" ht="15.75" customHeight="1" spans="1:26">
      <c r="A728" s="87"/>
      <c r="B728" s="78"/>
      <c r="C728" s="88"/>
      <c r="D728" s="88"/>
      <c r="E728" s="89"/>
      <c r="F728" s="78"/>
      <c r="G728" s="78"/>
      <c r="H728" s="78"/>
      <c r="I728" s="78"/>
      <c r="J728" s="78"/>
      <c r="K728" s="78"/>
      <c r="L728" s="78"/>
      <c r="M728" s="78"/>
      <c r="N728" s="78"/>
      <c r="O728" s="78"/>
      <c r="P728" s="78"/>
      <c r="Q728" s="78"/>
      <c r="R728" s="78"/>
      <c r="S728" s="78"/>
      <c r="T728" s="78"/>
      <c r="U728" s="78"/>
      <c r="V728" s="78"/>
      <c r="W728" s="78"/>
      <c r="X728" s="78"/>
      <c r="Y728" s="78"/>
      <c r="Z728" s="78"/>
    </row>
    <row r="729" ht="15.75" customHeight="1" spans="1:26">
      <c r="A729" s="87"/>
      <c r="B729" s="78"/>
      <c r="C729" s="88"/>
      <c r="D729" s="88"/>
      <c r="E729" s="89"/>
      <c r="F729" s="78"/>
      <c r="G729" s="78"/>
      <c r="H729" s="78"/>
      <c r="I729" s="78"/>
      <c r="J729" s="78"/>
      <c r="K729" s="78"/>
      <c r="L729" s="78"/>
      <c r="M729" s="78"/>
      <c r="N729" s="78"/>
      <c r="O729" s="78"/>
      <c r="P729" s="78"/>
      <c r="Q729" s="78"/>
      <c r="R729" s="78"/>
      <c r="S729" s="78"/>
      <c r="T729" s="78"/>
      <c r="U729" s="78"/>
      <c r="V729" s="78"/>
      <c r="W729" s="78"/>
      <c r="X729" s="78"/>
      <c r="Y729" s="78"/>
      <c r="Z729" s="78"/>
    </row>
    <row r="730" ht="15.75" customHeight="1" spans="1:26">
      <c r="A730" s="87"/>
      <c r="B730" s="78"/>
      <c r="C730" s="88"/>
      <c r="D730" s="88"/>
      <c r="E730" s="89"/>
      <c r="F730" s="78"/>
      <c r="G730" s="78"/>
      <c r="H730" s="78"/>
      <c r="I730" s="78"/>
      <c r="J730" s="78"/>
      <c r="K730" s="78"/>
      <c r="L730" s="78"/>
      <c r="M730" s="78"/>
      <c r="N730" s="78"/>
      <c r="O730" s="78"/>
      <c r="P730" s="78"/>
      <c r="Q730" s="78"/>
      <c r="R730" s="78"/>
      <c r="S730" s="78"/>
      <c r="T730" s="78"/>
      <c r="U730" s="78"/>
      <c r="V730" s="78"/>
      <c r="W730" s="78"/>
      <c r="X730" s="78"/>
      <c r="Y730" s="78"/>
      <c r="Z730" s="78"/>
    </row>
    <row r="731" ht="15.75" customHeight="1" spans="1:26">
      <c r="A731" s="87"/>
      <c r="B731" s="78"/>
      <c r="C731" s="88"/>
      <c r="D731" s="88"/>
      <c r="E731" s="89"/>
      <c r="F731" s="78"/>
      <c r="G731" s="78"/>
      <c r="H731" s="78"/>
      <c r="I731" s="78"/>
      <c r="J731" s="78"/>
      <c r="K731" s="78"/>
      <c r="L731" s="78"/>
      <c r="M731" s="78"/>
      <c r="N731" s="78"/>
      <c r="O731" s="78"/>
      <c r="P731" s="78"/>
      <c r="Q731" s="78"/>
      <c r="R731" s="78"/>
      <c r="S731" s="78"/>
      <c r="T731" s="78"/>
      <c r="U731" s="78"/>
      <c r="V731" s="78"/>
      <c r="W731" s="78"/>
      <c r="X731" s="78"/>
      <c r="Y731" s="78"/>
      <c r="Z731" s="78"/>
    </row>
    <row r="732" ht="15.75" customHeight="1" spans="1:26">
      <c r="A732" s="87"/>
      <c r="B732" s="78"/>
      <c r="C732" s="88"/>
      <c r="D732" s="88"/>
      <c r="E732" s="89"/>
      <c r="F732" s="78"/>
      <c r="G732" s="78"/>
      <c r="H732" s="78"/>
      <c r="I732" s="78"/>
      <c r="J732" s="78"/>
      <c r="K732" s="78"/>
      <c r="L732" s="78"/>
      <c r="M732" s="78"/>
      <c r="N732" s="78"/>
      <c r="O732" s="78"/>
      <c r="P732" s="78"/>
      <c r="Q732" s="78"/>
      <c r="R732" s="78"/>
      <c r="S732" s="78"/>
      <c r="T732" s="78"/>
      <c r="U732" s="78"/>
      <c r="V732" s="78"/>
      <c r="W732" s="78"/>
      <c r="X732" s="78"/>
      <c r="Y732" s="78"/>
      <c r="Z732" s="78"/>
    </row>
    <row r="733" ht="15.75" customHeight="1" spans="1:26">
      <c r="A733" s="87"/>
      <c r="B733" s="78"/>
      <c r="C733" s="88"/>
      <c r="D733" s="88"/>
      <c r="E733" s="89"/>
      <c r="F733" s="78"/>
      <c r="G733" s="78"/>
      <c r="H733" s="78"/>
      <c r="I733" s="78"/>
      <c r="J733" s="78"/>
      <c r="K733" s="78"/>
      <c r="L733" s="78"/>
      <c r="M733" s="78"/>
      <c r="N733" s="78"/>
      <c r="O733" s="78"/>
      <c r="P733" s="78"/>
      <c r="Q733" s="78"/>
      <c r="R733" s="78"/>
      <c r="S733" s="78"/>
      <c r="T733" s="78"/>
      <c r="U733" s="78"/>
      <c r="V733" s="78"/>
      <c r="W733" s="78"/>
      <c r="X733" s="78"/>
      <c r="Y733" s="78"/>
      <c r="Z733" s="78"/>
    </row>
    <row r="734" ht="15.75" customHeight="1" spans="1:26">
      <c r="A734" s="87"/>
      <c r="B734" s="78"/>
      <c r="C734" s="88"/>
      <c r="D734" s="88"/>
      <c r="E734" s="89"/>
      <c r="F734" s="78"/>
      <c r="G734" s="78"/>
      <c r="H734" s="78"/>
      <c r="I734" s="78"/>
      <c r="J734" s="78"/>
      <c r="K734" s="78"/>
      <c r="L734" s="78"/>
      <c r="M734" s="78"/>
      <c r="N734" s="78"/>
      <c r="O734" s="78"/>
      <c r="P734" s="78"/>
      <c r="Q734" s="78"/>
      <c r="R734" s="78"/>
      <c r="S734" s="78"/>
      <c r="T734" s="78"/>
      <c r="U734" s="78"/>
      <c r="V734" s="78"/>
      <c r="W734" s="78"/>
      <c r="X734" s="78"/>
      <c r="Y734" s="78"/>
      <c r="Z734" s="78"/>
    </row>
    <row r="735" ht="15.75" customHeight="1" spans="1:26">
      <c r="A735" s="87"/>
      <c r="B735" s="78"/>
      <c r="C735" s="88"/>
      <c r="D735" s="88"/>
      <c r="E735" s="89"/>
      <c r="F735" s="78"/>
      <c r="G735" s="78"/>
      <c r="H735" s="78"/>
      <c r="I735" s="78"/>
      <c r="J735" s="78"/>
      <c r="K735" s="78"/>
      <c r="L735" s="78"/>
      <c r="M735" s="78"/>
      <c r="N735" s="78"/>
      <c r="O735" s="78"/>
      <c r="P735" s="78"/>
      <c r="Q735" s="78"/>
      <c r="R735" s="78"/>
      <c r="S735" s="78"/>
      <c r="T735" s="78"/>
      <c r="U735" s="78"/>
      <c r="V735" s="78"/>
      <c r="W735" s="78"/>
      <c r="X735" s="78"/>
      <c r="Y735" s="78"/>
      <c r="Z735" s="78"/>
    </row>
    <row r="736" ht="15.75" customHeight="1" spans="1:26">
      <c r="A736" s="87"/>
      <c r="B736" s="78"/>
      <c r="C736" s="88"/>
      <c r="D736" s="88"/>
      <c r="E736" s="89"/>
      <c r="F736" s="78"/>
      <c r="G736" s="78"/>
      <c r="H736" s="78"/>
      <c r="I736" s="78"/>
      <c r="J736" s="78"/>
      <c r="K736" s="78"/>
      <c r="L736" s="78"/>
      <c r="M736" s="78"/>
      <c r="N736" s="78"/>
      <c r="O736" s="78"/>
      <c r="P736" s="78"/>
      <c r="Q736" s="78"/>
      <c r="R736" s="78"/>
      <c r="S736" s="78"/>
      <c r="T736" s="78"/>
      <c r="U736" s="78"/>
      <c r="V736" s="78"/>
      <c r="W736" s="78"/>
      <c r="X736" s="78"/>
      <c r="Y736" s="78"/>
      <c r="Z736" s="78"/>
    </row>
    <row r="737" ht="15.75" customHeight="1" spans="1:26">
      <c r="A737" s="87"/>
      <c r="B737" s="78"/>
      <c r="C737" s="88"/>
      <c r="D737" s="88"/>
      <c r="E737" s="89"/>
      <c r="F737" s="78"/>
      <c r="G737" s="78"/>
      <c r="H737" s="78"/>
      <c r="I737" s="78"/>
      <c r="J737" s="78"/>
      <c r="K737" s="78"/>
      <c r="L737" s="78"/>
      <c r="M737" s="78"/>
      <c r="N737" s="78"/>
      <c r="O737" s="78"/>
      <c r="P737" s="78"/>
      <c r="Q737" s="78"/>
      <c r="R737" s="78"/>
      <c r="S737" s="78"/>
      <c r="T737" s="78"/>
      <c r="U737" s="78"/>
      <c r="V737" s="78"/>
      <c r="W737" s="78"/>
      <c r="X737" s="78"/>
      <c r="Y737" s="78"/>
      <c r="Z737" s="78"/>
    </row>
    <row r="738" ht="15.75" customHeight="1" spans="1:26">
      <c r="A738" s="87"/>
      <c r="B738" s="78"/>
      <c r="C738" s="88"/>
      <c r="D738" s="88"/>
      <c r="E738" s="89"/>
      <c r="F738" s="78"/>
      <c r="G738" s="78"/>
      <c r="H738" s="78"/>
      <c r="I738" s="78"/>
      <c r="J738" s="78"/>
      <c r="K738" s="78"/>
      <c r="L738" s="78"/>
      <c r="M738" s="78"/>
      <c r="N738" s="78"/>
      <c r="O738" s="78"/>
      <c r="P738" s="78"/>
      <c r="Q738" s="78"/>
      <c r="R738" s="78"/>
      <c r="S738" s="78"/>
      <c r="T738" s="78"/>
      <c r="U738" s="78"/>
      <c r="V738" s="78"/>
      <c r="W738" s="78"/>
      <c r="X738" s="78"/>
      <c r="Y738" s="78"/>
      <c r="Z738" s="78"/>
    </row>
    <row r="739" ht="15.75" customHeight="1" spans="1:26">
      <c r="A739" s="87"/>
      <c r="B739" s="78"/>
      <c r="C739" s="88"/>
      <c r="D739" s="88"/>
      <c r="E739" s="89"/>
      <c r="F739" s="78"/>
      <c r="G739" s="78"/>
      <c r="H739" s="78"/>
      <c r="I739" s="78"/>
      <c r="J739" s="78"/>
      <c r="K739" s="78"/>
      <c r="L739" s="78"/>
      <c r="M739" s="78"/>
      <c r="N739" s="78"/>
      <c r="O739" s="78"/>
      <c r="P739" s="78"/>
      <c r="Q739" s="78"/>
      <c r="R739" s="78"/>
      <c r="S739" s="78"/>
      <c r="T739" s="78"/>
      <c r="U739" s="78"/>
      <c r="V739" s="78"/>
      <c r="W739" s="78"/>
      <c r="X739" s="78"/>
      <c r="Y739" s="78"/>
      <c r="Z739" s="78"/>
    </row>
    <row r="740" ht="15.75" customHeight="1" spans="1:26">
      <c r="A740" s="87"/>
      <c r="B740" s="78"/>
      <c r="C740" s="88"/>
      <c r="D740" s="88"/>
      <c r="E740" s="89"/>
      <c r="F740" s="78"/>
      <c r="G740" s="78"/>
      <c r="H740" s="78"/>
      <c r="I740" s="78"/>
      <c r="J740" s="78"/>
      <c r="K740" s="78"/>
      <c r="L740" s="78"/>
      <c r="M740" s="78"/>
      <c r="N740" s="78"/>
      <c r="O740" s="78"/>
      <c r="P740" s="78"/>
      <c r="Q740" s="78"/>
      <c r="R740" s="78"/>
      <c r="S740" s="78"/>
      <c r="T740" s="78"/>
      <c r="U740" s="78"/>
      <c r="V740" s="78"/>
      <c r="W740" s="78"/>
      <c r="X740" s="78"/>
      <c r="Y740" s="78"/>
      <c r="Z740" s="78"/>
    </row>
    <row r="741" ht="15.75" customHeight="1" spans="1:26">
      <c r="A741" s="87"/>
      <c r="B741" s="78"/>
      <c r="C741" s="88"/>
      <c r="D741" s="88"/>
      <c r="E741" s="89"/>
      <c r="F741" s="78"/>
      <c r="G741" s="78"/>
      <c r="H741" s="78"/>
      <c r="I741" s="78"/>
      <c r="J741" s="78"/>
      <c r="K741" s="78"/>
      <c r="L741" s="78"/>
      <c r="M741" s="78"/>
      <c r="N741" s="78"/>
      <c r="O741" s="78"/>
      <c r="P741" s="78"/>
      <c r="Q741" s="78"/>
      <c r="R741" s="78"/>
      <c r="S741" s="78"/>
      <c r="T741" s="78"/>
      <c r="U741" s="78"/>
      <c r="V741" s="78"/>
      <c r="W741" s="78"/>
      <c r="X741" s="78"/>
      <c r="Y741" s="78"/>
      <c r="Z741" s="78"/>
    </row>
    <row r="742" ht="15.75" customHeight="1" spans="1:26">
      <c r="A742" s="87"/>
      <c r="B742" s="78"/>
      <c r="C742" s="88"/>
      <c r="D742" s="88"/>
      <c r="E742" s="89"/>
      <c r="F742" s="78"/>
      <c r="G742" s="78"/>
      <c r="H742" s="78"/>
      <c r="I742" s="78"/>
      <c r="J742" s="78"/>
      <c r="K742" s="78"/>
      <c r="L742" s="78"/>
      <c r="M742" s="78"/>
      <c r="N742" s="78"/>
      <c r="O742" s="78"/>
      <c r="P742" s="78"/>
      <c r="Q742" s="78"/>
      <c r="R742" s="78"/>
      <c r="S742" s="78"/>
      <c r="T742" s="78"/>
      <c r="U742" s="78"/>
      <c r="V742" s="78"/>
      <c r="W742" s="78"/>
      <c r="X742" s="78"/>
      <c r="Y742" s="78"/>
      <c r="Z742" s="78"/>
    </row>
    <row r="743" ht="15.75" customHeight="1" spans="1:26">
      <c r="A743" s="87"/>
      <c r="B743" s="78"/>
      <c r="C743" s="88"/>
      <c r="D743" s="88"/>
      <c r="E743" s="89"/>
      <c r="F743" s="78"/>
      <c r="G743" s="78"/>
      <c r="H743" s="78"/>
      <c r="I743" s="78"/>
      <c r="J743" s="78"/>
      <c r="K743" s="78"/>
      <c r="L743" s="78"/>
      <c r="M743" s="78"/>
      <c r="N743" s="78"/>
      <c r="O743" s="78"/>
      <c r="P743" s="78"/>
      <c r="Q743" s="78"/>
      <c r="R743" s="78"/>
      <c r="S743" s="78"/>
      <c r="T743" s="78"/>
      <c r="U743" s="78"/>
      <c r="V743" s="78"/>
      <c r="W743" s="78"/>
      <c r="X743" s="78"/>
      <c r="Y743" s="78"/>
      <c r="Z743" s="78"/>
    </row>
    <row r="744" ht="15.75" customHeight="1" spans="1:26">
      <c r="A744" s="87"/>
      <c r="B744" s="78"/>
      <c r="C744" s="88"/>
      <c r="D744" s="88"/>
      <c r="E744" s="89"/>
      <c r="F744" s="78"/>
      <c r="G744" s="78"/>
      <c r="H744" s="78"/>
      <c r="I744" s="78"/>
      <c r="J744" s="78"/>
      <c r="K744" s="78"/>
      <c r="L744" s="78"/>
      <c r="M744" s="78"/>
      <c r="N744" s="78"/>
      <c r="O744" s="78"/>
      <c r="P744" s="78"/>
      <c r="Q744" s="78"/>
      <c r="R744" s="78"/>
      <c r="S744" s="78"/>
      <c r="T744" s="78"/>
      <c r="U744" s="78"/>
      <c r="V744" s="78"/>
      <c r="W744" s="78"/>
      <c r="X744" s="78"/>
      <c r="Y744" s="78"/>
      <c r="Z744" s="78"/>
    </row>
    <row r="745" ht="15.75" customHeight="1" spans="1:26">
      <c r="A745" s="87"/>
      <c r="B745" s="78"/>
      <c r="C745" s="88"/>
      <c r="D745" s="88"/>
      <c r="E745" s="89"/>
      <c r="F745" s="78"/>
      <c r="G745" s="78"/>
      <c r="H745" s="78"/>
      <c r="I745" s="78"/>
      <c r="J745" s="78"/>
      <c r="K745" s="78"/>
      <c r="L745" s="78"/>
      <c r="M745" s="78"/>
      <c r="N745" s="78"/>
      <c r="O745" s="78"/>
      <c r="P745" s="78"/>
      <c r="Q745" s="78"/>
      <c r="R745" s="78"/>
      <c r="S745" s="78"/>
      <c r="T745" s="78"/>
      <c r="U745" s="78"/>
      <c r="V745" s="78"/>
      <c r="W745" s="78"/>
      <c r="X745" s="78"/>
      <c r="Y745" s="78"/>
      <c r="Z745" s="78"/>
    </row>
    <row r="746" ht="15.75" customHeight="1" spans="1:26">
      <c r="A746" s="87"/>
      <c r="B746" s="78"/>
      <c r="C746" s="88"/>
      <c r="D746" s="88"/>
      <c r="E746" s="89"/>
      <c r="F746" s="78"/>
      <c r="G746" s="78"/>
      <c r="H746" s="78"/>
      <c r="I746" s="78"/>
      <c r="J746" s="78"/>
      <c r="K746" s="78"/>
      <c r="L746" s="78"/>
      <c r="M746" s="78"/>
      <c r="N746" s="78"/>
      <c r="O746" s="78"/>
      <c r="P746" s="78"/>
      <c r="Q746" s="78"/>
      <c r="R746" s="78"/>
      <c r="S746" s="78"/>
      <c r="T746" s="78"/>
      <c r="U746" s="78"/>
      <c r="V746" s="78"/>
      <c r="W746" s="78"/>
      <c r="X746" s="78"/>
      <c r="Y746" s="78"/>
      <c r="Z746" s="78"/>
    </row>
    <row r="747" ht="15.75" customHeight="1" spans="1:26">
      <c r="A747" s="87"/>
      <c r="B747" s="78"/>
      <c r="C747" s="88"/>
      <c r="D747" s="88"/>
      <c r="E747" s="89"/>
      <c r="F747" s="78"/>
      <c r="G747" s="78"/>
      <c r="H747" s="78"/>
      <c r="I747" s="78"/>
      <c r="J747" s="78"/>
      <c r="K747" s="78"/>
      <c r="L747" s="78"/>
      <c r="M747" s="78"/>
      <c r="N747" s="78"/>
      <c r="O747" s="78"/>
      <c r="P747" s="78"/>
      <c r="Q747" s="78"/>
      <c r="R747" s="78"/>
      <c r="S747" s="78"/>
      <c r="T747" s="78"/>
      <c r="U747" s="78"/>
      <c r="V747" s="78"/>
      <c r="W747" s="78"/>
      <c r="X747" s="78"/>
      <c r="Y747" s="78"/>
      <c r="Z747" s="78"/>
    </row>
    <row r="748" ht="15.75" customHeight="1" spans="1:26">
      <c r="A748" s="87"/>
      <c r="B748" s="78"/>
      <c r="C748" s="88"/>
      <c r="D748" s="88"/>
      <c r="E748" s="89"/>
      <c r="F748" s="78"/>
      <c r="G748" s="78"/>
      <c r="H748" s="78"/>
      <c r="I748" s="78"/>
      <c r="J748" s="78"/>
      <c r="K748" s="78"/>
      <c r="L748" s="78"/>
      <c r="M748" s="78"/>
      <c r="N748" s="78"/>
      <c r="O748" s="78"/>
      <c r="P748" s="78"/>
      <c r="Q748" s="78"/>
      <c r="R748" s="78"/>
      <c r="S748" s="78"/>
      <c r="T748" s="78"/>
      <c r="U748" s="78"/>
      <c r="V748" s="78"/>
      <c r="W748" s="78"/>
      <c r="X748" s="78"/>
      <c r="Y748" s="78"/>
      <c r="Z748" s="78"/>
    </row>
    <row r="749" ht="15.75" customHeight="1" spans="1:26">
      <c r="A749" s="87"/>
      <c r="B749" s="78"/>
      <c r="C749" s="88"/>
      <c r="D749" s="88"/>
      <c r="E749" s="89"/>
      <c r="F749" s="78"/>
      <c r="G749" s="78"/>
      <c r="H749" s="78"/>
      <c r="I749" s="78"/>
      <c r="J749" s="78"/>
      <c r="K749" s="78"/>
      <c r="L749" s="78"/>
      <c r="M749" s="78"/>
      <c r="N749" s="78"/>
      <c r="O749" s="78"/>
      <c r="P749" s="78"/>
      <c r="Q749" s="78"/>
      <c r="R749" s="78"/>
      <c r="S749" s="78"/>
      <c r="T749" s="78"/>
      <c r="U749" s="78"/>
      <c r="V749" s="78"/>
      <c r="W749" s="78"/>
      <c r="X749" s="78"/>
      <c r="Y749" s="78"/>
      <c r="Z749" s="78"/>
    </row>
    <row r="750" ht="15.75" customHeight="1" spans="1:26">
      <c r="A750" s="87"/>
      <c r="B750" s="78"/>
      <c r="C750" s="88"/>
      <c r="D750" s="88"/>
      <c r="E750" s="89"/>
      <c r="F750" s="78"/>
      <c r="G750" s="78"/>
      <c r="H750" s="78"/>
      <c r="I750" s="78"/>
      <c r="J750" s="78"/>
      <c r="K750" s="78"/>
      <c r="L750" s="78"/>
      <c r="M750" s="78"/>
      <c r="N750" s="78"/>
      <c r="O750" s="78"/>
      <c r="P750" s="78"/>
      <c r="Q750" s="78"/>
      <c r="R750" s="78"/>
      <c r="S750" s="78"/>
      <c r="T750" s="78"/>
      <c r="U750" s="78"/>
      <c r="V750" s="78"/>
      <c r="W750" s="78"/>
      <c r="X750" s="78"/>
      <c r="Y750" s="78"/>
      <c r="Z750" s="78"/>
    </row>
    <row r="751" ht="15.75" customHeight="1" spans="1:26">
      <c r="A751" s="87"/>
      <c r="B751" s="78"/>
      <c r="C751" s="88"/>
      <c r="D751" s="88"/>
      <c r="E751" s="89"/>
      <c r="F751" s="78"/>
      <c r="G751" s="78"/>
      <c r="H751" s="78"/>
      <c r="I751" s="78"/>
      <c r="J751" s="78"/>
      <c r="K751" s="78"/>
      <c r="L751" s="78"/>
      <c r="M751" s="78"/>
      <c r="N751" s="78"/>
      <c r="O751" s="78"/>
      <c r="P751" s="78"/>
      <c r="Q751" s="78"/>
      <c r="R751" s="78"/>
      <c r="S751" s="78"/>
      <c r="T751" s="78"/>
      <c r="U751" s="78"/>
      <c r="V751" s="78"/>
      <c r="W751" s="78"/>
      <c r="X751" s="78"/>
      <c r="Y751" s="78"/>
      <c r="Z751" s="78"/>
    </row>
    <row r="752" ht="15.75" customHeight="1" spans="1:26">
      <c r="A752" s="87"/>
      <c r="B752" s="78"/>
      <c r="C752" s="88"/>
      <c r="D752" s="88"/>
      <c r="E752" s="89"/>
      <c r="F752" s="78"/>
      <c r="G752" s="78"/>
      <c r="H752" s="78"/>
      <c r="I752" s="78"/>
      <c r="J752" s="78"/>
      <c r="K752" s="78"/>
      <c r="L752" s="78"/>
      <c r="M752" s="78"/>
      <c r="N752" s="78"/>
      <c r="O752" s="78"/>
      <c r="P752" s="78"/>
      <c r="Q752" s="78"/>
      <c r="R752" s="78"/>
      <c r="S752" s="78"/>
      <c r="T752" s="78"/>
      <c r="U752" s="78"/>
      <c r="V752" s="78"/>
      <c r="W752" s="78"/>
      <c r="X752" s="78"/>
      <c r="Y752" s="78"/>
      <c r="Z752" s="78"/>
    </row>
    <row r="753" ht="15.75" customHeight="1" spans="1:26">
      <c r="A753" s="87"/>
      <c r="B753" s="78"/>
      <c r="C753" s="88"/>
      <c r="D753" s="88"/>
      <c r="E753" s="89"/>
      <c r="F753" s="78"/>
      <c r="G753" s="78"/>
      <c r="H753" s="78"/>
      <c r="I753" s="78"/>
      <c r="J753" s="78"/>
      <c r="K753" s="78"/>
      <c r="L753" s="78"/>
      <c r="M753" s="78"/>
      <c r="N753" s="78"/>
      <c r="O753" s="78"/>
      <c r="P753" s="78"/>
      <c r="Q753" s="78"/>
      <c r="R753" s="78"/>
      <c r="S753" s="78"/>
      <c r="T753" s="78"/>
      <c r="U753" s="78"/>
      <c r="V753" s="78"/>
      <c r="W753" s="78"/>
      <c r="X753" s="78"/>
      <c r="Y753" s="78"/>
      <c r="Z753" s="78"/>
    </row>
    <row r="754" ht="15.75" customHeight="1" spans="1:26">
      <c r="A754" s="87"/>
      <c r="B754" s="78"/>
      <c r="C754" s="88"/>
      <c r="D754" s="88"/>
      <c r="E754" s="89"/>
      <c r="F754" s="78"/>
      <c r="G754" s="78"/>
      <c r="H754" s="78"/>
      <c r="I754" s="78"/>
      <c r="J754" s="78"/>
      <c r="K754" s="78"/>
      <c r="L754" s="78"/>
      <c r="M754" s="78"/>
      <c r="N754" s="78"/>
      <c r="O754" s="78"/>
      <c r="P754" s="78"/>
      <c r="Q754" s="78"/>
      <c r="R754" s="78"/>
      <c r="S754" s="78"/>
      <c r="T754" s="78"/>
      <c r="U754" s="78"/>
      <c r="V754" s="78"/>
      <c r="W754" s="78"/>
      <c r="X754" s="78"/>
      <c r="Y754" s="78"/>
      <c r="Z754" s="78"/>
    </row>
    <row r="755" ht="15.75" customHeight="1" spans="1:26">
      <c r="A755" s="87"/>
      <c r="B755" s="78"/>
      <c r="C755" s="88"/>
      <c r="D755" s="88"/>
      <c r="E755" s="89"/>
      <c r="F755" s="78"/>
      <c r="G755" s="78"/>
      <c r="H755" s="78"/>
      <c r="I755" s="78"/>
      <c r="J755" s="78"/>
      <c r="K755" s="78"/>
      <c r="L755" s="78"/>
      <c r="M755" s="78"/>
      <c r="N755" s="78"/>
      <c r="O755" s="78"/>
      <c r="P755" s="78"/>
      <c r="Q755" s="78"/>
      <c r="R755" s="78"/>
      <c r="S755" s="78"/>
      <c r="T755" s="78"/>
      <c r="U755" s="78"/>
      <c r="V755" s="78"/>
      <c r="W755" s="78"/>
      <c r="X755" s="78"/>
      <c r="Y755" s="78"/>
      <c r="Z755" s="78"/>
    </row>
    <row r="756" ht="15.75" customHeight="1" spans="1:26">
      <c r="A756" s="87"/>
      <c r="B756" s="78"/>
      <c r="C756" s="88"/>
      <c r="D756" s="88"/>
      <c r="E756" s="89"/>
      <c r="F756" s="78"/>
      <c r="G756" s="78"/>
      <c r="H756" s="78"/>
      <c r="I756" s="78"/>
      <c r="J756" s="78"/>
      <c r="K756" s="78"/>
      <c r="L756" s="78"/>
      <c r="M756" s="78"/>
      <c r="N756" s="78"/>
      <c r="O756" s="78"/>
      <c r="P756" s="78"/>
      <c r="Q756" s="78"/>
      <c r="R756" s="78"/>
      <c r="S756" s="78"/>
      <c r="T756" s="78"/>
      <c r="U756" s="78"/>
      <c r="V756" s="78"/>
      <c r="W756" s="78"/>
      <c r="X756" s="78"/>
      <c r="Y756" s="78"/>
      <c r="Z756" s="78"/>
    </row>
    <row r="757" ht="15.75" customHeight="1" spans="1:26">
      <c r="A757" s="87"/>
      <c r="B757" s="78"/>
      <c r="C757" s="88"/>
      <c r="D757" s="88"/>
      <c r="E757" s="89"/>
      <c r="F757" s="78"/>
      <c r="G757" s="78"/>
      <c r="H757" s="78"/>
      <c r="I757" s="78"/>
      <c r="J757" s="78"/>
      <c r="K757" s="78"/>
      <c r="L757" s="78"/>
      <c r="M757" s="78"/>
      <c r="N757" s="78"/>
      <c r="O757" s="78"/>
      <c r="P757" s="78"/>
      <c r="Q757" s="78"/>
      <c r="R757" s="78"/>
      <c r="S757" s="78"/>
      <c r="T757" s="78"/>
      <c r="U757" s="78"/>
      <c r="V757" s="78"/>
      <c r="W757" s="78"/>
      <c r="X757" s="78"/>
      <c r="Y757" s="78"/>
      <c r="Z757" s="78"/>
    </row>
    <row r="758" ht="15.75" customHeight="1" spans="1:26">
      <c r="A758" s="87"/>
      <c r="B758" s="78"/>
      <c r="C758" s="88"/>
      <c r="D758" s="88"/>
      <c r="E758" s="89"/>
      <c r="F758" s="78"/>
      <c r="G758" s="78"/>
      <c r="H758" s="78"/>
      <c r="I758" s="78"/>
      <c r="J758" s="78"/>
      <c r="K758" s="78"/>
      <c r="L758" s="78"/>
      <c r="M758" s="78"/>
      <c r="N758" s="78"/>
      <c r="O758" s="78"/>
      <c r="P758" s="78"/>
      <c r="Q758" s="78"/>
      <c r="R758" s="78"/>
      <c r="S758" s="78"/>
      <c r="T758" s="78"/>
      <c r="U758" s="78"/>
      <c r="V758" s="78"/>
      <c r="W758" s="78"/>
      <c r="X758" s="78"/>
      <c r="Y758" s="78"/>
      <c r="Z758" s="78"/>
    </row>
    <row r="759" ht="15.75" customHeight="1" spans="1:26">
      <c r="A759" s="87"/>
      <c r="B759" s="78"/>
      <c r="C759" s="88"/>
      <c r="D759" s="88"/>
      <c r="E759" s="89"/>
      <c r="F759" s="78"/>
      <c r="G759" s="78"/>
      <c r="H759" s="78"/>
      <c r="I759" s="78"/>
      <c r="J759" s="78"/>
      <c r="K759" s="78"/>
      <c r="L759" s="78"/>
      <c r="M759" s="78"/>
      <c r="N759" s="78"/>
      <c r="O759" s="78"/>
      <c r="P759" s="78"/>
      <c r="Q759" s="78"/>
      <c r="R759" s="78"/>
      <c r="S759" s="78"/>
      <c r="T759" s="78"/>
      <c r="U759" s="78"/>
      <c r="V759" s="78"/>
      <c r="W759" s="78"/>
      <c r="X759" s="78"/>
      <c r="Y759" s="78"/>
      <c r="Z759" s="78"/>
    </row>
    <row r="760" ht="15.75" customHeight="1" spans="1:26">
      <c r="A760" s="87"/>
      <c r="B760" s="78"/>
      <c r="C760" s="88"/>
      <c r="D760" s="88"/>
      <c r="E760" s="89"/>
      <c r="F760" s="78"/>
      <c r="G760" s="78"/>
      <c r="H760" s="78"/>
      <c r="I760" s="78"/>
      <c r="J760" s="78"/>
      <c r="K760" s="78"/>
      <c r="L760" s="78"/>
      <c r="M760" s="78"/>
      <c r="N760" s="78"/>
      <c r="O760" s="78"/>
      <c r="P760" s="78"/>
      <c r="Q760" s="78"/>
      <c r="R760" s="78"/>
      <c r="S760" s="78"/>
      <c r="T760" s="78"/>
      <c r="U760" s="78"/>
      <c r="V760" s="78"/>
      <c r="W760" s="78"/>
      <c r="X760" s="78"/>
      <c r="Y760" s="78"/>
      <c r="Z760" s="78"/>
    </row>
    <row r="761" ht="15.75" customHeight="1" spans="1:26">
      <c r="A761" s="87"/>
      <c r="B761" s="78"/>
      <c r="C761" s="88"/>
      <c r="D761" s="88"/>
      <c r="E761" s="89"/>
      <c r="F761" s="78"/>
      <c r="G761" s="78"/>
      <c r="H761" s="78"/>
      <c r="I761" s="78"/>
      <c r="J761" s="78"/>
      <c r="K761" s="78"/>
      <c r="L761" s="78"/>
      <c r="M761" s="78"/>
      <c r="N761" s="78"/>
      <c r="O761" s="78"/>
      <c r="P761" s="78"/>
      <c r="Q761" s="78"/>
      <c r="R761" s="78"/>
      <c r="S761" s="78"/>
      <c r="T761" s="78"/>
      <c r="U761" s="78"/>
      <c r="V761" s="78"/>
      <c r="W761" s="78"/>
      <c r="X761" s="78"/>
      <c r="Y761" s="78"/>
      <c r="Z761" s="78"/>
    </row>
    <row r="762" ht="15.75" customHeight="1" spans="1:26">
      <c r="A762" s="87"/>
      <c r="B762" s="78"/>
      <c r="C762" s="88"/>
      <c r="D762" s="88"/>
      <c r="E762" s="89"/>
      <c r="F762" s="78"/>
      <c r="G762" s="78"/>
      <c r="H762" s="78"/>
      <c r="I762" s="78"/>
      <c r="J762" s="78"/>
      <c r="K762" s="78"/>
      <c r="L762" s="78"/>
      <c r="M762" s="78"/>
      <c r="N762" s="78"/>
      <c r="O762" s="78"/>
      <c r="P762" s="78"/>
      <c r="Q762" s="78"/>
      <c r="R762" s="78"/>
      <c r="S762" s="78"/>
      <c r="T762" s="78"/>
      <c r="U762" s="78"/>
      <c r="V762" s="78"/>
      <c r="W762" s="78"/>
      <c r="X762" s="78"/>
      <c r="Y762" s="78"/>
      <c r="Z762" s="78"/>
    </row>
    <row r="763" ht="15.75" customHeight="1" spans="1:26">
      <c r="A763" s="87"/>
      <c r="B763" s="78"/>
      <c r="C763" s="88"/>
      <c r="D763" s="88"/>
      <c r="E763" s="89"/>
      <c r="F763" s="78"/>
      <c r="G763" s="78"/>
      <c r="H763" s="78"/>
      <c r="I763" s="78"/>
      <c r="J763" s="78"/>
      <c r="K763" s="78"/>
      <c r="L763" s="78"/>
      <c r="M763" s="78"/>
      <c r="N763" s="78"/>
      <c r="O763" s="78"/>
      <c r="P763" s="78"/>
      <c r="Q763" s="78"/>
      <c r="R763" s="78"/>
      <c r="S763" s="78"/>
      <c r="T763" s="78"/>
      <c r="U763" s="78"/>
      <c r="V763" s="78"/>
      <c r="W763" s="78"/>
      <c r="X763" s="78"/>
      <c r="Y763" s="78"/>
      <c r="Z763" s="78"/>
    </row>
    <row r="764" ht="15.75" customHeight="1" spans="1:26">
      <c r="A764" s="87"/>
      <c r="B764" s="78"/>
      <c r="C764" s="88"/>
      <c r="D764" s="88"/>
      <c r="E764" s="89"/>
      <c r="F764" s="78"/>
      <c r="G764" s="78"/>
      <c r="H764" s="78"/>
      <c r="I764" s="78"/>
      <c r="J764" s="78"/>
      <c r="K764" s="78"/>
      <c r="L764" s="78"/>
      <c r="M764" s="78"/>
      <c r="N764" s="78"/>
      <c r="O764" s="78"/>
      <c r="P764" s="78"/>
      <c r="Q764" s="78"/>
      <c r="R764" s="78"/>
      <c r="S764" s="78"/>
      <c r="T764" s="78"/>
      <c r="U764" s="78"/>
      <c r="V764" s="78"/>
      <c r="W764" s="78"/>
      <c r="X764" s="78"/>
      <c r="Y764" s="78"/>
      <c r="Z764" s="78"/>
    </row>
    <row r="765" ht="15.75" customHeight="1" spans="1:26">
      <c r="A765" s="87"/>
      <c r="B765" s="78"/>
      <c r="C765" s="88"/>
      <c r="D765" s="88"/>
      <c r="E765" s="89"/>
      <c r="F765" s="78"/>
      <c r="G765" s="78"/>
      <c r="H765" s="78"/>
      <c r="I765" s="78"/>
      <c r="J765" s="78"/>
      <c r="K765" s="78"/>
      <c r="L765" s="78"/>
      <c r="M765" s="78"/>
      <c r="N765" s="78"/>
      <c r="O765" s="78"/>
      <c r="P765" s="78"/>
      <c r="Q765" s="78"/>
      <c r="R765" s="78"/>
      <c r="S765" s="78"/>
      <c r="T765" s="78"/>
      <c r="U765" s="78"/>
      <c r="V765" s="78"/>
      <c r="W765" s="78"/>
      <c r="X765" s="78"/>
      <c r="Y765" s="78"/>
      <c r="Z765" s="78"/>
    </row>
    <row r="766" ht="15.75" customHeight="1" spans="1:26">
      <c r="A766" s="87"/>
      <c r="B766" s="78"/>
      <c r="C766" s="88"/>
      <c r="D766" s="88"/>
      <c r="E766" s="89"/>
      <c r="F766" s="78"/>
      <c r="G766" s="78"/>
      <c r="H766" s="78"/>
      <c r="I766" s="78"/>
      <c r="J766" s="78"/>
      <c r="K766" s="78"/>
      <c r="L766" s="78"/>
      <c r="M766" s="78"/>
      <c r="N766" s="78"/>
      <c r="O766" s="78"/>
      <c r="P766" s="78"/>
      <c r="Q766" s="78"/>
      <c r="R766" s="78"/>
      <c r="S766" s="78"/>
      <c r="T766" s="78"/>
      <c r="U766" s="78"/>
      <c r="V766" s="78"/>
      <c r="W766" s="78"/>
      <c r="X766" s="78"/>
      <c r="Y766" s="78"/>
      <c r="Z766" s="78"/>
    </row>
    <row r="767" ht="15.75" customHeight="1" spans="1:26">
      <c r="A767" s="87"/>
      <c r="B767" s="78"/>
      <c r="C767" s="88"/>
      <c r="D767" s="88"/>
      <c r="E767" s="89"/>
      <c r="F767" s="78"/>
      <c r="G767" s="78"/>
      <c r="H767" s="78"/>
      <c r="I767" s="78"/>
      <c r="J767" s="78"/>
      <c r="K767" s="78"/>
      <c r="L767" s="78"/>
      <c r="M767" s="78"/>
      <c r="N767" s="78"/>
      <c r="O767" s="78"/>
      <c r="P767" s="78"/>
      <c r="Q767" s="78"/>
      <c r="R767" s="78"/>
      <c r="S767" s="78"/>
      <c r="T767" s="78"/>
      <c r="U767" s="78"/>
      <c r="V767" s="78"/>
      <c r="W767" s="78"/>
      <c r="X767" s="78"/>
      <c r="Y767" s="78"/>
      <c r="Z767" s="78"/>
    </row>
    <row r="768" ht="15.75" customHeight="1" spans="1:26">
      <c r="A768" s="87"/>
      <c r="B768" s="78"/>
      <c r="C768" s="88"/>
      <c r="D768" s="88"/>
      <c r="E768" s="89"/>
      <c r="F768" s="78"/>
      <c r="G768" s="78"/>
      <c r="H768" s="78"/>
      <c r="I768" s="78"/>
      <c r="J768" s="78"/>
      <c r="K768" s="78"/>
      <c r="L768" s="78"/>
      <c r="M768" s="78"/>
      <c r="N768" s="78"/>
      <c r="O768" s="78"/>
      <c r="P768" s="78"/>
      <c r="Q768" s="78"/>
      <c r="R768" s="78"/>
      <c r="S768" s="78"/>
      <c r="T768" s="78"/>
      <c r="U768" s="78"/>
      <c r="V768" s="78"/>
      <c r="W768" s="78"/>
      <c r="X768" s="78"/>
      <c r="Y768" s="78"/>
      <c r="Z768" s="78"/>
    </row>
    <row r="769" ht="15.75" customHeight="1" spans="1:26">
      <c r="A769" s="87"/>
      <c r="B769" s="78"/>
      <c r="C769" s="88"/>
      <c r="D769" s="88"/>
      <c r="E769" s="89"/>
      <c r="F769" s="78"/>
      <c r="G769" s="78"/>
      <c r="H769" s="78"/>
      <c r="I769" s="78"/>
      <c r="J769" s="78"/>
      <c r="K769" s="78"/>
      <c r="L769" s="78"/>
      <c r="M769" s="78"/>
      <c r="N769" s="78"/>
      <c r="O769" s="78"/>
      <c r="P769" s="78"/>
      <c r="Q769" s="78"/>
      <c r="R769" s="78"/>
      <c r="S769" s="78"/>
      <c r="T769" s="78"/>
      <c r="U769" s="78"/>
      <c r="V769" s="78"/>
      <c r="W769" s="78"/>
      <c r="X769" s="78"/>
      <c r="Y769" s="78"/>
      <c r="Z769" s="78"/>
    </row>
    <row r="770" ht="15.75" customHeight="1" spans="1:26">
      <c r="A770" s="87"/>
      <c r="B770" s="78"/>
      <c r="C770" s="88"/>
      <c r="D770" s="88"/>
      <c r="E770" s="89"/>
      <c r="F770" s="78"/>
      <c r="G770" s="78"/>
      <c r="H770" s="78"/>
      <c r="I770" s="78"/>
      <c r="J770" s="78"/>
      <c r="K770" s="78"/>
      <c r="L770" s="78"/>
      <c r="M770" s="78"/>
      <c r="N770" s="78"/>
      <c r="O770" s="78"/>
      <c r="P770" s="78"/>
      <c r="Q770" s="78"/>
      <c r="R770" s="78"/>
      <c r="S770" s="78"/>
      <c r="T770" s="78"/>
      <c r="U770" s="78"/>
      <c r="V770" s="78"/>
      <c r="W770" s="78"/>
      <c r="X770" s="78"/>
      <c r="Y770" s="78"/>
      <c r="Z770" s="78"/>
    </row>
    <row r="771" ht="15.75" customHeight="1" spans="1:26">
      <c r="A771" s="87"/>
      <c r="B771" s="78"/>
      <c r="C771" s="88"/>
      <c r="D771" s="88"/>
      <c r="E771" s="89"/>
      <c r="F771" s="78"/>
      <c r="G771" s="78"/>
      <c r="H771" s="78"/>
      <c r="I771" s="78"/>
      <c r="J771" s="78"/>
      <c r="K771" s="78"/>
      <c r="L771" s="78"/>
      <c r="M771" s="78"/>
      <c r="N771" s="78"/>
      <c r="O771" s="78"/>
      <c r="P771" s="78"/>
      <c r="Q771" s="78"/>
      <c r="R771" s="78"/>
      <c r="S771" s="78"/>
      <c r="T771" s="78"/>
      <c r="U771" s="78"/>
      <c r="V771" s="78"/>
      <c r="W771" s="78"/>
      <c r="X771" s="78"/>
      <c r="Y771" s="78"/>
      <c r="Z771" s="78"/>
    </row>
    <row r="772" ht="15.75" customHeight="1" spans="1:26">
      <c r="A772" s="87"/>
      <c r="B772" s="78"/>
      <c r="C772" s="88"/>
      <c r="D772" s="88"/>
      <c r="E772" s="89"/>
      <c r="F772" s="78"/>
      <c r="G772" s="78"/>
      <c r="H772" s="78"/>
      <c r="I772" s="78"/>
      <c r="J772" s="78"/>
      <c r="K772" s="78"/>
      <c r="L772" s="78"/>
      <c r="M772" s="78"/>
      <c r="N772" s="78"/>
      <c r="O772" s="78"/>
      <c r="P772" s="78"/>
      <c r="Q772" s="78"/>
      <c r="R772" s="78"/>
      <c r="S772" s="78"/>
      <c r="T772" s="78"/>
      <c r="U772" s="78"/>
      <c r="V772" s="78"/>
      <c r="W772" s="78"/>
      <c r="X772" s="78"/>
      <c r="Y772" s="78"/>
      <c r="Z772" s="78"/>
    </row>
    <row r="773" ht="15.75" customHeight="1" spans="1:26">
      <c r="A773" s="87"/>
      <c r="B773" s="78"/>
      <c r="C773" s="88"/>
      <c r="D773" s="88"/>
      <c r="E773" s="89"/>
      <c r="F773" s="78"/>
      <c r="G773" s="78"/>
      <c r="H773" s="78"/>
      <c r="I773" s="78"/>
      <c r="J773" s="78"/>
      <c r="K773" s="78"/>
      <c r="L773" s="78"/>
      <c r="M773" s="78"/>
      <c r="N773" s="78"/>
      <c r="O773" s="78"/>
      <c r="P773" s="78"/>
      <c r="Q773" s="78"/>
      <c r="R773" s="78"/>
      <c r="S773" s="78"/>
      <c r="T773" s="78"/>
      <c r="U773" s="78"/>
      <c r="V773" s="78"/>
      <c r="W773" s="78"/>
      <c r="X773" s="78"/>
      <c r="Y773" s="78"/>
      <c r="Z773" s="78"/>
    </row>
    <row r="774" ht="15.75" customHeight="1" spans="1:26">
      <c r="A774" s="87"/>
      <c r="B774" s="78"/>
      <c r="C774" s="88"/>
      <c r="D774" s="88"/>
      <c r="E774" s="89"/>
      <c r="F774" s="78"/>
      <c r="G774" s="78"/>
      <c r="H774" s="78"/>
      <c r="I774" s="78"/>
      <c r="J774" s="78"/>
      <c r="K774" s="78"/>
      <c r="L774" s="78"/>
      <c r="M774" s="78"/>
      <c r="N774" s="78"/>
      <c r="O774" s="78"/>
      <c r="P774" s="78"/>
      <c r="Q774" s="78"/>
      <c r="R774" s="78"/>
      <c r="S774" s="78"/>
      <c r="T774" s="78"/>
      <c r="U774" s="78"/>
      <c r="V774" s="78"/>
      <c r="W774" s="78"/>
      <c r="X774" s="78"/>
      <c r="Y774" s="78"/>
      <c r="Z774" s="78"/>
    </row>
    <row r="775" ht="15.75" customHeight="1" spans="1:26">
      <c r="A775" s="87"/>
      <c r="B775" s="78"/>
      <c r="C775" s="88"/>
      <c r="D775" s="88"/>
      <c r="E775" s="89"/>
      <c r="F775" s="78"/>
      <c r="G775" s="78"/>
      <c r="H775" s="78"/>
      <c r="I775" s="78"/>
      <c r="J775" s="78"/>
      <c r="K775" s="78"/>
      <c r="L775" s="78"/>
      <c r="M775" s="78"/>
      <c r="N775" s="78"/>
      <c r="O775" s="78"/>
      <c r="P775" s="78"/>
      <c r="Q775" s="78"/>
      <c r="R775" s="78"/>
      <c r="S775" s="78"/>
      <c r="T775" s="78"/>
      <c r="U775" s="78"/>
      <c r="V775" s="78"/>
      <c r="W775" s="78"/>
      <c r="X775" s="78"/>
      <c r="Y775" s="78"/>
      <c r="Z775" s="78"/>
    </row>
    <row r="776" ht="15.75" customHeight="1" spans="1:26">
      <c r="A776" s="87"/>
      <c r="B776" s="78"/>
      <c r="C776" s="88"/>
      <c r="D776" s="88"/>
      <c r="E776" s="89"/>
      <c r="F776" s="78"/>
      <c r="G776" s="78"/>
      <c r="H776" s="78"/>
      <c r="I776" s="78"/>
      <c r="J776" s="78"/>
      <c r="K776" s="78"/>
      <c r="L776" s="78"/>
      <c r="M776" s="78"/>
      <c r="N776" s="78"/>
      <c r="O776" s="78"/>
      <c r="P776" s="78"/>
      <c r="Q776" s="78"/>
      <c r="R776" s="78"/>
      <c r="S776" s="78"/>
      <c r="T776" s="78"/>
      <c r="U776" s="78"/>
      <c r="V776" s="78"/>
      <c r="W776" s="78"/>
      <c r="X776" s="78"/>
      <c r="Y776" s="78"/>
      <c r="Z776" s="78"/>
    </row>
    <row r="777" ht="15.75" customHeight="1" spans="1:26">
      <c r="A777" s="87"/>
      <c r="B777" s="78"/>
      <c r="C777" s="88"/>
      <c r="D777" s="88"/>
      <c r="E777" s="89"/>
      <c r="F777" s="78"/>
      <c r="G777" s="78"/>
      <c r="H777" s="78"/>
      <c r="I777" s="78"/>
      <c r="J777" s="78"/>
      <c r="K777" s="78"/>
      <c r="L777" s="78"/>
      <c r="M777" s="78"/>
      <c r="N777" s="78"/>
      <c r="O777" s="78"/>
      <c r="P777" s="78"/>
      <c r="Q777" s="78"/>
      <c r="R777" s="78"/>
      <c r="S777" s="78"/>
      <c r="T777" s="78"/>
      <c r="U777" s="78"/>
      <c r="V777" s="78"/>
      <c r="W777" s="78"/>
      <c r="X777" s="78"/>
      <c r="Y777" s="78"/>
      <c r="Z777" s="78"/>
    </row>
    <row r="778" ht="15.75" customHeight="1" spans="1:26">
      <c r="A778" s="87"/>
      <c r="B778" s="78"/>
      <c r="C778" s="88"/>
      <c r="D778" s="88"/>
      <c r="E778" s="89"/>
      <c r="F778" s="78"/>
      <c r="G778" s="78"/>
      <c r="H778" s="78"/>
      <c r="I778" s="78"/>
      <c r="J778" s="78"/>
      <c r="K778" s="78"/>
      <c r="L778" s="78"/>
      <c r="M778" s="78"/>
      <c r="N778" s="78"/>
      <c r="O778" s="78"/>
      <c r="P778" s="78"/>
      <c r="Q778" s="78"/>
      <c r="R778" s="78"/>
      <c r="S778" s="78"/>
      <c r="T778" s="78"/>
      <c r="U778" s="78"/>
      <c r="V778" s="78"/>
      <c r="W778" s="78"/>
      <c r="X778" s="78"/>
      <c r="Y778" s="78"/>
      <c r="Z778" s="78"/>
    </row>
    <row r="779" ht="15.75" customHeight="1" spans="1:26">
      <c r="A779" s="87"/>
      <c r="B779" s="78"/>
      <c r="C779" s="88"/>
      <c r="D779" s="88"/>
      <c r="E779" s="89"/>
      <c r="F779" s="78"/>
      <c r="G779" s="78"/>
      <c r="H779" s="78"/>
      <c r="I779" s="78"/>
      <c r="J779" s="78"/>
      <c r="K779" s="78"/>
      <c r="L779" s="78"/>
      <c r="M779" s="78"/>
      <c r="N779" s="78"/>
      <c r="O779" s="78"/>
      <c r="P779" s="78"/>
      <c r="Q779" s="78"/>
      <c r="R779" s="78"/>
      <c r="S779" s="78"/>
      <c r="T779" s="78"/>
      <c r="U779" s="78"/>
      <c r="V779" s="78"/>
      <c r="W779" s="78"/>
      <c r="X779" s="78"/>
      <c r="Y779" s="78"/>
      <c r="Z779" s="78"/>
    </row>
    <row r="780" ht="15.75" customHeight="1" spans="1:26">
      <c r="A780" s="87"/>
      <c r="B780" s="78"/>
      <c r="C780" s="88"/>
      <c r="D780" s="88"/>
      <c r="E780" s="89"/>
      <c r="F780" s="78"/>
      <c r="G780" s="78"/>
      <c r="H780" s="78"/>
      <c r="I780" s="78"/>
      <c r="J780" s="78"/>
      <c r="K780" s="78"/>
      <c r="L780" s="78"/>
      <c r="M780" s="78"/>
      <c r="N780" s="78"/>
      <c r="O780" s="78"/>
      <c r="P780" s="78"/>
      <c r="Q780" s="78"/>
      <c r="R780" s="78"/>
      <c r="S780" s="78"/>
      <c r="T780" s="78"/>
      <c r="U780" s="78"/>
      <c r="V780" s="78"/>
      <c r="W780" s="78"/>
      <c r="X780" s="78"/>
      <c r="Y780" s="78"/>
      <c r="Z780" s="78"/>
    </row>
    <row r="781" ht="15.75" customHeight="1" spans="1:26">
      <c r="A781" s="87"/>
      <c r="B781" s="78"/>
      <c r="C781" s="88"/>
      <c r="D781" s="88"/>
      <c r="E781" s="89"/>
      <c r="F781" s="78"/>
      <c r="G781" s="78"/>
      <c r="H781" s="78"/>
      <c r="I781" s="78"/>
      <c r="J781" s="78"/>
      <c r="K781" s="78"/>
      <c r="L781" s="78"/>
      <c r="M781" s="78"/>
      <c r="N781" s="78"/>
      <c r="O781" s="78"/>
      <c r="P781" s="78"/>
      <c r="Q781" s="78"/>
      <c r="R781" s="78"/>
      <c r="S781" s="78"/>
      <c r="T781" s="78"/>
      <c r="U781" s="78"/>
      <c r="V781" s="78"/>
      <c r="W781" s="78"/>
      <c r="X781" s="78"/>
      <c r="Y781" s="78"/>
      <c r="Z781" s="78"/>
    </row>
    <row r="782" ht="15.75" customHeight="1" spans="1:26">
      <c r="A782" s="87"/>
      <c r="B782" s="78"/>
      <c r="C782" s="88"/>
      <c r="D782" s="88"/>
      <c r="E782" s="89"/>
      <c r="F782" s="78"/>
      <c r="G782" s="78"/>
      <c r="H782" s="78"/>
      <c r="I782" s="78"/>
      <c r="J782" s="78"/>
      <c r="K782" s="78"/>
      <c r="L782" s="78"/>
      <c r="M782" s="78"/>
      <c r="N782" s="78"/>
      <c r="O782" s="78"/>
      <c r="P782" s="78"/>
      <c r="Q782" s="78"/>
      <c r="R782" s="78"/>
      <c r="S782" s="78"/>
      <c r="T782" s="78"/>
      <c r="U782" s="78"/>
      <c r="V782" s="78"/>
      <c r="W782" s="78"/>
      <c r="X782" s="78"/>
      <c r="Y782" s="78"/>
      <c r="Z782" s="78"/>
    </row>
    <row r="783" ht="15.75" customHeight="1" spans="1:26">
      <c r="A783" s="87"/>
      <c r="B783" s="78"/>
      <c r="C783" s="88"/>
      <c r="D783" s="88"/>
      <c r="E783" s="89"/>
      <c r="F783" s="78"/>
      <c r="G783" s="78"/>
      <c r="H783" s="78"/>
      <c r="I783" s="78"/>
      <c r="J783" s="78"/>
      <c r="K783" s="78"/>
      <c r="L783" s="78"/>
      <c r="M783" s="78"/>
      <c r="N783" s="78"/>
      <c r="O783" s="78"/>
      <c r="P783" s="78"/>
      <c r="Q783" s="78"/>
      <c r="R783" s="78"/>
      <c r="S783" s="78"/>
      <c r="T783" s="78"/>
      <c r="U783" s="78"/>
      <c r="V783" s="78"/>
      <c r="W783" s="78"/>
      <c r="X783" s="78"/>
      <c r="Y783" s="78"/>
      <c r="Z783" s="78"/>
    </row>
    <row r="784" ht="15.75" customHeight="1" spans="1:26">
      <c r="A784" s="87"/>
      <c r="B784" s="78"/>
      <c r="C784" s="88"/>
      <c r="D784" s="88"/>
      <c r="E784" s="89"/>
      <c r="F784" s="78"/>
      <c r="G784" s="78"/>
      <c r="H784" s="78"/>
      <c r="I784" s="78"/>
      <c r="J784" s="78"/>
      <c r="K784" s="78"/>
      <c r="L784" s="78"/>
      <c r="M784" s="78"/>
      <c r="N784" s="78"/>
      <c r="O784" s="78"/>
      <c r="P784" s="78"/>
      <c r="Q784" s="78"/>
      <c r="R784" s="78"/>
      <c r="S784" s="78"/>
      <c r="T784" s="78"/>
      <c r="U784" s="78"/>
      <c r="V784" s="78"/>
      <c r="W784" s="78"/>
      <c r="X784" s="78"/>
      <c r="Y784" s="78"/>
      <c r="Z784" s="78"/>
    </row>
    <row r="785" ht="15.75" customHeight="1" spans="1:26">
      <c r="A785" s="87"/>
      <c r="B785" s="78"/>
      <c r="C785" s="88"/>
      <c r="D785" s="88"/>
      <c r="E785" s="89"/>
      <c r="F785" s="78"/>
      <c r="G785" s="78"/>
      <c r="H785" s="78"/>
      <c r="I785" s="78"/>
      <c r="J785" s="78"/>
      <c r="K785" s="78"/>
      <c r="L785" s="78"/>
      <c r="M785" s="78"/>
      <c r="N785" s="78"/>
      <c r="O785" s="78"/>
      <c r="P785" s="78"/>
      <c r="Q785" s="78"/>
      <c r="R785" s="78"/>
      <c r="S785" s="78"/>
      <c r="T785" s="78"/>
      <c r="U785" s="78"/>
      <c r="V785" s="78"/>
      <c r="W785" s="78"/>
      <c r="X785" s="78"/>
      <c r="Y785" s="78"/>
      <c r="Z785" s="78"/>
    </row>
    <row r="786" ht="15.75" customHeight="1" spans="1:26">
      <c r="A786" s="87"/>
      <c r="B786" s="78"/>
      <c r="C786" s="88"/>
      <c r="D786" s="88"/>
      <c r="E786" s="89"/>
      <c r="F786" s="78"/>
      <c r="G786" s="78"/>
      <c r="H786" s="78"/>
      <c r="I786" s="78"/>
      <c r="J786" s="78"/>
      <c r="K786" s="78"/>
      <c r="L786" s="78"/>
      <c r="M786" s="78"/>
      <c r="N786" s="78"/>
      <c r="O786" s="78"/>
      <c r="P786" s="78"/>
      <c r="Q786" s="78"/>
      <c r="R786" s="78"/>
      <c r="S786" s="78"/>
      <c r="T786" s="78"/>
      <c r="U786" s="78"/>
      <c r="V786" s="78"/>
      <c r="W786" s="78"/>
      <c r="X786" s="78"/>
      <c r="Y786" s="78"/>
      <c r="Z786" s="78"/>
    </row>
    <row r="787" ht="15.75" customHeight="1" spans="1:26">
      <c r="A787" s="87"/>
      <c r="B787" s="78"/>
      <c r="C787" s="88"/>
      <c r="D787" s="88"/>
      <c r="E787" s="89"/>
      <c r="F787" s="78"/>
      <c r="G787" s="78"/>
      <c r="H787" s="78"/>
      <c r="I787" s="78"/>
      <c r="J787" s="78"/>
      <c r="K787" s="78"/>
      <c r="L787" s="78"/>
      <c r="M787" s="78"/>
      <c r="N787" s="78"/>
      <c r="O787" s="78"/>
      <c r="P787" s="78"/>
      <c r="Q787" s="78"/>
      <c r="R787" s="78"/>
      <c r="S787" s="78"/>
      <c r="T787" s="78"/>
      <c r="U787" s="78"/>
      <c r="V787" s="78"/>
      <c r="W787" s="78"/>
      <c r="X787" s="78"/>
      <c r="Y787" s="78"/>
      <c r="Z787" s="78"/>
    </row>
    <row r="788" ht="15.75" customHeight="1" spans="1:26">
      <c r="A788" s="87"/>
      <c r="B788" s="78"/>
      <c r="C788" s="88"/>
      <c r="D788" s="88"/>
      <c r="E788" s="89"/>
      <c r="F788" s="78"/>
      <c r="G788" s="78"/>
      <c r="H788" s="78"/>
      <c r="I788" s="78"/>
      <c r="J788" s="78"/>
      <c r="K788" s="78"/>
      <c r="L788" s="78"/>
      <c r="M788" s="78"/>
      <c r="N788" s="78"/>
      <c r="O788" s="78"/>
      <c r="P788" s="78"/>
      <c r="Q788" s="78"/>
      <c r="R788" s="78"/>
      <c r="S788" s="78"/>
      <c r="T788" s="78"/>
      <c r="U788" s="78"/>
      <c r="V788" s="78"/>
      <c r="W788" s="78"/>
      <c r="X788" s="78"/>
      <c r="Y788" s="78"/>
      <c r="Z788" s="78"/>
    </row>
    <row r="789" ht="15.75" customHeight="1" spans="1:26">
      <c r="A789" s="87"/>
      <c r="B789" s="78"/>
      <c r="C789" s="88"/>
      <c r="D789" s="88"/>
      <c r="E789" s="89"/>
      <c r="F789" s="78"/>
      <c r="G789" s="78"/>
      <c r="H789" s="78"/>
      <c r="I789" s="78"/>
      <c r="J789" s="78"/>
      <c r="K789" s="78"/>
      <c r="L789" s="78"/>
      <c r="M789" s="78"/>
      <c r="N789" s="78"/>
      <c r="O789" s="78"/>
      <c r="P789" s="78"/>
      <c r="Q789" s="78"/>
      <c r="R789" s="78"/>
      <c r="S789" s="78"/>
      <c r="T789" s="78"/>
      <c r="U789" s="78"/>
      <c r="V789" s="78"/>
      <c r="W789" s="78"/>
      <c r="X789" s="78"/>
      <c r="Y789" s="78"/>
      <c r="Z789" s="78"/>
    </row>
    <row r="790" ht="15.75" customHeight="1" spans="1:26">
      <c r="A790" s="87"/>
      <c r="B790" s="78"/>
      <c r="C790" s="88"/>
      <c r="D790" s="88"/>
      <c r="E790" s="89"/>
      <c r="F790" s="78"/>
      <c r="G790" s="78"/>
      <c r="H790" s="78"/>
      <c r="I790" s="78"/>
      <c r="J790" s="78"/>
      <c r="K790" s="78"/>
      <c r="L790" s="78"/>
      <c r="M790" s="78"/>
      <c r="N790" s="78"/>
      <c r="O790" s="78"/>
      <c r="P790" s="78"/>
      <c r="Q790" s="78"/>
      <c r="R790" s="78"/>
      <c r="S790" s="78"/>
      <c r="T790" s="78"/>
      <c r="U790" s="78"/>
      <c r="V790" s="78"/>
      <c r="W790" s="78"/>
      <c r="X790" s="78"/>
      <c r="Y790" s="78"/>
      <c r="Z790" s="78"/>
    </row>
    <row r="791" ht="15.75" customHeight="1" spans="1:26">
      <c r="A791" s="87"/>
      <c r="B791" s="78"/>
      <c r="C791" s="88"/>
      <c r="D791" s="88"/>
      <c r="E791" s="89"/>
      <c r="F791" s="78"/>
      <c r="G791" s="78"/>
      <c r="H791" s="78"/>
      <c r="I791" s="78"/>
      <c r="J791" s="78"/>
      <c r="K791" s="78"/>
      <c r="L791" s="78"/>
      <c r="M791" s="78"/>
      <c r="N791" s="78"/>
      <c r="O791" s="78"/>
      <c r="P791" s="78"/>
      <c r="Q791" s="78"/>
      <c r="R791" s="78"/>
      <c r="S791" s="78"/>
      <c r="T791" s="78"/>
      <c r="U791" s="78"/>
      <c r="V791" s="78"/>
      <c r="W791" s="78"/>
      <c r="X791" s="78"/>
      <c r="Y791" s="78"/>
      <c r="Z791" s="78"/>
    </row>
    <row r="792" ht="15.75" customHeight="1" spans="1:26">
      <c r="A792" s="87"/>
      <c r="B792" s="78"/>
      <c r="C792" s="88"/>
      <c r="D792" s="88"/>
      <c r="E792" s="89"/>
      <c r="F792" s="78"/>
      <c r="G792" s="78"/>
      <c r="H792" s="78"/>
      <c r="I792" s="78"/>
      <c r="J792" s="78"/>
      <c r="K792" s="78"/>
      <c r="L792" s="78"/>
      <c r="M792" s="78"/>
      <c r="N792" s="78"/>
      <c r="O792" s="78"/>
      <c r="P792" s="78"/>
      <c r="Q792" s="78"/>
      <c r="R792" s="78"/>
      <c r="S792" s="78"/>
      <c r="T792" s="78"/>
      <c r="U792" s="78"/>
      <c r="V792" s="78"/>
      <c r="W792" s="78"/>
      <c r="X792" s="78"/>
      <c r="Y792" s="78"/>
      <c r="Z792" s="78"/>
    </row>
    <row r="793" ht="15.75" customHeight="1" spans="1:26">
      <c r="A793" s="87"/>
      <c r="B793" s="78"/>
      <c r="C793" s="88"/>
      <c r="D793" s="88"/>
      <c r="E793" s="89"/>
      <c r="F793" s="78"/>
      <c r="G793" s="78"/>
      <c r="H793" s="78"/>
      <c r="I793" s="78"/>
      <c r="J793" s="78"/>
      <c r="K793" s="78"/>
      <c r="L793" s="78"/>
      <c r="M793" s="78"/>
      <c r="N793" s="78"/>
      <c r="O793" s="78"/>
      <c r="P793" s="78"/>
      <c r="Q793" s="78"/>
      <c r="R793" s="78"/>
      <c r="S793" s="78"/>
      <c r="T793" s="78"/>
      <c r="U793" s="78"/>
      <c r="V793" s="78"/>
      <c r="W793" s="78"/>
      <c r="X793" s="78"/>
      <c r="Y793" s="78"/>
      <c r="Z793" s="78"/>
    </row>
    <row r="794" ht="15.75" customHeight="1" spans="1:26">
      <c r="A794" s="87"/>
      <c r="B794" s="78"/>
      <c r="C794" s="88"/>
      <c r="D794" s="88"/>
      <c r="E794" s="89"/>
      <c r="F794" s="78"/>
      <c r="G794" s="78"/>
      <c r="H794" s="78"/>
      <c r="I794" s="78"/>
      <c r="J794" s="78"/>
      <c r="K794" s="78"/>
      <c r="L794" s="78"/>
      <c r="M794" s="78"/>
      <c r="N794" s="78"/>
      <c r="O794" s="78"/>
      <c r="P794" s="78"/>
      <c r="Q794" s="78"/>
      <c r="R794" s="78"/>
      <c r="S794" s="78"/>
      <c r="T794" s="78"/>
      <c r="U794" s="78"/>
      <c r="V794" s="78"/>
      <c r="W794" s="78"/>
      <c r="X794" s="78"/>
      <c r="Y794" s="78"/>
      <c r="Z794" s="78"/>
    </row>
    <row r="795" ht="15.75" customHeight="1" spans="1:26">
      <c r="A795" s="87"/>
      <c r="B795" s="78"/>
      <c r="C795" s="88"/>
      <c r="D795" s="88"/>
      <c r="E795" s="89"/>
      <c r="F795" s="78"/>
      <c r="G795" s="78"/>
      <c r="H795" s="78"/>
      <c r="I795" s="78"/>
      <c r="J795" s="78"/>
      <c r="K795" s="78"/>
      <c r="L795" s="78"/>
      <c r="M795" s="78"/>
      <c r="N795" s="78"/>
      <c r="O795" s="78"/>
      <c r="P795" s="78"/>
      <c r="Q795" s="78"/>
      <c r="R795" s="78"/>
      <c r="S795" s="78"/>
      <c r="T795" s="78"/>
      <c r="U795" s="78"/>
      <c r="V795" s="78"/>
      <c r="W795" s="78"/>
      <c r="X795" s="78"/>
      <c r="Y795" s="78"/>
      <c r="Z795" s="78"/>
    </row>
    <row r="796" ht="15.75" customHeight="1" spans="1:26">
      <c r="A796" s="87"/>
      <c r="B796" s="78"/>
      <c r="C796" s="88"/>
      <c r="D796" s="88"/>
      <c r="E796" s="89"/>
      <c r="F796" s="78"/>
      <c r="G796" s="78"/>
      <c r="H796" s="78"/>
      <c r="I796" s="78"/>
      <c r="J796" s="78"/>
      <c r="K796" s="78"/>
      <c r="L796" s="78"/>
      <c r="M796" s="78"/>
      <c r="N796" s="78"/>
      <c r="O796" s="78"/>
      <c r="P796" s="78"/>
      <c r="Q796" s="78"/>
      <c r="R796" s="78"/>
      <c r="S796" s="78"/>
      <c r="T796" s="78"/>
      <c r="U796" s="78"/>
      <c r="V796" s="78"/>
      <c r="W796" s="78"/>
      <c r="X796" s="78"/>
      <c r="Y796" s="78"/>
      <c r="Z796" s="78"/>
    </row>
    <row r="797" ht="15.75" customHeight="1" spans="1:26">
      <c r="A797" s="87"/>
      <c r="B797" s="78"/>
      <c r="C797" s="88"/>
      <c r="D797" s="88"/>
      <c r="E797" s="89"/>
      <c r="F797" s="78"/>
      <c r="G797" s="78"/>
      <c r="H797" s="78"/>
      <c r="I797" s="78"/>
      <c r="J797" s="78"/>
      <c r="K797" s="78"/>
      <c r="L797" s="78"/>
      <c r="M797" s="78"/>
      <c r="N797" s="78"/>
      <c r="O797" s="78"/>
      <c r="P797" s="78"/>
      <c r="Q797" s="78"/>
      <c r="R797" s="78"/>
      <c r="S797" s="78"/>
      <c r="T797" s="78"/>
      <c r="U797" s="78"/>
      <c r="V797" s="78"/>
      <c r="W797" s="78"/>
      <c r="X797" s="78"/>
      <c r="Y797" s="78"/>
      <c r="Z797" s="78"/>
    </row>
    <row r="798" ht="15.75" customHeight="1" spans="1:26">
      <c r="A798" s="87"/>
      <c r="B798" s="78"/>
      <c r="C798" s="88"/>
      <c r="D798" s="88"/>
      <c r="E798" s="89"/>
      <c r="F798" s="78"/>
      <c r="G798" s="78"/>
      <c r="H798" s="78"/>
      <c r="I798" s="78"/>
      <c r="J798" s="78"/>
      <c r="K798" s="78"/>
      <c r="L798" s="78"/>
      <c r="M798" s="78"/>
      <c r="N798" s="78"/>
      <c r="O798" s="78"/>
      <c r="P798" s="78"/>
      <c r="Q798" s="78"/>
      <c r="R798" s="78"/>
      <c r="S798" s="78"/>
      <c r="T798" s="78"/>
      <c r="U798" s="78"/>
      <c r="V798" s="78"/>
      <c r="W798" s="78"/>
      <c r="X798" s="78"/>
      <c r="Y798" s="78"/>
      <c r="Z798" s="78"/>
    </row>
    <row r="799" ht="15.75" customHeight="1" spans="1:26">
      <c r="A799" s="87"/>
      <c r="B799" s="78"/>
      <c r="C799" s="88"/>
      <c r="D799" s="88"/>
      <c r="E799" s="89"/>
      <c r="F799" s="78"/>
      <c r="G799" s="78"/>
      <c r="H799" s="78"/>
      <c r="I799" s="78"/>
      <c r="J799" s="78"/>
      <c r="K799" s="78"/>
      <c r="L799" s="78"/>
      <c r="M799" s="78"/>
      <c r="N799" s="78"/>
      <c r="O799" s="78"/>
      <c r="P799" s="78"/>
      <c r="Q799" s="78"/>
      <c r="R799" s="78"/>
      <c r="S799" s="78"/>
      <c r="T799" s="78"/>
      <c r="U799" s="78"/>
      <c r="V799" s="78"/>
      <c r="W799" s="78"/>
      <c r="X799" s="78"/>
      <c r="Y799" s="78"/>
      <c r="Z799" s="78"/>
    </row>
    <row r="800" ht="15.75" customHeight="1" spans="1:26">
      <c r="A800" s="87"/>
      <c r="B800" s="78"/>
      <c r="C800" s="88"/>
      <c r="D800" s="88"/>
      <c r="E800" s="89"/>
      <c r="F800" s="78"/>
      <c r="G800" s="78"/>
      <c r="H800" s="78"/>
      <c r="I800" s="78"/>
      <c r="J800" s="78"/>
      <c r="K800" s="78"/>
      <c r="L800" s="78"/>
      <c r="M800" s="78"/>
      <c r="N800" s="78"/>
      <c r="O800" s="78"/>
      <c r="P800" s="78"/>
      <c r="Q800" s="78"/>
      <c r="R800" s="78"/>
      <c r="S800" s="78"/>
      <c r="T800" s="78"/>
      <c r="U800" s="78"/>
      <c r="V800" s="78"/>
      <c r="W800" s="78"/>
      <c r="X800" s="78"/>
      <c r="Y800" s="78"/>
      <c r="Z800" s="78"/>
    </row>
    <row r="801" ht="15.75" customHeight="1" spans="1:26">
      <c r="A801" s="87"/>
      <c r="B801" s="78"/>
      <c r="C801" s="88"/>
      <c r="D801" s="88"/>
      <c r="E801" s="89"/>
      <c r="F801" s="78"/>
      <c r="G801" s="78"/>
      <c r="H801" s="78"/>
      <c r="I801" s="78"/>
      <c r="J801" s="78"/>
      <c r="K801" s="78"/>
      <c r="L801" s="78"/>
      <c r="M801" s="78"/>
      <c r="N801" s="78"/>
      <c r="O801" s="78"/>
      <c r="P801" s="78"/>
      <c r="Q801" s="78"/>
      <c r="R801" s="78"/>
      <c r="S801" s="78"/>
      <c r="T801" s="78"/>
      <c r="U801" s="78"/>
      <c r="V801" s="78"/>
      <c r="W801" s="78"/>
      <c r="X801" s="78"/>
      <c r="Y801" s="78"/>
      <c r="Z801" s="78"/>
    </row>
    <row r="802" ht="15.75" customHeight="1" spans="1:26">
      <c r="A802" s="87"/>
      <c r="B802" s="78"/>
      <c r="C802" s="88"/>
      <c r="D802" s="88"/>
      <c r="E802" s="89"/>
      <c r="F802" s="78"/>
      <c r="G802" s="78"/>
      <c r="H802" s="78"/>
      <c r="I802" s="78"/>
      <c r="J802" s="78"/>
      <c r="K802" s="78"/>
      <c r="L802" s="78"/>
      <c r="M802" s="78"/>
      <c r="N802" s="78"/>
      <c r="O802" s="78"/>
      <c r="P802" s="78"/>
      <c r="Q802" s="78"/>
      <c r="R802" s="78"/>
      <c r="S802" s="78"/>
      <c r="T802" s="78"/>
      <c r="U802" s="78"/>
      <c r="V802" s="78"/>
      <c r="W802" s="78"/>
      <c r="X802" s="78"/>
      <c r="Y802" s="78"/>
      <c r="Z802" s="78"/>
    </row>
    <row r="803" ht="15.75" customHeight="1" spans="1:26">
      <c r="A803" s="87"/>
      <c r="B803" s="78"/>
      <c r="C803" s="88"/>
      <c r="D803" s="88"/>
      <c r="E803" s="89"/>
      <c r="F803" s="78"/>
      <c r="G803" s="78"/>
      <c r="H803" s="78"/>
      <c r="I803" s="78"/>
      <c r="J803" s="78"/>
      <c r="K803" s="78"/>
      <c r="L803" s="78"/>
      <c r="M803" s="78"/>
      <c r="N803" s="78"/>
      <c r="O803" s="78"/>
      <c r="P803" s="78"/>
      <c r="Q803" s="78"/>
      <c r="R803" s="78"/>
      <c r="S803" s="78"/>
      <c r="T803" s="78"/>
      <c r="U803" s="78"/>
      <c r="V803" s="78"/>
      <c r="W803" s="78"/>
      <c r="X803" s="78"/>
      <c r="Y803" s="78"/>
      <c r="Z803" s="78"/>
    </row>
    <row r="804" ht="15.75" customHeight="1" spans="1:26">
      <c r="A804" s="87"/>
      <c r="B804" s="78"/>
      <c r="C804" s="88"/>
      <c r="D804" s="88"/>
      <c r="E804" s="89"/>
      <c r="F804" s="78"/>
      <c r="G804" s="78"/>
      <c r="H804" s="78"/>
      <c r="I804" s="78"/>
      <c r="J804" s="78"/>
      <c r="K804" s="78"/>
      <c r="L804" s="78"/>
      <c r="M804" s="78"/>
      <c r="N804" s="78"/>
      <c r="O804" s="78"/>
      <c r="P804" s="78"/>
      <c r="Q804" s="78"/>
      <c r="R804" s="78"/>
      <c r="S804" s="78"/>
      <c r="T804" s="78"/>
      <c r="U804" s="78"/>
      <c r="V804" s="78"/>
      <c r="W804" s="78"/>
      <c r="X804" s="78"/>
      <c r="Y804" s="78"/>
      <c r="Z804" s="78"/>
    </row>
    <row r="805" ht="15.75" customHeight="1" spans="1:26">
      <c r="A805" s="87"/>
      <c r="B805" s="78"/>
      <c r="C805" s="88"/>
      <c r="D805" s="88"/>
      <c r="E805" s="89"/>
      <c r="F805" s="78"/>
      <c r="G805" s="78"/>
      <c r="H805" s="78"/>
      <c r="I805" s="78"/>
      <c r="J805" s="78"/>
      <c r="K805" s="78"/>
      <c r="L805" s="78"/>
      <c r="M805" s="78"/>
      <c r="N805" s="78"/>
      <c r="O805" s="78"/>
      <c r="P805" s="78"/>
      <c r="Q805" s="78"/>
      <c r="R805" s="78"/>
      <c r="S805" s="78"/>
      <c r="T805" s="78"/>
      <c r="U805" s="78"/>
      <c r="V805" s="78"/>
      <c r="W805" s="78"/>
      <c r="X805" s="78"/>
      <c r="Y805" s="78"/>
      <c r="Z805" s="78"/>
    </row>
    <row r="806" ht="15.75" customHeight="1" spans="1:26">
      <c r="A806" s="87"/>
      <c r="B806" s="78"/>
      <c r="C806" s="88"/>
      <c r="D806" s="88"/>
      <c r="E806" s="89"/>
      <c r="F806" s="78"/>
      <c r="G806" s="78"/>
      <c r="H806" s="78"/>
      <c r="I806" s="78"/>
      <c r="J806" s="78"/>
      <c r="K806" s="78"/>
      <c r="L806" s="78"/>
      <c r="M806" s="78"/>
      <c r="N806" s="78"/>
      <c r="O806" s="78"/>
      <c r="P806" s="78"/>
      <c r="Q806" s="78"/>
      <c r="R806" s="78"/>
      <c r="S806" s="78"/>
      <c r="T806" s="78"/>
      <c r="U806" s="78"/>
      <c r="V806" s="78"/>
      <c r="W806" s="78"/>
      <c r="X806" s="78"/>
      <c r="Y806" s="78"/>
      <c r="Z806" s="78"/>
    </row>
    <row r="807" ht="15.75" customHeight="1" spans="1:26">
      <c r="A807" s="87"/>
      <c r="B807" s="78"/>
      <c r="C807" s="88"/>
      <c r="D807" s="88"/>
      <c r="E807" s="89"/>
      <c r="F807" s="78"/>
      <c r="G807" s="78"/>
      <c r="H807" s="78"/>
      <c r="I807" s="78"/>
      <c r="J807" s="78"/>
      <c r="K807" s="78"/>
      <c r="L807" s="78"/>
      <c r="M807" s="78"/>
      <c r="N807" s="78"/>
      <c r="O807" s="78"/>
      <c r="P807" s="78"/>
      <c r="Q807" s="78"/>
      <c r="R807" s="78"/>
      <c r="S807" s="78"/>
      <c r="T807" s="78"/>
      <c r="U807" s="78"/>
      <c r="V807" s="78"/>
      <c r="W807" s="78"/>
      <c r="X807" s="78"/>
      <c r="Y807" s="78"/>
      <c r="Z807" s="78"/>
    </row>
    <row r="808" ht="15.75" customHeight="1" spans="1:26">
      <c r="A808" s="87"/>
      <c r="B808" s="78"/>
      <c r="C808" s="88"/>
      <c r="D808" s="88"/>
      <c r="E808" s="89"/>
      <c r="F808" s="78"/>
      <c r="G808" s="78"/>
      <c r="H808" s="78"/>
      <c r="I808" s="78"/>
      <c r="J808" s="78"/>
      <c r="K808" s="78"/>
      <c r="L808" s="78"/>
      <c r="M808" s="78"/>
      <c r="N808" s="78"/>
      <c r="O808" s="78"/>
      <c r="P808" s="78"/>
      <c r="Q808" s="78"/>
      <c r="R808" s="78"/>
      <c r="S808" s="78"/>
      <c r="T808" s="78"/>
      <c r="U808" s="78"/>
      <c r="V808" s="78"/>
      <c r="W808" s="78"/>
      <c r="X808" s="78"/>
      <c r="Y808" s="78"/>
      <c r="Z808" s="78"/>
    </row>
    <row r="809" ht="15.75" customHeight="1" spans="1:26">
      <c r="A809" s="87"/>
      <c r="B809" s="78"/>
      <c r="C809" s="88"/>
      <c r="D809" s="88"/>
      <c r="E809" s="89"/>
      <c r="F809" s="78"/>
      <c r="G809" s="78"/>
      <c r="H809" s="78"/>
      <c r="I809" s="78"/>
      <c r="J809" s="78"/>
      <c r="K809" s="78"/>
      <c r="L809" s="78"/>
      <c r="M809" s="78"/>
      <c r="N809" s="78"/>
      <c r="O809" s="78"/>
      <c r="P809" s="78"/>
      <c r="Q809" s="78"/>
      <c r="R809" s="78"/>
      <c r="S809" s="78"/>
      <c r="T809" s="78"/>
      <c r="U809" s="78"/>
      <c r="V809" s="78"/>
      <c r="W809" s="78"/>
      <c r="X809" s="78"/>
      <c r="Y809" s="78"/>
      <c r="Z809" s="78"/>
    </row>
    <row r="810" ht="15.75" customHeight="1" spans="1:26">
      <c r="A810" s="87"/>
      <c r="B810" s="78"/>
      <c r="C810" s="88"/>
      <c r="D810" s="88"/>
      <c r="E810" s="89"/>
      <c r="F810" s="78"/>
      <c r="G810" s="78"/>
      <c r="H810" s="78"/>
      <c r="I810" s="78"/>
      <c r="J810" s="78"/>
      <c r="K810" s="78"/>
      <c r="L810" s="78"/>
      <c r="M810" s="78"/>
      <c r="N810" s="78"/>
      <c r="O810" s="78"/>
      <c r="P810" s="78"/>
      <c r="Q810" s="78"/>
      <c r="R810" s="78"/>
      <c r="S810" s="78"/>
      <c r="T810" s="78"/>
      <c r="U810" s="78"/>
      <c r="V810" s="78"/>
      <c r="W810" s="78"/>
      <c r="X810" s="78"/>
      <c r="Y810" s="78"/>
      <c r="Z810" s="78"/>
    </row>
    <row r="811" ht="15.75" customHeight="1" spans="1:26">
      <c r="A811" s="87"/>
      <c r="B811" s="78"/>
      <c r="C811" s="88"/>
      <c r="D811" s="88"/>
      <c r="E811" s="89"/>
      <c r="F811" s="78"/>
      <c r="G811" s="78"/>
      <c r="H811" s="78"/>
      <c r="I811" s="78"/>
      <c r="J811" s="78"/>
      <c r="K811" s="78"/>
      <c r="L811" s="78"/>
      <c r="M811" s="78"/>
      <c r="N811" s="78"/>
      <c r="O811" s="78"/>
      <c r="P811" s="78"/>
      <c r="Q811" s="78"/>
      <c r="R811" s="78"/>
      <c r="S811" s="78"/>
      <c r="T811" s="78"/>
      <c r="U811" s="78"/>
      <c r="V811" s="78"/>
      <c r="W811" s="78"/>
      <c r="X811" s="78"/>
      <c r="Y811" s="78"/>
      <c r="Z811" s="78"/>
    </row>
    <row r="812" ht="15.75" customHeight="1" spans="1:26">
      <c r="A812" s="87"/>
      <c r="B812" s="78"/>
      <c r="C812" s="88"/>
      <c r="D812" s="88"/>
      <c r="E812" s="89"/>
      <c r="F812" s="78"/>
      <c r="G812" s="78"/>
      <c r="H812" s="78"/>
      <c r="I812" s="78"/>
      <c r="J812" s="78"/>
      <c r="K812" s="78"/>
      <c r="L812" s="78"/>
      <c r="M812" s="78"/>
      <c r="N812" s="78"/>
      <c r="O812" s="78"/>
      <c r="P812" s="78"/>
      <c r="Q812" s="78"/>
      <c r="R812" s="78"/>
      <c r="S812" s="78"/>
      <c r="T812" s="78"/>
      <c r="U812" s="78"/>
      <c r="V812" s="78"/>
      <c r="W812" s="78"/>
      <c r="X812" s="78"/>
      <c r="Y812" s="78"/>
      <c r="Z812" s="78"/>
    </row>
    <row r="813" ht="15.75" customHeight="1" spans="1:26">
      <c r="A813" s="87"/>
      <c r="B813" s="78"/>
      <c r="C813" s="88"/>
      <c r="D813" s="88"/>
      <c r="E813" s="89"/>
      <c r="F813" s="78"/>
      <c r="G813" s="78"/>
      <c r="H813" s="78"/>
      <c r="I813" s="78"/>
      <c r="J813" s="78"/>
      <c r="K813" s="78"/>
      <c r="L813" s="78"/>
      <c r="M813" s="78"/>
      <c r="N813" s="78"/>
      <c r="O813" s="78"/>
      <c r="P813" s="78"/>
      <c r="Q813" s="78"/>
      <c r="R813" s="78"/>
      <c r="S813" s="78"/>
      <c r="T813" s="78"/>
      <c r="U813" s="78"/>
      <c r="V813" s="78"/>
      <c r="W813" s="78"/>
      <c r="X813" s="78"/>
      <c r="Y813" s="78"/>
      <c r="Z813" s="78"/>
    </row>
    <row r="814" ht="15.75" customHeight="1" spans="1:26">
      <c r="A814" s="87"/>
      <c r="B814" s="78"/>
      <c r="C814" s="88"/>
      <c r="D814" s="88"/>
      <c r="E814" s="89"/>
      <c r="F814" s="78"/>
      <c r="G814" s="78"/>
      <c r="H814" s="78"/>
      <c r="I814" s="78"/>
      <c r="J814" s="78"/>
      <c r="K814" s="78"/>
      <c r="L814" s="78"/>
      <c r="M814" s="78"/>
      <c r="N814" s="78"/>
      <c r="O814" s="78"/>
      <c r="P814" s="78"/>
      <c r="Q814" s="78"/>
      <c r="R814" s="78"/>
      <c r="S814" s="78"/>
      <c r="T814" s="78"/>
      <c r="U814" s="78"/>
      <c r="V814" s="78"/>
      <c r="W814" s="78"/>
      <c r="X814" s="78"/>
      <c r="Y814" s="78"/>
      <c r="Z814" s="78"/>
    </row>
    <row r="815" ht="15.75" customHeight="1" spans="1:26">
      <c r="A815" s="87"/>
      <c r="B815" s="78"/>
      <c r="C815" s="88"/>
      <c r="D815" s="88"/>
      <c r="E815" s="89"/>
      <c r="F815" s="78"/>
      <c r="G815" s="78"/>
      <c r="H815" s="78"/>
      <c r="I815" s="78"/>
      <c r="J815" s="78"/>
      <c r="K815" s="78"/>
      <c r="L815" s="78"/>
      <c r="M815" s="78"/>
      <c r="N815" s="78"/>
      <c r="O815" s="78"/>
      <c r="P815" s="78"/>
      <c r="Q815" s="78"/>
      <c r="R815" s="78"/>
      <c r="S815" s="78"/>
      <c r="T815" s="78"/>
      <c r="U815" s="78"/>
      <c r="V815" s="78"/>
      <c r="W815" s="78"/>
      <c r="X815" s="78"/>
      <c r="Y815" s="78"/>
      <c r="Z815" s="78"/>
    </row>
    <row r="816" ht="15.75" customHeight="1" spans="1:26">
      <c r="A816" s="87"/>
      <c r="B816" s="78"/>
      <c r="C816" s="88"/>
      <c r="D816" s="88"/>
      <c r="E816" s="89"/>
      <c r="F816" s="78"/>
      <c r="G816" s="78"/>
      <c r="H816" s="78"/>
      <c r="I816" s="78"/>
      <c r="J816" s="78"/>
      <c r="K816" s="78"/>
      <c r="L816" s="78"/>
      <c r="M816" s="78"/>
      <c r="N816" s="78"/>
      <c r="O816" s="78"/>
      <c r="P816" s="78"/>
      <c r="Q816" s="78"/>
      <c r="R816" s="78"/>
      <c r="S816" s="78"/>
      <c r="T816" s="78"/>
      <c r="U816" s="78"/>
      <c r="V816" s="78"/>
      <c r="W816" s="78"/>
      <c r="X816" s="78"/>
      <c r="Y816" s="78"/>
      <c r="Z816" s="78"/>
    </row>
    <row r="817" ht="15.75" customHeight="1" spans="1:26">
      <c r="A817" s="87"/>
      <c r="B817" s="78"/>
      <c r="C817" s="88"/>
      <c r="D817" s="88"/>
      <c r="E817" s="89"/>
      <c r="F817" s="78"/>
      <c r="G817" s="78"/>
      <c r="H817" s="78"/>
      <c r="I817" s="78"/>
      <c r="J817" s="78"/>
      <c r="K817" s="78"/>
      <c r="L817" s="78"/>
      <c r="M817" s="78"/>
      <c r="N817" s="78"/>
      <c r="O817" s="78"/>
      <c r="P817" s="78"/>
      <c r="Q817" s="78"/>
      <c r="R817" s="78"/>
      <c r="S817" s="78"/>
      <c r="T817" s="78"/>
      <c r="U817" s="78"/>
      <c r="V817" s="78"/>
      <c r="W817" s="78"/>
      <c r="X817" s="78"/>
      <c r="Y817" s="78"/>
      <c r="Z817" s="78"/>
    </row>
    <row r="818" ht="15.75" customHeight="1" spans="1:26">
      <c r="A818" s="87"/>
      <c r="B818" s="78"/>
      <c r="C818" s="88"/>
      <c r="D818" s="88"/>
      <c r="E818" s="89"/>
      <c r="F818" s="78"/>
      <c r="G818" s="78"/>
      <c r="H818" s="78"/>
      <c r="I818" s="78"/>
      <c r="J818" s="78"/>
      <c r="K818" s="78"/>
      <c r="L818" s="78"/>
      <c r="M818" s="78"/>
      <c r="N818" s="78"/>
      <c r="O818" s="78"/>
      <c r="P818" s="78"/>
      <c r="Q818" s="78"/>
      <c r="R818" s="78"/>
      <c r="S818" s="78"/>
      <c r="T818" s="78"/>
      <c r="U818" s="78"/>
      <c r="V818" s="78"/>
      <c r="W818" s="78"/>
      <c r="X818" s="78"/>
      <c r="Y818" s="78"/>
      <c r="Z818" s="78"/>
    </row>
    <row r="819" ht="15.75" customHeight="1" spans="1:26">
      <c r="A819" s="87"/>
      <c r="B819" s="78"/>
      <c r="C819" s="88"/>
      <c r="D819" s="88"/>
      <c r="E819" s="89"/>
      <c r="F819" s="78"/>
      <c r="G819" s="78"/>
      <c r="H819" s="78"/>
      <c r="I819" s="78"/>
      <c r="J819" s="78"/>
      <c r="K819" s="78"/>
      <c r="L819" s="78"/>
      <c r="M819" s="78"/>
      <c r="N819" s="78"/>
      <c r="O819" s="78"/>
      <c r="P819" s="78"/>
      <c r="Q819" s="78"/>
      <c r="R819" s="78"/>
      <c r="S819" s="78"/>
      <c r="T819" s="78"/>
      <c r="U819" s="78"/>
      <c r="V819" s="78"/>
      <c r="W819" s="78"/>
      <c r="X819" s="78"/>
      <c r="Y819" s="78"/>
      <c r="Z819" s="78"/>
    </row>
    <row r="820" ht="15.75" customHeight="1" spans="1:26">
      <c r="A820" s="87"/>
      <c r="B820" s="78"/>
      <c r="C820" s="88"/>
      <c r="D820" s="88"/>
      <c r="E820" s="89"/>
      <c r="F820" s="78"/>
      <c r="G820" s="78"/>
      <c r="H820" s="78"/>
      <c r="I820" s="78"/>
      <c r="J820" s="78"/>
      <c r="K820" s="78"/>
      <c r="L820" s="78"/>
      <c r="M820" s="78"/>
      <c r="N820" s="78"/>
      <c r="O820" s="78"/>
      <c r="P820" s="78"/>
      <c r="Q820" s="78"/>
      <c r="R820" s="78"/>
      <c r="S820" s="78"/>
      <c r="T820" s="78"/>
      <c r="U820" s="78"/>
      <c r="V820" s="78"/>
      <c r="W820" s="78"/>
      <c r="X820" s="78"/>
      <c r="Y820" s="78"/>
      <c r="Z820" s="78"/>
    </row>
    <row r="821" ht="15.75" customHeight="1" spans="1:26">
      <c r="A821" s="87"/>
      <c r="B821" s="78"/>
      <c r="C821" s="88"/>
      <c r="D821" s="88"/>
      <c r="E821" s="89"/>
      <c r="F821" s="78"/>
      <c r="G821" s="78"/>
      <c r="H821" s="78"/>
      <c r="I821" s="78"/>
      <c r="J821" s="78"/>
      <c r="K821" s="78"/>
      <c r="L821" s="78"/>
      <c r="M821" s="78"/>
      <c r="N821" s="78"/>
      <c r="O821" s="78"/>
      <c r="P821" s="78"/>
      <c r="Q821" s="78"/>
      <c r="R821" s="78"/>
      <c r="S821" s="78"/>
      <c r="T821" s="78"/>
      <c r="U821" s="78"/>
      <c r="V821" s="78"/>
      <c r="W821" s="78"/>
      <c r="X821" s="78"/>
      <c r="Y821" s="78"/>
      <c r="Z821" s="78"/>
    </row>
    <row r="822" ht="15.75" customHeight="1" spans="1:26">
      <c r="A822" s="87"/>
      <c r="B822" s="78"/>
      <c r="C822" s="88"/>
      <c r="D822" s="88"/>
      <c r="E822" s="89"/>
      <c r="F822" s="78"/>
      <c r="G822" s="78"/>
      <c r="H822" s="78"/>
      <c r="I822" s="78"/>
      <c r="J822" s="78"/>
      <c r="K822" s="78"/>
      <c r="L822" s="78"/>
      <c r="M822" s="78"/>
      <c r="N822" s="78"/>
      <c r="O822" s="78"/>
      <c r="P822" s="78"/>
      <c r="Q822" s="78"/>
      <c r="R822" s="78"/>
      <c r="S822" s="78"/>
      <c r="T822" s="78"/>
      <c r="U822" s="78"/>
      <c r="V822" s="78"/>
      <c r="W822" s="78"/>
      <c r="X822" s="78"/>
      <c r="Y822" s="78"/>
      <c r="Z822" s="78"/>
    </row>
    <row r="823" ht="15.75" customHeight="1" spans="1:26">
      <c r="A823" s="87"/>
      <c r="B823" s="78"/>
      <c r="C823" s="88"/>
      <c r="D823" s="88"/>
      <c r="E823" s="89"/>
      <c r="F823" s="78"/>
      <c r="G823" s="78"/>
      <c r="H823" s="78"/>
      <c r="I823" s="78"/>
      <c r="J823" s="78"/>
      <c r="K823" s="78"/>
      <c r="L823" s="78"/>
      <c r="M823" s="78"/>
      <c r="N823" s="78"/>
      <c r="O823" s="78"/>
      <c r="P823" s="78"/>
      <c r="Q823" s="78"/>
      <c r="R823" s="78"/>
      <c r="S823" s="78"/>
      <c r="T823" s="78"/>
      <c r="U823" s="78"/>
      <c r="V823" s="78"/>
      <c r="W823" s="78"/>
      <c r="X823" s="78"/>
      <c r="Y823" s="78"/>
      <c r="Z823" s="78"/>
    </row>
    <row r="824" ht="15.75" customHeight="1" spans="1:26">
      <c r="A824" s="87"/>
      <c r="B824" s="78"/>
      <c r="C824" s="88"/>
      <c r="D824" s="88"/>
      <c r="E824" s="89"/>
      <c r="F824" s="78"/>
      <c r="G824" s="78"/>
      <c r="H824" s="78"/>
      <c r="I824" s="78"/>
      <c r="J824" s="78"/>
      <c r="K824" s="78"/>
      <c r="L824" s="78"/>
      <c r="M824" s="78"/>
      <c r="N824" s="78"/>
      <c r="O824" s="78"/>
      <c r="P824" s="78"/>
      <c r="Q824" s="78"/>
      <c r="R824" s="78"/>
      <c r="S824" s="78"/>
      <c r="T824" s="78"/>
      <c r="U824" s="78"/>
      <c r="V824" s="78"/>
      <c r="W824" s="78"/>
      <c r="X824" s="78"/>
      <c r="Y824" s="78"/>
      <c r="Z824" s="78"/>
    </row>
    <row r="825" ht="15.75" customHeight="1" spans="1:26">
      <c r="A825" s="87"/>
      <c r="B825" s="78"/>
      <c r="C825" s="88"/>
      <c r="D825" s="88"/>
      <c r="E825" s="89"/>
      <c r="F825" s="78"/>
      <c r="G825" s="78"/>
      <c r="H825" s="78"/>
      <c r="I825" s="78"/>
      <c r="J825" s="78"/>
      <c r="K825" s="78"/>
      <c r="L825" s="78"/>
      <c r="M825" s="78"/>
      <c r="N825" s="78"/>
      <c r="O825" s="78"/>
      <c r="P825" s="78"/>
      <c r="Q825" s="78"/>
      <c r="R825" s="78"/>
      <c r="S825" s="78"/>
      <c r="T825" s="78"/>
      <c r="U825" s="78"/>
      <c r="V825" s="78"/>
      <c r="W825" s="78"/>
      <c r="X825" s="78"/>
      <c r="Y825" s="78"/>
      <c r="Z825" s="78"/>
    </row>
    <row r="826" ht="15.75" customHeight="1" spans="1:26">
      <c r="A826" s="87"/>
      <c r="B826" s="78"/>
      <c r="C826" s="88"/>
      <c r="D826" s="88"/>
      <c r="E826" s="89"/>
      <c r="F826" s="78"/>
      <c r="G826" s="78"/>
      <c r="H826" s="78"/>
      <c r="I826" s="78"/>
      <c r="J826" s="78"/>
      <c r="K826" s="78"/>
      <c r="L826" s="78"/>
      <c r="M826" s="78"/>
      <c r="N826" s="78"/>
      <c r="O826" s="78"/>
      <c r="P826" s="78"/>
      <c r="Q826" s="78"/>
      <c r="R826" s="78"/>
      <c r="S826" s="78"/>
      <c r="T826" s="78"/>
      <c r="U826" s="78"/>
      <c r="V826" s="78"/>
      <c r="W826" s="78"/>
      <c r="X826" s="78"/>
      <c r="Y826" s="78"/>
      <c r="Z826" s="78"/>
    </row>
    <row r="827" ht="15.75" customHeight="1" spans="1:26">
      <c r="A827" s="87"/>
      <c r="B827" s="78"/>
      <c r="C827" s="88"/>
      <c r="D827" s="88"/>
      <c r="E827" s="89"/>
      <c r="F827" s="78"/>
      <c r="G827" s="78"/>
      <c r="H827" s="78"/>
      <c r="I827" s="78"/>
      <c r="J827" s="78"/>
      <c r="K827" s="78"/>
      <c r="L827" s="78"/>
      <c r="M827" s="78"/>
      <c r="N827" s="78"/>
      <c r="O827" s="78"/>
      <c r="P827" s="78"/>
      <c r="Q827" s="78"/>
      <c r="R827" s="78"/>
      <c r="S827" s="78"/>
      <c r="T827" s="78"/>
      <c r="U827" s="78"/>
      <c r="V827" s="78"/>
      <c r="W827" s="78"/>
      <c r="X827" s="78"/>
      <c r="Y827" s="78"/>
      <c r="Z827" s="78"/>
    </row>
    <row r="828" ht="15.75" customHeight="1" spans="1:26">
      <c r="A828" s="87"/>
      <c r="B828" s="78"/>
      <c r="C828" s="88"/>
      <c r="D828" s="88"/>
      <c r="E828" s="89"/>
      <c r="F828" s="78"/>
      <c r="G828" s="78"/>
      <c r="H828" s="78"/>
      <c r="I828" s="78"/>
      <c r="J828" s="78"/>
      <c r="K828" s="78"/>
      <c r="L828" s="78"/>
      <c r="M828" s="78"/>
      <c r="N828" s="78"/>
      <c r="O828" s="78"/>
      <c r="P828" s="78"/>
      <c r="Q828" s="78"/>
      <c r="R828" s="78"/>
      <c r="S828" s="78"/>
      <c r="T828" s="78"/>
      <c r="U828" s="78"/>
      <c r="V828" s="78"/>
      <c r="W828" s="78"/>
      <c r="X828" s="78"/>
      <c r="Y828" s="78"/>
      <c r="Z828" s="78"/>
    </row>
    <row r="829" ht="15.75" customHeight="1" spans="1:26">
      <c r="A829" s="87"/>
      <c r="B829" s="78"/>
      <c r="C829" s="88"/>
      <c r="D829" s="88"/>
      <c r="E829" s="89"/>
      <c r="F829" s="78"/>
      <c r="G829" s="78"/>
      <c r="H829" s="78"/>
      <c r="I829" s="78"/>
      <c r="J829" s="78"/>
      <c r="K829" s="78"/>
      <c r="L829" s="78"/>
      <c r="M829" s="78"/>
      <c r="N829" s="78"/>
      <c r="O829" s="78"/>
      <c r="P829" s="78"/>
      <c r="Q829" s="78"/>
      <c r="R829" s="78"/>
      <c r="S829" s="78"/>
      <c r="T829" s="78"/>
      <c r="U829" s="78"/>
      <c r="V829" s="78"/>
      <c r="W829" s="78"/>
      <c r="X829" s="78"/>
      <c r="Y829" s="78"/>
      <c r="Z829" s="78"/>
    </row>
    <row r="830" ht="15.75" customHeight="1" spans="1:26">
      <c r="A830" s="87"/>
      <c r="B830" s="78"/>
      <c r="C830" s="88"/>
      <c r="D830" s="88"/>
      <c r="E830" s="89"/>
      <c r="F830" s="78"/>
      <c r="G830" s="78"/>
      <c r="H830" s="78"/>
      <c r="I830" s="78"/>
      <c r="J830" s="78"/>
      <c r="K830" s="78"/>
      <c r="L830" s="78"/>
      <c r="M830" s="78"/>
      <c r="N830" s="78"/>
      <c r="O830" s="78"/>
      <c r="P830" s="78"/>
      <c r="Q830" s="78"/>
      <c r="R830" s="78"/>
      <c r="S830" s="78"/>
      <c r="T830" s="78"/>
      <c r="U830" s="78"/>
      <c r="V830" s="78"/>
      <c r="W830" s="78"/>
      <c r="X830" s="78"/>
      <c r="Y830" s="78"/>
      <c r="Z830" s="78"/>
    </row>
    <row r="831" ht="15.75" customHeight="1" spans="1:26">
      <c r="A831" s="87"/>
      <c r="B831" s="78"/>
      <c r="C831" s="88"/>
      <c r="D831" s="88"/>
      <c r="E831" s="89"/>
      <c r="F831" s="78"/>
      <c r="G831" s="78"/>
      <c r="H831" s="78"/>
      <c r="I831" s="78"/>
      <c r="J831" s="78"/>
      <c r="K831" s="78"/>
      <c r="L831" s="78"/>
      <c r="M831" s="78"/>
      <c r="N831" s="78"/>
      <c r="O831" s="78"/>
      <c r="P831" s="78"/>
      <c r="Q831" s="78"/>
      <c r="R831" s="78"/>
      <c r="S831" s="78"/>
      <c r="T831" s="78"/>
      <c r="U831" s="78"/>
      <c r="V831" s="78"/>
      <c r="W831" s="78"/>
      <c r="X831" s="78"/>
      <c r="Y831" s="78"/>
      <c r="Z831" s="78"/>
    </row>
    <row r="832" ht="15.75" customHeight="1" spans="1:26">
      <c r="A832" s="87"/>
      <c r="B832" s="78"/>
      <c r="C832" s="88"/>
      <c r="D832" s="88"/>
      <c r="E832" s="89"/>
      <c r="F832" s="78"/>
      <c r="G832" s="78"/>
      <c r="H832" s="78"/>
      <c r="I832" s="78"/>
      <c r="J832" s="78"/>
      <c r="K832" s="78"/>
      <c r="L832" s="78"/>
      <c r="M832" s="78"/>
      <c r="N832" s="78"/>
      <c r="O832" s="78"/>
      <c r="P832" s="78"/>
      <c r="Q832" s="78"/>
      <c r="R832" s="78"/>
      <c r="S832" s="78"/>
      <c r="T832" s="78"/>
      <c r="U832" s="78"/>
      <c r="V832" s="78"/>
      <c r="W832" s="78"/>
      <c r="X832" s="78"/>
      <c r="Y832" s="78"/>
      <c r="Z832" s="78"/>
    </row>
    <row r="833" ht="15.75" customHeight="1" spans="1:26">
      <c r="A833" s="87"/>
      <c r="B833" s="78"/>
      <c r="C833" s="88"/>
      <c r="D833" s="88"/>
      <c r="E833" s="89"/>
      <c r="F833" s="78"/>
      <c r="G833" s="78"/>
      <c r="H833" s="78"/>
      <c r="I833" s="78"/>
      <c r="J833" s="78"/>
      <c r="K833" s="78"/>
      <c r="L833" s="78"/>
      <c r="M833" s="78"/>
      <c r="N833" s="78"/>
      <c r="O833" s="78"/>
      <c r="P833" s="78"/>
      <c r="Q833" s="78"/>
      <c r="R833" s="78"/>
      <c r="S833" s="78"/>
      <c r="T833" s="78"/>
      <c r="U833" s="78"/>
      <c r="V833" s="78"/>
      <c r="W833" s="78"/>
      <c r="X833" s="78"/>
      <c r="Y833" s="78"/>
      <c r="Z833" s="78"/>
    </row>
    <row r="834" ht="15.75" customHeight="1" spans="1:26">
      <c r="A834" s="87"/>
      <c r="B834" s="78"/>
      <c r="C834" s="88"/>
      <c r="D834" s="88"/>
      <c r="E834" s="89"/>
      <c r="F834" s="78"/>
      <c r="G834" s="78"/>
      <c r="H834" s="78"/>
      <c r="I834" s="78"/>
      <c r="J834" s="78"/>
      <c r="K834" s="78"/>
      <c r="L834" s="78"/>
      <c r="M834" s="78"/>
      <c r="N834" s="78"/>
      <c r="O834" s="78"/>
      <c r="P834" s="78"/>
      <c r="Q834" s="78"/>
      <c r="R834" s="78"/>
      <c r="S834" s="78"/>
      <c r="T834" s="78"/>
      <c r="U834" s="78"/>
      <c r="V834" s="78"/>
      <c r="W834" s="78"/>
      <c r="X834" s="78"/>
      <c r="Y834" s="78"/>
      <c r="Z834" s="78"/>
    </row>
    <row r="835" ht="15.75" customHeight="1" spans="1:26">
      <c r="A835" s="87"/>
      <c r="B835" s="78"/>
      <c r="C835" s="88"/>
      <c r="D835" s="88"/>
      <c r="E835" s="89"/>
      <c r="F835" s="78"/>
      <c r="G835" s="78"/>
      <c r="H835" s="78"/>
      <c r="I835" s="78"/>
      <c r="J835" s="78"/>
      <c r="K835" s="78"/>
      <c r="L835" s="78"/>
      <c r="M835" s="78"/>
      <c r="N835" s="78"/>
      <c r="O835" s="78"/>
      <c r="P835" s="78"/>
      <c r="Q835" s="78"/>
      <c r="R835" s="78"/>
      <c r="S835" s="78"/>
      <c r="T835" s="78"/>
      <c r="U835" s="78"/>
      <c r="V835" s="78"/>
      <c r="W835" s="78"/>
      <c r="X835" s="78"/>
      <c r="Y835" s="78"/>
      <c r="Z835" s="78"/>
    </row>
    <row r="836" ht="15.75" customHeight="1" spans="1:26">
      <c r="A836" s="87"/>
      <c r="B836" s="78"/>
      <c r="C836" s="88"/>
      <c r="D836" s="88"/>
      <c r="E836" s="89"/>
      <c r="F836" s="78"/>
      <c r="G836" s="78"/>
      <c r="H836" s="78"/>
      <c r="I836" s="78"/>
      <c r="J836" s="78"/>
      <c r="K836" s="78"/>
      <c r="L836" s="78"/>
      <c r="M836" s="78"/>
      <c r="N836" s="78"/>
      <c r="O836" s="78"/>
      <c r="P836" s="78"/>
      <c r="Q836" s="78"/>
      <c r="R836" s="78"/>
      <c r="S836" s="78"/>
      <c r="T836" s="78"/>
      <c r="U836" s="78"/>
      <c r="V836" s="78"/>
      <c r="W836" s="78"/>
      <c r="X836" s="78"/>
      <c r="Y836" s="78"/>
      <c r="Z836" s="78"/>
    </row>
    <row r="837" ht="15.75" customHeight="1" spans="1:26">
      <c r="A837" s="87"/>
      <c r="B837" s="78"/>
      <c r="C837" s="88"/>
      <c r="D837" s="88"/>
      <c r="E837" s="89"/>
      <c r="F837" s="78"/>
      <c r="G837" s="78"/>
      <c r="H837" s="78"/>
      <c r="I837" s="78"/>
      <c r="J837" s="78"/>
      <c r="K837" s="78"/>
      <c r="L837" s="78"/>
      <c r="M837" s="78"/>
      <c r="N837" s="78"/>
      <c r="O837" s="78"/>
      <c r="P837" s="78"/>
      <c r="Q837" s="78"/>
      <c r="R837" s="78"/>
      <c r="S837" s="78"/>
      <c r="T837" s="78"/>
      <c r="U837" s="78"/>
      <c r="V837" s="78"/>
      <c r="W837" s="78"/>
      <c r="X837" s="78"/>
      <c r="Y837" s="78"/>
      <c r="Z837" s="78"/>
    </row>
    <row r="838" ht="15.75" customHeight="1" spans="1:26">
      <c r="A838" s="87"/>
      <c r="B838" s="78"/>
      <c r="C838" s="88"/>
      <c r="D838" s="88"/>
      <c r="E838" s="89"/>
      <c r="F838" s="78"/>
      <c r="G838" s="78"/>
      <c r="H838" s="78"/>
      <c r="I838" s="78"/>
      <c r="J838" s="78"/>
      <c r="K838" s="78"/>
      <c r="L838" s="78"/>
      <c r="M838" s="78"/>
      <c r="N838" s="78"/>
      <c r="O838" s="78"/>
      <c r="P838" s="78"/>
      <c r="Q838" s="78"/>
      <c r="R838" s="78"/>
      <c r="S838" s="78"/>
      <c r="T838" s="78"/>
      <c r="U838" s="78"/>
      <c r="V838" s="78"/>
      <c r="W838" s="78"/>
      <c r="X838" s="78"/>
      <c r="Y838" s="78"/>
      <c r="Z838" s="78"/>
    </row>
    <row r="839" ht="15.75" customHeight="1" spans="1:26">
      <c r="A839" s="87"/>
      <c r="B839" s="78"/>
      <c r="C839" s="88"/>
      <c r="D839" s="88"/>
      <c r="E839" s="89"/>
      <c r="F839" s="78"/>
      <c r="G839" s="78"/>
      <c r="H839" s="78"/>
      <c r="I839" s="78"/>
      <c r="J839" s="78"/>
      <c r="K839" s="78"/>
      <c r="L839" s="78"/>
      <c r="M839" s="78"/>
      <c r="N839" s="78"/>
      <c r="O839" s="78"/>
      <c r="P839" s="78"/>
      <c r="Q839" s="78"/>
      <c r="R839" s="78"/>
      <c r="S839" s="78"/>
      <c r="T839" s="78"/>
      <c r="U839" s="78"/>
      <c r="V839" s="78"/>
      <c r="W839" s="78"/>
      <c r="X839" s="78"/>
      <c r="Y839" s="78"/>
      <c r="Z839" s="78"/>
    </row>
    <row r="840" ht="15.75" customHeight="1" spans="1:26">
      <c r="A840" s="87"/>
      <c r="B840" s="78"/>
      <c r="C840" s="88"/>
      <c r="D840" s="88"/>
      <c r="E840" s="89"/>
      <c r="F840" s="78"/>
      <c r="G840" s="78"/>
      <c r="H840" s="78"/>
      <c r="I840" s="78"/>
      <c r="J840" s="78"/>
      <c r="K840" s="78"/>
      <c r="L840" s="78"/>
      <c r="M840" s="78"/>
      <c r="N840" s="78"/>
      <c r="O840" s="78"/>
      <c r="P840" s="78"/>
      <c r="Q840" s="78"/>
      <c r="R840" s="78"/>
      <c r="S840" s="78"/>
      <c r="T840" s="78"/>
      <c r="U840" s="78"/>
      <c r="V840" s="78"/>
      <c r="W840" s="78"/>
      <c r="X840" s="78"/>
      <c r="Y840" s="78"/>
      <c r="Z840" s="78"/>
    </row>
    <row r="841" ht="15.75" customHeight="1" spans="1:26">
      <c r="A841" s="87"/>
      <c r="B841" s="78"/>
      <c r="C841" s="88"/>
      <c r="D841" s="88"/>
      <c r="E841" s="89"/>
      <c r="F841" s="78"/>
      <c r="G841" s="78"/>
      <c r="H841" s="78"/>
      <c r="I841" s="78"/>
      <c r="J841" s="78"/>
      <c r="K841" s="78"/>
      <c r="L841" s="78"/>
      <c r="M841" s="78"/>
      <c r="N841" s="78"/>
      <c r="O841" s="78"/>
      <c r="P841" s="78"/>
      <c r="Q841" s="78"/>
      <c r="R841" s="78"/>
      <c r="S841" s="78"/>
      <c r="T841" s="78"/>
      <c r="U841" s="78"/>
      <c r="V841" s="78"/>
      <c r="W841" s="78"/>
      <c r="X841" s="78"/>
      <c r="Y841" s="78"/>
      <c r="Z841" s="78"/>
    </row>
    <row r="842" ht="15.75" customHeight="1" spans="1:26">
      <c r="A842" s="87"/>
      <c r="B842" s="78"/>
      <c r="C842" s="88"/>
      <c r="D842" s="88"/>
      <c r="E842" s="89"/>
      <c r="F842" s="78"/>
      <c r="G842" s="78"/>
      <c r="H842" s="78"/>
      <c r="I842" s="78"/>
      <c r="J842" s="78"/>
      <c r="K842" s="78"/>
      <c r="L842" s="78"/>
      <c r="M842" s="78"/>
      <c r="N842" s="78"/>
      <c r="O842" s="78"/>
      <c r="P842" s="78"/>
      <c r="Q842" s="78"/>
      <c r="R842" s="78"/>
      <c r="S842" s="78"/>
      <c r="T842" s="78"/>
      <c r="U842" s="78"/>
      <c r="V842" s="78"/>
      <c r="W842" s="78"/>
      <c r="X842" s="78"/>
      <c r="Y842" s="78"/>
      <c r="Z842" s="78"/>
    </row>
    <row r="843" ht="15.75" customHeight="1" spans="1:26">
      <c r="A843" s="87"/>
      <c r="B843" s="78"/>
      <c r="C843" s="88"/>
      <c r="D843" s="88"/>
      <c r="E843" s="89"/>
      <c r="F843" s="78"/>
      <c r="G843" s="78"/>
      <c r="H843" s="78"/>
      <c r="I843" s="78"/>
      <c r="J843" s="78"/>
      <c r="K843" s="78"/>
      <c r="L843" s="78"/>
      <c r="M843" s="78"/>
      <c r="N843" s="78"/>
      <c r="O843" s="78"/>
      <c r="P843" s="78"/>
      <c r="Q843" s="78"/>
      <c r="R843" s="78"/>
      <c r="S843" s="78"/>
      <c r="T843" s="78"/>
      <c r="U843" s="78"/>
      <c r="V843" s="78"/>
      <c r="W843" s="78"/>
      <c r="X843" s="78"/>
      <c r="Y843" s="78"/>
      <c r="Z843" s="78"/>
    </row>
    <row r="844" ht="15.75" customHeight="1" spans="1:26">
      <c r="A844" s="87"/>
      <c r="B844" s="78"/>
      <c r="C844" s="88"/>
      <c r="D844" s="88"/>
      <c r="E844" s="89"/>
      <c r="F844" s="78"/>
      <c r="G844" s="78"/>
      <c r="H844" s="78"/>
      <c r="I844" s="78"/>
      <c r="J844" s="78"/>
      <c r="K844" s="78"/>
      <c r="L844" s="78"/>
      <c r="M844" s="78"/>
      <c r="N844" s="78"/>
      <c r="O844" s="78"/>
      <c r="P844" s="78"/>
      <c r="Q844" s="78"/>
      <c r="R844" s="78"/>
      <c r="S844" s="78"/>
      <c r="T844" s="78"/>
      <c r="U844" s="78"/>
      <c r="V844" s="78"/>
      <c r="W844" s="78"/>
      <c r="X844" s="78"/>
      <c r="Y844" s="78"/>
      <c r="Z844" s="78"/>
    </row>
    <row r="845" ht="15.75" customHeight="1" spans="1:26">
      <c r="A845" s="87"/>
      <c r="B845" s="78"/>
      <c r="C845" s="88"/>
      <c r="D845" s="88"/>
      <c r="E845" s="89"/>
      <c r="F845" s="78"/>
      <c r="G845" s="78"/>
      <c r="H845" s="78"/>
      <c r="I845" s="78"/>
      <c r="J845" s="78"/>
      <c r="K845" s="78"/>
      <c r="L845" s="78"/>
      <c r="M845" s="78"/>
      <c r="N845" s="78"/>
      <c r="O845" s="78"/>
      <c r="P845" s="78"/>
      <c r="Q845" s="78"/>
      <c r="R845" s="78"/>
      <c r="S845" s="78"/>
      <c r="T845" s="78"/>
      <c r="U845" s="78"/>
      <c r="V845" s="78"/>
      <c r="W845" s="78"/>
      <c r="X845" s="78"/>
      <c r="Y845" s="78"/>
      <c r="Z845" s="78"/>
    </row>
    <row r="846" ht="15.75" customHeight="1" spans="1:26">
      <c r="A846" s="87"/>
      <c r="B846" s="78"/>
      <c r="C846" s="88"/>
      <c r="D846" s="88"/>
      <c r="E846" s="89"/>
      <c r="F846" s="78"/>
      <c r="G846" s="78"/>
      <c r="H846" s="78"/>
      <c r="I846" s="78"/>
      <c r="J846" s="78"/>
      <c r="K846" s="78"/>
      <c r="L846" s="78"/>
      <c r="M846" s="78"/>
      <c r="N846" s="78"/>
      <c r="O846" s="78"/>
      <c r="P846" s="78"/>
      <c r="Q846" s="78"/>
      <c r="R846" s="78"/>
      <c r="S846" s="78"/>
      <c r="T846" s="78"/>
      <c r="U846" s="78"/>
      <c r="V846" s="78"/>
      <c r="W846" s="78"/>
      <c r="X846" s="78"/>
      <c r="Y846" s="78"/>
      <c r="Z846" s="78"/>
    </row>
    <row r="847" ht="15.75" customHeight="1" spans="1:26">
      <c r="A847" s="87"/>
      <c r="B847" s="78"/>
      <c r="C847" s="88"/>
      <c r="D847" s="88"/>
      <c r="E847" s="89"/>
      <c r="F847" s="78"/>
      <c r="G847" s="78"/>
      <c r="H847" s="78"/>
      <c r="I847" s="78"/>
      <c r="J847" s="78"/>
      <c r="K847" s="78"/>
      <c r="L847" s="78"/>
      <c r="M847" s="78"/>
      <c r="N847" s="78"/>
      <c r="O847" s="78"/>
      <c r="P847" s="78"/>
      <c r="Q847" s="78"/>
      <c r="R847" s="78"/>
      <c r="S847" s="78"/>
      <c r="T847" s="78"/>
      <c r="U847" s="78"/>
      <c r="V847" s="78"/>
      <c r="W847" s="78"/>
      <c r="X847" s="78"/>
      <c r="Y847" s="78"/>
      <c r="Z847" s="78"/>
    </row>
    <row r="848" ht="15.75" customHeight="1" spans="1:26">
      <c r="A848" s="87"/>
      <c r="B848" s="78"/>
      <c r="C848" s="88"/>
      <c r="D848" s="88"/>
      <c r="E848" s="89"/>
      <c r="F848" s="78"/>
      <c r="G848" s="78"/>
      <c r="H848" s="78"/>
      <c r="I848" s="78"/>
      <c r="J848" s="78"/>
      <c r="K848" s="78"/>
      <c r="L848" s="78"/>
      <c r="M848" s="78"/>
      <c r="N848" s="78"/>
      <c r="O848" s="78"/>
      <c r="P848" s="78"/>
      <c r="Q848" s="78"/>
      <c r="R848" s="78"/>
      <c r="S848" s="78"/>
      <c r="T848" s="78"/>
      <c r="U848" s="78"/>
      <c r="V848" s="78"/>
      <c r="W848" s="78"/>
      <c r="X848" s="78"/>
      <c r="Y848" s="78"/>
      <c r="Z848" s="78"/>
    </row>
    <row r="849" ht="15.75" customHeight="1" spans="1:26">
      <c r="A849" s="87"/>
      <c r="B849" s="78"/>
      <c r="C849" s="88"/>
      <c r="D849" s="88"/>
      <c r="E849" s="89"/>
      <c r="F849" s="78"/>
      <c r="G849" s="78"/>
      <c r="H849" s="78"/>
      <c r="I849" s="78"/>
      <c r="J849" s="78"/>
      <c r="K849" s="78"/>
      <c r="L849" s="78"/>
      <c r="M849" s="78"/>
      <c r="N849" s="78"/>
      <c r="O849" s="78"/>
      <c r="P849" s="78"/>
      <c r="Q849" s="78"/>
      <c r="R849" s="78"/>
      <c r="S849" s="78"/>
      <c r="T849" s="78"/>
      <c r="U849" s="78"/>
      <c r="V849" s="78"/>
      <c r="W849" s="78"/>
      <c r="X849" s="78"/>
      <c r="Y849" s="78"/>
      <c r="Z849" s="78"/>
    </row>
    <row r="850" ht="15.75" customHeight="1" spans="1:26">
      <c r="A850" s="87"/>
      <c r="B850" s="78"/>
      <c r="C850" s="88"/>
      <c r="D850" s="88"/>
      <c r="E850" s="89"/>
      <c r="F850" s="78"/>
      <c r="G850" s="78"/>
      <c r="H850" s="78"/>
      <c r="I850" s="78"/>
      <c r="J850" s="78"/>
      <c r="K850" s="78"/>
      <c r="L850" s="78"/>
      <c r="M850" s="78"/>
      <c r="N850" s="78"/>
      <c r="O850" s="78"/>
      <c r="P850" s="78"/>
      <c r="Q850" s="78"/>
      <c r="R850" s="78"/>
      <c r="S850" s="78"/>
      <c r="T850" s="78"/>
      <c r="U850" s="78"/>
      <c r="V850" s="78"/>
      <c r="W850" s="78"/>
      <c r="X850" s="78"/>
      <c r="Y850" s="78"/>
      <c r="Z850" s="78"/>
    </row>
    <row r="851" ht="15.75" customHeight="1" spans="1:26">
      <c r="A851" s="87"/>
      <c r="B851" s="78"/>
      <c r="C851" s="88"/>
      <c r="D851" s="88"/>
      <c r="E851" s="89"/>
      <c r="F851" s="78"/>
      <c r="G851" s="78"/>
      <c r="H851" s="78"/>
      <c r="I851" s="78"/>
      <c r="J851" s="78"/>
      <c r="K851" s="78"/>
      <c r="L851" s="78"/>
      <c r="M851" s="78"/>
      <c r="N851" s="78"/>
      <c r="O851" s="78"/>
      <c r="P851" s="78"/>
      <c r="Q851" s="78"/>
      <c r="R851" s="78"/>
      <c r="S851" s="78"/>
      <c r="T851" s="78"/>
      <c r="U851" s="78"/>
      <c r="V851" s="78"/>
      <c r="W851" s="78"/>
      <c r="X851" s="78"/>
      <c r="Y851" s="78"/>
      <c r="Z851" s="78"/>
    </row>
    <row r="852" ht="15.75" customHeight="1" spans="1:26">
      <c r="A852" s="87"/>
      <c r="B852" s="78"/>
      <c r="C852" s="88"/>
      <c r="D852" s="88"/>
      <c r="E852" s="89"/>
      <c r="F852" s="78"/>
      <c r="G852" s="78"/>
      <c r="H852" s="78"/>
      <c r="I852" s="78"/>
      <c r="J852" s="78"/>
      <c r="K852" s="78"/>
      <c r="L852" s="78"/>
      <c r="M852" s="78"/>
      <c r="N852" s="78"/>
      <c r="O852" s="78"/>
      <c r="P852" s="78"/>
      <c r="Q852" s="78"/>
      <c r="R852" s="78"/>
      <c r="S852" s="78"/>
      <c r="T852" s="78"/>
      <c r="U852" s="78"/>
      <c r="V852" s="78"/>
      <c r="W852" s="78"/>
      <c r="X852" s="78"/>
      <c r="Y852" s="78"/>
      <c r="Z852" s="78"/>
    </row>
    <row r="853" ht="15.75" customHeight="1" spans="1:26">
      <c r="A853" s="87"/>
      <c r="B853" s="78"/>
      <c r="C853" s="88"/>
      <c r="D853" s="88"/>
      <c r="E853" s="89"/>
      <c r="F853" s="78"/>
      <c r="G853" s="78"/>
      <c r="H853" s="78"/>
      <c r="I853" s="78"/>
      <c r="J853" s="78"/>
      <c r="K853" s="78"/>
      <c r="L853" s="78"/>
      <c r="M853" s="78"/>
      <c r="N853" s="78"/>
      <c r="O853" s="78"/>
      <c r="P853" s="78"/>
      <c r="Q853" s="78"/>
      <c r="R853" s="78"/>
      <c r="S853" s="78"/>
      <c r="T853" s="78"/>
      <c r="U853" s="78"/>
      <c r="V853" s="78"/>
      <c r="W853" s="78"/>
      <c r="X853" s="78"/>
      <c r="Y853" s="78"/>
      <c r="Z853" s="78"/>
    </row>
    <row r="854" ht="15.75" customHeight="1" spans="1:26">
      <c r="A854" s="87"/>
      <c r="B854" s="78"/>
      <c r="C854" s="88"/>
      <c r="D854" s="88"/>
      <c r="E854" s="89"/>
      <c r="F854" s="78"/>
      <c r="G854" s="78"/>
      <c r="H854" s="78"/>
      <c r="I854" s="78"/>
      <c r="J854" s="78"/>
      <c r="K854" s="78"/>
      <c r="L854" s="78"/>
      <c r="M854" s="78"/>
      <c r="N854" s="78"/>
      <c r="O854" s="78"/>
      <c r="P854" s="78"/>
      <c r="Q854" s="78"/>
      <c r="R854" s="78"/>
      <c r="S854" s="78"/>
      <c r="T854" s="78"/>
      <c r="U854" s="78"/>
      <c r="V854" s="78"/>
      <c r="W854" s="78"/>
      <c r="X854" s="78"/>
      <c r="Y854" s="78"/>
      <c r="Z854" s="78"/>
    </row>
    <row r="855" ht="15.75" customHeight="1" spans="1:26">
      <c r="A855" s="87"/>
      <c r="B855" s="78"/>
      <c r="C855" s="88"/>
      <c r="D855" s="88"/>
      <c r="E855" s="89"/>
      <c r="F855" s="78"/>
      <c r="G855" s="78"/>
      <c r="H855" s="78"/>
      <c r="I855" s="78"/>
      <c r="J855" s="78"/>
      <c r="K855" s="78"/>
      <c r="L855" s="78"/>
      <c r="M855" s="78"/>
      <c r="N855" s="78"/>
      <c r="O855" s="78"/>
      <c r="P855" s="78"/>
      <c r="Q855" s="78"/>
      <c r="R855" s="78"/>
      <c r="S855" s="78"/>
      <c r="T855" s="78"/>
      <c r="U855" s="78"/>
      <c r="V855" s="78"/>
      <c r="W855" s="78"/>
      <c r="X855" s="78"/>
      <c r="Y855" s="78"/>
      <c r="Z855" s="78"/>
    </row>
    <row r="856" ht="15.75" customHeight="1" spans="1:26">
      <c r="A856" s="87"/>
      <c r="B856" s="78"/>
      <c r="C856" s="88"/>
      <c r="D856" s="88"/>
      <c r="E856" s="89"/>
      <c r="F856" s="78"/>
      <c r="G856" s="78"/>
      <c r="H856" s="78"/>
      <c r="I856" s="78"/>
      <c r="J856" s="78"/>
      <c r="K856" s="78"/>
      <c r="L856" s="78"/>
      <c r="M856" s="78"/>
      <c r="N856" s="78"/>
      <c r="O856" s="78"/>
      <c r="P856" s="78"/>
      <c r="Q856" s="78"/>
      <c r="R856" s="78"/>
      <c r="S856" s="78"/>
      <c r="T856" s="78"/>
      <c r="U856" s="78"/>
      <c r="V856" s="78"/>
      <c r="W856" s="78"/>
      <c r="X856" s="78"/>
      <c r="Y856" s="78"/>
      <c r="Z856" s="78"/>
    </row>
    <row r="857" ht="15.75" customHeight="1" spans="1:26">
      <c r="A857" s="87"/>
      <c r="B857" s="78"/>
      <c r="C857" s="88"/>
      <c r="D857" s="88"/>
      <c r="E857" s="89"/>
      <c r="F857" s="78"/>
      <c r="G857" s="78"/>
      <c r="H857" s="78"/>
      <c r="I857" s="78"/>
      <c r="J857" s="78"/>
      <c r="K857" s="78"/>
      <c r="L857" s="78"/>
      <c r="M857" s="78"/>
      <c r="N857" s="78"/>
      <c r="O857" s="78"/>
      <c r="P857" s="78"/>
      <c r="Q857" s="78"/>
      <c r="R857" s="78"/>
      <c r="S857" s="78"/>
      <c r="T857" s="78"/>
      <c r="U857" s="78"/>
      <c r="V857" s="78"/>
      <c r="W857" s="78"/>
      <c r="X857" s="78"/>
      <c r="Y857" s="78"/>
      <c r="Z857" s="78"/>
    </row>
    <row r="858" ht="15.75" customHeight="1" spans="1:26">
      <c r="A858" s="87"/>
      <c r="B858" s="78"/>
      <c r="C858" s="88"/>
      <c r="D858" s="88"/>
      <c r="E858" s="89"/>
      <c r="F858" s="78"/>
      <c r="G858" s="78"/>
      <c r="H858" s="78"/>
      <c r="I858" s="78"/>
      <c r="J858" s="78"/>
      <c r="K858" s="78"/>
      <c r="L858" s="78"/>
      <c r="M858" s="78"/>
      <c r="N858" s="78"/>
      <c r="O858" s="78"/>
      <c r="P858" s="78"/>
      <c r="Q858" s="78"/>
      <c r="R858" s="78"/>
      <c r="S858" s="78"/>
      <c r="T858" s="78"/>
      <c r="U858" s="78"/>
      <c r="V858" s="78"/>
      <c r="W858" s="78"/>
      <c r="X858" s="78"/>
      <c r="Y858" s="78"/>
      <c r="Z858" s="78"/>
    </row>
    <row r="859" ht="15.75" customHeight="1" spans="1:26">
      <c r="A859" s="87"/>
      <c r="B859" s="78"/>
      <c r="C859" s="88"/>
      <c r="D859" s="88"/>
      <c r="E859" s="89"/>
      <c r="F859" s="78"/>
      <c r="G859" s="78"/>
      <c r="H859" s="78"/>
      <c r="I859" s="78"/>
      <c r="J859" s="78"/>
      <c r="K859" s="78"/>
      <c r="L859" s="78"/>
      <c r="M859" s="78"/>
      <c r="N859" s="78"/>
      <c r="O859" s="78"/>
      <c r="P859" s="78"/>
      <c r="Q859" s="78"/>
      <c r="R859" s="78"/>
      <c r="S859" s="78"/>
      <c r="T859" s="78"/>
      <c r="U859" s="78"/>
      <c r="V859" s="78"/>
      <c r="W859" s="78"/>
      <c r="X859" s="78"/>
      <c r="Y859" s="78"/>
      <c r="Z859" s="78"/>
    </row>
    <row r="860" ht="15.75" customHeight="1" spans="1:26">
      <c r="A860" s="87"/>
      <c r="B860" s="78"/>
      <c r="C860" s="88"/>
      <c r="D860" s="88"/>
      <c r="E860" s="89"/>
      <c r="F860" s="78"/>
      <c r="G860" s="78"/>
      <c r="H860" s="78"/>
      <c r="I860" s="78"/>
      <c r="J860" s="78"/>
      <c r="K860" s="78"/>
      <c r="L860" s="78"/>
      <c r="M860" s="78"/>
      <c r="N860" s="78"/>
      <c r="O860" s="78"/>
      <c r="P860" s="78"/>
      <c r="Q860" s="78"/>
      <c r="R860" s="78"/>
      <c r="S860" s="78"/>
      <c r="T860" s="78"/>
      <c r="U860" s="78"/>
      <c r="V860" s="78"/>
      <c r="W860" s="78"/>
      <c r="X860" s="78"/>
      <c r="Y860" s="78"/>
      <c r="Z860" s="78"/>
    </row>
    <row r="861" ht="15.75" customHeight="1" spans="1:26">
      <c r="A861" s="87"/>
      <c r="B861" s="78"/>
      <c r="C861" s="88"/>
      <c r="D861" s="88"/>
      <c r="E861" s="89"/>
      <c r="F861" s="78"/>
      <c r="G861" s="78"/>
      <c r="H861" s="78"/>
      <c r="I861" s="78"/>
      <c r="J861" s="78"/>
      <c r="K861" s="78"/>
      <c r="L861" s="78"/>
      <c r="M861" s="78"/>
      <c r="N861" s="78"/>
      <c r="O861" s="78"/>
      <c r="P861" s="78"/>
      <c r="Q861" s="78"/>
      <c r="R861" s="78"/>
      <c r="S861" s="78"/>
      <c r="T861" s="78"/>
      <c r="U861" s="78"/>
      <c r="V861" s="78"/>
      <c r="W861" s="78"/>
      <c r="X861" s="78"/>
      <c r="Y861" s="78"/>
      <c r="Z861" s="78"/>
    </row>
    <row r="862" ht="15.75" customHeight="1" spans="1:26">
      <c r="A862" s="87"/>
      <c r="B862" s="78"/>
      <c r="C862" s="88"/>
      <c r="D862" s="88"/>
      <c r="E862" s="89"/>
      <c r="F862" s="78"/>
      <c r="G862" s="78"/>
      <c r="H862" s="78"/>
      <c r="I862" s="78"/>
      <c r="J862" s="78"/>
      <c r="K862" s="78"/>
      <c r="L862" s="78"/>
      <c r="M862" s="78"/>
      <c r="N862" s="78"/>
      <c r="O862" s="78"/>
      <c r="P862" s="78"/>
      <c r="Q862" s="78"/>
      <c r="R862" s="78"/>
      <c r="S862" s="78"/>
      <c r="T862" s="78"/>
      <c r="U862" s="78"/>
      <c r="V862" s="78"/>
      <c r="W862" s="78"/>
      <c r="X862" s="78"/>
      <c r="Y862" s="78"/>
      <c r="Z862" s="78"/>
    </row>
    <row r="863" ht="15.75" customHeight="1" spans="1:26">
      <c r="A863" s="87"/>
      <c r="B863" s="78"/>
      <c r="C863" s="88"/>
      <c r="D863" s="88"/>
      <c r="E863" s="89"/>
      <c r="F863" s="78"/>
      <c r="G863" s="78"/>
      <c r="H863" s="78"/>
      <c r="I863" s="78"/>
      <c r="J863" s="78"/>
      <c r="K863" s="78"/>
      <c r="L863" s="78"/>
      <c r="M863" s="78"/>
      <c r="N863" s="78"/>
      <c r="O863" s="78"/>
      <c r="P863" s="78"/>
      <c r="Q863" s="78"/>
      <c r="R863" s="78"/>
      <c r="S863" s="78"/>
      <c r="T863" s="78"/>
      <c r="U863" s="78"/>
      <c r="V863" s="78"/>
      <c r="W863" s="78"/>
      <c r="X863" s="78"/>
      <c r="Y863" s="78"/>
      <c r="Z863" s="78"/>
    </row>
    <row r="864" ht="15.75" customHeight="1" spans="1:26">
      <c r="A864" s="87"/>
      <c r="B864" s="78"/>
      <c r="C864" s="88"/>
      <c r="D864" s="88"/>
      <c r="E864" s="89"/>
      <c r="F864" s="78"/>
      <c r="G864" s="78"/>
      <c r="H864" s="78"/>
      <c r="I864" s="78"/>
      <c r="J864" s="78"/>
      <c r="K864" s="78"/>
      <c r="L864" s="78"/>
      <c r="M864" s="78"/>
      <c r="N864" s="78"/>
      <c r="O864" s="78"/>
      <c r="P864" s="78"/>
      <c r="Q864" s="78"/>
      <c r="R864" s="78"/>
      <c r="S864" s="78"/>
      <c r="T864" s="78"/>
      <c r="U864" s="78"/>
      <c r="V864" s="78"/>
      <c r="W864" s="78"/>
      <c r="X864" s="78"/>
      <c r="Y864" s="78"/>
      <c r="Z864" s="78"/>
    </row>
    <row r="865" ht="15.75" customHeight="1" spans="1:26">
      <c r="A865" s="87"/>
      <c r="B865" s="78"/>
      <c r="C865" s="88"/>
      <c r="D865" s="88"/>
      <c r="E865" s="89"/>
      <c r="F865" s="78"/>
      <c r="G865" s="78"/>
      <c r="H865" s="78"/>
      <c r="I865" s="78"/>
      <c r="J865" s="78"/>
      <c r="K865" s="78"/>
      <c r="L865" s="78"/>
      <c r="M865" s="78"/>
      <c r="N865" s="78"/>
      <c r="O865" s="78"/>
      <c r="P865" s="78"/>
      <c r="Q865" s="78"/>
      <c r="R865" s="78"/>
      <c r="S865" s="78"/>
      <c r="T865" s="78"/>
      <c r="U865" s="78"/>
      <c r="V865" s="78"/>
      <c r="W865" s="78"/>
      <c r="X865" s="78"/>
      <c r="Y865" s="78"/>
      <c r="Z865" s="78"/>
    </row>
    <row r="866" ht="15.75" customHeight="1" spans="1:26">
      <c r="A866" s="87"/>
      <c r="B866" s="78"/>
      <c r="C866" s="88"/>
      <c r="D866" s="88"/>
      <c r="E866" s="89"/>
      <c r="F866" s="78"/>
      <c r="G866" s="78"/>
      <c r="H866" s="78"/>
      <c r="I866" s="78"/>
      <c r="J866" s="78"/>
      <c r="K866" s="78"/>
      <c r="L866" s="78"/>
      <c r="M866" s="78"/>
      <c r="N866" s="78"/>
      <c r="O866" s="78"/>
      <c r="P866" s="78"/>
      <c r="Q866" s="78"/>
      <c r="R866" s="78"/>
      <c r="S866" s="78"/>
      <c r="T866" s="78"/>
      <c r="U866" s="78"/>
      <c r="V866" s="78"/>
      <c r="W866" s="78"/>
      <c r="X866" s="78"/>
      <c r="Y866" s="78"/>
      <c r="Z866" s="78"/>
    </row>
    <row r="867" ht="15.75" customHeight="1" spans="1:26">
      <c r="A867" s="87"/>
      <c r="B867" s="78"/>
      <c r="C867" s="88"/>
      <c r="D867" s="88"/>
      <c r="E867" s="89"/>
      <c r="F867" s="78"/>
      <c r="G867" s="78"/>
      <c r="H867" s="78"/>
      <c r="I867" s="78"/>
      <c r="J867" s="78"/>
      <c r="K867" s="78"/>
      <c r="L867" s="78"/>
      <c r="M867" s="78"/>
      <c r="N867" s="78"/>
      <c r="O867" s="78"/>
      <c r="P867" s="78"/>
      <c r="Q867" s="78"/>
      <c r="R867" s="78"/>
      <c r="S867" s="78"/>
      <c r="T867" s="78"/>
      <c r="U867" s="78"/>
      <c r="V867" s="78"/>
      <c r="W867" s="78"/>
      <c r="X867" s="78"/>
      <c r="Y867" s="78"/>
      <c r="Z867" s="78"/>
    </row>
    <row r="868" ht="15.75" customHeight="1" spans="1:26">
      <c r="A868" s="87"/>
      <c r="B868" s="78"/>
      <c r="C868" s="88"/>
      <c r="D868" s="88"/>
      <c r="E868" s="89"/>
      <c r="F868" s="78"/>
      <c r="G868" s="78"/>
      <c r="H868" s="78"/>
      <c r="I868" s="78"/>
      <c r="J868" s="78"/>
      <c r="K868" s="78"/>
      <c r="L868" s="78"/>
      <c r="M868" s="78"/>
      <c r="N868" s="78"/>
      <c r="O868" s="78"/>
      <c r="P868" s="78"/>
      <c r="Q868" s="78"/>
      <c r="R868" s="78"/>
      <c r="S868" s="78"/>
      <c r="T868" s="78"/>
      <c r="U868" s="78"/>
      <c r="V868" s="78"/>
      <c r="W868" s="78"/>
      <c r="X868" s="78"/>
      <c r="Y868" s="78"/>
      <c r="Z868" s="78"/>
    </row>
    <row r="869" ht="15.75" customHeight="1" spans="1:26">
      <c r="A869" s="87"/>
      <c r="B869" s="78"/>
      <c r="C869" s="88"/>
      <c r="D869" s="88"/>
      <c r="E869" s="89"/>
      <c r="F869" s="78"/>
      <c r="G869" s="78"/>
      <c r="H869" s="78"/>
      <c r="I869" s="78"/>
      <c r="J869" s="78"/>
      <c r="K869" s="78"/>
      <c r="L869" s="78"/>
      <c r="M869" s="78"/>
      <c r="N869" s="78"/>
      <c r="O869" s="78"/>
      <c r="P869" s="78"/>
      <c r="Q869" s="78"/>
      <c r="R869" s="78"/>
      <c r="S869" s="78"/>
      <c r="T869" s="78"/>
      <c r="U869" s="78"/>
      <c r="V869" s="78"/>
      <c r="W869" s="78"/>
      <c r="X869" s="78"/>
      <c r="Y869" s="78"/>
      <c r="Z869" s="78"/>
    </row>
    <row r="870" ht="15.75" customHeight="1" spans="1:26">
      <c r="A870" s="87"/>
      <c r="B870" s="78"/>
      <c r="C870" s="88"/>
      <c r="D870" s="88"/>
      <c r="E870" s="89"/>
      <c r="F870" s="78"/>
      <c r="G870" s="78"/>
      <c r="H870" s="78"/>
      <c r="I870" s="78"/>
      <c r="J870" s="78"/>
      <c r="K870" s="78"/>
      <c r="L870" s="78"/>
      <c r="M870" s="78"/>
      <c r="N870" s="78"/>
      <c r="O870" s="78"/>
      <c r="P870" s="78"/>
      <c r="Q870" s="78"/>
      <c r="R870" s="78"/>
      <c r="S870" s="78"/>
      <c r="T870" s="78"/>
      <c r="U870" s="78"/>
      <c r="V870" s="78"/>
      <c r="W870" s="78"/>
      <c r="X870" s="78"/>
      <c r="Y870" s="78"/>
      <c r="Z870" s="78"/>
    </row>
    <row r="871" ht="15.75" customHeight="1" spans="1:26">
      <c r="A871" s="87"/>
      <c r="B871" s="78"/>
      <c r="C871" s="88"/>
      <c r="D871" s="88"/>
      <c r="E871" s="89"/>
      <c r="F871" s="78"/>
      <c r="G871" s="78"/>
      <c r="H871" s="78"/>
      <c r="I871" s="78"/>
      <c r="J871" s="78"/>
      <c r="K871" s="78"/>
      <c r="L871" s="78"/>
      <c r="M871" s="78"/>
      <c r="N871" s="78"/>
      <c r="O871" s="78"/>
      <c r="P871" s="78"/>
      <c r="Q871" s="78"/>
      <c r="R871" s="78"/>
      <c r="S871" s="78"/>
      <c r="T871" s="78"/>
      <c r="U871" s="78"/>
      <c r="V871" s="78"/>
      <c r="W871" s="78"/>
      <c r="X871" s="78"/>
      <c r="Y871" s="78"/>
      <c r="Z871" s="78"/>
    </row>
    <row r="872" ht="15.75" customHeight="1" spans="1:26">
      <c r="A872" s="87"/>
      <c r="B872" s="78"/>
      <c r="C872" s="88"/>
      <c r="D872" s="88"/>
      <c r="E872" s="89"/>
      <c r="F872" s="78"/>
      <c r="G872" s="78"/>
      <c r="H872" s="78"/>
      <c r="I872" s="78"/>
      <c r="J872" s="78"/>
      <c r="K872" s="78"/>
      <c r="L872" s="78"/>
      <c r="M872" s="78"/>
      <c r="N872" s="78"/>
      <c r="O872" s="78"/>
      <c r="P872" s="78"/>
      <c r="Q872" s="78"/>
      <c r="R872" s="78"/>
      <c r="S872" s="78"/>
      <c r="T872" s="78"/>
      <c r="U872" s="78"/>
      <c r="V872" s="78"/>
      <c r="W872" s="78"/>
      <c r="X872" s="78"/>
      <c r="Y872" s="78"/>
      <c r="Z872" s="78"/>
    </row>
    <row r="873" ht="15.75" customHeight="1" spans="1:26">
      <c r="A873" s="87"/>
      <c r="B873" s="78"/>
      <c r="C873" s="88"/>
      <c r="D873" s="88"/>
      <c r="E873" s="89"/>
      <c r="F873" s="78"/>
      <c r="G873" s="78"/>
      <c r="H873" s="78"/>
      <c r="I873" s="78"/>
      <c r="J873" s="78"/>
      <c r="K873" s="78"/>
      <c r="L873" s="78"/>
      <c r="M873" s="78"/>
      <c r="N873" s="78"/>
      <c r="O873" s="78"/>
      <c r="P873" s="78"/>
      <c r="Q873" s="78"/>
      <c r="R873" s="78"/>
      <c r="S873" s="78"/>
      <c r="T873" s="78"/>
      <c r="U873" s="78"/>
      <c r="V873" s="78"/>
      <c r="W873" s="78"/>
      <c r="X873" s="78"/>
      <c r="Y873" s="78"/>
      <c r="Z873" s="78"/>
    </row>
    <row r="874" ht="15.75" customHeight="1" spans="1:26">
      <c r="A874" s="87"/>
      <c r="B874" s="78"/>
      <c r="C874" s="88"/>
      <c r="D874" s="88"/>
      <c r="E874" s="89"/>
      <c r="F874" s="78"/>
      <c r="G874" s="78"/>
      <c r="H874" s="78"/>
      <c r="I874" s="78"/>
      <c r="J874" s="78"/>
      <c r="K874" s="78"/>
      <c r="L874" s="78"/>
      <c r="M874" s="78"/>
      <c r="N874" s="78"/>
      <c r="O874" s="78"/>
      <c r="P874" s="78"/>
      <c r="Q874" s="78"/>
      <c r="R874" s="78"/>
      <c r="S874" s="78"/>
      <c r="T874" s="78"/>
      <c r="U874" s="78"/>
      <c r="V874" s="78"/>
      <c r="W874" s="78"/>
      <c r="X874" s="78"/>
      <c r="Y874" s="78"/>
      <c r="Z874" s="78"/>
    </row>
    <row r="875" ht="15.75" customHeight="1" spans="1:26">
      <c r="A875" s="87"/>
      <c r="B875" s="78"/>
      <c r="C875" s="88"/>
      <c r="D875" s="88"/>
      <c r="E875" s="89"/>
      <c r="F875" s="78"/>
      <c r="G875" s="78"/>
      <c r="H875" s="78"/>
      <c r="I875" s="78"/>
      <c r="J875" s="78"/>
      <c r="K875" s="78"/>
      <c r="L875" s="78"/>
      <c r="M875" s="78"/>
      <c r="N875" s="78"/>
      <c r="O875" s="78"/>
      <c r="P875" s="78"/>
      <c r="Q875" s="78"/>
      <c r="R875" s="78"/>
      <c r="S875" s="78"/>
      <c r="T875" s="78"/>
      <c r="U875" s="78"/>
      <c r="V875" s="78"/>
      <c r="W875" s="78"/>
      <c r="X875" s="78"/>
      <c r="Y875" s="78"/>
      <c r="Z875" s="78"/>
    </row>
    <row r="876" ht="15.75" customHeight="1" spans="1:26">
      <c r="A876" s="87"/>
      <c r="B876" s="78"/>
      <c r="C876" s="88"/>
      <c r="D876" s="88"/>
      <c r="E876" s="89"/>
      <c r="F876" s="78"/>
      <c r="G876" s="78"/>
      <c r="H876" s="78"/>
      <c r="I876" s="78"/>
      <c r="J876" s="78"/>
      <c r="K876" s="78"/>
      <c r="L876" s="78"/>
      <c r="M876" s="78"/>
      <c r="N876" s="78"/>
      <c r="O876" s="78"/>
      <c r="P876" s="78"/>
      <c r="Q876" s="78"/>
      <c r="R876" s="78"/>
      <c r="S876" s="78"/>
      <c r="T876" s="78"/>
      <c r="U876" s="78"/>
      <c r="V876" s="78"/>
      <c r="W876" s="78"/>
      <c r="X876" s="78"/>
      <c r="Y876" s="78"/>
      <c r="Z876" s="78"/>
    </row>
    <row r="877" ht="15.75" customHeight="1" spans="1:26">
      <c r="A877" s="87"/>
      <c r="B877" s="78"/>
      <c r="C877" s="88"/>
      <c r="D877" s="88"/>
      <c r="E877" s="89"/>
      <c r="F877" s="78"/>
      <c r="G877" s="78"/>
      <c r="H877" s="78"/>
      <c r="I877" s="78"/>
      <c r="J877" s="78"/>
      <c r="K877" s="78"/>
      <c r="L877" s="78"/>
      <c r="M877" s="78"/>
      <c r="N877" s="78"/>
      <c r="O877" s="78"/>
      <c r="P877" s="78"/>
      <c r="Q877" s="78"/>
      <c r="R877" s="78"/>
      <c r="S877" s="78"/>
      <c r="T877" s="78"/>
      <c r="U877" s="78"/>
      <c r="V877" s="78"/>
      <c r="W877" s="78"/>
      <c r="X877" s="78"/>
      <c r="Y877" s="78"/>
      <c r="Z877" s="78"/>
    </row>
    <row r="878" ht="15.75" customHeight="1" spans="1:26">
      <c r="A878" s="87"/>
      <c r="B878" s="78"/>
      <c r="C878" s="88"/>
      <c r="D878" s="88"/>
      <c r="E878" s="89"/>
      <c r="F878" s="78"/>
      <c r="G878" s="78"/>
      <c r="H878" s="78"/>
      <c r="I878" s="78"/>
      <c r="J878" s="78"/>
      <c r="K878" s="78"/>
      <c r="L878" s="78"/>
      <c r="M878" s="78"/>
      <c r="N878" s="78"/>
      <c r="O878" s="78"/>
      <c r="P878" s="78"/>
      <c r="Q878" s="78"/>
      <c r="R878" s="78"/>
      <c r="S878" s="78"/>
      <c r="T878" s="78"/>
      <c r="U878" s="78"/>
      <c r="V878" s="78"/>
      <c r="W878" s="78"/>
      <c r="X878" s="78"/>
      <c r="Y878" s="78"/>
      <c r="Z878" s="78"/>
    </row>
    <row r="879" ht="15.75" customHeight="1" spans="1:26">
      <c r="A879" s="87"/>
      <c r="B879" s="78"/>
      <c r="C879" s="88"/>
      <c r="D879" s="88"/>
      <c r="E879" s="89"/>
      <c r="F879" s="78"/>
      <c r="G879" s="78"/>
      <c r="H879" s="78"/>
      <c r="I879" s="78"/>
      <c r="J879" s="78"/>
      <c r="K879" s="78"/>
      <c r="L879" s="78"/>
      <c r="M879" s="78"/>
      <c r="N879" s="78"/>
      <c r="O879" s="78"/>
      <c r="P879" s="78"/>
      <c r="Q879" s="78"/>
      <c r="R879" s="78"/>
      <c r="S879" s="78"/>
      <c r="T879" s="78"/>
      <c r="U879" s="78"/>
      <c r="V879" s="78"/>
      <c r="W879" s="78"/>
      <c r="X879" s="78"/>
      <c r="Y879" s="78"/>
      <c r="Z879" s="78"/>
    </row>
    <row r="880" ht="15.75" customHeight="1" spans="1:26">
      <c r="A880" s="87"/>
      <c r="B880" s="78"/>
      <c r="C880" s="88"/>
      <c r="D880" s="88"/>
      <c r="E880" s="89"/>
      <c r="F880" s="78"/>
      <c r="G880" s="78"/>
      <c r="H880" s="78"/>
      <c r="I880" s="78"/>
      <c r="J880" s="78"/>
      <c r="K880" s="78"/>
      <c r="L880" s="78"/>
      <c r="M880" s="78"/>
      <c r="N880" s="78"/>
      <c r="O880" s="78"/>
      <c r="P880" s="78"/>
      <c r="Q880" s="78"/>
      <c r="R880" s="78"/>
      <c r="S880" s="78"/>
      <c r="T880" s="78"/>
      <c r="U880" s="78"/>
      <c r="V880" s="78"/>
      <c r="W880" s="78"/>
      <c r="X880" s="78"/>
      <c r="Y880" s="78"/>
      <c r="Z880" s="78"/>
    </row>
    <row r="881" ht="15.75" customHeight="1" spans="1:26">
      <c r="A881" s="87"/>
      <c r="B881" s="78"/>
      <c r="C881" s="88"/>
      <c r="D881" s="88"/>
      <c r="E881" s="89"/>
      <c r="F881" s="78"/>
      <c r="G881" s="78"/>
      <c r="H881" s="78"/>
      <c r="I881" s="78"/>
      <c r="J881" s="78"/>
      <c r="K881" s="78"/>
      <c r="L881" s="78"/>
      <c r="M881" s="78"/>
      <c r="N881" s="78"/>
      <c r="O881" s="78"/>
      <c r="P881" s="78"/>
      <c r="Q881" s="78"/>
      <c r="R881" s="78"/>
      <c r="S881" s="78"/>
      <c r="T881" s="78"/>
      <c r="U881" s="78"/>
      <c r="V881" s="78"/>
      <c r="W881" s="78"/>
      <c r="X881" s="78"/>
      <c r="Y881" s="78"/>
      <c r="Z881" s="78"/>
    </row>
    <row r="882" ht="15.75" customHeight="1" spans="1:26">
      <c r="A882" s="87"/>
      <c r="B882" s="78"/>
      <c r="C882" s="88"/>
      <c r="D882" s="88"/>
      <c r="E882" s="89"/>
      <c r="F882" s="78"/>
      <c r="G882" s="78"/>
      <c r="H882" s="78"/>
      <c r="I882" s="78"/>
      <c r="J882" s="78"/>
      <c r="K882" s="78"/>
      <c r="L882" s="78"/>
      <c r="M882" s="78"/>
      <c r="N882" s="78"/>
      <c r="O882" s="78"/>
      <c r="P882" s="78"/>
      <c r="Q882" s="78"/>
      <c r="R882" s="78"/>
      <c r="S882" s="78"/>
      <c r="T882" s="78"/>
      <c r="U882" s="78"/>
      <c r="V882" s="78"/>
      <c r="W882" s="78"/>
      <c r="X882" s="78"/>
      <c r="Y882" s="78"/>
      <c r="Z882" s="78"/>
    </row>
    <row r="883" ht="15.75" customHeight="1" spans="1:26">
      <c r="A883" s="87"/>
      <c r="B883" s="78"/>
      <c r="C883" s="88"/>
      <c r="D883" s="88"/>
      <c r="E883" s="89"/>
      <c r="F883" s="78"/>
      <c r="G883" s="78"/>
      <c r="H883" s="78"/>
      <c r="I883" s="78"/>
      <c r="J883" s="78"/>
      <c r="K883" s="78"/>
      <c r="L883" s="78"/>
      <c r="M883" s="78"/>
      <c r="N883" s="78"/>
      <c r="O883" s="78"/>
      <c r="P883" s="78"/>
      <c r="Q883" s="78"/>
      <c r="R883" s="78"/>
      <c r="S883" s="78"/>
      <c r="T883" s="78"/>
      <c r="U883" s="78"/>
      <c r="V883" s="78"/>
      <c r="W883" s="78"/>
      <c r="X883" s="78"/>
      <c r="Y883" s="78"/>
      <c r="Z883" s="78"/>
    </row>
    <row r="884" ht="15.75" customHeight="1" spans="1:26">
      <c r="A884" s="87"/>
      <c r="B884" s="78"/>
      <c r="C884" s="88"/>
      <c r="D884" s="88"/>
      <c r="E884" s="89"/>
      <c r="F884" s="78"/>
      <c r="G884" s="78"/>
      <c r="H884" s="78"/>
      <c r="I884" s="78"/>
      <c r="J884" s="78"/>
      <c r="K884" s="78"/>
      <c r="L884" s="78"/>
      <c r="M884" s="78"/>
      <c r="N884" s="78"/>
      <c r="O884" s="78"/>
      <c r="P884" s="78"/>
      <c r="Q884" s="78"/>
      <c r="R884" s="78"/>
      <c r="S884" s="78"/>
      <c r="T884" s="78"/>
      <c r="U884" s="78"/>
      <c r="V884" s="78"/>
      <c r="W884" s="78"/>
      <c r="X884" s="78"/>
      <c r="Y884" s="78"/>
      <c r="Z884" s="78"/>
    </row>
    <row r="885" ht="15.75" customHeight="1" spans="1:26">
      <c r="A885" s="87"/>
      <c r="B885" s="78"/>
      <c r="C885" s="88"/>
      <c r="D885" s="88"/>
      <c r="E885" s="89"/>
      <c r="F885" s="78"/>
      <c r="G885" s="78"/>
      <c r="H885" s="78"/>
      <c r="I885" s="78"/>
      <c r="J885" s="78"/>
      <c r="K885" s="78"/>
      <c r="L885" s="78"/>
      <c r="M885" s="78"/>
      <c r="N885" s="78"/>
      <c r="O885" s="78"/>
      <c r="P885" s="78"/>
      <c r="Q885" s="78"/>
      <c r="R885" s="78"/>
      <c r="S885" s="78"/>
      <c r="T885" s="78"/>
      <c r="U885" s="78"/>
      <c r="V885" s="78"/>
      <c r="W885" s="78"/>
      <c r="X885" s="78"/>
      <c r="Y885" s="78"/>
      <c r="Z885" s="78"/>
    </row>
    <row r="886" ht="15.75" customHeight="1" spans="1:26">
      <c r="A886" s="87"/>
      <c r="B886" s="78"/>
      <c r="C886" s="88"/>
      <c r="D886" s="88"/>
      <c r="E886" s="89"/>
      <c r="F886" s="78"/>
      <c r="G886" s="78"/>
      <c r="H886" s="78"/>
      <c r="I886" s="78"/>
      <c r="J886" s="78"/>
      <c r="K886" s="78"/>
      <c r="L886" s="78"/>
      <c r="M886" s="78"/>
      <c r="N886" s="78"/>
      <c r="O886" s="78"/>
      <c r="P886" s="78"/>
      <c r="Q886" s="78"/>
      <c r="R886" s="78"/>
      <c r="S886" s="78"/>
      <c r="T886" s="78"/>
      <c r="U886" s="78"/>
      <c r="V886" s="78"/>
      <c r="W886" s="78"/>
      <c r="X886" s="78"/>
      <c r="Y886" s="78"/>
      <c r="Z886" s="78"/>
    </row>
    <row r="887" ht="15.75" customHeight="1" spans="1:26">
      <c r="A887" s="87"/>
      <c r="B887" s="78"/>
      <c r="C887" s="88"/>
      <c r="D887" s="88"/>
      <c r="E887" s="89"/>
      <c r="F887" s="78"/>
      <c r="G887" s="78"/>
      <c r="H887" s="78"/>
      <c r="I887" s="78"/>
      <c r="J887" s="78"/>
      <c r="K887" s="78"/>
      <c r="L887" s="78"/>
      <c r="M887" s="78"/>
      <c r="N887" s="78"/>
      <c r="O887" s="78"/>
      <c r="P887" s="78"/>
      <c r="Q887" s="78"/>
      <c r="R887" s="78"/>
      <c r="S887" s="78"/>
      <c r="T887" s="78"/>
      <c r="U887" s="78"/>
      <c r="V887" s="78"/>
      <c r="W887" s="78"/>
      <c r="X887" s="78"/>
      <c r="Y887" s="78"/>
      <c r="Z887" s="78"/>
    </row>
    <row r="888" ht="15.75" customHeight="1" spans="1:26">
      <c r="A888" s="87"/>
      <c r="B888" s="78"/>
      <c r="C888" s="88"/>
      <c r="D888" s="88"/>
      <c r="E888" s="89"/>
      <c r="F888" s="78"/>
      <c r="G888" s="78"/>
      <c r="H888" s="78"/>
      <c r="I888" s="78"/>
      <c r="J888" s="78"/>
      <c r="K888" s="78"/>
      <c r="L888" s="78"/>
      <c r="M888" s="78"/>
      <c r="N888" s="78"/>
      <c r="O888" s="78"/>
      <c r="P888" s="78"/>
      <c r="Q888" s="78"/>
      <c r="R888" s="78"/>
      <c r="S888" s="78"/>
      <c r="T888" s="78"/>
      <c r="U888" s="78"/>
      <c r="V888" s="78"/>
      <c r="W888" s="78"/>
      <c r="X888" s="78"/>
      <c r="Y888" s="78"/>
      <c r="Z888" s="78"/>
    </row>
    <row r="889" ht="15.75" customHeight="1" spans="1:26">
      <c r="A889" s="87"/>
      <c r="B889" s="78"/>
      <c r="C889" s="88"/>
      <c r="D889" s="88"/>
      <c r="E889" s="89"/>
      <c r="F889" s="78"/>
      <c r="G889" s="78"/>
      <c r="H889" s="78"/>
      <c r="I889" s="78"/>
      <c r="J889" s="78"/>
      <c r="K889" s="78"/>
      <c r="L889" s="78"/>
      <c r="M889" s="78"/>
      <c r="N889" s="78"/>
      <c r="O889" s="78"/>
      <c r="P889" s="78"/>
      <c r="Q889" s="78"/>
      <c r="R889" s="78"/>
      <c r="S889" s="78"/>
      <c r="T889" s="78"/>
      <c r="U889" s="78"/>
      <c r="V889" s="78"/>
      <c r="W889" s="78"/>
      <c r="X889" s="78"/>
      <c r="Y889" s="78"/>
      <c r="Z889" s="78"/>
    </row>
    <row r="890" ht="15.75" customHeight="1" spans="1:26">
      <c r="A890" s="87"/>
      <c r="B890" s="78"/>
      <c r="C890" s="88"/>
      <c r="D890" s="88"/>
      <c r="E890" s="89"/>
      <c r="F890" s="78"/>
      <c r="G890" s="78"/>
      <c r="H890" s="78"/>
      <c r="I890" s="78"/>
      <c r="J890" s="78"/>
      <c r="K890" s="78"/>
      <c r="L890" s="78"/>
      <c r="M890" s="78"/>
      <c r="N890" s="78"/>
      <c r="O890" s="78"/>
      <c r="P890" s="78"/>
      <c r="Q890" s="78"/>
      <c r="R890" s="78"/>
      <c r="S890" s="78"/>
      <c r="T890" s="78"/>
      <c r="U890" s="78"/>
      <c r="V890" s="78"/>
      <c r="W890" s="78"/>
      <c r="X890" s="78"/>
      <c r="Y890" s="78"/>
      <c r="Z890" s="78"/>
    </row>
    <row r="891" ht="15.75" customHeight="1" spans="1:26">
      <c r="A891" s="87"/>
      <c r="B891" s="78"/>
      <c r="C891" s="88"/>
      <c r="D891" s="88"/>
      <c r="E891" s="89"/>
      <c r="F891" s="78"/>
      <c r="G891" s="78"/>
      <c r="H891" s="78"/>
      <c r="I891" s="78"/>
      <c r="J891" s="78"/>
      <c r="K891" s="78"/>
      <c r="L891" s="78"/>
      <c r="M891" s="78"/>
      <c r="N891" s="78"/>
      <c r="O891" s="78"/>
      <c r="P891" s="78"/>
      <c r="Q891" s="78"/>
      <c r="R891" s="78"/>
      <c r="S891" s="78"/>
      <c r="T891" s="78"/>
      <c r="U891" s="78"/>
      <c r="V891" s="78"/>
      <c r="W891" s="78"/>
      <c r="X891" s="78"/>
      <c r="Y891" s="78"/>
      <c r="Z891" s="78"/>
    </row>
    <row r="892" ht="15.75" customHeight="1" spans="1:26">
      <c r="A892" s="87"/>
      <c r="B892" s="78"/>
      <c r="C892" s="88"/>
      <c r="D892" s="88"/>
      <c r="E892" s="89"/>
      <c r="F892" s="78"/>
      <c r="G892" s="78"/>
      <c r="H892" s="78"/>
      <c r="I892" s="78"/>
      <c r="J892" s="78"/>
      <c r="K892" s="78"/>
      <c r="L892" s="78"/>
      <c r="M892" s="78"/>
      <c r="N892" s="78"/>
      <c r="O892" s="78"/>
      <c r="P892" s="78"/>
      <c r="Q892" s="78"/>
      <c r="R892" s="78"/>
      <c r="S892" s="78"/>
      <c r="T892" s="78"/>
      <c r="U892" s="78"/>
      <c r="V892" s="78"/>
      <c r="W892" s="78"/>
      <c r="X892" s="78"/>
      <c r="Y892" s="78"/>
      <c r="Z892" s="78"/>
    </row>
    <row r="893" ht="15.75" customHeight="1" spans="1:26">
      <c r="A893" s="87"/>
      <c r="B893" s="78"/>
      <c r="C893" s="88"/>
      <c r="D893" s="88"/>
      <c r="E893" s="89"/>
      <c r="F893" s="78"/>
      <c r="G893" s="78"/>
      <c r="H893" s="78"/>
      <c r="I893" s="78"/>
      <c r="J893" s="78"/>
      <c r="K893" s="78"/>
      <c r="L893" s="78"/>
      <c r="M893" s="78"/>
      <c r="N893" s="78"/>
      <c r="O893" s="78"/>
      <c r="P893" s="78"/>
      <c r="Q893" s="78"/>
      <c r="R893" s="78"/>
      <c r="S893" s="78"/>
      <c r="T893" s="78"/>
      <c r="U893" s="78"/>
      <c r="V893" s="78"/>
      <c r="W893" s="78"/>
      <c r="X893" s="78"/>
      <c r="Y893" s="78"/>
      <c r="Z893" s="78"/>
    </row>
    <row r="894" ht="15.75" customHeight="1" spans="1:26">
      <c r="A894" s="87"/>
      <c r="B894" s="78"/>
      <c r="C894" s="88"/>
      <c r="D894" s="88"/>
      <c r="E894" s="89"/>
      <c r="F894" s="78"/>
      <c r="G894" s="78"/>
      <c r="H894" s="78"/>
      <c r="I894" s="78"/>
      <c r="J894" s="78"/>
      <c r="K894" s="78"/>
      <c r="L894" s="78"/>
      <c r="M894" s="78"/>
      <c r="N894" s="78"/>
      <c r="O894" s="78"/>
      <c r="P894" s="78"/>
      <c r="Q894" s="78"/>
      <c r="R894" s="78"/>
      <c r="S894" s="78"/>
      <c r="T894" s="78"/>
      <c r="U894" s="78"/>
      <c r="V894" s="78"/>
      <c r="W894" s="78"/>
      <c r="X894" s="78"/>
      <c r="Y894" s="78"/>
      <c r="Z894" s="78"/>
    </row>
    <row r="895" ht="15.75" customHeight="1" spans="1:26">
      <c r="A895" s="87"/>
      <c r="B895" s="78"/>
      <c r="C895" s="88"/>
      <c r="D895" s="88"/>
      <c r="E895" s="89"/>
      <c r="F895" s="78"/>
      <c r="G895" s="78"/>
      <c r="H895" s="78"/>
      <c r="I895" s="78"/>
      <c r="J895" s="78"/>
      <c r="K895" s="78"/>
      <c r="L895" s="78"/>
      <c r="M895" s="78"/>
      <c r="N895" s="78"/>
      <c r="O895" s="78"/>
      <c r="P895" s="78"/>
      <c r="Q895" s="78"/>
      <c r="R895" s="78"/>
      <c r="S895" s="78"/>
      <c r="T895" s="78"/>
      <c r="U895" s="78"/>
      <c r="V895" s="78"/>
      <c r="W895" s="78"/>
      <c r="X895" s="78"/>
      <c r="Y895" s="78"/>
      <c r="Z895" s="78"/>
    </row>
    <row r="896" ht="15.75" customHeight="1" spans="1:26">
      <c r="A896" s="87"/>
      <c r="B896" s="78"/>
      <c r="C896" s="88"/>
      <c r="D896" s="88"/>
      <c r="E896" s="89"/>
      <c r="F896" s="78"/>
      <c r="G896" s="78"/>
      <c r="H896" s="78"/>
      <c r="I896" s="78"/>
      <c r="J896" s="78"/>
      <c r="K896" s="78"/>
      <c r="L896" s="78"/>
      <c r="M896" s="78"/>
      <c r="N896" s="78"/>
      <c r="O896" s="78"/>
      <c r="P896" s="78"/>
      <c r="Q896" s="78"/>
      <c r="R896" s="78"/>
      <c r="S896" s="78"/>
      <c r="T896" s="78"/>
      <c r="U896" s="78"/>
      <c r="V896" s="78"/>
      <c r="W896" s="78"/>
      <c r="X896" s="78"/>
      <c r="Y896" s="78"/>
      <c r="Z896" s="78"/>
    </row>
    <row r="897" ht="15.75" customHeight="1" spans="1:26">
      <c r="A897" s="87"/>
      <c r="B897" s="78"/>
      <c r="C897" s="88"/>
      <c r="D897" s="88"/>
      <c r="E897" s="89"/>
      <c r="F897" s="78"/>
      <c r="G897" s="78"/>
      <c r="H897" s="78"/>
      <c r="I897" s="78"/>
      <c r="J897" s="78"/>
      <c r="K897" s="78"/>
      <c r="L897" s="78"/>
      <c r="M897" s="78"/>
      <c r="N897" s="78"/>
      <c r="O897" s="78"/>
      <c r="P897" s="78"/>
      <c r="Q897" s="78"/>
      <c r="R897" s="78"/>
      <c r="S897" s="78"/>
      <c r="T897" s="78"/>
      <c r="U897" s="78"/>
      <c r="V897" s="78"/>
      <c r="W897" s="78"/>
      <c r="X897" s="78"/>
      <c r="Y897" s="78"/>
      <c r="Z897" s="78"/>
    </row>
    <row r="898" ht="15.75" customHeight="1" spans="1:26">
      <c r="A898" s="87"/>
      <c r="B898" s="78"/>
      <c r="C898" s="88"/>
      <c r="D898" s="88"/>
      <c r="E898" s="89"/>
      <c r="F898" s="78"/>
      <c r="G898" s="78"/>
      <c r="H898" s="78"/>
      <c r="I898" s="78"/>
      <c r="J898" s="78"/>
      <c r="K898" s="78"/>
      <c r="L898" s="78"/>
      <c r="M898" s="78"/>
      <c r="N898" s="78"/>
      <c r="O898" s="78"/>
      <c r="P898" s="78"/>
      <c r="Q898" s="78"/>
      <c r="R898" s="78"/>
      <c r="S898" s="78"/>
      <c r="T898" s="78"/>
      <c r="U898" s="78"/>
      <c r="V898" s="78"/>
      <c r="W898" s="78"/>
      <c r="X898" s="78"/>
      <c r="Y898" s="78"/>
      <c r="Z898" s="78"/>
    </row>
    <row r="899" ht="15.75" customHeight="1" spans="1:26">
      <c r="A899" s="87"/>
      <c r="B899" s="78"/>
      <c r="C899" s="88"/>
      <c r="D899" s="88"/>
      <c r="E899" s="89"/>
      <c r="F899" s="78"/>
      <c r="G899" s="78"/>
      <c r="H899" s="78"/>
      <c r="I899" s="78"/>
      <c r="J899" s="78"/>
      <c r="K899" s="78"/>
      <c r="L899" s="78"/>
      <c r="M899" s="78"/>
      <c r="N899" s="78"/>
      <c r="O899" s="78"/>
      <c r="P899" s="78"/>
      <c r="Q899" s="78"/>
      <c r="R899" s="78"/>
      <c r="S899" s="78"/>
      <c r="T899" s="78"/>
      <c r="U899" s="78"/>
      <c r="V899" s="78"/>
      <c r="W899" s="78"/>
      <c r="X899" s="78"/>
      <c r="Y899" s="78"/>
      <c r="Z899" s="78"/>
    </row>
    <row r="900" ht="15.75" customHeight="1" spans="1:26">
      <c r="A900" s="87"/>
      <c r="B900" s="78"/>
      <c r="C900" s="88"/>
      <c r="D900" s="88"/>
      <c r="E900" s="89"/>
      <c r="F900" s="78"/>
      <c r="G900" s="78"/>
      <c r="H900" s="78"/>
      <c r="I900" s="78"/>
      <c r="J900" s="78"/>
      <c r="K900" s="78"/>
      <c r="L900" s="78"/>
      <c r="M900" s="78"/>
      <c r="N900" s="78"/>
      <c r="O900" s="78"/>
      <c r="P900" s="78"/>
      <c r="Q900" s="78"/>
      <c r="R900" s="78"/>
      <c r="S900" s="78"/>
      <c r="T900" s="78"/>
      <c r="U900" s="78"/>
      <c r="V900" s="78"/>
      <c r="W900" s="78"/>
      <c r="X900" s="78"/>
      <c r="Y900" s="78"/>
      <c r="Z900" s="78"/>
    </row>
    <row r="901" ht="15.75" customHeight="1" spans="1:26">
      <c r="A901" s="87"/>
      <c r="B901" s="78"/>
      <c r="C901" s="88"/>
      <c r="D901" s="88"/>
      <c r="E901" s="89"/>
      <c r="F901" s="78"/>
      <c r="G901" s="78"/>
      <c r="H901" s="78"/>
      <c r="I901" s="78"/>
      <c r="J901" s="78"/>
      <c r="K901" s="78"/>
      <c r="L901" s="78"/>
      <c r="M901" s="78"/>
      <c r="N901" s="78"/>
      <c r="O901" s="78"/>
      <c r="P901" s="78"/>
      <c r="Q901" s="78"/>
      <c r="R901" s="78"/>
      <c r="S901" s="78"/>
      <c r="T901" s="78"/>
      <c r="U901" s="78"/>
      <c r="V901" s="78"/>
      <c r="W901" s="78"/>
      <c r="X901" s="78"/>
      <c r="Y901" s="78"/>
      <c r="Z901" s="78"/>
    </row>
    <row r="902" ht="15.75" customHeight="1" spans="1:26">
      <c r="A902" s="87"/>
      <c r="B902" s="78"/>
      <c r="C902" s="88"/>
      <c r="D902" s="88"/>
      <c r="E902" s="89"/>
      <c r="F902" s="78"/>
      <c r="G902" s="78"/>
      <c r="H902" s="78"/>
      <c r="I902" s="78"/>
      <c r="J902" s="78"/>
      <c r="K902" s="78"/>
      <c r="L902" s="78"/>
      <c r="M902" s="78"/>
      <c r="N902" s="78"/>
      <c r="O902" s="78"/>
      <c r="P902" s="78"/>
      <c r="Q902" s="78"/>
      <c r="R902" s="78"/>
      <c r="S902" s="78"/>
      <c r="T902" s="78"/>
      <c r="U902" s="78"/>
      <c r="V902" s="78"/>
      <c r="W902" s="78"/>
      <c r="X902" s="78"/>
      <c r="Y902" s="78"/>
      <c r="Z902" s="78"/>
    </row>
    <row r="903" ht="15.75" customHeight="1" spans="1:26">
      <c r="A903" s="87"/>
      <c r="B903" s="78"/>
      <c r="C903" s="88"/>
      <c r="D903" s="88"/>
      <c r="E903" s="89"/>
      <c r="F903" s="78"/>
      <c r="G903" s="78"/>
      <c r="H903" s="78"/>
      <c r="I903" s="78"/>
      <c r="J903" s="78"/>
      <c r="K903" s="78"/>
      <c r="L903" s="78"/>
      <c r="M903" s="78"/>
      <c r="N903" s="78"/>
      <c r="O903" s="78"/>
      <c r="P903" s="78"/>
      <c r="Q903" s="78"/>
      <c r="R903" s="78"/>
      <c r="S903" s="78"/>
      <c r="T903" s="78"/>
      <c r="U903" s="78"/>
      <c r="V903" s="78"/>
      <c r="W903" s="78"/>
      <c r="X903" s="78"/>
      <c r="Y903" s="78"/>
      <c r="Z903" s="78"/>
    </row>
    <row r="904" ht="15.75" customHeight="1" spans="1:26">
      <c r="A904" s="87"/>
      <c r="B904" s="78"/>
      <c r="C904" s="88"/>
      <c r="D904" s="88"/>
      <c r="E904" s="89"/>
      <c r="F904" s="78"/>
      <c r="G904" s="78"/>
      <c r="H904" s="78"/>
      <c r="I904" s="78"/>
      <c r="J904" s="78"/>
      <c r="K904" s="78"/>
      <c r="L904" s="78"/>
      <c r="M904" s="78"/>
      <c r="N904" s="78"/>
      <c r="O904" s="78"/>
      <c r="P904" s="78"/>
      <c r="Q904" s="78"/>
      <c r="R904" s="78"/>
      <c r="S904" s="78"/>
      <c r="T904" s="78"/>
      <c r="U904" s="78"/>
      <c r="V904" s="78"/>
      <c r="W904" s="78"/>
      <c r="X904" s="78"/>
      <c r="Y904" s="78"/>
      <c r="Z904" s="78"/>
    </row>
    <row r="905" ht="15.75" customHeight="1" spans="1:26">
      <c r="A905" s="87"/>
      <c r="B905" s="78"/>
      <c r="C905" s="88"/>
      <c r="D905" s="88"/>
      <c r="E905" s="89"/>
      <c r="F905" s="78"/>
      <c r="G905" s="78"/>
      <c r="H905" s="78"/>
      <c r="I905" s="78"/>
      <c r="J905" s="78"/>
      <c r="K905" s="78"/>
      <c r="L905" s="78"/>
      <c r="M905" s="78"/>
      <c r="N905" s="78"/>
      <c r="O905" s="78"/>
      <c r="P905" s="78"/>
      <c r="Q905" s="78"/>
      <c r="R905" s="78"/>
      <c r="S905" s="78"/>
      <c r="T905" s="78"/>
      <c r="U905" s="78"/>
      <c r="V905" s="78"/>
      <c r="W905" s="78"/>
      <c r="X905" s="78"/>
      <c r="Y905" s="78"/>
      <c r="Z905" s="78"/>
    </row>
    <row r="906" ht="15.75" customHeight="1" spans="1:26">
      <c r="A906" s="87"/>
      <c r="B906" s="78"/>
      <c r="C906" s="88"/>
      <c r="D906" s="88"/>
      <c r="E906" s="89"/>
      <c r="F906" s="78"/>
      <c r="G906" s="78"/>
      <c r="H906" s="78"/>
      <c r="I906" s="78"/>
      <c r="J906" s="78"/>
      <c r="K906" s="78"/>
      <c r="L906" s="78"/>
      <c r="M906" s="78"/>
      <c r="N906" s="78"/>
      <c r="O906" s="78"/>
      <c r="P906" s="78"/>
      <c r="Q906" s="78"/>
      <c r="R906" s="78"/>
      <c r="S906" s="78"/>
      <c r="T906" s="78"/>
      <c r="U906" s="78"/>
      <c r="V906" s="78"/>
      <c r="W906" s="78"/>
      <c r="X906" s="78"/>
      <c r="Y906" s="78"/>
      <c r="Z906" s="78"/>
    </row>
    <row r="907" ht="15.75" customHeight="1" spans="1:26">
      <c r="A907" s="87"/>
      <c r="B907" s="78"/>
      <c r="C907" s="88"/>
      <c r="D907" s="88"/>
      <c r="E907" s="89"/>
      <c r="F907" s="78"/>
      <c r="G907" s="78"/>
      <c r="H907" s="78"/>
      <c r="I907" s="78"/>
      <c r="J907" s="78"/>
      <c r="K907" s="78"/>
      <c r="L907" s="78"/>
      <c r="M907" s="78"/>
      <c r="N907" s="78"/>
      <c r="O907" s="78"/>
      <c r="P907" s="78"/>
      <c r="Q907" s="78"/>
      <c r="R907" s="78"/>
      <c r="S907" s="78"/>
      <c r="T907" s="78"/>
      <c r="U907" s="78"/>
      <c r="V907" s="78"/>
      <c r="W907" s="78"/>
      <c r="X907" s="78"/>
      <c r="Y907" s="78"/>
      <c r="Z907" s="78"/>
    </row>
    <row r="908" ht="15.75" customHeight="1" spans="1:26">
      <c r="A908" s="87"/>
      <c r="B908" s="78"/>
      <c r="C908" s="88"/>
      <c r="D908" s="88"/>
      <c r="E908" s="89"/>
      <c r="F908" s="78"/>
      <c r="G908" s="78"/>
      <c r="H908" s="78"/>
      <c r="I908" s="78"/>
      <c r="J908" s="78"/>
      <c r="K908" s="78"/>
      <c r="L908" s="78"/>
      <c r="M908" s="78"/>
      <c r="N908" s="78"/>
      <c r="O908" s="78"/>
      <c r="P908" s="78"/>
      <c r="Q908" s="78"/>
      <c r="R908" s="78"/>
      <c r="S908" s="78"/>
      <c r="T908" s="78"/>
      <c r="U908" s="78"/>
      <c r="V908" s="78"/>
      <c r="W908" s="78"/>
      <c r="X908" s="78"/>
      <c r="Y908" s="78"/>
      <c r="Z908" s="78"/>
    </row>
    <row r="909" ht="15.75" customHeight="1" spans="1:26">
      <c r="A909" s="87"/>
      <c r="B909" s="78"/>
      <c r="C909" s="88"/>
      <c r="D909" s="88"/>
      <c r="E909" s="89"/>
      <c r="F909" s="78"/>
      <c r="G909" s="78"/>
      <c r="H909" s="78"/>
      <c r="I909" s="78"/>
      <c r="J909" s="78"/>
      <c r="K909" s="78"/>
      <c r="L909" s="78"/>
      <c r="M909" s="78"/>
      <c r="N909" s="78"/>
      <c r="O909" s="78"/>
      <c r="P909" s="78"/>
      <c r="Q909" s="78"/>
      <c r="R909" s="78"/>
      <c r="S909" s="78"/>
      <c r="T909" s="78"/>
      <c r="U909" s="78"/>
      <c r="V909" s="78"/>
      <c r="W909" s="78"/>
      <c r="X909" s="78"/>
      <c r="Y909" s="78"/>
      <c r="Z909" s="78"/>
    </row>
    <row r="910" ht="15.75" customHeight="1" spans="1:26">
      <c r="A910" s="87"/>
      <c r="B910" s="78"/>
      <c r="C910" s="88"/>
      <c r="D910" s="88"/>
      <c r="E910" s="89"/>
      <c r="F910" s="78"/>
      <c r="G910" s="78"/>
      <c r="H910" s="78"/>
      <c r="I910" s="78"/>
      <c r="J910" s="78"/>
      <c r="K910" s="78"/>
      <c r="L910" s="78"/>
      <c r="M910" s="78"/>
      <c r="N910" s="78"/>
      <c r="O910" s="78"/>
      <c r="P910" s="78"/>
      <c r="Q910" s="78"/>
      <c r="R910" s="78"/>
      <c r="S910" s="78"/>
      <c r="T910" s="78"/>
      <c r="U910" s="78"/>
      <c r="V910" s="78"/>
      <c r="W910" s="78"/>
      <c r="X910" s="78"/>
      <c r="Y910" s="78"/>
      <c r="Z910" s="78"/>
    </row>
    <row r="911" ht="15.75" customHeight="1" spans="1:26">
      <c r="A911" s="87"/>
      <c r="B911" s="78"/>
      <c r="C911" s="88"/>
      <c r="D911" s="88"/>
      <c r="E911" s="89"/>
      <c r="F911" s="78"/>
      <c r="G911" s="78"/>
      <c r="H911" s="78"/>
      <c r="I911" s="78"/>
      <c r="J911" s="78"/>
      <c r="K911" s="78"/>
      <c r="L911" s="78"/>
      <c r="M911" s="78"/>
      <c r="N911" s="78"/>
      <c r="O911" s="78"/>
      <c r="P911" s="78"/>
      <c r="Q911" s="78"/>
      <c r="R911" s="78"/>
      <c r="S911" s="78"/>
      <c r="T911" s="78"/>
      <c r="U911" s="78"/>
      <c r="V911" s="78"/>
      <c r="W911" s="78"/>
      <c r="X911" s="78"/>
      <c r="Y911" s="78"/>
      <c r="Z911" s="78"/>
    </row>
    <row r="912" ht="15.75" customHeight="1" spans="1:26">
      <c r="A912" s="87"/>
      <c r="B912" s="78"/>
      <c r="C912" s="88"/>
      <c r="D912" s="88"/>
      <c r="E912" s="89"/>
      <c r="F912" s="78"/>
      <c r="G912" s="78"/>
      <c r="H912" s="78"/>
      <c r="I912" s="78"/>
      <c r="J912" s="78"/>
      <c r="K912" s="78"/>
      <c r="L912" s="78"/>
      <c r="M912" s="78"/>
      <c r="N912" s="78"/>
      <c r="O912" s="78"/>
      <c r="P912" s="78"/>
      <c r="Q912" s="78"/>
      <c r="R912" s="78"/>
      <c r="S912" s="78"/>
      <c r="T912" s="78"/>
      <c r="U912" s="78"/>
      <c r="V912" s="78"/>
      <c r="W912" s="78"/>
      <c r="X912" s="78"/>
      <c r="Y912" s="78"/>
      <c r="Z912" s="78"/>
    </row>
    <row r="913" ht="15.75" customHeight="1" spans="1:26">
      <c r="A913" s="87"/>
      <c r="B913" s="78"/>
      <c r="C913" s="88"/>
      <c r="D913" s="88"/>
      <c r="E913" s="89"/>
      <c r="F913" s="78"/>
      <c r="G913" s="78"/>
      <c r="H913" s="78"/>
      <c r="I913" s="78"/>
      <c r="J913" s="78"/>
      <c r="K913" s="78"/>
      <c r="L913" s="78"/>
      <c r="M913" s="78"/>
      <c r="N913" s="78"/>
      <c r="O913" s="78"/>
      <c r="P913" s="78"/>
      <c r="Q913" s="78"/>
      <c r="R913" s="78"/>
      <c r="S913" s="78"/>
      <c r="T913" s="78"/>
      <c r="U913" s="78"/>
      <c r="V913" s="78"/>
      <c r="W913" s="78"/>
      <c r="X913" s="78"/>
      <c r="Y913" s="78"/>
      <c r="Z913" s="78"/>
    </row>
    <row r="914" ht="15.75" customHeight="1" spans="1:26">
      <c r="A914" s="87"/>
      <c r="B914" s="78"/>
      <c r="C914" s="88"/>
      <c r="D914" s="88"/>
      <c r="E914" s="89"/>
      <c r="F914" s="78"/>
      <c r="G914" s="78"/>
      <c r="H914" s="78"/>
      <c r="I914" s="78"/>
      <c r="J914" s="78"/>
      <c r="K914" s="78"/>
      <c r="L914" s="78"/>
      <c r="M914" s="78"/>
      <c r="N914" s="78"/>
      <c r="O914" s="78"/>
      <c r="P914" s="78"/>
      <c r="Q914" s="78"/>
      <c r="R914" s="78"/>
      <c r="S914" s="78"/>
      <c r="T914" s="78"/>
      <c r="U914" s="78"/>
      <c r="V914" s="78"/>
      <c r="W914" s="78"/>
      <c r="X914" s="78"/>
      <c r="Y914" s="78"/>
      <c r="Z914" s="78"/>
    </row>
    <row r="915" ht="15.75" customHeight="1" spans="1:26">
      <c r="A915" s="87"/>
      <c r="B915" s="78"/>
      <c r="C915" s="88"/>
      <c r="D915" s="88"/>
      <c r="E915" s="89"/>
      <c r="F915" s="78"/>
      <c r="G915" s="78"/>
      <c r="H915" s="78"/>
      <c r="I915" s="78"/>
      <c r="J915" s="78"/>
      <c r="K915" s="78"/>
      <c r="L915" s="78"/>
      <c r="M915" s="78"/>
      <c r="N915" s="78"/>
      <c r="O915" s="78"/>
      <c r="P915" s="78"/>
      <c r="Q915" s="78"/>
      <c r="R915" s="78"/>
      <c r="S915" s="78"/>
      <c r="T915" s="78"/>
      <c r="U915" s="78"/>
      <c r="V915" s="78"/>
      <c r="W915" s="78"/>
      <c r="X915" s="78"/>
      <c r="Y915" s="78"/>
      <c r="Z915" s="78"/>
    </row>
    <row r="916" ht="15.75" customHeight="1" spans="1:26">
      <c r="A916" s="87"/>
      <c r="B916" s="78"/>
      <c r="C916" s="88"/>
      <c r="D916" s="88"/>
      <c r="E916" s="89"/>
      <c r="F916" s="78"/>
      <c r="G916" s="78"/>
      <c r="H916" s="78"/>
      <c r="I916" s="78"/>
      <c r="J916" s="78"/>
      <c r="K916" s="78"/>
      <c r="L916" s="78"/>
      <c r="M916" s="78"/>
      <c r="N916" s="78"/>
      <c r="O916" s="78"/>
      <c r="P916" s="78"/>
      <c r="Q916" s="78"/>
      <c r="R916" s="78"/>
      <c r="S916" s="78"/>
      <c r="T916" s="78"/>
      <c r="U916" s="78"/>
      <c r="V916" s="78"/>
      <c r="W916" s="78"/>
      <c r="X916" s="78"/>
      <c r="Y916" s="78"/>
      <c r="Z916" s="78"/>
    </row>
    <row r="917" ht="15.75" customHeight="1" spans="1:26">
      <c r="A917" s="87"/>
      <c r="B917" s="78"/>
      <c r="C917" s="88"/>
      <c r="D917" s="88"/>
      <c r="E917" s="89"/>
      <c r="F917" s="78"/>
      <c r="G917" s="78"/>
      <c r="H917" s="78"/>
      <c r="I917" s="78"/>
      <c r="J917" s="78"/>
      <c r="K917" s="78"/>
      <c r="L917" s="78"/>
      <c r="M917" s="78"/>
      <c r="N917" s="78"/>
      <c r="O917" s="78"/>
      <c r="P917" s="78"/>
      <c r="Q917" s="78"/>
      <c r="R917" s="78"/>
      <c r="S917" s="78"/>
      <c r="T917" s="78"/>
      <c r="U917" s="78"/>
      <c r="V917" s="78"/>
      <c r="W917" s="78"/>
      <c r="X917" s="78"/>
      <c r="Y917" s="78"/>
      <c r="Z917" s="78"/>
    </row>
    <row r="918" ht="15.75" customHeight="1" spans="1:26">
      <c r="A918" s="87"/>
      <c r="B918" s="78"/>
      <c r="C918" s="88"/>
      <c r="D918" s="88"/>
      <c r="E918" s="89"/>
      <c r="F918" s="78"/>
      <c r="G918" s="78"/>
      <c r="H918" s="78"/>
      <c r="I918" s="78"/>
      <c r="J918" s="78"/>
      <c r="K918" s="78"/>
      <c r="L918" s="78"/>
      <c r="M918" s="78"/>
      <c r="N918" s="78"/>
      <c r="O918" s="78"/>
      <c r="P918" s="78"/>
      <c r="Q918" s="78"/>
      <c r="R918" s="78"/>
      <c r="S918" s="78"/>
      <c r="T918" s="78"/>
      <c r="U918" s="78"/>
      <c r="V918" s="78"/>
      <c r="W918" s="78"/>
      <c r="X918" s="78"/>
      <c r="Y918" s="78"/>
      <c r="Z918" s="78"/>
    </row>
    <row r="919" ht="15.75" customHeight="1" spans="1:26">
      <c r="A919" s="87"/>
      <c r="B919" s="78"/>
      <c r="C919" s="88"/>
      <c r="D919" s="88"/>
      <c r="E919" s="89"/>
      <c r="F919" s="78"/>
      <c r="G919" s="78"/>
      <c r="H919" s="78"/>
      <c r="I919" s="78"/>
      <c r="J919" s="78"/>
      <c r="K919" s="78"/>
      <c r="L919" s="78"/>
      <c r="M919" s="78"/>
      <c r="N919" s="78"/>
      <c r="O919" s="78"/>
      <c r="P919" s="78"/>
      <c r="Q919" s="78"/>
      <c r="R919" s="78"/>
      <c r="S919" s="78"/>
      <c r="T919" s="78"/>
      <c r="U919" s="78"/>
      <c r="V919" s="78"/>
      <c r="W919" s="78"/>
      <c r="X919" s="78"/>
      <c r="Y919" s="78"/>
      <c r="Z919" s="78"/>
    </row>
    <row r="920" ht="15.75" customHeight="1" spans="1:26">
      <c r="A920" s="87"/>
      <c r="B920" s="78"/>
      <c r="C920" s="88"/>
      <c r="D920" s="88"/>
      <c r="E920" s="89"/>
      <c r="F920" s="78"/>
      <c r="G920" s="78"/>
      <c r="H920" s="78"/>
      <c r="I920" s="78"/>
      <c r="J920" s="78"/>
      <c r="K920" s="78"/>
      <c r="L920" s="78"/>
      <c r="M920" s="78"/>
      <c r="N920" s="78"/>
      <c r="O920" s="78"/>
      <c r="P920" s="78"/>
      <c r="Q920" s="78"/>
      <c r="R920" s="78"/>
      <c r="S920" s="78"/>
      <c r="T920" s="78"/>
      <c r="U920" s="78"/>
      <c r="V920" s="78"/>
      <c r="W920" s="78"/>
      <c r="X920" s="78"/>
      <c r="Y920" s="78"/>
      <c r="Z920" s="78"/>
    </row>
    <row r="921" ht="15.75" customHeight="1" spans="1:26">
      <c r="A921" s="87"/>
      <c r="B921" s="78"/>
      <c r="C921" s="88"/>
      <c r="D921" s="88"/>
      <c r="E921" s="89"/>
      <c r="F921" s="78"/>
      <c r="G921" s="78"/>
      <c r="H921" s="78"/>
      <c r="I921" s="78"/>
      <c r="J921" s="78"/>
      <c r="K921" s="78"/>
      <c r="L921" s="78"/>
      <c r="M921" s="78"/>
      <c r="N921" s="78"/>
      <c r="O921" s="78"/>
      <c r="P921" s="78"/>
      <c r="Q921" s="78"/>
      <c r="R921" s="78"/>
      <c r="S921" s="78"/>
      <c r="T921" s="78"/>
      <c r="U921" s="78"/>
      <c r="V921" s="78"/>
      <c r="W921" s="78"/>
      <c r="X921" s="78"/>
      <c r="Y921" s="78"/>
      <c r="Z921" s="78"/>
    </row>
    <row r="922" ht="15.75" customHeight="1" spans="1:26">
      <c r="A922" s="87"/>
      <c r="B922" s="78"/>
      <c r="C922" s="88"/>
      <c r="D922" s="88"/>
      <c r="E922" s="89"/>
      <c r="F922" s="78"/>
      <c r="G922" s="78"/>
      <c r="H922" s="78"/>
      <c r="I922" s="78"/>
      <c r="J922" s="78"/>
      <c r="K922" s="78"/>
      <c r="L922" s="78"/>
      <c r="M922" s="78"/>
      <c r="N922" s="78"/>
      <c r="O922" s="78"/>
      <c r="P922" s="78"/>
      <c r="Q922" s="78"/>
      <c r="R922" s="78"/>
      <c r="S922" s="78"/>
      <c r="T922" s="78"/>
      <c r="U922" s="78"/>
      <c r="V922" s="78"/>
      <c r="W922" s="78"/>
      <c r="X922" s="78"/>
      <c r="Y922" s="78"/>
      <c r="Z922" s="78"/>
    </row>
    <row r="923" ht="15.75" customHeight="1" spans="1:26">
      <c r="A923" s="87"/>
      <c r="B923" s="78"/>
      <c r="C923" s="88"/>
      <c r="D923" s="88"/>
      <c r="E923" s="89"/>
      <c r="F923" s="78"/>
      <c r="G923" s="78"/>
      <c r="H923" s="78"/>
      <c r="I923" s="78"/>
      <c r="J923" s="78"/>
      <c r="K923" s="78"/>
      <c r="L923" s="78"/>
      <c r="M923" s="78"/>
      <c r="N923" s="78"/>
      <c r="O923" s="78"/>
      <c r="P923" s="78"/>
      <c r="Q923" s="78"/>
      <c r="R923" s="78"/>
      <c r="S923" s="78"/>
      <c r="T923" s="78"/>
      <c r="U923" s="78"/>
      <c r="V923" s="78"/>
      <c r="W923" s="78"/>
      <c r="X923" s="78"/>
      <c r="Y923" s="78"/>
      <c r="Z923" s="78"/>
    </row>
    <row r="924" ht="15.75" customHeight="1" spans="1:26">
      <c r="A924" s="87"/>
      <c r="B924" s="78"/>
      <c r="C924" s="88"/>
      <c r="D924" s="88"/>
      <c r="E924" s="89"/>
      <c r="F924" s="78"/>
      <c r="G924" s="78"/>
      <c r="H924" s="78"/>
      <c r="I924" s="78"/>
      <c r="J924" s="78"/>
      <c r="K924" s="78"/>
      <c r="L924" s="78"/>
      <c r="M924" s="78"/>
      <c r="N924" s="78"/>
      <c r="O924" s="78"/>
      <c r="P924" s="78"/>
      <c r="Q924" s="78"/>
      <c r="R924" s="78"/>
      <c r="S924" s="78"/>
      <c r="T924" s="78"/>
      <c r="U924" s="78"/>
      <c r="V924" s="78"/>
      <c r="W924" s="78"/>
      <c r="X924" s="78"/>
      <c r="Y924" s="78"/>
      <c r="Z924" s="78"/>
    </row>
    <row r="925" ht="15.75" customHeight="1" spans="1:26">
      <c r="A925" s="87"/>
      <c r="B925" s="78"/>
      <c r="C925" s="88"/>
      <c r="D925" s="88"/>
      <c r="E925" s="89"/>
      <c r="F925" s="78"/>
      <c r="G925" s="78"/>
      <c r="H925" s="78"/>
      <c r="I925" s="78"/>
      <c r="J925" s="78"/>
      <c r="K925" s="78"/>
      <c r="L925" s="78"/>
      <c r="M925" s="78"/>
      <c r="N925" s="78"/>
      <c r="O925" s="78"/>
      <c r="P925" s="78"/>
      <c r="Q925" s="78"/>
      <c r="R925" s="78"/>
      <c r="S925" s="78"/>
      <c r="T925" s="78"/>
      <c r="U925" s="78"/>
      <c r="V925" s="78"/>
      <c r="W925" s="78"/>
      <c r="X925" s="78"/>
      <c r="Y925" s="78"/>
      <c r="Z925" s="78"/>
    </row>
    <row r="926" ht="15.75" customHeight="1" spans="1:26">
      <c r="A926" s="87"/>
      <c r="B926" s="78"/>
      <c r="C926" s="88"/>
      <c r="D926" s="88"/>
      <c r="E926" s="89"/>
      <c r="F926" s="78"/>
      <c r="G926" s="78"/>
      <c r="H926" s="78"/>
      <c r="I926" s="78"/>
      <c r="J926" s="78"/>
      <c r="K926" s="78"/>
      <c r="L926" s="78"/>
      <c r="M926" s="78"/>
      <c r="N926" s="78"/>
      <c r="O926" s="78"/>
      <c r="P926" s="78"/>
      <c r="Q926" s="78"/>
      <c r="R926" s="78"/>
      <c r="S926" s="78"/>
      <c r="T926" s="78"/>
      <c r="U926" s="78"/>
      <c r="V926" s="78"/>
      <c r="W926" s="78"/>
      <c r="X926" s="78"/>
      <c r="Y926" s="78"/>
      <c r="Z926" s="78"/>
    </row>
    <row r="927" ht="15.75" customHeight="1" spans="1:26">
      <c r="A927" s="87"/>
      <c r="B927" s="78"/>
      <c r="C927" s="88"/>
      <c r="D927" s="88"/>
      <c r="E927" s="89"/>
      <c r="F927" s="78"/>
      <c r="G927" s="78"/>
      <c r="H927" s="78"/>
      <c r="I927" s="78"/>
      <c r="J927" s="78"/>
      <c r="K927" s="78"/>
      <c r="L927" s="78"/>
      <c r="M927" s="78"/>
      <c r="N927" s="78"/>
      <c r="O927" s="78"/>
      <c r="P927" s="78"/>
      <c r="Q927" s="78"/>
      <c r="R927" s="78"/>
      <c r="S927" s="78"/>
      <c r="T927" s="78"/>
      <c r="U927" s="78"/>
      <c r="V927" s="78"/>
      <c r="W927" s="78"/>
      <c r="X927" s="78"/>
      <c r="Y927" s="78"/>
      <c r="Z927" s="78"/>
    </row>
    <row r="928" ht="15.75" customHeight="1" spans="1:26">
      <c r="A928" s="87"/>
      <c r="B928" s="78"/>
      <c r="C928" s="88"/>
      <c r="D928" s="88"/>
      <c r="E928" s="89"/>
      <c r="F928" s="78"/>
      <c r="G928" s="78"/>
      <c r="H928" s="78"/>
      <c r="I928" s="78"/>
      <c r="J928" s="78"/>
      <c r="K928" s="78"/>
      <c r="L928" s="78"/>
      <c r="M928" s="78"/>
      <c r="N928" s="78"/>
      <c r="O928" s="78"/>
      <c r="P928" s="78"/>
      <c r="Q928" s="78"/>
      <c r="R928" s="78"/>
      <c r="S928" s="78"/>
      <c r="T928" s="78"/>
      <c r="U928" s="78"/>
      <c r="V928" s="78"/>
      <c r="W928" s="78"/>
      <c r="X928" s="78"/>
      <c r="Y928" s="78"/>
      <c r="Z928" s="78"/>
    </row>
    <row r="929" ht="15.75" customHeight="1" spans="1:26">
      <c r="A929" s="87"/>
      <c r="B929" s="78"/>
      <c r="C929" s="88"/>
      <c r="D929" s="88"/>
      <c r="E929" s="89"/>
      <c r="F929" s="78"/>
      <c r="G929" s="78"/>
      <c r="H929" s="78"/>
      <c r="I929" s="78"/>
      <c r="J929" s="78"/>
      <c r="K929" s="78"/>
      <c r="L929" s="78"/>
      <c r="M929" s="78"/>
      <c r="N929" s="78"/>
      <c r="O929" s="78"/>
      <c r="P929" s="78"/>
      <c r="Q929" s="78"/>
      <c r="R929" s="78"/>
      <c r="S929" s="78"/>
      <c r="T929" s="78"/>
      <c r="U929" s="78"/>
      <c r="V929" s="78"/>
      <c r="W929" s="78"/>
      <c r="X929" s="78"/>
      <c r="Y929" s="78"/>
      <c r="Z929" s="78"/>
    </row>
    <row r="930" ht="15.75" customHeight="1" spans="1:26">
      <c r="A930" s="87"/>
      <c r="B930" s="78"/>
      <c r="C930" s="88"/>
      <c r="D930" s="88"/>
      <c r="E930" s="89"/>
      <c r="F930" s="78"/>
      <c r="G930" s="78"/>
      <c r="H930" s="78"/>
      <c r="I930" s="78"/>
      <c r="J930" s="78"/>
      <c r="K930" s="78"/>
      <c r="L930" s="78"/>
      <c r="M930" s="78"/>
      <c r="N930" s="78"/>
      <c r="O930" s="78"/>
      <c r="P930" s="78"/>
      <c r="Q930" s="78"/>
      <c r="R930" s="78"/>
      <c r="S930" s="78"/>
      <c r="T930" s="78"/>
      <c r="U930" s="78"/>
      <c r="V930" s="78"/>
      <c r="W930" s="78"/>
      <c r="X930" s="78"/>
      <c r="Y930" s="78"/>
      <c r="Z930" s="78"/>
    </row>
    <row r="931" ht="15.75" customHeight="1" spans="1:26">
      <c r="A931" s="87"/>
      <c r="B931" s="78"/>
      <c r="C931" s="88"/>
      <c r="D931" s="88"/>
      <c r="E931" s="89"/>
      <c r="F931" s="78"/>
      <c r="G931" s="78"/>
      <c r="H931" s="78"/>
      <c r="I931" s="78"/>
      <c r="J931" s="78"/>
      <c r="K931" s="78"/>
      <c r="L931" s="78"/>
      <c r="M931" s="78"/>
      <c r="N931" s="78"/>
      <c r="O931" s="78"/>
      <c r="P931" s="78"/>
      <c r="Q931" s="78"/>
      <c r="R931" s="78"/>
      <c r="S931" s="78"/>
      <c r="T931" s="78"/>
      <c r="U931" s="78"/>
      <c r="V931" s="78"/>
      <c r="W931" s="78"/>
      <c r="X931" s="78"/>
      <c r="Y931" s="78"/>
      <c r="Z931" s="78"/>
    </row>
    <row r="932" ht="15.75" customHeight="1" spans="1:26">
      <c r="A932" s="87"/>
      <c r="B932" s="78"/>
      <c r="C932" s="88"/>
      <c r="D932" s="88"/>
      <c r="E932" s="89"/>
      <c r="F932" s="78"/>
      <c r="G932" s="78"/>
      <c r="H932" s="78"/>
      <c r="I932" s="78"/>
      <c r="J932" s="78"/>
      <c r="K932" s="78"/>
      <c r="L932" s="78"/>
      <c r="M932" s="78"/>
      <c r="N932" s="78"/>
      <c r="O932" s="78"/>
      <c r="P932" s="78"/>
      <c r="Q932" s="78"/>
      <c r="R932" s="78"/>
      <c r="S932" s="78"/>
      <c r="T932" s="78"/>
      <c r="U932" s="78"/>
      <c r="V932" s="78"/>
      <c r="W932" s="78"/>
      <c r="X932" s="78"/>
      <c r="Y932" s="78"/>
      <c r="Z932" s="78"/>
    </row>
    <row r="933" ht="15.75" customHeight="1" spans="1:26">
      <c r="A933" s="87"/>
      <c r="B933" s="78"/>
      <c r="C933" s="88"/>
      <c r="D933" s="88"/>
      <c r="E933" s="89"/>
      <c r="F933" s="78"/>
      <c r="G933" s="78"/>
      <c r="H933" s="78"/>
      <c r="I933" s="78"/>
      <c r="J933" s="78"/>
      <c r="K933" s="78"/>
      <c r="L933" s="78"/>
      <c r="M933" s="78"/>
      <c r="N933" s="78"/>
      <c r="O933" s="78"/>
      <c r="P933" s="78"/>
      <c r="Q933" s="78"/>
      <c r="R933" s="78"/>
      <c r="S933" s="78"/>
      <c r="T933" s="78"/>
      <c r="U933" s="78"/>
      <c r="V933" s="78"/>
      <c r="W933" s="78"/>
      <c r="X933" s="78"/>
      <c r="Y933" s="78"/>
      <c r="Z933" s="78"/>
    </row>
    <row r="934" ht="15.75" customHeight="1" spans="1:26">
      <c r="A934" s="87"/>
      <c r="B934" s="78"/>
      <c r="C934" s="88"/>
      <c r="D934" s="88"/>
      <c r="E934" s="89"/>
      <c r="F934" s="78"/>
      <c r="G934" s="78"/>
      <c r="H934" s="78"/>
      <c r="I934" s="78"/>
      <c r="J934" s="78"/>
      <c r="K934" s="78"/>
      <c r="L934" s="78"/>
      <c r="M934" s="78"/>
      <c r="N934" s="78"/>
      <c r="O934" s="78"/>
      <c r="P934" s="78"/>
      <c r="Q934" s="78"/>
      <c r="R934" s="78"/>
      <c r="S934" s="78"/>
      <c r="T934" s="78"/>
      <c r="U934" s="78"/>
      <c r="V934" s="78"/>
      <c r="W934" s="78"/>
      <c r="X934" s="78"/>
      <c r="Y934" s="78"/>
      <c r="Z934" s="78"/>
    </row>
    <row r="935" ht="15.75" customHeight="1" spans="1:26">
      <c r="A935" s="87"/>
      <c r="B935" s="78"/>
      <c r="C935" s="88"/>
      <c r="D935" s="88"/>
      <c r="E935" s="89"/>
      <c r="F935" s="78"/>
      <c r="G935" s="78"/>
      <c r="H935" s="78"/>
      <c r="I935" s="78"/>
      <c r="J935" s="78"/>
      <c r="K935" s="78"/>
      <c r="L935" s="78"/>
      <c r="M935" s="78"/>
      <c r="N935" s="78"/>
      <c r="O935" s="78"/>
      <c r="P935" s="78"/>
      <c r="Q935" s="78"/>
      <c r="R935" s="78"/>
      <c r="S935" s="78"/>
      <c r="T935" s="78"/>
      <c r="U935" s="78"/>
      <c r="V935" s="78"/>
      <c r="W935" s="78"/>
      <c r="X935" s="78"/>
      <c r="Y935" s="78"/>
      <c r="Z935" s="78"/>
    </row>
    <row r="936" ht="15.75" customHeight="1" spans="1:26">
      <c r="A936" s="87"/>
      <c r="B936" s="78"/>
      <c r="C936" s="88"/>
      <c r="D936" s="88"/>
      <c r="E936" s="89"/>
      <c r="F936" s="78"/>
      <c r="G936" s="78"/>
      <c r="H936" s="78"/>
      <c r="I936" s="78"/>
      <c r="J936" s="78"/>
      <c r="K936" s="78"/>
      <c r="L936" s="78"/>
      <c r="M936" s="78"/>
      <c r="N936" s="78"/>
      <c r="O936" s="78"/>
      <c r="P936" s="78"/>
      <c r="Q936" s="78"/>
      <c r="R936" s="78"/>
      <c r="S936" s="78"/>
      <c r="T936" s="78"/>
      <c r="U936" s="78"/>
      <c r="V936" s="78"/>
      <c r="W936" s="78"/>
      <c r="X936" s="78"/>
      <c r="Y936" s="78"/>
      <c r="Z936" s="78"/>
    </row>
    <row r="937" ht="15.75" customHeight="1" spans="1:26">
      <c r="A937" s="87"/>
      <c r="B937" s="78"/>
      <c r="C937" s="88"/>
      <c r="D937" s="88"/>
      <c r="E937" s="89"/>
      <c r="F937" s="78"/>
      <c r="G937" s="78"/>
      <c r="H937" s="78"/>
      <c r="I937" s="78"/>
      <c r="J937" s="78"/>
      <c r="K937" s="78"/>
      <c r="L937" s="78"/>
      <c r="M937" s="78"/>
      <c r="N937" s="78"/>
      <c r="O937" s="78"/>
      <c r="P937" s="78"/>
      <c r="Q937" s="78"/>
      <c r="R937" s="78"/>
      <c r="S937" s="78"/>
      <c r="T937" s="78"/>
      <c r="U937" s="78"/>
      <c r="V937" s="78"/>
      <c r="W937" s="78"/>
      <c r="X937" s="78"/>
      <c r="Y937" s="78"/>
      <c r="Z937" s="78"/>
    </row>
    <row r="938" ht="15.75" customHeight="1" spans="1:26">
      <c r="A938" s="87"/>
      <c r="B938" s="78"/>
      <c r="C938" s="88"/>
      <c r="D938" s="88"/>
      <c r="E938" s="89"/>
      <c r="F938" s="78"/>
      <c r="G938" s="78"/>
      <c r="H938" s="78"/>
      <c r="I938" s="78"/>
      <c r="J938" s="78"/>
      <c r="K938" s="78"/>
      <c r="L938" s="78"/>
      <c r="M938" s="78"/>
      <c r="N938" s="78"/>
      <c r="O938" s="78"/>
      <c r="P938" s="78"/>
      <c r="Q938" s="78"/>
      <c r="R938" s="78"/>
      <c r="S938" s="78"/>
      <c r="T938" s="78"/>
      <c r="U938" s="78"/>
      <c r="V938" s="78"/>
      <c r="W938" s="78"/>
      <c r="X938" s="78"/>
      <c r="Y938" s="78"/>
      <c r="Z938" s="78"/>
    </row>
    <row r="939" ht="15.75" customHeight="1" spans="1:26">
      <c r="A939" s="87"/>
      <c r="B939" s="78"/>
      <c r="C939" s="88"/>
      <c r="D939" s="88"/>
      <c r="E939" s="89"/>
      <c r="F939" s="78"/>
      <c r="G939" s="78"/>
      <c r="H939" s="78"/>
      <c r="I939" s="78"/>
      <c r="J939" s="78"/>
      <c r="K939" s="78"/>
      <c r="L939" s="78"/>
      <c r="M939" s="78"/>
      <c r="N939" s="78"/>
      <c r="O939" s="78"/>
      <c r="P939" s="78"/>
      <c r="Q939" s="78"/>
      <c r="R939" s="78"/>
      <c r="S939" s="78"/>
      <c r="T939" s="78"/>
      <c r="U939" s="78"/>
      <c r="V939" s="78"/>
      <c r="W939" s="78"/>
      <c r="X939" s="78"/>
      <c r="Y939" s="78"/>
      <c r="Z939" s="78"/>
    </row>
    <row r="940" ht="15.75" customHeight="1" spans="1:26">
      <c r="A940" s="87"/>
      <c r="B940" s="78"/>
      <c r="C940" s="88"/>
      <c r="D940" s="88"/>
      <c r="E940" s="89"/>
      <c r="F940" s="78"/>
      <c r="G940" s="78"/>
      <c r="H940" s="78"/>
      <c r="I940" s="78"/>
      <c r="J940" s="78"/>
      <c r="K940" s="78"/>
      <c r="L940" s="78"/>
      <c r="M940" s="78"/>
      <c r="N940" s="78"/>
      <c r="O940" s="78"/>
      <c r="P940" s="78"/>
      <c r="Q940" s="78"/>
      <c r="R940" s="78"/>
      <c r="S940" s="78"/>
      <c r="T940" s="78"/>
      <c r="U940" s="78"/>
      <c r="V940" s="78"/>
      <c r="W940" s="78"/>
      <c r="X940" s="78"/>
      <c r="Y940" s="78"/>
      <c r="Z940" s="78"/>
    </row>
    <row r="941" ht="15.75" customHeight="1" spans="1:26">
      <c r="A941" s="87"/>
      <c r="B941" s="78"/>
      <c r="C941" s="88"/>
      <c r="D941" s="88"/>
      <c r="E941" s="89"/>
      <c r="F941" s="78"/>
      <c r="G941" s="78"/>
      <c r="H941" s="78"/>
      <c r="I941" s="78"/>
      <c r="J941" s="78"/>
      <c r="K941" s="78"/>
      <c r="L941" s="78"/>
      <c r="M941" s="78"/>
      <c r="N941" s="78"/>
      <c r="O941" s="78"/>
      <c r="P941" s="78"/>
      <c r="Q941" s="78"/>
      <c r="R941" s="78"/>
      <c r="S941" s="78"/>
      <c r="T941" s="78"/>
      <c r="U941" s="78"/>
      <c r="V941" s="78"/>
      <c r="W941" s="78"/>
      <c r="X941" s="78"/>
      <c r="Y941" s="78"/>
      <c r="Z941" s="78"/>
    </row>
    <row r="942" ht="15.75" customHeight="1" spans="1:26">
      <c r="A942" s="87"/>
      <c r="B942" s="78"/>
      <c r="C942" s="88"/>
      <c r="D942" s="88"/>
      <c r="E942" s="89"/>
      <c r="F942" s="78"/>
      <c r="G942" s="78"/>
      <c r="H942" s="78"/>
      <c r="I942" s="78"/>
      <c r="J942" s="78"/>
      <c r="K942" s="78"/>
      <c r="L942" s="78"/>
      <c r="M942" s="78"/>
      <c r="N942" s="78"/>
      <c r="O942" s="78"/>
      <c r="P942" s="78"/>
      <c r="Q942" s="78"/>
      <c r="R942" s="78"/>
      <c r="S942" s="78"/>
      <c r="T942" s="78"/>
      <c r="U942" s="78"/>
      <c r="V942" s="78"/>
      <c r="W942" s="78"/>
      <c r="X942" s="78"/>
      <c r="Y942" s="78"/>
      <c r="Z942" s="78"/>
    </row>
    <row r="943" ht="15.75" customHeight="1" spans="1:26">
      <c r="A943" s="87"/>
      <c r="B943" s="78"/>
      <c r="C943" s="88"/>
      <c r="D943" s="88"/>
      <c r="E943" s="89"/>
      <c r="F943" s="78"/>
      <c r="G943" s="78"/>
      <c r="H943" s="78"/>
      <c r="I943" s="78"/>
      <c r="J943" s="78"/>
      <c r="K943" s="78"/>
      <c r="L943" s="78"/>
      <c r="M943" s="78"/>
      <c r="N943" s="78"/>
      <c r="O943" s="78"/>
      <c r="P943" s="78"/>
      <c r="Q943" s="78"/>
      <c r="R943" s="78"/>
      <c r="S943" s="78"/>
      <c r="T943" s="78"/>
      <c r="U943" s="78"/>
      <c r="V943" s="78"/>
      <c r="W943" s="78"/>
      <c r="X943" s="78"/>
      <c r="Y943" s="78"/>
      <c r="Z943" s="78"/>
    </row>
    <row r="944" ht="15.75" customHeight="1" spans="1:26">
      <c r="A944" s="87"/>
      <c r="B944" s="78"/>
      <c r="C944" s="88"/>
      <c r="D944" s="88"/>
      <c r="E944" s="89"/>
      <c r="F944" s="78"/>
      <c r="G944" s="78"/>
      <c r="H944" s="78"/>
      <c r="I944" s="78"/>
      <c r="J944" s="78"/>
      <c r="K944" s="78"/>
      <c r="L944" s="78"/>
      <c r="M944" s="78"/>
      <c r="N944" s="78"/>
      <c r="O944" s="78"/>
      <c r="P944" s="78"/>
      <c r="Q944" s="78"/>
      <c r="R944" s="78"/>
      <c r="S944" s="78"/>
      <c r="T944" s="78"/>
      <c r="U944" s="78"/>
      <c r="V944" s="78"/>
      <c r="W944" s="78"/>
      <c r="X944" s="78"/>
      <c r="Y944" s="78"/>
      <c r="Z944" s="78"/>
    </row>
    <row r="945" ht="15.75" customHeight="1" spans="1:26">
      <c r="A945" s="87"/>
      <c r="B945" s="78"/>
      <c r="C945" s="88"/>
      <c r="D945" s="88"/>
      <c r="E945" s="89"/>
      <c r="F945" s="78"/>
      <c r="G945" s="78"/>
      <c r="H945" s="78"/>
      <c r="I945" s="78"/>
      <c r="J945" s="78"/>
      <c r="K945" s="78"/>
      <c r="L945" s="78"/>
      <c r="M945" s="78"/>
      <c r="N945" s="78"/>
      <c r="O945" s="78"/>
      <c r="P945" s="78"/>
      <c r="Q945" s="78"/>
      <c r="R945" s="78"/>
      <c r="S945" s="78"/>
      <c r="T945" s="78"/>
      <c r="U945" s="78"/>
      <c r="V945" s="78"/>
      <c r="W945" s="78"/>
      <c r="X945" s="78"/>
      <c r="Y945" s="78"/>
      <c r="Z945" s="78"/>
    </row>
    <row r="946" ht="15.75" customHeight="1" spans="1:26">
      <c r="A946" s="87"/>
      <c r="B946" s="78"/>
      <c r="C946" s="88"/>
      <c r="D946" s="88"/>
      <c r="E946" s="89"/>
      <c r="F946" s="78"/>
      <c r="G946" s="78"/>
      <c r="H946" s="78"/>
      <c r="I946" s="78"/>
      <c r="J946" s="78"/>
      <c r="K946" s="78"/>
      <c r="L946" s="78"/>
      <c r="M946" s="78"/>
      <c r="N946" s="78"/>
      <c r="O946" s="78"/>
      <c r="P946" s="78"/>
      <c r="Q946" s="78"/>
      <c r="R946" s="78"/>
      <c r="S946" s="78"/>
      <c r="T946" s="78"/>
      <c r="U946" s="78"/>
      <c r="V946" s="78"/>
      <c r="W946" s="78"/>
      <c r="X946" s="78"/>
      <c r="Y946" s="78"/>
      <c r="Z946" s="78"/>
    </row>
    <row r="947" ht="15.75" customHeight="1" spans="1:26">
      <c r="A947" s="87"/>
      <c r="B947" s="78"/>
      <c r="C947" s="88"/>
      <c r="D947" s="88"/>
      <c r="E947" s="89"/>
      <c r="F947" s="78"/>
      <c r="G947" s="78"/>
      <c r="H947" s="78"/>
      <c r="I947" s="78"/>
      <c r="J947" s="78"/>
      <c r="K947" s="78"/>
      <c r="L947" s="78"/>
      <c r="M947" s="78"/>
      <c r="N947" s="78"/>
      <c r="O947" s="78"/>
      <c r="P947" s="78"/>
      <c r="Q947" s="78"/>
      <c r="R947" s="78"/>
      <c r="S947" s="78"/>
      <c r="T947" s="78"/>
      <c r="U947" s="78"/>
      <c r="V947" s="78"/>
      <c r="W947" s="78"/>
      <c r="X947" s="78"/>
      <c r="Y947" s="78"/>
      <c r="Z947" s="78"/>
    </row>
    <row r="948" ht="15.75" customHeight="1" spans="1:26">
      <c r="A948" s="87"/>
      <c r="B948" s="78"/>
      <c r="C948" s="88"/>
      <c r="D948" s="88"/>
      <c r="E948" s="89"/>
      <c r="F948" s="78"/>
      <c r="G948" s="78"/>
      <c r="H948" s="78"/>
      <c r="I948" s="78"/>
      <c r="J948" s="78"/>
      <c r="K948" s="78"/>
      <c r="L948" s="78"/>
      <c r="M948" s="78"/>
      <c r="N948" s="78"/>
      <c r="O948" s="78"/>
      <c r="P948" s="78"/>
      <c r="Q948" s="78"/>
      <c r="R948" s="78"/>
      <c r="S948" s="78"/>
      <c r="T948" s="78"/>
      <c r="U948" s="78"/>
      <c r="V948" s="78"/>
      <c r="W948" s="78"/>
      <c r="X948" s="78"/>
      <c r="Y948" s="78"/>
      <c r="Z948" s="78"/>
    </row>
    <row r="949" ht="15.75" customHeight="1" spans="1:26">
      <c r="A949" s="87"/>
      <c r="B949" s="78"/>
      <c r="C949" s="88"/>
      <c r="D949" s="88"/>
      <c r="E949" s="89"/>
      <c r="F949" s="78"/>
      <c r="G949" s="78"/>
      <c r="H949" s="78"/>
      <c r="I949" s="78"/>
      <c r="J949" s="78"/>
      <c r="K949" s="78"/>
      <c r="L949" s="78"/>
      <c r="M949" s="78"/>
      <c r="N949" s="78"/>
      <c r="O949" s="78"/>
      <c r="P949" s="78"/>
      <c r="Q949" s="78"/>
      <c r="R949" s="78"/>
      <c r="S949" s="78"/>
      <c r="T949" s="78"/>
      <c r="U949" s="78"/>
      <c r="V949" s="78"/>
      <c r="W949" s="78"/>
      <c r="X949" s="78"/>
      <c r="Y949" s="78"/>
      <c r="Z949" s="78"/>
    </row>
    <row r="950" ht="15.75" customHeight="1" spans="1:26">
      <c r="A950" s="87"/>
      <c r="B950" s="78"/>
      <c r="C950" s="88"/>
      <c r="D950" s="88"/>
      <c r="E950" s="89"/>
      <c r="F950" s="78"/>
      <c r="G950" s="78"/>
      <c r="H950" s="78"/>
      <c r="I950" s="78"/>
      <c r="J950" s="78"/>
      <c r="K950" s="78"/>
      <c r="L950" s="78"/>
      <c r="M950" s="78"/>
      <c r="N950" s="78"/>
      <c r="O950" s="78"/>
      <c r="P950" s="78"/>
      <c r="Q950" s="78"/>
      <c r="R950" s="78"/>
      <c r="S950" s="78"/>
      <c r="T950" s="78"/>
      <c r="U950" s="78"/>
      <c r="V950" s="78"/>
      <c r="W950" s="78"/>
      <c r="X950" s="78"/>
      <c r="Y950" s="78"/>
      <c r="Z950" s="78"/>
    </row>
    <row r="951" ht="15.75" customHeight="1" spans="1:26">
      <c r="A951" s="87"/>
      <c r="B951" s="78"/>
      <c r="C951" s="88"/>
      <c r="D951" s="88"/>
      <c r="E951" s="89"/>
      <c r="F951" s="78"/>
      <c r="G951" s="78"/>
      <c r="H951" s="78"/>
      <c r="I951" s="78"/>
      <c r="J951" s="78"/>
      <c r="K951" s="78"/>
      <c r="L951" s="78"/>
      <c r="M951" s="78"/>
      <c r="N951" s="78"/>
      <c r="O951" s="78"/>
      <c r="P951" s="78"/>
      <c r="Q951" s="78"/>
      <c r="R951" s="78"/>
      <c r="S951" s="78"/>
      <c r="T951" s="78"/>
      <c r="U951" s="78"/>
      <c r="V951" s="78"/>
      <c r="W951" s="78"/>
      <c r="X951" s="78"/>
      <c r="Y951" s="78"/>
      <c r="Z951" s="78"/>
    </row>
    <row r="952" ht="15.75" customHeight="1" spans="1:26">
      <c r="A952" s="87"/>
      <c r="B952" s="78"/>
      <c r="C952" s="88"/>
      <c r="D952" s="88"/>
      <c r="E952" s="89"/>
      <c r="F952" s="78"/>
      <c r="G952" s="78"/>
      <c r="H952" s="78"/>
      <c r="I952" s="78"/>
      <c r="J952" s="78"/>
      <c r="K952" s="78"/>
      <c r="L952" s="78"/>
      <c r="M952" s="78"/>
      <c r="N952" s="78"/>
      <c r="O952" s="78"/>
      <c r="P952" s="78"/>
      <c r="Q952" s="78"/>
      <c r="R952" s="78"/>
      <c r="S952" s="78"/>
      <c r="T952" s="78"/>
      <c r="U952" s="78"/>
      <c r="V952" s="78"/>
      <c r="W952" s="78"/>
      <c r="X952" s="78"/>
      <c r="Y952" s="78"/>
      <c r="Z952" s="78"/>
    </row>
    <row r="953" ht="15.75" customHeight="1" spans="1:26">
      <c r="A953" s="87"/>
      <c r="B953" s="78"/>
      <c r="C953" s="88"/>
      <c r="D953" s="88"/>
      <c r="E953" s="89"/>
      <c r="F953" s="78"/>
      <c r="G953" s="78"/>
      <c r="H953" s="78"/>
      <c r="I953" s="78"/>
      <c r="J953" s="78"/>
      <c r="K953" s="78"/>
      <c r="L953" s="78"/>
      <c r="M953" s="78"/>
      <c r="N953" s="78"/>
      <c r="O953" s="78"/>
      <c r="P953" s="78"/>
      <c r="Q953" s="78"/>
      <c r="R953" s="78"/>
      <c r="S953" s="78"/>
      <c r="T953" s="78"/>
      <c r="U953" s="78"/>
      <c r="V953" s="78"/>
      <c r="W953" s="78"/>
      <c r="X953" s="78"/>
      <c r="Y953" s="78"/>
      <c r="Z953" s="78"/>
    </row>
    <row r="954" ht="15.75" customHeight="1" spans="1:26">
      <c r="A954" s="87"/>
      <c r="B954" s="78"/>
      <c r="C954" s="88"/>
      <c r="D954" s="88"/>
      <c r="E954" s="89"/>
      <c r="F954" s="78"/>
      <c r="G954" s="78"/>
      <c r="H954" s="78"/>
      <c r="I954" s="78"/>
      <c r="J954" s="78"/>
      <c r="K954" s="78"/>
      <c r="L954" s="78"/>
      <c r="M954" s="78"/>
      <c r="N954" s="78"/>
      <c r="O954" s="78"/>
      <c r="P954" s="78"/>
      <c r="Q954" s="78"/>
      <c r="R954" s="78"/>
      <c r="S954" s="78"/>
      <c r="T954" s="78"/>
      <c r="U954" s="78"/>
      <c r="V954" s="78"/>
      <c r="W954" s="78"/>
      <c r="X954" s="78"/>
      <c r="Y954" s="78"/>
      <c r="Z954" s="78"/>
    </row>
    <row r="955" ht="15.75" customHeight="1" spans="1:26">
      <c r="A955" s="87"/>
      <c r="B955" s="78"/>
      <c r="C955" s="88"/>
      <c r="D955" s="88"/>
      <c r="E955" s="89"/>
      <c r="F955" s="78"/>
      <c r="G955" s="78"/>
      <c r="H955" s="78"/>
      <c r="I955" s="78"/>
      <c r="J955" s="78"/>
      <c r="K955" s="78"/>
      <c r="L955" s="78"/>
      <c r="M955" s="78"/>
      <c r="N955" s="78"/>
      <c r="O955" s="78"/>
      <c r="P955" s="78"/>
      <c r="Q955" s="78"/>
      <c r="R955" s="78"/>
      <c r="S955" s="78"/>
      <c r="T955" s="78"/>
      <c r="U955" s="78"/>
      <c r="V955" s="78"/>
      <c r="W955" s="78"/>
      <c r="X955" s="78"/>
      <c r="Y955" s="78"/>
      <c r="Z955" s="78"/>
    </row>
    <row r="956" ht="15.75" customHeight="1" spans="1:26">
      <c r="A956" s="87"/>
      <c r="B956" s="78"/>
      <c r="C956" s="88"/>
      <c r="D956" s="88"/>
      <c r="E956" s="89"/>
      <c r="F956" s="78"/>
      <c r="G956" s="78"/>
      <c r="H956" s="78"/>
      <c r="I956" s="78"/>
      <c r="J956" s="78"/>
      <c r="K956" s="78"/>
      <c r="L956" s="78"/>
      <c r="M956" s="78"/>
      <c r="N956" s="78"/>
      <c r="O956" s="78"/>
      <c r="P956" s="78"/>
      <c r="Q956" s="78"/>
      <c r="R956" s="78"/>
      <c r="S956" s="78"/>
      <c r="T956" s="78"/>
      <c r="U956" s="78"/>
      <c r="V956" s="78"/>
      <c r="W956" s="78"/>
      <c r="X956" s="78"/>
      <c r="Y956" s="78"/>
      <c r="Z956" s="78"/>
    </row>
    <row r="957" ht="15.75" customHeight="1" spans="1:26">
      <c r="A957" s="87"/>
      <c r="B957" s="78"/>
      <c r="C957" s="88"/>
      <c r="D957" s="88"/>
      <c r="E957" s="89"/>
      <c r="F957" s="78"/>
      <c r="G957" s="78"/>
      <c r="H957" s="78"/>
      <c r="I957" s="78"/>
      <c r="J957" s="78"/>
      <c r="K957" s="78"/>
      <c r="L957" s="78"/>
      <c r="M957" s="78"/>
      <c r="N957" s="78"/>
      <c r="O957" s="78"/>
      <c r="P957" s="78"/>
      <c r="Q957" s="78"/>
      <c r="R957" s="78"/>
      <c r="S957" s="78"/>
      <c r="T957" s="78"/>
      <c r="U957" s="78"/>
      <c r="V957" s="78"/>
      <c r="W957" s="78"/>
      <c r="X957" s="78"/>
      <c r="Y957" s="78"/>
      <c r="Z957" s="78"/>
    </row>
    <row r="958" ht="15.75" customHeight="1" spans="1:26">
      <c r="A958" s="87"/>
      <c r="B958" s="78"/>
      <c r="C958" s="88"/>
      <c r="D958" s="88"/>
      <c r="E958" s="89"/>
      <c r="F958" s="78"/>
      <c r="G958" s="78"/>
      <c r="H958" s="78"/>
      <c r="I958" s="78"/>
      <c r="J958" s="78"/>
      <c r="K958" s="78"/>
      <c r="L958" s="78"/>
      <c r="M958" s="78"/>
      <c r="N958" s="78"/>
      <c r="O958" s="78"/>
      <c r="P958" s="78"/>
      <c r="Q958" s="78"/>
      <c r="R958" s="78"/>
      <c r="S958" s="78"/>
      <c r="T958" s="78"/>
      <c r="U958" s="78"/>
      <c r="V958" s="78"/>
      <c r="W958" s="78"/>
      <c r="X958" s="78"/>
      <c r="Y958" s="78"/>
      <c r="Z958" s="78"/>
    </row>
    <row r="959" ht="15.75" customHeight="1" spans="1:26">
      <c r="A959" s="87"/>
      <c r="B959" s="78"/>
      <c r="C959" s="88"/>
      <c r="D959" s="88"/>
      <c r="E959" s="89"/>
      <c r="F959" s="78"/>
      <c r="G959" s="78"/>
      <c r="H959" s="78"/>
      <c r="I959" s="78"/>
      <c r="J959" s="78"/>
      <c r="K959" s="78"/>
      <c r="L959" s="78"/>
      <c r="M959" s="78"/>
      <c r="N959" s="78"/>
      <c r="O959" s="78"/>
      <c r="P959" s="78"/>
      <c r="Q959" s="78"/>
      <c r="R959" s="78"/>
      <c r="S959" s="78"/>
      <c r="T959" s="78"/>
      <c r="U959" s="78"/>
      <c r="V959" s="78"/>
      <c r="W959" s="78"/>
      <c r="X959" s="78"/>
      <c r="Y959" s="78"/>
      <c r="Z959" s="78"/>
    </row>
    <row r="960" ht="15.75" customHeight="1" spans="1:26">
      <c r="A960" s="87"/>
      <c r="B960" s="78"/>
      <c r="C960" s="88"/>
      <c r="D960" s="88"/>
      <c r="E960" s="89"/>
      <c r="F960" s="78"/>
      <c r="G960" s="78"/>
      <c r="H960" s="78"/>
      <c r="I960" s="78"/>
      <c r="J960" s="78"/>
      <c r="K960" s="78"/>
      <c r="L960" s="78"/>
      <c r="M960" s="78"/>
      <c r="N960" s="78"/>
      <c r="O960" s="78"/>
      <c r="P960" s="78"/>
      <c r="Q960" s="78"/>
      <c r="R960" s="78"/>
      <c r="S960" s="78"/>
      <c r="T960" s="78"/>
      <c r="U960" s="78"/>
      <c r="V960" s="78"/>
      <c r="W960" s="78"/>
      <c r="X960" s="78"/>
      <c r="Y960" s="78"/>
      <c r="Z960" s="78"/>
    </row>
    <row r="961" ht="15.75" customHeight="1" spans="1:26">
      <c r="A961" s="87"/>
      <c r="B961" s="78"/>
      <c r="C961" s="88"/>
      <c r="D961" s="88"/>
      <c r="E961" s="89"/>
      <c r="F961" s="78"/>
      <c r="G961" s="78"/>
      <c r="H961" s="78"/>
      <c r="I961" s="78"/>
      <c r="J961" s="78"/>
      <c r="K961" s="78"/>
      <c r="L961" s="78"/>
      <c r="M961" s="78"/>
      <c r="N961" s="78"/>
      <c r="O961" s="78"/>
      <c r="P961" s="78"/>
      <c r="Q961" s="78"/>
      <c r="R961" s="78"/>
      <c r="S961" s="78"/>
      <c r="T961" s="78"/>
      <c r="U961" s="78"/>
      <c r="V961" s="78"/>
      <c r="W961" s="78"/>
      <c r="X961" s="78"/>
      <c r="Y961" s="78"/>
      <c r="Z961" s="78"/>
    </row>
    <row r="962" ht="15.75" customHeight="1" spans="1:26">
      <c r="A962" s="87"/>
      <c r="B962" s="78"/>
      <c r="C962" s="88"/>
      <c r="D962" s="88"/>
      <c r="E962" s="89"/>
      <c r="F962" s="78"/>
      <c r="G962" s="78"/>
      <c r="H962" s="78"/>
      <c r="I962" s="78"/>
      <c r="J962" s="78"/>
      <c r="K962" s="78"/>
      <c r="L962" s="78"/>
      <c r="M962" s="78"/>
      <c r="N962" s="78"/>
      <c r="O962" s="78"/>
      <c r="P962" s="78"/>
      <c r="Q962" s="78"/>
      <c r="R962" s="78"/>
      <c r="S962" s="78"/>
      <c r="T962" s="78"/>
      <c r="U962" s="78"/>
      <c r="V962" s="78"/>
      <c r="W962" s="78"/>
      <c r="X962" s="78"/>
      <c r="Y962" s="78"/>
      <c r="Z962" s="78"/>
    </row>
    <row r="963" ht="15.75" customHeight="1" spans="1:26">
      <c r="A963" s="87"/>
      <c r="B963" s="78"/>
      <c r="C963" s="88"/>
      <c r="D963" s="88"/>
      <c r="E963" s="89"/>
      <c r="F963" s="78"/>
      <c r="G963" s="78"/>
      <c r="H963" s="78"/>
      <c r="I963" s="78"/>
      <c r="J963" s="78"/>
      <c r="K963" s="78"/>
      <c r="L963" s="78"/>
      <c r="M963" s="78"/>
      <c r="N963" s="78"/>
      <c r="O963" s="78"/>
      <c r="P963" s="78"/>
      <c r="Q963" s="78"/>
      <c r="R963" s="78"/>
      <c r="S963" s="78"/>
      <c r="T963" s="78"/>
      <c r="U963" s="78"/>
      <c r="V963" s="78"/>
      <c r="W963" s="78"/>
      <c r="X963" s="78"/>
      <c r="Y963" s="78"/>
      <c r="Z963" s="78"/>
    </row>
    <row r="964" ht="15.75" customHeight="1" spans="1:26">
      <c r="A964" s="87"/>
      <c r="B964" s="78"/>
      <c r="C964" s="88"/>
      <c r="D964" s="88"/>
      <c r="E964" s="89"/>
      <c r="F964" s="78"/>
      <c r="G964" s="78"/>
      <c r="H964" s="78"/>
      <c r="I964" s="78"/>
      <c r="J964" s="78"/>
      <c r="K964" s="78"/>
      <c r="L964" s="78"/>
      <c r="M964" s="78"/>
      <c r="N964" s="78"/>
      <c r="O964" s="78"/>
      <c r="P964" s="78"/>
      <c r="Q964" s="78"/>
      <c r="R964" s="78"/>
      <c r="S964" s="78"/>
      <c r="T964" s="78"/>
      <c r="U964" s="78"/>
      <c r="V964" s="78"/>
      <c r="W964" s="78"/>
      <c r="X964" s="78"/>
      <c r="Y964" s="78"/>
      <c r="Z964" s="78"/>
    </row>
    <row r="965" ht="15.75" customHeight="1" spans="1:26">
      <c r="A965" s="87"/>
      <c r="B965" s="78"/>
      <c r="C965" s="88"/>
      <c r="D965" s="88"/>
      <c r="E965" s="89"/>
      <c r="F965" s="78"/>
      <c r="G965" s="78"/>
      <c r="H965" s="78"/>
      <c r="I965" s="78"/>
      <c r="J965" s="78"/>
      <c r="K965" s="78"/>
      <c r="L965" s="78"/>
      <c r="M965" s="78"/>
      <c r="N965" s="78"/>
      <c r="O965" s="78"/>
      <c r="P965" s="78"/>
      <c r="Q965" s="78"/>
      <c r="R965" s="78"/>
      <c r="S965" s="78"/>
      <c r="T965" s="78"/>
      <c r="U965" s="78"/>
      <c r="V965" s="78"/>
      <c r="W965" s="78"/>
      <c r="X965" s="78"/>
      <c r="Y965" s="78"/>
      <c r="Z965" s="78"/>
    </row>
    <row r="966" ht="15.75" customHeight="1" spans="1:26">
      <c r="A966" s="87"/>
      <c r="B966" s="78"/>
      <c r="C966" s="88"/>
      <c r="D966" s="88"/>
      <c r="E966" s="89"/>
      <c r="F966" s="78"/>
      <c r="G966" s="78"/>
      <c r="H966" s="78"/>
      <c r="I966" s="78"/>
      <c r="J966" s="78"/>
      <c r="K966" s="78"/>
      <c r="L966" s="78"/>
      <c r="M966" s="78"/>
      <c r="N966" s="78"/>
      <c r="O966" s="78"/>
      <c r="P966" s="78"/>
      <c r="Q966" s="78"/>
      <c r="R966" s="78"/>
      <c r="S966" s="78"/>
      <c r="T966" s="78"/>
      <c r="U966" s="78"/>
      <c r="V966" s="78"/>
      <c r="W966" s="78"/>
      <c r="X966" s="78"/>
      <c r="Y966" s="78"/>
      <c r="Z966" s="78"/>
    </row>
    <row r="967" ht="15.75" customHeight="1" spans="1:26">
      <c r="A967" s="87"/>
      <c r="B967" s="78"/>
      <c r="C967" s="88"/>
      <c r="D967" s="88"/>
      <c r="E967" s="89"/>
      <c r="F967" s="78"/>
      <c r="G967" s="78"/>
      <c r="H967" s="78"/>
      <c r="I967" s="78"/>
      <c r="J967" s="78"/>
      <c r="K967" s="78"/>
      <c r="L967" s="78"/>
      <c r="M967" s="78"/>
      <c r="N967" s="78"/>
      <c r="O967" s="78"/>
      <c r="P967" s="78"/>
      <c r="Q967" s="78"/>
      <c r="R967" s="78"/>
      <c r="S967" s="78"/>
      <c r="T967" s="78"/>
      <c r="U967" s="78"/>
      <c r="V967" s="78"/>
      <c r="W967" s="78"/>
      <c r="X967" s="78"/>
      <c r="Y967" s="78"/>
      <c r="Z967" s="78"/>
    </row>
    <row r="968" ht="15.75" customHeight="1" spans="1:26">
      <c r="A968" s="87"/>
      <c r="B968" s="78"/>
      <c r="C968" s="88"/>
      <c r="D968" s="88"/>
      <c r="E968" s="89"/>
      <c r="F968" s="78"/>
      <c r="G968" s="78"/>
      <c r="H968" s="78"/>
      <c r="I968" s="78"/>
      <c r="J968" s="78"/>
      <c r="K968" s="78"/>
      <c r="L968" s="78"/>
      <c r="M968" s="78"/>
      <c r="N968" s="78"/>
      <c r="O968" s="78"/>
      <c r="P968" s="78"/>
      <c r="Q968" s="78"/>
      <c r="R968" s="78"/>
      <c r="S968" s="78"/>
      <c r="T968" s="78"/>
      <c r="U968" s="78"/>
      <c r="V968" s="78"/>
      <c r="W968" s="78"/>
      <c r="X968" s="78"/>
      <c r="Y968" s="78"/>
      <c r="Z968" s="78"/>
    </row>
    <row r="969" ht="15.75" customHeight="1" spans="1:26">
      <c r="A969" s="87"/>
      <c r="B969" s="78"/>
      <c r="C969" s="88"/>
      <c r="D969" s="88"/>
      <c r="E969" s="89"/>
      <c r="F969" s="78"/>
      <c r="G969" s="78"/>
      <c r="H969" s="78"/>
      <c r="I969" s="78"/>
      <c r="J969" s="78"/>
      <c r="K969" s="78"/>
      <c r="L969" s="78"/>
      <c r="M969" s="78"/>
      <c r="N969" s="78"/>
      <c r="O969" s="78"/>
      <c r="P969" s="78"/>
      <c r="Q969" s="78"/>
      <c r="R969" s="78"/>
      <c r="S969" s="78"/>
      <c r="T969" s="78"/>
      <c r="U969" s="78"/>
      <c r="V969" s="78"/>
      <c r="W969" s="78"/>
      <c r="X969" s="78"/>
      <c r="Y969" s="78"/>
      <c r="Z969" s="78"/>
    </row>
    <row r="970" ht="15.75" customHeight="1" spans="1:26">
      <c r="A970" s="87"/>
      <c r="B970" s="78"/>
      <c r="C970" s="88"/>
      <c r="D970" s="88"/>
      <c r="E970" s="89"/>
      <c r="F970" s="78"/>
      <c r="G970" s="78"/>
      <c r="H970" s="78"/>
      <c r="I970" s="78"/>
      <c r="J970" s="78"/>
      <c r="K970" s="78"/>
      <c r="L970" s="78"/>
      <c r="M970" s="78"/>
      <c r="N970" s="78"/>
      <c r="O970" s="78"/>
      <c r="P970" s="78"/>
      <c r="Q970" s="78"/>
      <c r="R970" s="78"/>
      <c r="S970" s="78"/>
      <c r="T970" s="78"/>
      <c r="U970" s="78"/>
      <c r="V970" s="78"/>
      <c r="W970" s="78"/>
      <c r="X970" s="78"/>
      <c r="Y970" s="78"/>
      <c r="Z970" s="78"/>
    </row>
    <row r="971" ht="15.75" customHeight="1" spans="1:26">
      <c r="A971" s="87"/>
      <c r="B971" s="78"/>
      <c r="C971" s="88"/>
      <c r="D971" s="88"/>
      <c r="E971" s="89"/>
      <c r="F971" s="78"/>
      <c r="G971" s="78"/>
      <c r="H971" s="78"/>
      <c r="I971" s="78"/>
      <c r="J971" s="78"/>
      <c r="K971" s="78"/>
      <c r="L971" s="78"/>
      <c r="M971" s="78"/>
      <c r="N971" s="78"/>
      <c r="O971" s="78"/>
      <c r="P971" s="78"/>
      <c r="Q971" s="78"/>
      <c r="R971" s="78"/>
      <c r="S971" s="78"/>
      <c r="T971" s="78"/>
      <c r="U971" s="78"/>
      <c r="V971" s="78"/>
      <c r="W971" s="78"/>
      <c r="X971" s="78"/>
      <c r="Y971" s="78"/>
      <c r="Z971" s="78"/>
    </row>
    <row r="972" ht="15.75" customHeight="1" spans="1:26">
      <c r="A972" s="87"/>
      <c r="B972" s="78"/>
      <c r="C972" s="88"/>
      <c r="D972" s="88"/>
      <c r="E972" s="89"/>
      <c r="F972" s="78"/>
      <c r="G972" s="78"/>
      <c r="H972" s="78"/>
      <c r="I972" s="78"/>
      <c r="J972" s="78"/>
      <c r="K972" s="78"/>
      <c r="L972" s="78"/>
      <c r="M972" s="78"/>
      <c r="N972" s="78"/>
      <c r="O972" s="78"/>
      <c r="P972" s="78"/>
      <c r="Q972" s="78"/>
      <c r="R972" s="78"/>
      <c r="S972" s="78"/>
      <c r="T972" s="78"/>
      <c r="U972" s="78"/>
      <c r="V972" s="78"/>
      <c r="W972" s="78"/>
      <c r="X972" s="78"/>
      <c r="Y972" s="78"/>
      <c r="Z972" s="78"/>
    </row>
    <row r="973" ht="15.75" customHeight="1" spans="1:26">
      <c r="A973" s="87"/>
      <c r="B973" s="78"/>
      <c r="C973" s="88"/>
      <c r="D973" s="88"/>
      <c r="E973" s="89"/>
      <c r="F973" s="78"/>
      <c r="G973" s="78"/>
      <c r="H973" s="78"/>
      <c r="I973" s="78"/>
      <c r="J973" s="78"/>
      <c r="K973" s="78"/>
      <c r="L973" s="78"/>
      <c r="M973" s="78"/>
      <c r="N973" s="78"/>
      <c r="O973" s="78"/>
      <c r="P973" s="78"/>
      <c r="Q973" s="78"/>
      <c r="R973" s="78"/>
      <c r="S973" s="78"/>
      <c r="T973" s="78"/>
      <c r="U973" s="78"/>
      <c r="V973" s="78"/>
      <c r="W973" s="78"/>
      <c r="X973" s="78"/>
      <c r="Y973" s="78"/>
      <c r="Z973" s="78"/>
    </row>
    <row r="974" ht="15.75" customHeight="1" spans="1:26">
      <c r="A974" s="87"/>
      <c r="B974" s="78"/>
      <c r="C974" s="88"/>
      <c r="D974" s="88"/>
      <c r="E974" s="89"/>
      <c r="F974" s="78"/>
      <c r="G974" s="78"/>
      <c r="H974" s="78"/>
      <c r="I974" s="78"/>
      <c r="J974" s="78"/>
      <c r="K974" s="78"/>
      <c r="L974" s="78"/>
      <c r="M974" s="78"/>
      <c r="N974" s="78"/>
      <c r="O974" s="78"/>
      <c r="P974" s="78"/>
      <c r="Q974" s="78"/>
      <c r="R974" s="78"/>
      <c r="S974" s="78"/>
      <c r="T974" s="78"/>
      <c r="U974" s="78"/>
      <c r="V974" s="78"/>
      <c r="W974" s="78"/>
      <c r="X974" s="78"/>
      <c r="Y974" s="78"/>
      <c r="Z974" s="78"/>
    </row>
    <row r="975" ht="15.75" customHeight="1" spans="1:26">
      <c r="A975" s="87"/>
      <c r="B975" s="78"/>
      <c r="C975" s="88"/>
      <c r="D975" s="88"/>
      <c r="E975" s="89"/>
      <c r="F975" s="78"/>
      <c r="G975" s="78"/>
      <c r="H975" s="78"/>
      <c r="I975" s="78"/>
      <c r="J975" s="78"/>
      <c r="K975" s="78"/>
      <c r="L975" s="78"/>
      <c r="M975" s="78"/>
      <c r="N975" s="78"/>
      <c r="O975" s="78"/>
      <c r="P975" s="78"/>
      <c r="Q975" s="78"/>
      <c r="R975" s="78"/>
      <c r="S975" s="78"/>
      <c r="T975" s="78"/>
      <c r="U975" s="78"/>
      <c r="V975" s="78"/>
      <c r="W975" s="78"/>
      <c r="X975" s="78"/>
      <c r="Y975" s="78"/>
      <c r="Z975" s="78"/>
    </row>
    <row r="976" ht="15.75" customHeight="1" spans="1:26">
      <c r="A976" s="87"/>
      <c r="B976" s="78"/>
      <c r="C976" s="88"/>
      <c r="D976" s="88"/>
      <c r="E976" s="89"/>
      <c r="F976" s="78"/>
      <c r="G976" s="78"/>
      <c r="H976" s="78"/>
      <c r="I976" s="78"/>
      <c r="J976" s="78"/>
      <c r="K976" s="78"/>
      <c r="L976" s="78"/>
      <c r="M976" s="78"/>
      <c r="N976" s="78"/>
      <c r="O976" s="78"/>
      <c r="P976" s="78"/>
      <c r="Q976" s="78"/>
      <c r="R976" s="78"/>
      <c r="S976" s="78"/>
      <c r="T976" s="78"/>
      <c r="U976" s="78"/>
      <c r="V976" s="78"/>
      <c r="W976" s="78"/>
      <c r="X976" s="78"/>
      <c r="Y976" s="78"/>
      <c r="Z976" s="78"/>
    </row>
    <row r="977" ht="15.75" customHeight="1" spans="1:26">
      <c r="A977" s="87"/>
      <c r="B977" s="78"/>
      <c r="C977" s="88"/>
      <c r="D977" s="88"/>
      <c r="E977" s="89"/>
      <c r="F977" s="78"/>
      <c r="G977" s="78"/>
      <c r="H977" s="78"/>
      <c r="I977" s="78"/>
      <c r="J977" s="78"/>
      <c r="K977" s="78"/>
      <c r="L977" s="78"/>
      <c r="M977" s="78"/>
      <c r="N977" s="78"/>
      <c r="O977" s="78"/>
      <c r="P977" s="78"/>
      <c r="Q977" s="78"/>
      <c r="R977" s="78"/>
      <c r="S977" s="78"/>
      <c r="T977" s="78"/>
      <c r="U977" s="78"/>
      <c r="V977" s="78"/>
      <c r="W977" s="78"/>
      <c r="X977" s="78"/>
      <c r="Y977" s="78"/>
      <c r="Z977" s="78"/>
    </row>
    <row r="978" ht="15.75" customHeight="1" spans="1:26">
      <c r="A978" s="87"/>
      <c r="B978" s="78"/>
      <c r="C978" s="88"/>
      <c r="D978" s="88"/>
      <c r="E978" s="89"/>
      <c r="F978" s="78"/>
      <c r="G978" s="78"/>
      <c r="H978" s="78"/>
      <c r="I978" s="78"/>
      <c r="J978" s="78"/>
      <c r="K978" s="78"/>
      <c r="L978" s="78"/>
      <c r="M978" s="78"/>
      <c r="N978" s="78"/>
      <c r="O978" s="78"/>
      <c r="P978" s="78"/>
      <c r="Q978" s="78"/>
      <c r="R978" s="78"/>
      <c r="S978" s="78"/>
      <c r="T978" s="78"/>
      <c r="U978" s="78"/>
      <c r="V978" s="78"/>
      <c r="W978" s="78"/>
      <c r="X978" s="78"/>
      <c r="Y978" s="78"/>
      <c r="Z978" s="78"/>
    </row>
    <row r="979" ht="15.75" customHeight="1" spans="1:26">
      <c r="A979" s="87"/>
      <c r="B979" s="78"/>
      <c r="C979" s="88"/>
      <c r="D979" s="88"/>
      <c r="E979" s="89"/>
      <c r="F979" s="78"/>
      <c r="G979" s="78"/>
      <c r="H979" s="78"/>
      <c r="I979" s="78"/>
      <c r="J979" s="78"/>
      <c r="K979" s="78"/>
      <c r="L979" s="78"/>
      <c r="M979" s="78"/>
      <c r="N979" s="78"/>
      <c r="O979" s="78"/>
      <c r="P979" s="78"/>
      <c r="Q979" s="78"/>
      <c r="R979" s="78"/>
      <c r="S979" s="78"/>
      <c r="T979" s="78"/>
      <c r="U979" s="78"/>
      <c r="V979" s="78"/>
      <c r="W979" s="78"/>
      <c r="X979" s="78"/>
      <c r="Y979" s="78"/>
      <c r="Z979" s="78"/>
    </row>
    <row r="980" ht="15.75" customHeight="1" spans="1:26">
      <c r="A980" s="87"/>
      <c r="B980" s="78"/>
      <c r="C980" s="88"/>
      <c r="D980" s="88"/>
      <c r="E980" s="89"/>
      <c r="F980" s="78"/>
      <c r="G980" s="78"/>
      <c r="H980" s="78"/>
      <c r="I980" s="78"/>
      <c r="J980" s="78"/>
      <c r="K980" s="78"/>
      <c r="L980" s="78"/>
      <c r="M980" s="78"/>
      <c r="N980" s="78"/>
      <c r="O980" s="78"/>
      <c r="P980" s="78"/>
      <c r="Q980" s="78"/>
      <c r="R980" s="78"/>
      <c r="S980" s="78"/>
      <c r="T980" s="78"/>
      <c r="U980" s="78"/>
      <c r="V980" s="78"/>
      <c r="W980" s="78"/>
      <c r="X980" s="78"/>
      <c r="Y980" s="78"/>
      <c r="Z980" s="78"/>
    </row>
    <row r="981" ht="15.75" customHeight="1" spans="1:26">
      <c r="A981" s="87"/>
      <c r="B981" s="78"/>
      <c r="C981" s="88"/>
      <c r="D981" s="88"/>
      <c r="E981" s="89"/>
      <c r="F981" s="78"/>
      <c r="G981" s="78"/>
      <c r="H981" s="78"/>
      <c r="I981" s="78"/>
      <c r="J981" s="78"/>
      <c r="K981" s="78"/>
      <c r="L981" s="78"/>
      <c r="M981" s="78"/>
      <c r="N981" s="78"/>
      <c r="O981" s="78"/>
      <c r="P981" s="78"/>
      <c r="Q981" s="78"/>
      <c r="R981" s="78"/>
      <c r="S981" s="78"/>
      <c r="T981" s="78"/>
      <c r="U981" s="78"/>
      <c r="V981" s="78"/>
      <c r="W981" s="78"/>
      <c r="X981" s="78"/>
      <c r="Y981" s="78"/>
      <c r="Z981" s="78"/>
    </row>
    <row r="982" ht="15.75" customHeight="1" spans="1:26">
      <c r="A982" s="87"/>
      <c r="B982" s="78"/>
      <c r="C982" s="88"/>
      <c r="D982" s="88"/>
      <c r="E982" s="89"/>
      <c r="F982" s="78"/>
      <c r="G982" s="78"/>
      <c r="H982" s="78"/>
      <c r="I982" s="78"/>
      <c r="J982" s="78"/>
      <c r="K982" s="78"/>
      <c r="L982" s="78"/>
      <c r="M982" s="78"/>
      <c r="N982" s="78"/>
      <c r="O982" s="78"/>
      <c r="P982" s="78"/>
      <c r="Q982" s="78"/>
      <c r="R982" s="78"/>
      <c r="S982" s="78"/>
      <c r="T982" s="78"/>
      <c r="U982" s="78"/>
      <c r="V982" s="78"/>
      <c r="W982" s="78"/>
      <c r="X982" s="78"/>
      <c r="Y982" s="78"/>
      <c r="Z982" s="78"/>
    </row>
    <row r="983" ht="15.75" customHeight="1" spans="1:26">
      <c r="A983" s="87"/>
      <c r="B983" s="78"/>
      <c r="C983" s="88"/>
      <c r="D983" s="88"/>
      <c r="E983" s="89"/>
      <c r="F983" s="78"/>
      <c r="G983" s="78"/>
      <c r="H983" s="78"/>
      <c r="I983" s="78"/>
      <c r="J983" s="78"/>
      <c r="K983" s="78"/>
      <c r="L983" s="78"/>
      <c r="M983" s="78"/>
      <c r="N983" s="78"/>
      <c r="O983" s="78"/>
      <c r="P983" s="78"/>
      <c r="Q983" s="78"/>
      <c r="R983" s="78"/>
      <c r="S983" s="78"/>
      <c r="T983" s="78"/>
      <c r="U983" s="78"/>
      <c r="V983" s="78"/>
      <c r="W983" s="78"/>
      <c r="X983" s="78"/>
      <c r="Y983" s="78"/>
      <c r="Z983" s="78"/>
    </row>
    <row r="984" ht="15.75" customHeight="1" spans="1:26">
      <c r="A984" s="87"/>
      <c r="B984" s="78"/>
      <c r="C984" s="88"/>
      <c r="D984" s="88"/>
      <c r="E984" s="89"/>
      <c r="F984" s="78"/>
      <c r="G984" s="78"/>
      <c r="H984" s="78"/>
      <c r="I984" s="78"/>
      <c r="J984" s="78"/>
      <c r="K984" s="78"/>
      <c r="L984" s="78"/>
      <c r="M984" s="78"/>
      <c r="N984" s="78"/>
      <c r="O984" s="78"/>
      <c r="P984" s="78"/>
      <c r="Q984" s="78"/>
      <c r="R984" s="78"/>
      <c r="S984" s="78"/>
      <c r="T984" s="78"/>
      <c r="U984" s="78"/>
      <c r="V984" s="78"/>
      <c r="W984" s="78"/>
      <c r="X984" s="78"/>
      <c r="Y984" s="78"/>
      <c r="Z984" s="78"/>
    </row>
    <row r="985" ht="15.75" customHeight="1" spans="1:26">
      <c r="A985" s="87"/>
      <c r="B985" s="78"/>
      <c r="C985" s="88"/>
      <c r="D985" s="88"/>
      <c r="E985" s="89"/>
      <c r="F985" s="78"/>
      <c r="G985" s="78"/>
      <c r="H985" s="78"/>
      <c r="I985" s="78"/>
      <c r="J985" s="78"/>
      <c r="K985" s="78"/>
      <c r="L985" s="78"/>
      <c r="M985" s="78"/>
      <c r="N985" s="78"/>
      <c r="O985" s="78"/>
      <c r="P985" s="78"/>
      <c r="Q985" s="78"/>
      <c r="R985" s="78"/>
      <c r="S985" s="78"/>
      <c r="T985" s="78"/>
      <c r="U985" s="78"/>
      <c r="V985" s="78"/>
      <c r="W985" s="78"/>
      <c r="X985" s="78"/>
      <c r="Y985" s="78"/>
      <c r="Z985" s="78"/>
    </row>
    <row r="986" ht="15.75" customHeight="1" spans="1:26">
      <c r="A986" s="87"/>
      <c r="B986" s="78"/>
      <c r="C986" s="88"/>
      <c r="D986" s="88"/>
      <c r="E986" s="89"/>
      <c r="F986" s="78"/>
      <c r="G986" s="78"/>
      <c r="H986" s="78"/>
      <c r="I986" s="78"/>
      <c r="J986" s="78"/>
      <c r="K986" s="78"/>
      <c r="L986" s="78"/>
      <c r="M986" s="78"/>
      <c r="N986" s="78"/>
      <c r="O986" s="78"/>
      <c r="P986" s="78"/>
      <c r="Q986" s="78"/>
      <c r="R986" s="78"/>
      <c r="S986" s="78"/>
      <c r="T986" s="78"/>
      <c r="U986" s="78"/>
      <c r="V986" s="78"/>
      <c r="W986" s="78"/>
      <c r="X986" s="78"/>
      <c r="Y986" s="78"/>
      <c r="Z986" s="78"/>
    </row>
    <row r="987" ht="15.75" customHeight="1" spans="1:26">
      <c r="A987" s="87"/>
      <c r="B987" s="78"/>
      <c r="C987" s="88"/>
      <c r="D987" s="88"/>
      <c r="E987" s="89"/>
      <c r="F987" s="78"/>
      <c r="G987" s="78"/>
      <c r="H987" s="78"/>
      <c r="I987" s="78"/>
      <c r="J987" s="78"/>
      <c r="K987" s="78"/>
      <c r="L987" s="78"/>
      <c r="M987" s="78"/>
      <c r="N987" s="78"/>
      <c r="O987" s="78"/>
      <c r="P987" s="78"/>
      <c r="Q987" s="78"/>
      <c r="R987" s="78"/>
      <c r="S987" s="78"/>
      <c r="T987" s="78"/>
      <c r="U987" s="78"/>
      <c r="V987" s="78"/>
      <c r="W987" s="78"/>
      <c r="X987" s="78"/>
      <c r="Y987" s="78"/>
      <c r="Z987" s="78"/>
    </row>
    <row r="988" ht="15.75" customHeight="1" spans="1:26">
      <c r="A988" s="87"/>
      <c r="B988" s="78"/>
      <c r="C988" s="88"/>
      <c r="D988" s="88"/>
      <c r="E988" s="89"/>
      <c r="F988" s="78"/>
      <c r="G988" s="78"/>
      <c r="H988" s="78"/>
      <c r="I988" s="78"/>
      <c r="J988" s="78"/>
      <c r="K988" s="78"/>
      <c r="L988" s="78"/>
      <c r="M988" s="78"/>
      <c r="N988" s="78"/>
      <c r="O988" s="78"/>
      <c r="P988" s="78"/>
      <c r="Q988" s="78"/>
      <c r="R988" s="78"/>
      <c r="S988" s="78"/>
      <c r="T988" s="78"/>
      <c r="U988" s="78"/>
      <c r="V988" s="78"/>
      <c r="W988" s="78"/>
      <c r="X988" s="78"/>
      <c r="Y988" s="78"/>
      <c r="Z988" s="78"/>
    </row>
    <row r="989" ht="15.75" customHeight="1" spans="1:26">
      <c r="A989" s="87"/>
      <c r="B989" s="78"/>
      <c r="C989" s="88"/>
      <c r="D989" s="88"/>
      <c r="E989" s="89"/>
      <c r="F989" s="78"/>
      <c r="G989" s="78"/>
      <c r="H989" s="78"/>
      <c r="I989" s="78"/>
      <c r="J989" s="78"/>
      <c r="K989" s="78"/>
      <c r="L989" s="78"/>
      <c r="M989" s="78"/>
      <c r="N989" s="78"/>
      <c r="O989" s="78"/>
      <c r="P989" s="78"/>
      <c r="Q989" s="78"/>
      <c r="R989" s="78"/>
      <c r="S989" s="78"/>
      <c r="T989" s="78"/>
      <c r="U989" s="78"/>
      <c r="V989" s="78"/>
      <c r="W989" s="78"/>
      <c r="X989" s="78"/>
      <c r="Y989" s="78"/>
      <c r="Z989" s="78"/>
    </row>
    <row r="990" ht="15.75" customHeight="1" spans="1:26">
      <c r="A990" s="87"/>
      <c r="B990" s="78"/>
      <c r="C990" s="88"/>
      <c r="D990" s="88"/>
      <c r="E990" s="89"/>
      <c r="F990" s="78"/>
      <c r="G990" s="78"/>
      <c r="H990" s="78"/>
      <c r="I990" s="78"/>
      <c r="J990" s="78"/>
      <c r="K990" s="78"/>
      <c r="L990" s="78"/>
      <c r="M990" s="78"/>
      <c r="N990" s="78"/>
      <c r="O990" s="78"/>
      <c r="P990" s="78"/>
      <c r="Q990" s="78"/>
      <c r="R990" s="78"/>
      <c r="S990" s="78"/>
      <c r="T990" s="78"/>
      <c r="U990" s="78"/>
      <c r="V990" s="78"/>
      <c r="W990" s="78"/>
      <c r="X990" s="78"/>
      <c r="Y990" s="78"/>
      <c r="Z990" s="78"/>
    </row>
    <row r="991" ht="15.75" customHeight="1" spans="1:26">
      <c r="A991" s="87"/>
      <c r="B991" s="78"/>
      <c r="C991" s="88"/>
      <c r="D991" s="88"/>
      <c r="E991" s="89"/>
      <c r="F991" s="78"/>
      <c r="G991" s="78"/>
      <c r="H991" s="78"/>
      <c r="I991" s="78"/>
      <c r="J991" s="78"/>
      <c r="K991" s="78"/>
      <c r="L991" s="78"/>
      <c r="M991" s="78"/>
      <c r="N991" s="78"/>
      <c r="O991" s="78"/>
      <c r="P991" s="78"/>
      <c r="Q991" s="78"/>
      <c r="R991" s="78"/>
      <c r="S991" s="78"/>
      <c r="T991" s="78"/>
      <c r="U991" s="78"/>
      <c r="V991" s="78"/>
      <c r="W991" s="78"/>
      <c r="X991" s="78"/>
      <c r="Y991" s="78"/>
      <c r="Z991" s="78"/>
    </row>
    <row r="992" ht="15.75" customHeight="1" spans="1:26">
      <c r="A992" s="87"/>
      <c r="B992" s="78"/>
      <c r="C992" s="88"/>
      <c r="D992" s="88"/>
      <c r="E992" s="89"/>
      <c r="F992" s="78"/>
      <c r="G992" s="78"/>
      <c r="H992" s="78"/>
      <c r="I992" s="78"/>
      <c r="J992" s="78"/>
      <c r="K992" s="78"/>
      <c r="L992" s="78"/>
      <c r="M992" s="78"/>
      <c r="N992" s="78"/>
      <c r="O992" s="78"/>
      <c r="P992" s="78"/>
      <c r="Q992" s="78"/>
      <c r="R992" s="78"/>
      <c r="S992" s="78"/>
      <c r="T992" s="78"/>
      <c r="U992" s="78"/>
      <c r="V992" s="78"/>
      <c r="W992" s="78"/>
      <c r="X992" s="78"/>
      <c r="Y992" s="78"/>
      <c r="Z992" s="78"/>
    </row>
    <row r="993" ht="15.75" customHeight="1" spans="1:26">
      <c r="A993" s="87"/>
      <c r="B993" s="78"/>
      <c r="C993" s="88"/>
      <c r="D993" s="88"/>
      <c r="E993" s="89"/>
      <c r="F993" s="78"/>
      <c r="G993" s="78"/>
      <c r="H993" s="78"/>
      <c r="I993" s="78"/>
      <c r="J993" s="78"/>
      <c r="K993" s="78"/>
      <c r="L993" s="78"/>
      <c r="M993" s="78"/>
      <c r="N993" s="78"/>
      <c r="O993" s="78"/>
      <c r="P993" s="78"/>
      <c r="Q993" s="78"/>
      <c r="R993" s="78"/>
      <c r="S993" s="78"/>
      <c r="T993" s="78"/>
      <c r="U993" s="78"/>
      <c r="V993" s="78"/>
      <c r="W993" s="78"/>
      <c r="X993" s="78"/>
      <c r="Y993" s="78"/>
      <c r="Z993" s="78"/>
    </row>
    <row r="994" ht="15.75" customHeight="1" spans="1:26">
      <c r="A994" s="87"/>
      <c r="B994" s="78"/>
      <c r="C994" s="88"/>
      <c r="D994" s="88"/>
      <c r="E994" s="89"/>
      <c r="F994" s="78"/>
      <c r="G994" s="78"/>
      <c r="H994" s="78"/>
      <c r="I994" s="78"/>
      <c r="J994" s="78"/>
      <c r="K994" s="78"/>
      <c r="L994" s="78"/>
      <c r="M994" s="78"/>
      <c r="N994" s="78"/>
      <c r="O994" s="78"/>
      <c r="P994" s="78"/>
      <c r="Q994" s="78"/>
      <c r="R994" s="78"/>
      <c r="S994" s="78"/>
      <c r="T994" s="78"/>
      <c r="U994" s="78"/>
      <c r="V994" s="78"/>
      <c r="W994" s="78"/>
      <c r="X994" s="78"/>
      <c r="Y994" s="78"/>
      <c r="Z994" s="78"/>
    </row>
    <row r="995" ht="15.75" customHeight="1" spans="1:26">
      <c r="A995" s="87"/>
      <c r="B995" s="78"/>
      <c r="C995" s="88"/>
      <c r="D995" s="88"/>
      <c r="E995" s="89"/>
      <c r="F995" s="78"/>
      <c r="G995" s="78"/>
      <c r="H995" s="78"/>
      <c r="I995" s="78"/>
      <c r="J995" s="78"/>
      <c r="K995" s="78"/>
      <c r="L995" s="78"/>
      <c r="M995" s="78"/>
      <c r="N995" s="78"/>
      <c r="O995" s="78"/>
      <c r="P995" s="78"/>
      <c r="Q995" s="78"/>
      <c r="R995" s="78"/>
      <c r="S995" s="78"/>
      <c r="T995" s="78"/>
      <c r="U995" s="78"/>
      <c r="V995" s="78"/>
      <c r="W995" s="78"/>
      <c r="X995" s="78"/>
      <c r="Y995" s="78"/>
      <c r="Z995" s="78"/>
    </row>
    <row r="996" ht="15.75" customHeight="1" spans="1:26">
      <c r="A996" s="87"/>
      <c r="B996" s="78"/>
      <c r="C996" s="88"/>
      <c r="D996" s="88"/>
      <c r="E996" s="89"/>
      <c r="F996" s="78"/>
      <c r="G996" s="78"/>
      <c r="H996" s="78"/>
      <c r="I996" s="78"/>
      <c r="J996" s="78"/>
      <c r="K996" s="78"/>
      <c r="L996" s="78"/>
      <c r="M996" s="78"/>
      <c r="N996" s="78"/>
      <c r="O996" s="78"/>
      <c r="P996" s="78"/>
      <c r="Q996" s="78"/>
      <c r="R996" s="78"/>
      <c r="S996" s="78"/>
      <c r="T996" s="78"/>
      <c r="U996" s="78"/>
      <c r="V996" s="78"/>
      <c r="W996" s="78"/>
      <c r="X996" s="78"/>
      <c r="Y996" s="78"/>
      <c r="Z996" s="78"/>
    </row>
    <row r="997" ht="15.75" customHeight="1" spans="1:26">
      <c r="A997" s="87"/>
      <c r="B997" s="78"/>
      <c r="C997" s="88"/>
      <c r="D997" s="88"/>
      <c r="E997" s="89"/>
      <c r="F997" s="78"/>
      <c r="G997" s="78"/>
      <c r="H997" s="78"/>
      <c r="I997" s="78"/>
      <c r="J997" s="78"/>
      <c r="K997" s="78"/>
      <c r="L997" s="78"/>
      <c r="M997" s="78"/>
      <c r="N997" s="78"/>
      <c r="O997" s="78"/>
      <c r="P997" s="78"/>
      <c r="Q997" s="78"/>
      <c r="R997" s="78"/>
      <c r="S997" s="78"/>
      <c r="T997" s="78"/>
      <c r="U997" s="78"/>
      <c r="V997" s="78"/>
      <c r="W997" s="78"/>
      <c r="X997" s="78"/>
      <c r="Y997" s="78"/>
      <c r="Z997" s="78"/>
    </row>
    <row r="998" ht="15.75" customHeight="1" spans="1:26">
      <c r="A998" s="87"/>
      <c r="B998" s="78"/>
      <c r="C998" s="88"/>
      <c r="D998" s="88"/>
      <c r="E998" s="89"/>
      <c r="F998" s="78"/>
      <c r="G998" s="78"/>
      <c r="H998" s="78"/>
      <c r="I998" s="78"/>
      <c r="J998" s="78"/>
      <c r="K998" s="78"/>
      <c r="L998" s="78"/>
      <c r="M998" s="78"/>
      <c r="N998" s="78"/>
      <c r="O998" s="78"/>
      <c r="P998" s="78"/>
      <c r="Q998" s="78"/>
      <c r="R998" s="78"/>
      <c r="S998" s="78"/>
      <c r="T998" s="78"/>
      <c r="U998" s="78"/>
      <c r="V998" s="78"/>
      <c r="W998" s="78"/>
      <c r="X998" s="78"/>
      <c r="Y998" s="78"/>
      <c r="Z998" s="78"/>
    </row>
    <row r="999" ht="15.75" customHeight="1" spans="1:26">
      <c r="A999" s="87"/>
      <c r="B999" s="78"/>
      <c r="C999" s="88"/>
      <c r="D999" s="88"/>
      <c r="E999" s="89"/>
      <c r="F999" s="78"/>
      <c r="G999" s="78"/>
      <c r="H999" s="78"/>
      <c r="I999" s="78"/>
      <c r="J999" s="78"/>
      <c r="K999" s="78"/>
      <c r="L999" s="78"/>
      <c r="M999" s="78"/>
      <c r="N999" s="78"/>
      <c r="O999" s="78"/>
      <c r="P999" s="78"/>
      <c r="Q999" s="78"/>
      <c r="R999" s="78"/>
      <c r="S999" s="78"/>
      <c r="T999" s="78"/>
      <c r="U999" s="78"/>
      <c r="V999" s="78"/>
      <c r="W999" s="78"/>
      <c r="X999" s="78"/>
      <c r="Y999" s="78"/>
      <c r="Z999" s="78"/>
    </row>
    <row r="1000" ht="15.75" customHeight="1" spans="1:26">
      <c r="A1000" s="87"/>
      <c r="B1000" s="78"/>
      <c r="C1000" s="88"/>
      <c r="D1000" s="88"/>
      <c r="E1000" s="89"/>
      <c r="F1000" s="78"/>
      <c r="G1000" s="78"/>
      <c r="H1000" s="78"/>
      <c r="I1000" s="78"/>
      <c r="J1000" s="78"/>
      <c r="K1000" s="78"/>
      <c r="L1000" s="78"/>
      <c r="M1000" s="78"/>
      <c r="N1000" s="78"/>
      <c r="O1000" s="78"/>
      <c r="P1000" s="78"/>
      <c r="Q1000" s="78"/>
      <c r="R1000" s="78"/>
      <c r="S1000" s="78"/>
      <c r="T1000" s="78"/>
      <c r="U1000" s="78"/>
      <c r="V1000" s="78"/>
      <c r="W1000" s="78"/>
      <c r="X1000" s="78"/>
      <c r="Y1000" s="78"/>
      <c r="Z1000" s="78"/>
    </row>
  </sheetData>
  <sheetProtection algorithmName="SHA-512" hashValue="zZ+MpcqZzMl+3b0W2CO6RqOPXzpvtADzRh6W5vsNKrSZklqCeyUo5NT6QCAbg300eD4LFEguM+c8WEM/v6UdHQ==" saltValue="XYDWvnibAkqJmUXUQBPCoQ==" spinCount="100000" sheet="1" selectLockedCells="1"/>
  <mergeCells count="12">
    <mergeCell ref="B9:D9"/>
    <mergeCell ref="A41:B41"/>
    <mergeCell ref="A68:B68"/>
    <mergeCell ref="I68:J68"/>
    <mergeCell ref="I69:J69"/>
    <mergeCell ref="A73:C73"/>
    <mergeCell ref="B75:C75"/>
    <mergeCell ref="B76:C76"/>
    <mergeCell ref="B77:C77"/>
    <mergeCell ref="B78:C78"/>
    <mergeCell ref="C30:C31"/>
    <mergeCell ref="D30:D31"/>
  </mergeCells>
  <printOptions horizontalCentered="1" verticalCentered="1"/>
  <pageMargins left="0" right="0" top="0" bottom="0" header="0" footer="0"/>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000"/>
  <sheetViews>
    <sheetView showGridLines="0" workbookViewId="0">
      <selection activeCell="E16" sqref="E16"/>
    </sheetView>
  </sheetViews>
  <sheetFormatPr defaultColWidth="12.5714285714286" defaultRowHeight="15" customHeight="1"/>
  <cols>
    <col min="1" max="1" width="2" style="1" customWidth="1"/>
    <col min="2" max="2" width="14.5714285714286" style="1" customWidth="1"/>
    <col min="3" max="3" width="13.7142857142857" style="1" customWidth="1"/>
    <col min="4" max="4" width="44.8571428571429" style="1" customWidth="1"/>
    <col min="5" max="5" width="20.7142857142857" style="1" customWidth="1"/>
    <col min="6" max="6" width="30.1428571428571" style="1" customWidth="1"/>
    <col min="7" max="26" width="11.4285714285714" style="1" customWidth="1"/>
    <col min="27" max="16384" width="12.5714285714286" style="1"/>
  </cols>
  <sheetData>
    <row r="1" ht="12.75" customHeight="1" spans="1:26">
      <c r="A1" s="2"/>
      <c r="B1" s="3"/>
      <c r="C1" s="3"/>
      <c r="D1" s="2"/>
      <c r="E1" s="4"/>
      <c r="F1" s="2"/>
      <c r="G1" s="4"/>
      <c r="H1" s="2"/>
      <c r="I1" s="2"/>
      <c r="J1" s="2"/>
      <c r="K1" s="2"/>
      <c r="L1" s="2"/>
      <c r="M1" s="75"/>
      <c r="N1" s="2"/>
      <c r="O1" s="2"/>
      <c r="P1" s="2"/>
      <c r="Q1" s="2"/>
      <c r="R1" s="2"/>
      <c r="S1" s="2"/>
      <c r="T1" s="2"/>
      <c r="U1" s="2"/>
      <c r="V1" s="2"/>
      <c r="W1" s="2"/>
      <c r="X1" s="2"/>
      <c r="Y1" s="2"/>
      <c r="Z1" s="2"/>
    </row>
    <row r="2" ht="16.5" customHeight="1" spans="1:26">
      <c r="A2" s="2"/>
      <c r="B2" s="3"/>
      <c r="C2" s="3"/>
      <c r="D2" s="5" t="s">
        <v>0</v>
      </c>
      <c r="E2" s="6" t="s">
        <v>1</v>
      </c>
      <c r="F2" s="7" t="s">
        <v>2</v>
      </c>
      <c r="G2" s="2"/>
      <c r="H2" s="2"/>
      <c r="I2" s="2"/>
      <c r="J2" s="2"/>
      <c r="K2" s="2"/>
      <c r="L2" s="2"/>
      <c r="M2" s="75"/>
      <c r="N2" s="2"/>
      <c r="O2" s="2"/>
      <c r="P2" s="2"/>
      <c r="Q2" s="2"/>
      <c r="R2" s="2"/>
      <c r="S2" s="2"/>
      <c r="T2" s="2"/>
      <c r="U2" s="2"/>
      <c r="V2" s="2"/>
      <c r="W2" s="2"/>
      <c r="X2" s="2"/>
      <c r="Y2" s="2"/>
      <c r="Z2" s="2"/>
    </row>
    <row r="3" ht="16.5" customHeight="1" spans="1:26">
      <c r="A3" s="2"/>
      <c r="B3" s="3"/>
      <c r="C3" s="3"/>
      <c r="D3" s="5" t="s">
        <v>3</v>
      </c>
      <c r="E3" s="6" t="s">
        <v>4</v>
      </c>
      <c r="F3" s="7">
        <v>2026</v>
      </c>
      <c r="G3" s="2"/>
      <c r="H3" s="2"/>
      <c r="I3" s="2"/>
      <c r="J3" s="2"/>
      <c r="K3" s="2"/>
      <c r="L3" s="2"/>
      <c r="M3" s="75"/>
      <c r="N3" s="2"/>
      <c r="O3" s="2"/>
      <c r="P3" s="2"/>
      <c r="Q3" s="2"/>
      <c r="R3" s="2"/>
      <c r="S3" s="2"/>
      <c r="T3" s="2"/>
      <c r="U3" s="2"/>
      <c r="V3" s="2"/>
      <c r="W3" s="2"/>
      <c r="X3" s="2"/>
      <c r="Y3" s="2"/>
      <c r="Z3" s="2"/>
    </row>
    <row r="4" ht="16.5" customHeight="1" spans="1:26">
      <c r="A4" s="2"/>
      <c r="B4" s="3"/>
      <c r="C4" s="3"/>
      <c r="D4" s="2"/>
      <c r="E4" s="8" t="s">
        <v>5</v>
      </c>
      <c r="F4" s="9" t="s">
        <v>6</v>
      </c>
      <c r="G4" s="2"/>
      <c r="H4" s="2"/>
      <c r="I4" s="2"/>
      <c r="J4" s="2"/>
      <c r="K4" s="2"/>
      <c r="L4" s="2"/>
      <c r="M4" s="75"/>
      <c r="N4" s="2"/>
      <c r="O4" s="2"/>
      <c r="P4" s="2"/>
      <c r="Q4" s="2"/>
      <c r="R4" s="2"/>
      <c r="S4" s="2"/>
      <c r="T4" s="2"/>
      <c r="U4" s="2"/>
      <c r="V4" s="2"/>
      <c r="W4" s="2"/>
      <c r="X4" s="2"/>
      <c r="Y4" s="2"/>
      <c r="Z4" s="2"/>
    </row>
    <row r="5" ht="12.75" customHeight="1" spans="1:26">
      <c r="A5" s="2"/>
      <c r="B5" s="3"/>
      <c r="C5" s="3"/>
      <c r="D5" s="2"/>
      <c r="E5" s="4"/>
      <c r="F5" s="2"/>
      <c r="G5" s="4"/>
      <c r="H5" s="2"/>
      <c r="I5" s="2"/>
      <c r="J5" s="2"/>
      <c r="K5" s="2"/>
      <c r="L5" s="2"/>
      <c r="M5" s="75"/>
      <c r="N5" s="2"/>
      <c r="O5" s="2"/>
      <c r="P5" s="2"/>
      <c r="Q5" s="2"/>
      <c r="R5" s="2"/>
      <c r="S5" s="2"/>
      <c r="T5" s="2"/>
      <c r="U5" s="2"/>
      <c r="V5" s="2"/>
      <c r="W5" s="2"/>
      <c r="X5" s="2"/>
      <c r="Y5" s="2"/>
      <c r="Z5" s="2"/>
    </row>
    <row r="6" ht="12.75" customHeight="1" spans="1:26">
      <c r="A6" s="2"/>
      <c r="B6" s="2"/>
      <c r="C6" s="2"/>
      <c r="D6" s="2"/>
      <c r="E6" s="2"/>
      <c r="F6" s="2"/>
      <c r="G6" s="2"/>
      <c r="H6" s="2"/>
      <c r="I6" s="2"/>
      <c r="J6" s="2"/>
      <c r="K6" s="2"/>
      <c r="L6" s="2"/>
      <c r="M6" s="2"/>
      <c r="N6" s="2"/>
      <c r="O6" s="2"/>
      <c r="P6" s="2"/>
      <c r="Q6" s="2"/>
      <c r="R6" s="2"/>
      <c r="S6" s="2"/>
      <c r="T6" s="2"/>
      <c r="U6" s="2"/>
      <c r="V6" s="2"/>
      <c r="W6" s="2"/>
      <c r="X6" s="2"/>
      <c r="Y6" s="2"/>
      <c r="Z6" s="2"/>
    </row>
    <row r="7" ht="12.75" customHeight="1" spans="1:26">
      <c r="A7" s="2"/>
      <c r="B7" s="2"/>
      <c r="C7" s="2"/>
      <c r="D7" s="2"/>
      <c r="E7" s="2"/>
      <c r="F7" s="2"/>
      <c r="G7" s="2"/>
      <c r="H7" s="2"/>
      <c r="I7" s="2"/>
      <c r="J7" s="2"/>
      <c r="K7" s="2"/>
      <c r="L7" s="2"/>
      <c r="M7" s="2"/>
      <c r="N7" s="2"/>
      <c r="O7" s="2"/>
      <c r="P7" s="2"/>
      <c r="Q7" s="2"/>
      <c r="R7" s="2"/>
      <c r="S7" s="2"/>
      <c r="T7" s="2"/>
      <c r="U7" s="2"/>
      <c r="V7" s="2"/>
      <c r="W7" s="2"/>
      <c r="X7" s="2"/>
      <c r="Y7" s="2"/>
      <c r="Z7" s="2"/>
    </row>
    <row r="8" ht="12.75" customHeight="1" spans="1:26">
      <c r="A8" s="2"/>
      <c r="B8" s="2"/>
      <c r="C8" s="2"/>
      <c r="D8" s="2"/>
      <c r="E8" s="2"/>
      <c r="F8" s="2"/>
      <c r="G8" s="2"/>
      <c r="H8" s="2"/>
      <c r="I8" s="2"/>
      <c r="J8" s="2"/>
      <c r="K8" s="2"/>
      <c r="L8" s="2"/>
      <c r="M8" s="2"/>
      <c r="N8" s="2"/>
      <c r="O8" s="2"/>
      <c r="P8" s="2"/>
      <c r="Q8" s="2"/>
      <c r="R8" s="2"/>
      <c r="S8" s="2"/>
      <c r="T8" s="2"/>
      <c r="U8" s="2"/>
      <c r="V8" s="2"/>
      <c r="W8" s="2"/>
      <c r="X8" s="2"/>
      <c r="Y8" s="2"/>
      <c r="Z8" s="2"/>
    </row>
    <row r="9" ht="12.75" customHeight="1" spans="1:26">
      <c r="A9" s="2"/>
      <c r="B9" s="2"/>
      <c r="C9" s="2"/>
      <c r="D9" s="2"/>
      <c r="E9" s="2"/>
      <c r="F9" s="2"/>
      <c r="G9" s="2"/>
      <c r="H9" s="2"/>
      <c r="I9" s="2"/>
      <c r="J9" s="2"/>
      <c r="K9" s="2"/>
      <c r="L9" s="2"/>
      <c r="M9" s="2"/>
      <c r="N9" s="2"/>
      <c r="O9" s="2"/>
      <c r="P9" s="2"/>
      <c r="Q9" s="2"/>
      <c r="R9" s="2"/>
      <c r="S9" s="2"/>
      <c r="T9" s="2"/>
      <c r="U9" s="2"/>
      <c r="V9" s="2"/>
      <c r="W9" s="2"/>
      <c r="X9" s="2"/>
      <c r="Y9" s="2"/>
      <c r="Z9" s="2"/>
    </row>
    <row r="10" ht="12.75" customHeight="1"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ht="12.75" customHeight="1" spans="1:26">
      <c r="A11" s="2"/>
      <c r="B11" s="10" t="s">
        <v>1447</v>
      </c>
      <c r="C11" s="10"/>
      <c r="D11" s="11" t="s">
        <v>1448</v>
      </c>
      <c r="E11" s="12"/>
      <c r="F11" s="12"/>
      <c r="G11" s="12"/>
      <c r="H11" s="13"/>
      <c r="I11" s="13"/>
      <c r="J11" s="13"/>
      <c r="K11" s="13"/>
      <c r="L11" s="13"/>
      <c r="M11" s="13"/>
      <c r="N11" s="13"/>
      <c r="O11" s="13"/>
      <c r="P11" s="13"/>
      <c r="Q11" s="13"/>
      <c r="R11" s="2"/>
      <c r="S11" s="2"/>
      <c r="T11" s="2"/>
      <c r="U11" s="2"/>
      <c r="V11" s="2"/>
      <c r="W11" s="2"/>
      <c r="X11" s="2"/>
      <c r="Y11" s="2"/>
      <c r="Z11" s="2"/>
    </row>
    <row r="12" ht="12.75" customHeight="1" spans="1:26">
      <c r="A12" s="2"/>
      <c r="B12" s="10"/>
      <c r="C12" s="10"/>
      <c r="D12" s="11"/>
      <c r="E12" s="13"/>
      <c r="F12" s="13"/>
      <c r="G12" s="13"/>
      <c r="H12" s="13"/>
      <c r="I12" s="13"/>
      <c r="J12" s="13"/>
      <c r="K12" s="13"/>
      <c r="L12" s="13"/>
      <c r="M12" s="13"/>
      <c r="N12" s="13"/>
      <c r="O12" s="13"/>
      <c r="P12" s="13"/>
      <c r="Q12" s="13"/>
      <c r="R12" s="2"/>
      <c r="S12" s="2"/>
      <c r="T12" s="2"/>
      <c r="U12" s="2"/>
      <c r="V12" s="2"/>
      <c r="W12" s="2"/>
      <c r="X12" s="2"/>
      <c r="Y12" s="2"/>
      <c r="Z12" s="2"/>
    </row>
    <row r="13" ht="12.75" customHeight="1" spans="1:26">
      <c r="A13" s="14"/>
      <c r="B13" s="15" t="s">
        <v>1449</v>
      </c>
      <c r="C13" s="16" t="s">
        <v>313</v>
      </c>
      <c r="D13" s="17" t="s">
        <v>1450</v>
      </c>
      <c r="E13" s="18"/>
      <c r="F13" s="18"/>
      <c r="G13" s="19"/>
      <c r="H13" s="20"/>
      <c r="I13" s="20"/>
      <c r="J13" s="20"/>
      <c r="K13" s="20"/>
      <c r="L13" s="20"/>
      <c r="M13" s="20"/>
      <c r="N13" s="20"/>
      <c r="O13" s="20"/>
      <c r="P13" s="20"/>
      <c r="Q13" s="20"/>
      <c r="R13" s="14"/>
      <c r="S13" s="14"/>
      <c r="T13" s="14"/>
      <c r="U13" s="14"/>
      <c r="V13" s="14"/>
      <c r="W13" s="14"/>
      <c r="X13" s="14"/>
      <c r="Y13" s="14"/>
      <c r="Z13" s="14"/>
    </row>
    <row r="14" ht="18" customHeight="1" spans="1:26">
      <c r="A14" s="21"/>
      <c r="B14" s="22"/>
      <c r="C14" s="23"/>
      <c r="D14" s="24"/>
      <c r="E14" s="25"/>
      <c r="F14" s="25"/>
      <c r="G14" s="23"/>
      <c r="H14" s="26"/>
      <c r="I14" s="26"/>
      <c r="J14" s="26"/>
      <c r="K14" s="26"/>
      <c r="L14" s="26"/>
      <c r="M14" s="26"/>
      <c r="N14" s="26"/>
      <c r="O14" s="26"/>
      <c r="P14" s="26"/>
      <c r="Q14" s="26"/>
      <c r="R14" s="21"/>
      <c r="S14" s="21"/>
      <c r="T14" s="21"/>
      <c r="U14" s="21"/>
      <c r="V14" s="21"/>
      <c r="W14" s="21"/>
      <c r="X14" s="21"/>
      <c r="Y14" s="21"/>
      <c r="Z14" s="21"/>
    </row>
    <row r="15" ht="18" customHeight="1" spans="1:26">
      <c r="A15" s="21"/>
      <c r="B15" s="27"/>
      <c r="C15" s="27"/>
      <c r="D15" s="28" t="s">
        <v>1451</v>
      </c>
      <c r="E15" s="29">
        <v>25241</v>
      </c>
      <c r="F15" s="29"/>
      <c r="G15" s="30"/>
      <c r="H15" s="26"/>
      <c r="I15" s="26"/>
      <c r="J15" s="26"/>
      <c r="K15" s="26"/>
      <c r="L15" s="26"/>
      <c r="M15" s="26"/>
      <c r="N15" s="26"/>
      <c r="O15" s="26"/>
      <c r="P15" s="26"/>
      <c r="Q15" s="26"/>
      <c r="R15" s="21"/>
      <c r="S15" s="21"/>
      <c r="T15" s="21"/>
      <c r="U15" s="21"/>
      <c r="V15" s="21"/>
      <c r="W15" s="21"/>
      <c r="X15" s="21"/>
      <c r="Y15" s="21"/>
      <c r="Z15" s="21"/>
    </row>
    <row r="16" ht="18" customHeight="1" spans="1:26">
      <c r="A16" s="21"/>
      <c r="B16" s="31"/>
      <c r="C16" s="27"/>
      <c r="D16" s="32"/>
      <c r="E16" s="33"/>
      <c r="F16" s="33"/>
      <c r="G16" s="34"/>
      <c r="H16" s="26"/>
      <c r="I16" s="26"/>
      <c r="J16" s="26"/>
      <c r="K16" s="26"/>
      <c r="L16" s="26"/>
      <c r="M16" s="26"/>
      <c r="N16" s="26"/>
      <c r="O16" s="26"/>
      <c r="P16" s="26"/>
      <c r="Q16" s="26"/>
      <c r="R16" s="21"/>
      <c r="S16" s="21"/>
      <c r="T16" s="21"/>
      <c r="U16" s="21"/>
      <c r="V16" s="21"/>
      <c r="W16" s="21"/>
      <c r="X16" s="21"/>
      <c r="Y16" s="21"/>
      <c r="Z16" s="21"/>
    </row>
    <row r="17" ht="18" customHeight="1" spans="1:26">
      <c r="A17" s="21"/>
      <c r="B17" s="35"/>
      <c r="C17" s="12"/>
      <c r="D17" s="36"/>
      <c r="E17" s="37"/>
      <c r="F17" s="37"/>
      <c r="G17" s="38"/>
      <c r="H17" s="26"/>
      <c r="I17" s="26"/>
      <c r="J17" s="26"/>
      <c r="K17" s="26"/>
      <c r="L17" s="26"/>
      <c r="M17" s="26"/>
      <c r="N17" s="26"/>
      <c r="O17" s="26"/>
      <c r="P17" s="26"/>
      <c r="Q17" s="26"/>
      <c r="R17" s="21"/>
      <c r="S17" s="21"/>
      <c r="T17" s="21"/>
      <c r="U17" s="21"/>
      <c r="V17" s="21"/>
      <c r="W17" s="21"/>
      <c r="X17" s="21"/>
      <c r="Y17" s="21"/>
      <c r="Z17" s="21"/>
    </row>
    <row r="18" ht="23.25" customHeight="1" spans="1:26">
      <c r="A18" s="21"/>
      <c r="B18" s="39"/>
      <c r="C18" s="40"/>
      <c r="D18" s="41"/>
      <c r="E18" s="42"/>
      <c r="F18" s="42"/>
      <c r="G18" s="43"/>
      <c r="H18" s="26"/>
      <c r="I18" s="26"/>
      <c r="J18" s="26"/>
      <c r="K18" s="26"/>
      <c r="L18" s="26"/>
      <c r="M18" s="26"/>
      <c r="N18" s="26"/>
      <c r="O18" s="26"/>
      <c r="P18" s="26"/>
      <c r="Q18" s="26"/>
      <c r="R18" s="21"/>
      <c r="S18" s="21"/>
      <c r="T18" s="21"/>
      <c r="U18" s="21"/>
      <c r="V18" s="21"/>
      <c r="W18" s="21"/>
      <c r="X18" s="21"/>
      <c r="Y18" s="21"/>
      <c r="Z18" s="21"/>
    </row>
    <row r="19" ht="19.5" customHeight="1" spans="1:26">
      <c r="A19" s="21"/>
      <c r="B19" s="44"/>
      <c r="C19" s="45"/>
      <c r="D19" s="46"/>
      <c r="E19" s="47"/>
      <c r="F19" s="47"/>
      <c r="G19" s="48"/>
      <c r="H19" s="26"/>
      <c r="I19" s="26"/>
      <c r="J19" s="26"/>
      <c r="K19" s="26"/>
      <c r="L19" s="26"/>
      <c r="M19" s="26"/>
      <c r="N19" s="26"/>
      <c r="O19" s="26"/>
      <c r="P19" s="26"/>
      <c r="Q19" s="26"/>
      <c r="R19" s="21"/>
      <c r="S19" s="21"/>
      <c r="T19" s="21"/>
      <c r="U19" s="21"/>
      <c r="V19" s="21"/>
      <c r="W19" s="21"/>
      <c r="X19" s="21"/>
      <c r="Y19" s="21"/>
      <c r="Z19" s="21"/>
    </row>
    <row r="20" ht="13.5" customHeight="1" spans="1:26">
      <c r="A20" s="21"/>
      <c r="B20" s="44"/>
      <c r="C20" s="45"/>
      <c r="D20" s="49"/>
      <c r="E20" s="49"/>
      <c r="F20" s="50"/>
      <c r="G20" s="51"/>
      <c r="H20" s="26"/>
      <c r="I20" s="26"/>
      <c r="J20" s="26"/>
      <c r="K20" s="26"/>
      <c r="L20" s="26"/>
      <c r="M20" s="26"/>
      <c r="N20" s="26"/>
      <c r="O20" s="26"/>
      <c r="P20" s="26"/>
      <c r="Q20" s="26"/>
      <c r="R20" s="21"/>
      <c r="S20" s="21"/>
      <c r="T20" s="21"/>
      <c r="U20" s="21"/>
      <c r="V20" s="21"/>
      <c r="W20" s="21"/>
      <c r="X20" s="21"/>
      <c r="Y20" s="21"/>
      <c r="Z20" s="21"/>
    </row>
    <row r="21" customHeight="1" spans="1:26">
      <c r="A21" s="21"/>
      <c r="B21" s="44"/>
      <c r="C21" s="45"/>
      <c r="D21" s="52"/>
      <c r="E21" s="52"/>
      <c r="F21" s="53"/>
      <c r="G21" s="54"/>
      <c r="H21" s="26"/>
      <c r="I21" s="26"/>
      <c r="J21" s="26"/>
      <c r="K21" s="26"/>
      <c r="L21" s="26"/>
      <c r="M21" s="26"/>
      <c r="N21" s="26"/>
      <c r="O21" s="26"/>
      <c r="P21" s="26"/>
      <c r="Q21" s="26"/>
      <c r="R21" s="21"/>
      <c r="S21" s="21"/>
      <c r="T21" s="21"/>
      <c r="U21" s="21"/>
      <c r="V21" s="21"/>
      <c r="W21" s="21"/>
      <c r="X21" s="21"/>
      <c r="Y21" s="21"/>
      <c r="Z21" s="21"/>
    </row>
    <row r="22" ht="12.75" customHeight="1" spans="1:26">
      <c r="A22" s="21"/>
      <c r="B22" s="44"/>
      <c r="C22" s="45"/>
      <c r="D22" s="55"/>
      <c r="E22" s="56"/>
      <c r="F22" s="53"/>
      <c r="G22" s="54"/>
      <c r="H22" s="26"/>
      <c r="I22" s="26"/>
      <c r="J22" s="26"/>
      <c r="K22" s="26"/>
      <c r="L22" s="26"/>
      <c r="M22" s="26"/>
      <c r="N22" s="26"/>
      <c r="O22" s="26"/>
      <c r="P22" s="26"/>
      <c r="Q22" s="26"/>
      <c r="R22" s="21"/>
      <c r="S22" s="21"/>
      <c r="T22" s="21"/>
      <c r="U22" s="21"/>
      <c r="V22" s="21"/>
      <c r="W22" s="21"/>
      <c r="X22" s="21"/>
      <c r="Y22" s="21"/>
      <c r="Z22" s="21"/>
    </row>
    <row r="23" ht="12.75" customHeight="1" spans="1:26">
      <c r="A23" s="21"/>
      <c r="B23" s="44"/>
      <c r="C23" s="45"/>
      <c r="D23" s="57"/>
      <c r="E23" s="58"/>
      <c r="F23" s="59"/>
      <c r="G23" s="60"/>
      <c r="H23" s="26"/>
      <c r="I23" s="26"/>
      <c r="J23" s="26"/>
      <c r="K23" s="26"/>
      <c r="L23" s="26"/>
      <c r="M23" s="26"/>
      <c r="N23" s="26"/>
      <c r="O23" s="26"/>
      <c r="P23" s="26"/>
      <c r="Q23" s="26"/>
      <c r="R23" s="21"/>
      <c r="S23" s="21"/>
      <c r="T23" s="21"/>
      <c r="U23" s="21"/>
      <c r="V23" s="21"/>
      <c r="W23" s="21"/>
      <c r="X23" s="21"/>
      <c r="Y23" s="21"/>
      <c r="Z23" s="21"/>
    </row>
    <row r="24" ht="12.75" customHeight="1" spans="1:26">
      <c r="A24" s="21"/>
      <c r="B24" s="44"/>
      <c r="C24" s="45"/>
      <c r="D24" s="61"/>
      <c r="E24" s="62"/>
      <c r="F24" s="63"/>
      <c r="G24" s="64"/>
      <c r="H24" s="26"/>
      <c r="I24" s="26"/>
      <c r="J24" s="26"/>
      <c r="K24" s="26"/>
      <c r="L24" s="26"/>
      <c r="M24" s="26"/>
      <c r="N24" s="26"/>
      <c r="O24" s="26"/>
      <c r="P24" s="26"/>
      <c r="Q24" s="26"/>
      <c r="R24" s="21"/>
      <c r="S24" s="21"/>
      <c r="T24" s="21"/>
      <c r="U24" s="21"/>
      <c r="V24" s="21"/>
      <c r="W24" s="21"/>
      <c r="X24" s="21"/>
      <c r="Y24" s="21"/>
      <c r="Z24" s="21"/>
    </row>
    <row r="25" ht="18" customHeight="1" spans="1:26">
      <c r="A25" s="21"/>
      <c r="B25" s="44"/>
      <c r="C25" s="45"/>
      <c r="D25" s="63"/>
      <c r="E25" s="64"/>
      <c r="F25" s="63"/>
      <c r="G25" s="64"/>
      <c r="H25" s="26"/>
      <c r="I25" s="26"/>
      <c r="J25" s="26"/>
      <c r="K25" s="26"/>
      <c r="L25" s="26"/>
      <c r="M25" s="26"/>
      <c r="N25" s="26"/>
      <c r="O25" s="26"/>
      <c r="P25" s="26"/>
      <c r="Q25" s="26"/>
      <c r="R25" s="21"/>
      <c r="S25" s="21"/>
      <c r="T25" s="21"/>
      <c r="U25" s="21"/>
      <c r="V25" s="21"/>
      <c r="W25" s="21"/>
      <c r="X25" s="21"/>
      <c r="Y25" s="21"/>
      <c r="Z25" s="21"/>
    </row>
    <row r="26" ht="18" customHeight="1" spans="1:26">
      <c r="A26" s="21"/>
      <c r="B26" s="44"/>
      <c r="C26" s="45"/>
      <c r="D26" s="65"/>
      <c r="E26" s="66"/>
      <c r="F26" s="63"/>
      <c r="G26" s="64"/>
      <c r="H26" s="26"/>
      <c r="I26" s="26"/>
      <c r="J26" s="26"/>
      <c r="K26" s="26"/>
      <c r="L26" s="26"/>
      <c r="M26" s="26"/>
      <c r="N26" s="26"/>
      <c r="O26" s="26"/>
      <c r="P26" s="26"/>
      <c r="Q26" s="26"/>
      <c r="R26" s="21"/>
      <c r="S26" s="21"/>
      <c r="T26" s="21"/>
      <c r="U26" s="21"/>
      <c r="V26" s="21"/>
      <c r="W26" s="21"/>
      <c r="X26" s="21"/>
      <c r="Y26" s="21"/>
      <c r="Z26" s="21"/>
    </row>
    <row r="27" ht="12.75" customHeight="1" spans="1:26">
      <c r="A27" s="13"/>
      <c r="B27" s="44"/>
      <c r="C27" s="45"/>
      <c r="D27" s="65"/>
      <c r="E27" s="66"/>
      <c r="F27" s="63"/>
      <c r="G27" s="64"/>
      <c r="H27" s="13"/>
      <c r="I27" s="13"/>
      <c r="J27" s="13"/>
      <c r="K27" s="13"/>
      <c r="L27" s="13"/>
      <c r="M27" s="13"/>
      <c r="N27" s="13"/>
      <c r="O27" s="13"/>
      <c r="P27" s="13"/>
      <c r="Q27" s="13"/>
      <c r="R27" s="2"/>
      <c r="S27" s="2"/>
      <c r="T27" s="2"/>
      <c r="U27" s="2"/>
      <c r="V27" s="2"/>
      <c r="W27" s="2"/>
      <c r="X27" s="2"/>
      <c r="Y27" s="2"/>
      <c r="Z27" s="2"/>
    </row>
    <row r="28" ht="12.75" customHeight="1" spans="1:26">
      <c r="A28" s="13"/>
      <c r="B28" s="67"/>
      <c r="C28" s="68"/>
      <c r="D28" s="69"/>
      <c r="E28" s="70"/>
      <c r="F28" s="69"/>
      <c r="G28" s="70"/>
      <c r="H28" s="13"/>
      <c r="I28" s="13"/>
      <c r="J28" s="13"/>
      <c r="K28" s="13"/>
      <c r="L28" s="13"/>
      <c r="M28" s="13"/>
      <c r="N28" s="13"/>
      <c r="O28" s="13"/>
      <c r="P28" s="13"/>
      <c r="Q28" s="13"/>
      <c r="R28" s="2"/>
      <c r="S28" s="2"/>
      <c r="T28" s="2"/>
      <c r="U28" s="2"/>
      <c r="V28" s="2"/>
      <c r="W28" s="2"/>
      <c r="X28" s="2"/>
      <c r="Y28" s="2"/>
      <c r="Z28" s="2"/>
    </row>
    <row r="29" ht="13.5" customHeight="1" spans="1:26">
      <c r="A29" s="13"/>
      <c r="B29" s="13"/>
      <c r="C29" s="13"/>
      <c r="D29" s="2"/>
      <c r="E29" s="2"/>
      <c r="F29" s="2"/>
      <c r="G29" s="13"/>
      <c r="H29" s="13"/>
      <c r="I29" s="13"/>
      <c r="J29" s="13"/>
      <c r="K29" s="13"/>
      <c r="L29" s="13"/>
      <c r="M29" s="13"/>
      <c r="N29" s="13"/>
      <c r="O29" s="13"/>
      <c r="P29" s="13"/>
      <c r="Q29" s="13"/>
      <c r="R29" s="2"/>
      <c r="S29" s="2"/>
      <c r="T29" s="2"/>
      <c r="U29" s="2"/>
      <c r="V29" s="2"/>
      <c r="W29" s="2"/>
      <c r="X29" s="2"/>
      <c r="Y29" s="2"/>
      <c r="Z29" s="2"/>
    </row>
    <row r="30" ht="21.75" customHeight="1" spans="1:26">
      <c r="A30" s="71" t="s">
        <v>149</v>
      </c>
      <c r="B30" s="12"/>
      <c r="C30" s="12"/>
      <c r="D30" s="72" t="s">
        <v>1444</v>
      </c>
      <c r="E30" s="23"/>
      <c r="F30" s="13"/>
      <c r="G30" s="13"/>
      <c r="H30" s="13"/>
      <c r="I30" s="13"/>
      <c r="J30" s="13"/>
      <c r="K30" s="13"/>
      <c r="L30" s="13"/>
      <c r="M30" s="13"/>
      <c r="N30" s="13"/>
      <c r="O30" s="13"/>
      <c r="P30" s="13"/>
      <c r="Q30" s="13"/>
      <c r="R30" s="2"/>
      <c r="S30" s="2"/>
      <c r="T30" s="2"/>
      <c r="U30" s="2"/>
      <c r="V30" s="2"/>
      <c r="W30" s="2"/>
      <c r="X30" s="2"/>
      <c r="Y30" s="2"/>
      <c r="Z30" s="2"/>
    </row>
    <row r="31" ht="21.75" customHeight="1" spans="1:26">
      <c r="A31" s="73" t="s">
        <v>65</v>
      </c>
      <c r="B31" s="12"/>
      <c r="C31" s="12"/>
      <c r="D31" s="72" t="s">
        <v>1079</v>
      </c>
      <c r="E31" s="23"/>
      <c r="F31" s="13"/>
      <c r="G31" s="13"/>
      <c r="H31" s="13"/>
      <c r="I31" s="13"/>
      <c r="J31" s="13"/>
      <c r="K31" s="13"/>
      <c r="L31" s="13"/>
      <c r="M31" s="13"/>
      <c r="N31" s="13"/>
      <c r="O31" s="13"/>
      <c r="P31" s="13"/>
      <c r="Q31" s="13"/>
      <c r="R31" s="2"/>
      <c r="S31" s="2"/>
      <c r="T31" s="2"/>
      <c r="U31" s="2"/>
      <c r="V31" s="2"/>
      <c r="W31" s="2"/>
      <c r="X31" s="2"/>
      <c r="Y31" s="2"/>
      <c r="Z31" s="2"/>
    </row>
    <row r="32" ht="21.75" customHeight="1" spans="1:26">
      <c r="A32" s="73" t="s">
        <v>67</v>
      </c>
      <c r="B32" s="12"/>
      <c r="C32" s="12"/>
      <c r="D32" s="72" t="s">
        <v>1445</v>
      </c>
      <c r="E32" s="23"/>
      <c r="F32" s="13"/>
      <c r="G32" s="13"/>
      <c r="H32" s="13"/>
      <c r="I32" s="13"/>
      <c r="J32" s="13"/>
      <c r="K32" s="13"/>
      <c r="L32" s="13"/>
      <c r="M32" s="13"/>
      <c r="N32" s="13"/>
      <c r="O32" s="13"/>
      <c r="P32" s="13"/>
      <c r="Q32" s="13"/>
      <c r="R32" s="2"/>
      <c r="S32" s="2"/>
      <c r="T32" s="2"/>
      <c r="U32" s="2"/>
      <c r="V32" s="2"/>
      <c r="W32" s="2"/>
      <c r="X32" s="2"/>
      <c r="Y32" s="2"/>
      <c r="Z32" s="2"/>
    </row>
    <row r="33" ht="21.75" customHeight="1" spans="1:26">
      <c r="A33" s="73" t="s">
        <v>69</v>
      </c>
      <c r="B33" s="12"/>
      <c r="C33" s="12"/>
      <c r="D33" s="74" t="s">
        <v>1452</v>
      </c>
      <c r="E33" s="23"/>
      <c r="F33" s="13"/>
      <c r="G33" s="13"/>
      <c r="H33" s="13"/>
      <c r="I33" s="13"/>
      <c r="J33" s="13"/>
      <c r="K33" s="13"/>
      <c r="L33" s="13"/>
      <c r="M33" s="13"/>
      <c r="N33" s="13"/>
      <c r="O33" s="13"/>
      <c r="P33" s="13"/>
      <c r="Q33" s="13"/>
      <c r="R33" s="2"/>
      <c r="S33" s="2"/>
      <c r="T33" s="2"/>
      <c r="U33" s="2"/>
      <c r="V33" s="2"/>
      <c r="W33" s="2"/>
      <c r="X33" s="2"/>
      <c r="Y33" s="2"/>
      <c r="Z33" s="2"/>
    </row>
    <row r="34" ht="12.75" customHeight="1"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ht="12.75" customHeight="1"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ht="12.75" customHeight="1"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ht="12.75" customHeight="1"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ht="12.75" customHeight="1"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ht="12.75" customHeight="1"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ht="12.75" customHeight="1"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ht="12.75" customHeight="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ht="12.75" customHeight="1"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8">
    <mergeCell ref="D11:G11"/>
    <mergeCell ref="B14:C14"/>
    <mergeCell ref="D14:G14"/>
    <mergeCell ref="B17:C17"/>
    <mergeCell ref="D17:G17"/>
    <mergeCell ref="D20:E20"/>
    <mergeCell ref="F20:G20"/>
    <mergeCell ref="D21:E21"/>
    <mergeCell ref="F21:G21"/>
    <mergeCell ref="D22:E22"/>
    <mergeCell ref="F22:G22"/>
    <mergeCell ref="F23:G23"/>
    <mergeCell ref="F24:G24"/>
    <mergeCell ref="D25:E25"/>
    <mergeCell ref="F25:G25"/>
    <mergeCell ref="F26:G26"/>
    <mergeCell ref="F27:G27"/>
    <mergeCell ref="A30:C30"/>
    <mergeCell ref="D30:E30"/>
    <mergeCell ref="A31:C31"/>
    <mergeCell ref="D31:E31"/>
    <mergeCell ref="A32:C32"/>
    <mergeCell ref="D32:E32"/>
    <mergeCell ref="A33:C33"/>
    <mergeCell ref="D33:E33"/>
    <mergeCell ref="B18:B28"/>
    <mergeCell ref="C18:C28"/>
    <mergeCell ref="D18:G19"/>
  </mergeCells>
  <hyperlinks>
    <hyperlink ref="D33" r:id="rId2" display="supfaturamnto@fabamed.org.br"/>
  </hyperlinks>
  <printOptions horizontalCentered="1" verticalCentered="1"/>
  <pageMargins left="0" right="0" top="0.275694444444444" bottom="0" header="0" footer="0"/>
  <pageSetup paperSize="1" orientation="landscape"/>
  <headerFooter>
    <oddFooter>&amp;LANEXOS</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9" master="" otherUserPermission="visible"/>
  <rangeList sheetStid="18" master="" otherUserPermission="visible"/>
  <rangeList sheetStid="16" master="" otherUserPermission="visible"/>
  <rangeList sheetStid="17" master="" otherUserPermission="visible"/>
  <rangeList sheetStid="20" master="" otherUserPermission="visible"/>
  <rangeList sheetStid="21" master="" otherUserPermission="visible"/>
  <rangeList sheetStid="22" master="" otherUserPermission="visible"/>
  <rangeList sheetStid="24" master="" otherUserPermission="visible"/>
  <rangeList sheetStid="25" master="" otherUserPermission="visible"/>
  <rangeList sheetStid="26" master="" otherUserPermission="visible"/>
  <rangeList sheetStid="27" master="" otherUserPermission="visible"/>
  <rangeList sheetStid="28" master="" otherUserPermission="visible"/>
  <rangeList sheetStid="29" master="" otherUserPermission="visible"/>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19D77B70-49E3-4B6D-A1EF-3A7E2CE246E4}">
  <ds:schemaRefs/>
</ds:datastoreItem>
</file>

<file path=customXml/itemProps3.xml><?xml version="1.0" encoding="utf-8"?>
<ds:datastoreItem xmlns:ds="http://schemas.openxmlformats.org/officeDocument/2006/customXml" ds:itemID="{C219756F-3B44-4256-B3D7-CF264EFA0CA3}">
  <ds:schemaRefs/>
</ds:datastoreItem>
</file>

<file path=customXml/itemProps4.xml><?xml version="1.0" encoding="utf-8"?>
<ds:datastoreItem xmlns:ds="http://schemas.openxmlformats.org/officeDocument/2006/customXml" ds:itemID="{5135ECEC-3AE9-413C-9CEF-B92749203735}">
  <ds:schemaRefs/>
</ds:datastoreItem>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13</vt:i4>
      </vt:variant>
    </vt:vector>
  </HeadingPairs>
  <TitlesOfParts>
    <vt:vector size="13" baseType="lpstr">
      <vt:lpstr>Informações Técnicas</vt:lpstr>
      <vt:lpstr>Identificação da unidade</vt:lpstr>
      <vt:lpstr>FINANCEIRO GERAL </vt:lpstr>
      <vt:lpstr>FINANCEIRO DETALHADO </vt:lpstr>
      <vt:lpstr>Gases, lavanderia e resíduo</vt:lpstr>
      <vt:lpstr>Nutrição</vt:lpstr>
      <vt:lpstr>Equipamentos</vt:lpstr>
      <vt:lpstr>Infra-estrutura</vt:lpstr>
      <vt:lpstr>RH</vt:lpstr>
      <vt:lpstr>Atividade I</vt:lpstr>
      <vt:lpstr>Atividade II </vt:lpstr>
      <vt:lpstr>AIH-SIA</vt:lpstr>
      <vt:lpstr>Anexos de justificativas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Dos Santos Lima</dc:creator>
  <cp:lastModifiedBy>l.santana</cp:lastModifiedBy>
  <cp:revision>2</cp:revision>
  <dcterms:created xsi:type="dcterms:W3CDTF">2021-04-23T12:12:00Z</dcterms:created>
  <dcterms:modified xsi:type="dcterms:W3CDTF">2026-10-08T12:17:33Z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NXPowerLiteLastOptimized">
    <vt:lpwstr>355553</vt:lpwstr>
  </property>
  <property fmtid="{D5CDD505-2E9C-101B-9397-08002B2CF9AE}" pid="7" name="NXPowerLiteSettings">
    <vt:lpwstr>C74006B004C800</vt:lpwstr>
  </property>
  <property fmtid="{D5CDD505-2E9C-101B-9397-08002B2CF9AE}" pid="8" name="NXPowerLiteVersion">
    <vt:lpwstr>S9.1.2</vt:lpwstr>
  </property>
  <property fmtid="{D5CDD505-2E9C-101B-9397-08002B2CF9AE}" pid="9" name="ScaleCrop">
    <vt:bool>false</vt:bool>
  </property>
  <property fmtid="{D5CDD505-2E9C-101B-9397-08002B2CF9AE}" pid="10" name="ShareDoc">
    <vt:bool>false</vt:bool>
  </property>
  <property fmtid="{D5CDD505-2E9C-101B-9397-08002B2CF9AE}" pid="11" name="ContentTypeId">
    <vt:lpwstr>0x010100BB140D52C906BB4BAA491195F26649CD</vt:lpwstr>
  </property>
  <property fmtid="{D5CDD505-2E9C-101B-9397-08002B2CF9AE}" pid="12" name="MediaServiceImageTags">
    <vt:lpwstr/>
  </property>
  <property fmtid="{D5CDD505-2E9C-101B-9397-08002B2CF9AE}" pid="13" name="ICV">
    <vt:lpwstr>B94091AAD1C74D40A0AF55DB4941447C_12</vt:lpwstr>
  </property>
  <property fmtid="{D5CDD505-2E9C-101B-9397-08002B2CF9AE}" pid="14" name="KSOProductBuildVer">
    <vt:lpwstr>1046-12.2.0.23196</vt:lpwstr>
  </property>
  <property fmtid="{D5CDD505-2E9C-101B-9397-08002B2CF9AE}" pid="15" name="CalculationRule">
    <vt:i4>0</vt:i4>
  </property>
</Properties>
</file>