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1"/>
  <workbookPr/>
  <xr:revisionPtr revIDLastSave="3" documentId="11_00B514E73EDCDF59A4F475F8E93A842FF3D78E0D" xr6:coauthVersionLast="47" xr6:coauthVersionMax="47" xr10:uidLastSave="{541063B6-7761-478C-8B2D-3CF1FB828BFA}"/>
  <bookViews>
    <workbookView xWindow="0" yWindow="0" windowWidth="28800" windowHeight="11730" tabRatio="500" xr2:uid="{00000000-000D-0000-FFFF-FFFF00000000}"/>
  </bookViews>
  <sheets>
    <sheet name="IDENTIFICAÇÃO DA UNIDADE" sheetId="1" r:id="rId1"/>
    <sheet name="INFORMAÇÕES TÉCNICAS" sheetId="2" r:id="rId2"/>
    <sheet name="FINANCEIRO GERAL" sheetId="16" r:id="rId3"/>
    <sheet name="FIN. DETALHADO" sheetId="17" r:id="rId4"/>
    <sheet name="NUTRIÇÃO" sheetId="3" r:id="rId5"/>
    <sheet name="GASES, LAVANDERIA E RESÍDUOS" sheetId="4" r:id="rId6"/>
    <sheet name="EQUIPAMENTOS" sheetId="5" r:id="rId7"/>
    <sheet name="INFRA-ESTRUTURA" sheetId="6" r:id="rId8"/>
    <sheet name="RH" sheetId="7" r:id="rId9"/>
    <sheet name="ATIVIDADE I" sheetId="8" r:id="rId10"/>
    <sheet name="AIH-SIA" sheetId="10" r:id="rId11"/>
    <sheet name="ATIVIDADE II" sheetId="9" r:id="rId12"/>
    <sheet name="ANEXOS DE JUSTIFICATIVAS " sheetId="13" r:id="rId13"/>
  </sheets>
  <externalReferences>
    <externalReference r:id="rId14"/>
  </externalReferences>
  <definedNames>
    <definedName name="_FilterDatabase_0" localSheetId="3">'FIN. DETALHADO'!$A$13:$B$148</definedName>
    <definedName name="_FilterDatabase_0_0" localSheetId="3">'FIN. DETALHADO'!$A$13:$B$148</definedName>
    <definedName name="_xlnm._FilterDatabase" localSheetId="3" hidden="1">'FIN. DETALHADO'!$A$13:$D$13</definedName>
    <definedName name="_xlnm.Print_Area" localSheetId="10">'AIH-SIA'!$A$1:$E$56</definedName>
    <definedName name="_xlnm.Print_Area" localSheetId="12">'ANEXOS DE JUSTIFICATIVAS '!$A$1:$F$75</definedName>
    <definedName name="_xlnm.Print_Area" localSheetId="9">'ATIVIDADE I'!$A$1:$K$142</definedName>
    <definedName name="_xlnm.Print_Area" localSheetId="11">'ATIVIDADE II'!$A$1:$E$61</definedName>
    <definedName name="_xlnm.Print_Area" localSheetId="6">EQUIPAMENTOS!$A$1:$R$196</definedName>
    <definedName name="_xlnm.Print_Area" localSheetId="5">'GASES, LAVANDERIA E RESÍDUOS'!$A$1:$G$46</definedName>
    <definedName name="_xlnm.Print_Area" localSheetId="0">'IDENTIFICAÇÃO DA UNIDADE'!$A$1:$L$26</definedName>
    <definedName name="_xlnm.Print_Area" localSheetId="1">'INFORMAÇÕES TÉCNICAS'!$A$2:$P$20</definedName>
    <definedName name="_xlnm.Print_Area" localSheetId="7">'INFRA-ESTRUTURA'!$A$1:$H$48</definedName>
    <definedName name="_xlnm.Print_Area" localSheetId="4">NUTRIÇÃO!$A$1:$G$58</definedName>
    <definedName name="_xlnm.Print_Area" localSheetId="8">RH!$A$1:$H$195</definedName>
    <definedName name="_xlnm.Print_Area" localSheetId="2">'FINANCEIRO GERAL'!$A$1:$E$59</definedName>
    <definedName name="_xlnm.Print_Area" localSheetId="3">'FIN. DETALHADO'!$A$1:$D$171</definedName>
    <definedName name="Criteria_0" localSheetId="3">'FIN. DETALHADO'!$M$16</definedName>
    <definedName name="Criteria_0_0" localSheetId="3">'FIN. DETALHADO'!$M$16</definedName>
    <definedName name="_xlnm.Criteria" localSheetId="3">'FIN. DETALHADO'!$M$16</definedName>
    <definedName name="Print_Area_0" localSheetId="10">'AIH-SIA'!$A$1:$E$56</definedName>
    <definedName name="Print_Area_0" localSheetId="12">'ANEXOS DE JUSTIFICATIVAS '!$A$1:$F$75</definedName>
    <definedName name="Print_Area_0" localSheetId="9">'ATIVIDADE I'!$A$1:$K$142</definedName>
    <definedName name="Print_Area_0" localSheetId="11">'ATIVIDADE II'!$A$1:$E$61</definedName>
    <definedName name="Print_Area_0" localSheetId="6">EQUIPAMENTOS!$A$1:$R$196</definedName>
    <definedName name="Print_Area_0" localSheetId="5">'GASES, LAVANDERIA E RESÍDUOS'!$A$1:$G$46</definedName>
    <definedName name="Print_Area_0" localSheetId="0">'IDENTIFICAÇÃO DA UNIDADE'!$A$1:$L$26</definedName>
    <definedName name="Print_Area_0" localSheetId="1">'INFORMAÇÕES TÉCNICAS'!$A$2:$P$20</definedName>
    <definedName name="Print_Area_0" localSheetId="7">'INFRA-ESTRUTURA'!$A$1:$H$48</definedName>
    <definedName name="Print_Area_0" localSheetId="4">NUTRIÇÃO!$A$1:$G$58</definedName>
    <definedName name="Print_Area_0" localSheetId="8">RH!$A$1:$H$195</definedName>
    <definedName name="Print_Area_0" localSheetId="2">'FINANCEIRO GERAL'!$A$1:$E$59</definedName>
    <definedName name="Print_Area_0" localSheetId="3">'FIN. DETALHADO'!$A$1:$D$171</definedName>
    <definedName name="Print_Area_0_0" localSheetId="10">'AIH-SIA'!$A$1:$E$56</definedName>
    <definedName name="Print_Area_0_0" localSheetId="12">'ANEXOS DE JUSTIFICATIVAS '!$A$1:$F$75</definedName>
    <definedName name="Print_Area_0_0" localSheetId="9">'ATIVIDADE I'!$A$1:$K$142</definedName>
    <definedName name="Print_Area_0_0" localSheetId="11">'ATIVIDADE II'!$A$1:$E$61</definedName>
    <definedName name="Print_Area_0_0" localSheetId="6">EQUIPAMENTOS!$A$1:$R$196</definedName>
    <definedName name="Print_Area_0_0" localSheetId="5">'GASES, LAVANDERIA E RESÍDUOS'!$A$1:$G$46</definedName>
    <definedName name="Print_Area_0_0" localSheetId="0">'IDENTIFICAÇÃO DA UNIDADE'!$A$1:$L$26</definedName>
    <definedName name="Print_Area_0_0" localSheetId="1">'INFORMAÇÕES TÉCNICAS'!$A$2:$P$20</definedName>
    <definedName name="Print_Area_0_0" localSheetId="7">'INFRA-ESTRUTURA'!$A$1:$H$48</definedName>
    <definedName name="Print_Area_0_0" localSheetId="4">NUTRIÇÃO!$A$1:$G$58</definedName>
    <definedName name="Print_Area_0_0" localSheetId="8">RH!$A$1:$H$195</definedName>
    <definedName name="Print_Area_0_0" localSheetId="2">'FINANCEIRO GERAL'!$A$1:$E$59</definedName>
    <definedName name="Print_Area_0_0" localSheetId="3">'FIN. DETALHADO'!$A$1:$D$171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1" i="9" l="1"/>
  <c r="D35" i="9"/>
  <c r="D28" i="9"/>
  <c r="D21" i="9"/>
  <c r="D14" i="9"/>
  <c r="D43" i="10"/>
  <c r="C43" i="10"/>
  <c r="C37" i="10"/>
  <c r="D29" i="10"/>
  <c r="D27" i="10"/>
  <c r="C27" i="10"/>
  <c r="D23" i="10"/>
  <c r="C23" i="10"/>
  <c r="D17" i="10"/>
  <c r="C17" i="10"/>
  <c r="H130" i="8"/>
  <c r="G130" i="8"/>
  <c r="F130" i="8"/>
  <c r="E130" i="8"/>
  <c r="D130" i="8"/>
  <c r="C130" i="8"/>
  <c r="H129" i="8"/>
  <c r="G129" i="8"/>
  <c r="F129" i="8"/>
  <c r="E129" i="8"/>
  <c r="D129" i="8"/>
  <c r="C129" i="8"/>
  <c r="H128" i="8"/>
  <c r="G128" i="8"/>
  <c r="F128" i="8"/>
  <c r="E128" i="8"/>
  <c r="D128" i="8"/>
  <c r="C128" i="8"/>
  <c r="H127" i="8"/>
  <c r="G127" i="8"/>
  <c r="F127" i="8"/>
  <c r="E127" i="8"/>
  <c r="D127" i="8"/>
  <c r="C127" i="8"/>
  <c r="H126" i="8"/>
  <c r="G126" i="8"/>
  <c r="F126" i="8"/>
  <c r="E126" i="8"/>
  <c r="D126" i="8"/>
  <c r="C126" i="8"/>
  <c r="F119" i="8"/>
  <c r="E119" i="8"/>
  <c r="D119" i="8"/>
  <c r="D109" i="8"/>
  <c r="K108" i="8"/>
  <c r="J108" i="8"/>
  <c r="I108" i="8"/>
  <c r="D102" i="8"/>
  <c r="D101" i="8"/>
  <c r="D94" i="8"/>
  <c r="D75" i="8"/>
  <c r="D66" i="8"/>
  <c r="D65" i="8"/>
  <c r="D57" i="8"/>
  <c r="D55" i="8"/>
  <c r="H28" i="8"/>
  <c r="G28" i="8"/>
  <c r="F28" i="8"/>
  <c r="E28" i="8"/>
  <c r="D28" i="8"/>
  <c r="F27" i="8"/>
  <c r="F26" i="8"/>
  <c r="F25" i="8"/>
  <c r="F24" i="8"/>
  <c r="D19" i="8"/>
  <c r="J17" i="8"/>
  <c r="I17" i="8"/>
  <c r="H17" i="8"/>
  <c r="G17" i="8"/>
  <c r="F17" i="8"/>
  <c r="E17" i="8"/>
  <c r="D17" i="8"/>
  <c r="J16" i="8"/>
  <c r="J15" i="8"/>
  <c r="J14" i="8"/>
  <c r="J13" i="8"/>
  <c r="D184" i="7"/>
  <c r="D182" i="7"/>
  <c r="D128" i="7"/>
  <c r="G37" i="4"/>
  <c r="F37" i="4"/>
  <c r="G29" i="4"/>
  <c r="F29" i="4"/>
  <c r="G21" i="4"/>
  <c r="G49" i="3"/>
  <c r="F49" i="3"/>
  <c r="G47" i="3"/>
  <c r="F47" i="3"/>
  <c r="G38" i="3"/>
  <c r="F38" i="3"/>
  <c r="D162" i="17"/>
  <c r="C49" i="16"/>
  <c r="C46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4" i="16"/>
</calcChain>
</file>

<file path=xl/sharedStrings.xml><?xml version="1.0" encoding="utf-8"?>
<sst xmlns="http://schemas.openxmlformats.org/spreadsheetml/2006/main" count="2024" uniqueCount="1062">
  <si>
    <t xml:space="preserve">                Secretaria da Saúde do Estado da Bahia</t>
  </si>
  <si>
    <t>ANO</t>
  </si>
  <si>
    <t xml:space="preserve">                Relatório de Informação Hospitalar</t>
  </si>
  <si>
    <t>MÊS</t>
  </si>
  <si>
    <t>AGOSTO</t>
  </si>
  <si>
    <t xml:space="preserve">ATENÇÃO: PREENCHA OS CAMPOS EM AMARELO. OS DEMAIS CAMPOS ESTÃO PROTEGIDOS. </t>
  </si>
  <si>
    <t>BLOCO A</t>
  </si>
  <si>
    <t>IDENTIFICAÇÃO DA UNIDADE</t>
  </si>
  <si>
    <t>VERSÃO 4.1</t>
  </si>
  <si>
    <t>Unidade:</t>
  </si>
  <si>
    <t>HOSPITAL MUNICIPAL DE JAGUAQUARA</t>
  </si>
  <si>
    <t>CNPJ:</t>
  </si>
  <si>
    <t>05.413.531/0001-20</t>
  </si>
  <si>
    <t>CNES:</t>
  </si>
  <si>
    <t>Instituição Gestora:</t>
  </si>
  <si>
    <t>Fundação ABM de Pesquisa e Extensão na Area da Saúde - FABAMED</t>
  </si>
  <si>
    <t>Endereço:</t>
  </si>
  <si>
    <t>RUA FREI MARIANO DE INHAMBUPE - 166 - MURITIBA</t>
  </si>
  <si>
    <t>Cidade:</t>
  </si>
  <si>
    <t xml:space="preserve">JAGUAQUARA </t>
  </si>
  <si>
    <t>Responsável pela Unidade:</t>
  </si>
  <si>
    <t xml:space="preserve">FLAVIA LEITE DA HORA </t>
  </si>
  <si>
    <t>Cargo:</t>
  </si>
  <si>
    <t>DIRETORA GERAL</t>
  </si>
  <si>
    <t>Telefone:</t>
  </si>
  <si>
    <t>73 991332431</t>
  </si>
  <si>
    <t>E-mail:</t>
  </si>
  <si>
    <t>dirgeral.hmj.fabamed@gmail.com</t>
  </si>
  <si>
    <t>Secretaria da Saúde do Estado da Bahia</t>
  </si>
  <si>
    <t>UNIDADE:</t>
  </si>
  <si>
    <t>HMJ</t>
  </si>
  <si>
    <t>Relatório de Informação Hospitalar</t>
  </si>
  <si>
    <t>ANO:</t>
  </si>
  <si>
    <t>MÊS:</t>
  </si>
  <si>
    <t>BLOCO B</t>
  </si>
  <si>
    <t>Informações Técnicas</t>
  </si>
  <si>
    <t>VERSÃO 4.0</t>
  </si>
  <si>
    <t>Presidente / Responsável</t>
  </si>
  <si>
    <t>Cons./Estado</t>
  </si>
  <si>
    <t>Número</t>
  </si>
  <si>
    <t>Suplente</t>
  </si>
  <si>
    <t>1. Comissão de Avaliação e Revisão de Prontuários:</t>
  </si>
  <si>
    <t>Ramaina de Souza Gomes</t>
  </si>
  <si>
    <t>Coren</t>
  </si>
  <si>
    <t>Washigton Luiz Galindo</t>
  </si>
  <si>
    <t>Cremeb</t>
  </si>
  <si>
    <t>2. Comissão de Avaliação e Revisão de Óbitos:</t>
  </si>
  <si>
    <t>Laiz Mota Sena</t>
  </si>
  <si>
    <t>Fernanda Maria Pires</t>
  </si>
  <si>
    <t>3. Comissão de Controle de Infecção Hospitalar:</t>
  </si>
  <si>
    <t>Iara Pires de Gino Tranzillo</t>
  </si>
  <si>
    <t>Paula Luiza da Hora</t>
  </si>
  <si>
    <t>4. Comissão de Farmácia Terapeutica:</t>
  </si>
  <si>
    <t>Lindovania Isane Nogueira Santos</t>
  </si>
  <si>
    <t>Crf/BA</t>
  </si>
  <si>
    <t>Micaela Santos Pereira Sousa</t>
  </si>
  <si>
    <t>5. Comissão de Ética Médica:</t>
  </si>
  <si>
    <t>6. Comissão de Ética de Enfermagem:</t>
  </si>
  <si>
    <t>Diana Ramos da Silva Rosario</t>
  </si>
  <si>
    <t>7. Comissão Intra-Hospitalar de Doação de Órgãos e Transplante:</t>
  </si>
  <si>
    <t>8. Comissão Interna de Prevenção de Acidentes de Trabalho (CIPA):</t>
  </si>
  <si>
    <t>Silvio Fontana</t>
  </si>
  <si>
    <t>M.T.E - Bahia</t>
  </si>
  <si>
    <t>9. Comissão de Humanização da Assistência:</t>
  </si>
  <si>
    <t>Alex Moraes Santos</t>
  </si>
  <si>
    <t>CRP</t>
  </si>
  <si>
    <t>10. Núcleo de Segurança do Paciente (NSP):</t>
  </si>
  <si>
    <t>Rose Mara Leal</t>
  </si>
  <si>
    <t>11. SAC - Serviço de Atendimento ao Cliente:</t>
  </si>
  <si>
    <r>
      <rPr>
        <b/>
        <sz val="10"/>
        <rFont val="Tahoma"/>
        <charset val="134"/>
      </rPr>
      <t xml:space="preserve">                                                </t>
    </r>
    <r>
      <rPr>
        <b/>
        <sz val="10"/>
        <color rgb="FFFF0000"/>
        <rFont val="Tahoma"/>
        <charset val="134"/>
      </rPr>
      <t>Secretaria da Saúde do Estado da Bahia</t>
    </r>
  </si>
  <si>
    <t xml:space="preserve">                                                    Relatório de Informação Hospitalar</t>
  </si>
  <si>
    <t>BLOCO C</t>
  </si>
  <si>
    <t>SITUAÇÃO FINANCEIRA</t>
  </si>
  <si>
    <t>Campo</t>
  </si>
  <si>
    <t>Conceito</t>
  </si>
  <si>
    <t>Valor</t>
  </si>
  <si>
    <t>A</t>
  </si>
  <si>
    <t>SALDO ANTERIOR</t>
  </si>
  <si>
    <t>B</t>
  </si>
  <si>
    <t>TOTAL RECEITAS</t>
  </si>
  <si>
    <t>B1</t>
  </si>
  <si>
    <t>CONTRATO SESAB / LÍQUIDO RECEBIDO</t>
  </si>
  <si>
    <t>B2</t>
  </si>
  <si>
    <t>APLICAÇÃO FINANCEIRA / RENDIMENTOS</t>
  </si>
  <si>
    <t>B3</t>
  </si>
  <si>
    <t>OUTROS RECEBIMENTOS</t>
  </si>
  <si>
    <t>C</t>
  </si>
  <si>
    <t>TOTAL DESPESA</t>
  </si>
  <si>
    <t>C1</t>
  </si>
  <si>
    <t>FOLHA</t>
  </si>
  <si>
    <t>C2</t>
  </si>
  <si>
    <t>SERVIÇOS MÉDICOS TERCEIRIZADOS</t>
  </si>
  <si>
    <t>C3</t>
  </si>
  <si>
    <t>SERVIÇOS ASSISTENCIAIS TERCEIRIZADOS</t>
  </si>
  <si>
    <t>C4</t>
  </si>
  <si>
    <t>MEDICAMENTOS</t>
  </si>
  <si>
    <t>C5</t>
  </si>
  <si>
    <t>MATERIAIS MÉDICOS</t>
  </si>
  <si>
    <t>C6</t>
  </si>
  <si>
    <t>LABORATÓRIO</t>
  </si>
  <si>
    <t>C7</t>
  </si>
  <si>
    <t>NUTRIÇÃO</t>
  </si>
  <si>
    <t>C8</t>
  </si>
  <si>
    <t>SERVIÇOS DE CONCESSÃO PÚBLICA</t>
  </si>
  <si>
    <t>C9</t>
  </si>
  <si>
    <t>LIMPEZA E HIGIENIZAÇÃO</t>
  </si>
  <si>
    <t>C10</t>
  </si>
  <si>
    <t>SERVIÇO DE MANUTENÇÃO</t>
  </si>
  <si>
    <t>C11</t>
  </si>
  <si>
    <t>MATERIAIS DE MANUTENÇÃO</t>
  </si>
  <si>
    <t>C12</t>
  </si>
  <si>
    <t>MATERIAL DE EXPEDIENTE</t>
  </si>
  <si>
    <t>C13</t>
  </si>
  <si>
    <t>LAVANDERIA</t>
  </si>
  <si>
    <t>C14</t>
  </si>
  <si>
    <t>TRANSPORTES</t>
  </si>
  <si>
    <t>C15</t>
  </si>
  <si>
    <t>COMUNICAÇÃO E MARKETING</t>
  </si>
  <si>
    <t>C16</t>
  </si>
  <si>
    <t>TEC. DA INFORMAÇÃO E COMUNICAÇÃO</t>
  </si>
  <si>
    <t>C17</t>
  </si>
  <si>
    <t>VIAGENS</t>
  </si>
  <si>
    <t>C18</t>
  </si>
  <si>
    <t>CONSULTORIAS</t>
  </si>
  <si>
    <t>C19</t>
  </si>
  <si>
    <t>TAXAS E JUROS</t>
  </si>
  <si>
    <t>C20</t>
  </si>
  <si>
    <t>MATERIAL PERMANENTE</t>
  </si>
  <si>
    <t>C21</t>
  </si>
  <si>
    <t>IMPOSTOS</t>
  </si>
  <si>
    <t>ENSINO E PESQUISA</t>
  </si>
  <si>
    <t>C22</t>
  </si>
  <si>
    <t>MATERIAL DE CONSUMO</t>
  </si>
  <si>
    <t>C23</t>
  </si>
  <si>
    <t>SEGUROS</t>
  </si>
  <si>
    <t>C24</t>
  </si>
  <si>
    <t>OUTROS NÃO DETALHADOS</t>
  </si>
  <si>
    <t>RESULTADO FINAL (A+B-C)</t>
  </si>
  <si>
    <t>D</t>
  </si>
  <si>
    <t>PROVISÃO TRABALHISTA (D1+D2)</t>
  </si>
  <si>
    <t>D1</t>
  </si>
  <si>
    <t>SALDO PROVISÃO ACUMULADO</t>
  </si>
  <si>
    <t>D2</t>
  </si>
  <si>
    <t>PROVISÃO DO MÊS</t>
  </si>
  <si>
    <t>Responsável pelo preenchimento</t>
  </si>
  <si>
    <t>Nome:</t>
  </si>
  <si>
    <t>JAIANE GONÇALVES</t>
  </si>
  <si>
    <t>ANALISTA DE PRESTAÇÃO DE CONTAS JÚNIOR</t>
  </si>
  <si>
    <t>71 3033 4507</t>
  </si>
  <si>
    <t>prestacaodecontas@fabamed.org.br</t>
  </si>
  <si>
    <t>Secretaria da Saúde do Estado da Bahia                                         UNIDADE:</t>
  </si>
  <si>
    <t>Relatório de Informação Hospitalar                                                   ANO:</t>
  </si>
  <si>
    <t>BLOCO D</t>
  </si>
  <si>
    <t>DETALHAMENTO DAS DESPESAS DA UNIDADE</t>
  </si>
  <si>
    <t>Código Objeto / Código Conceito</t>
  </si>
  <si>
    <t>Nota Explicativa / Detalhamento da Despesa</t>
  </si>
  <si>
    <t>Valor Pago</t>
  </si>
  <si>
    <t>1 - Folha / 1.1 - Salários</t>
  </si>
  <si>
    <t>1 - Folha / 1.2 - Obrigações Sociais / INSS</t>
  </si>
  <si>
    <t>1 - Folha / 1.3 - Obrigações Sociais / FGTS</t>
  </si>
  <si>
    <t>1 - Folha / 1.4 - Obrigações Sociais / PIS</t>
  </si>
  <si>
    <t>1 - Folha / 1.5 - Benefícios</t>
  </si>
  <si>
    <t>1 - Folha / 1.6 - Provisão (13°, férias, rescisões etc)</t>
  </si>
  <si>
    <t>1 - Folha / 1.7 - Seguros</t>
  </si>
  <si>
    <t>1 - Folha / 1.8 - RPA (autônomo)</t>
  </si>
  <si>
    <t>2 - Serviços Médicos Terceirizados / 2.1 - Anestesiologia</t>
  </si>
  <si>
    <t>2 - Serviços Médicos Terceirizados / 2.2 - Vasculares</t>
  </si>
  <si>
    <t>2 - Serviços Médicos Terceirizados / 2.3 - Cardiologia</t>
  </si>
  <si>
    <t>2 - Serviços Médicos Terceirizados / 2.4 - Radiologia</t>
  </si>
  <si>
    <t>2 - Serviços Médicos Terceirizados / 2.5 - Oncologia</t>
  </si>
  <si>
    <t>2 - Serviços Médicos Terceirizados / 2.6 - Proctologia</t>
  </si>
  <si>
    <t>2 - Serviços Médicos Terceirizados / 2.7 - Urologia</t>
  </si>
  <si>
    <t>2 - Serviços Médicos Terceirizados / 2.8 - Cirurgia Plástica</t>
  </si>
  <si>
    <t>2 - Serviços Médicos Terceirizados / 2.9 - Cirurgia Geral</t>
  </si>
  <si>
    <t>2 - Serviços Médicos Terceirizados / 2.10 - Cirurgia Cabeça e Pescoço</t>
  </si>
  <si>
    <t>2 - Serviços Médicos Terceirizados / 2.11 - Cirurgia Pediatrica</t>
  </si>
  <si>
    <t>2 - Serviços Médicos Terceirizados / 2.12 - Clínica Geral</t>
  </si>
  <si>
    <t>2 - Serviços Médicos Terceirizados / 2.13 - Obstetrícia</t>
  </si>
  <si>
    <t>2 - Serviços Médicos Terceirizados / 2.14 - Ultrassonografia</t>
  </si>
  <si>
    <t>2 - Serviços Médicos Terceirizados / 2.15 - Pediatria</t>
  </si>
  <si>
    <t>2 - Serviços Médicos Terceirizados / 2.16 - Ortopedia</t>
  </si>
  <si>
    <t>2 - Serviços Médicos Terceirizados / 2.17 - Plantonistas</t>
  </si>
  <si>
    <t>2 - Serviços Médicos Terceirizados / 2.18 - Toco-Ginecologia</t>
  </si>
  <si>
    <t>2 - Serviços Médicos Terceirizados / 2.19 - Neurologia</t>
  </si>
  <si>
    <t>2 - Serviços Médicos Terceirizados / 2.20 - Infectologia</t>
  </si>
  <si>
    <t>2 - Serviços Médicos Terceirizados / 2.21 - Pneumologia</t>
  </si>
  <si>
    <t>2 - Serviços Médicos Terceirizados / 2.22 - Gastroenterologia</t>
  </si>
  <si>
    <t>2 - Serviços Médicos Terceirizados / 2.23 - Coloproctologia</t>
  </si>
  <si>
    <t>2 - Serviços Médicos Terceirizados / 2.24 - Ginecologia</t>
  </si>
  <si>
    <t>2 - Serviços Médicos Terceirizados / 2.25 - Hematologia</t>
  </si>
  <si>
    <t>2 - Serviços Médicos Terceirizados / 2.26 - Nefrologia</t>
  </si>
  <si>
    <t>2 - Serviços Médicos Terceirizados / 2.27 - Angiologia</t>
  </si>
  <si>
    <t>2 - Serviços Médicos Terceirizados / 2.28 - Neonatologia</t>
  </si>
  <si>
    <t>2 - Serviços Médicos Terceirizados / 2.29 - Terapia Intensiva Adulto</t>
  </si>
  <si>
    <t>2 - Serviços Médicos Terceirizados / 2.30 - Endocrinologia</t>
  </si>
  <si>
    <t>2 - Serviços Médicos Terceirizados / 2.31 - Nefropediatria</t>
  </si>
  <si>
    <t>2 - Serviços Médicos Terceirizados / 2.32 - Neuropediatria</t>
  </si>
  <si>
    <t>2 - Serviços Médicos Terceirizados / 2.33 - Cardiopediatria</t>
  </si>
  <si>
    <t>2 - Serviços Médicos Terceirizados / 2.34 - Oftalmologia</t>
  </si>
  <si>
    <t>2 - Serviços Médicos Terceirizados / 2.35 - Nutrologia</t>
  </si>
  <si>
    <t>2 - Serviços Médicos Terceirizados / 2.36 - Ecocardiografia</t>
  </si>
  <si>
    <t>2 - Serviços Médicos Terceirizados / 2.37 - Ensino e Pesquisa</t>
  </si>
  <si>
    <t>2 - Serviços Médicos Terceirizados / 2.38 - Outras Especialidades Médicas</t>
  </si>
  <si>
    <t>3 - Serviços Assistenciais Terceirizados / 3.1 - Hemodialise</t>
  </si>
  <si>
    <t>3 - Serviços Assistenciais Terceirizados / 3.2 - Endoscopia</t>
  </si>
  <si>
    <t>3 - Serviços Assistenciais Terceirizados / 3.3 - Internação Domiciliar</t>
  </si>
  <si>
    <t>3 - Serviços Assistenciais Terceirizados / 3.4 - Espirometria</t>
  </si>
  <si>
    <t>3 - Serviços Assistenciais Terceirizados / 3.5 - Eletroencefalograma</t>
  </si>
  <si>
    <t>3 - Serviços Assistenciais Terceirizados / 3.6 - Profissionais Nível Superior</t>
  </si>
  <si>
    <t>3 - Serviços Assistenciais Terceirizados / 3.7 - Esterilização</t>
  </si>
  <si>
    <t>4 - Medicamentos / 4.1 - Medicamentos</t>
  </si>
  <si>
    <t>4 - Medicamentos / 4.2 - Nutrição Parenteral</t>
  </si>
  <si>
    <t>5 - Materiais Médicos / 5.1 - Material Penso</t>
  </si>
  <si>
    <t>5 - Materiais Médicos / 5.2 - OPME</t>
  </si>
  <si>
    <t>5 - Materiais Médicos / 5.3 - CME</t>
  </si>
  <si>
    <t>5 - Materiais Médicos / 5.4 - Gases Medicinais</t>
  </si>
  <si>
    <t>5 - Materiais Médicos / 5.5 - Radiológicos</t>
  </si>
  <si>
    <t>6 - Laboratório / 6.1 - Insumos</t>
  </si>
  <si>
    <t>6 - Laboratório / 6.2 - Laboratório (Se Terceirizado)</t>
  </si>
  <si>
    <t>6 - Laboratório / 6.3 - PNCQ</t>
  </si>
  <si>
    <t>6 - Laboratório / 6.4 - Comodatos</t>
  </si>
  <si>
    <t>6 - Laboratório / 6.5 - Exames Terceirizados</t>
  </si>
  <si>
    <t>7 - Nutrição / 7.1 - Gêneros Alimentícios</t>
  </si>
  <si>
    <t>7 - Nutrição / 7.2 - Nutrição Enteral</t>
  </si>
  <si>
    <t>7 - Nutrição / 7.3 - Água Mineral</t>
  </si>
  <si>
    <t>7 - Nutrição / 7.4 - GLP</t>
  </si>
  <si>
    <t>7 - Nutrição / 7.5 - Descartáveis</t>
  </si>
  <si>
    <t>7 - Nutrição / 7.6 - Material de Limpeza</t>
  </si>
  <si>
    <t>8 - Serviços de Concessão Pública / 8.1 - Coleta de Lixo Hospitalar</t>
  </si>
  <si>
    <t>8 - Serviços de Concessão Pública / 8.2 - Telefonia</t>
  </si>
  <si>
    <t>8 - Serviços de Concessão Pública / 8.3 - Provedor de Internet</t>
  </si>
  <si>
    <t>8 - Serviços de Concessão Pública / 8.4 - Água</t>
  </si>
  <si>
    <t>8 - Serviços de Concessão Pública / 8.5 - Energia Elétrica</t>
  </si>
  <si>
    <t>9 - Limpeza e Higienização / 9.1 - Serviço de Limpeza e Higienização (terceirizado)</t>
  </si>
  <si>
    <t>9 - Limpeza e Higienização / 9.2 - Material de Limpeza e Higienização</t>
  </si>
  <si>
    <t>10 - Serviços de Manutenção / 10.1 - Engenharia Clínica</t>
  </si>
  <si>
    <t>10 - Serviços de Manutenção / 10.2 - Refrigeração</t>
  </si>
  <si>
    <t>10 - Serviços de Manutenção / 10.3 - Detetização</t>
  </si>
  <si>
    <t>10 - Serviços de Manutenção / 10.4 - Elevadores</t>
  </si>
  <si>
    <t>10 - Serviços de Manutenção / 10.5 - Gerador de Energia</t>
  </si>
  <si>
    <t>10 - Serviços de Manutenção / 10.6 - Contratos Manutenção Equip. Médico/Hospitalar</t>
  </si>
  <si>
    <t>10 - Serviços de Manutenção / 10.7 - Servidor de Telefonia</t>
  </si>
  <si>
    <t>10 - Serviços de Manutenção / 10.8 - Central Telefônica</t>
  </si>
  <si>
    <t>10 - Serviços de Manutenção / 10.9 - Prestações Eventuais de Serviços Terc. PF e PJ</t>
  </si>
  <si>
    <t>11 - Materiais de Manutenção / 11.1 - Material de Manutenção Predial</t>
  </si>
  <si>
    <t>11 - Materiais de Manutenção / 11.2 - Material de Manutenção Equipamentos (demais)</t>
  </si>
  <si>
    <t>11 - Materiais de Manutenção / 11.3 - Material de Manutenção Engenharia Clínica</t>
  </si>
  <si>
    <t>11 - Materiais de Manutenção / 11.4 - Fretes e Carretos Engenharia Clínica</t>
  </si>
  <si>
    <t>11 - Materiais de Manutenção / 11.5 - EPI</t>
  </si>
  <si>
    <t>12 - Material de Expediente / 12.1 - Impressos</t>
  </si>
  <si>
    <t>12 - Material de Expediente / 12.2 - Material Expediente</t>
  </si>
  <si>
    <t>13 - Lavanderia / 13.1 - Processamento de Roupa</t>
  </si>
  <si>
    <t>13 - Lavanderia / 13.2 - Material de Lavanderia</t>
  </si>
  <si>
    <t>13 - Lavanderia / 13.3 - Costuraria</t>
  </si>
  <si>
    <t>14 - Transportes / 14.1 - Combustiveis</t>
  </si>
  <si>
    <t>14 - Transportes / 14.2 - Seguros / Licenciamentos e Multas</t>
  </si>
  <si>
    <t>14 - Transportes / 14.3 - Manutenção Veículos</t>
  </si>
  <si>
    <t>14 - Transportes / 14.4 - Fretes e Correspondênciais</t>
  </si>
  <si>
    <t>14 - Transportes / 14.5 - Moto Boy</t>
  </si>
  <si>
    <t>14 - Transportes / 14.6 - Deslocamentos de Pacientes</t>
  </si>
  <si>
    <t>14 - Transportes / 14.7 - Táxi e Transporte Coletivo</t>
  </si>
  <si>
    <t>15 - Comunicação e Marketing / 15.1 - Propaganda / Publicações Legais</t>
  </si>
  <si>
    <t>15 - Comunicação e Marketing / 15.2 - Site</t>
  </si>
  <si>
    <t>15 - Comunicação e Marketing / 15.3 - Confraternizações</t>
  </si>
  <si>
    <t>15 - Comunicação e Marketing / 15.4 - Eventos</t>
  </si>
  <si>
    <t>15 - Comunicação e Marketing / 15.5 - Sinalização</t>
  </si>
  <si>
    <t>15 - Comunicação e Marketing / 15.6 - Material Gráfico</t>
  </si>
  <si>
    <t>15 - Comunicação e Marketing / 15.7 - Fardamento</t>
  </si>
  <si>
    <t>15 - Comunicação e Marketing / 15.8 - Crachá</t>
  </si>
  <si>
    <t>16 - Tec. da Informação / 16.1 - Serviços de Manutenção</t>
  </si>
  <si>
    <t>16 -Tec. da Informação / 16.2 - Software</t>
  </si>
  <si>
    <t>16 - Tec. da Informação / 16.3 - Tele Medicina</t>
  </si>
  <si>
    <t>17 - Viagens / 17.1 - Passagens</t>
  </si>
  <si>
    <t>17 - Viagens / 17.2 - Hospedagens</t>
  </si>
  <si>
    <t>17 - Viagens / 17.3 - Ajuda de Custo</t>
  </si>
  <si>
    <t>18 - Consultorias / 18.1 - Consultoria Juridica</t>
  </si>
  <si>
    <t>18 - Consultorias / 18.2 - Consultoria em Medicina do Trabalho</t>
  </si>
  <si>
    <t>18 - Consultorias / 18.3 - Consultoria em Gestão</t>
  </si>
  <si>
    <t>18 - Consultorias / 18.4 - Consultoria Financeira / Orçamentaria</t>
  </si>
  <si>
    <t>18 - Consultorias / 18.5 - Consultoria em Eficientização Energetica</t>
  </si>
  <si>
    <t>19 - Taxas e Juros / 19.1 - Taxas Bancárias</t>
  </si>
  <si>
    <t>19 - Taxas e Juros / 19.2 - Taxas Municipais / Estaduais / Federais</t>
  </si>
  <si>
    <t>19 - Taxas e Juros / 19.3 - Multas</t>
  </si>
  <si>
    <t>19 - Taxas e Juros /19.4 - Juros</t>
  </si>
  <si>
    <t>19 - Taxas e Juros / 19.5 - Custos Cartoriais</t>
  </si>
  <si>
    <t>20 - Ensino e Pesquisa / 20.1 - Bolsa Estagiários</t>
  </si>
  <si>
    <t>20 - Ensino e Pesquisa / 20.2 - Cursos e Capacitações</t>
  </si>
  <si>
    <t>20 - Ensino e Pesquisa / 20.3 - Ajuda de Custo</t>
  </si>
  <si>
    <t>20 - Ensino e Pesquisa / 20.4 - Seguros</t>
  </si>
  <si>
    <t>21 - Material Permanente / 21.1 - Equipamentos Médicos</t>
  </si>
  <si>
    <t>21 - Material Permanente / 21.2 - Locação de Equipamentos</t>
  </si>
  <si>
    <t>21 - Material Permanente / 21.3 - Móveis</t>
  </si>
  <si>
    <t>21 - Material Permanente / 21.4 - Locação de Móveis</t>
  </si>
  <si>
    <t>21 - Material Permanente / 21.5 - Equipamentos de Informática</t>
  </si>
  <si>
    <t>21 - Material Permanente / 21.6 - Locação de Veículos</t>
  </si>
  <si>
    <t>21 - Material Permanente / 21.7 - Utensílios</t>
  </si>
  <si>
    <t>22 - Impostos / 22.1 - ISS</t>
  </si>
  <si>
    <t>22 - Impostos / 22.2 - IR</t>
  </si>
  <si>
    <t>22 - Impostos / 22.3 - Outros</t>
  </si>
  <si>
    <t>23 - Material de Consumo / 23.1 - Manutenção</t>
  </si>
  <si>
    <t>24 - Seguros / 24.1 - Veículos</t>
  </si>
  <si>
    <t>24 - Seguros / 24.2 - Predial</t>
  </si>
  <si>
    <t>24 - Seguros / 24.3 - Equipamentos</t>
  </si>
  <si>
    <t>25 - Outros / 25.1 - Não detalhados</t>
  </si>
  <si>
    <t>TOTAL DESPESAS - FINANCEIRO DETALHADO</t>
  </si>
  <si>
    <t>BLOCO F</t>
  </si>
  <si>
    <t>DETALHAMENTO DESPESAS COM NUTRIÇÃO HOSPITALAR</t>
  </si>
  <si>
    <t>CAMPO</t>
  </si>
  <si>
    <t>ELEMENTOS DO CONTRATO</t>
  </si>
  <si>
    <t>MEDIDA</t>
  </si>
  <si>
    <t>CNPJ PRESTADOR</t>
  </si>
  <si>
    <t>QTDE. MÊS</t>
  </si>
  <si>
    <t>VALOR PAGO</t>
  </si>
  <si>
    <t>1. Paciente Adulto / 1.1 Desjejum</t>
  </si>
  <si>
    <t>und.</t>
  </si>
  <si>
    <t>1. Paciente Adulto / 1.2 Colação</t>
  </si>
  <si>
    <t>1. Paciente Adulto / 1.3 Almoço</t>
  </si>
  <si>
    <t>1. Paciente Adulto / 1.4 Lanche</t>
  </si>
  <si>
    <t>1. Paciente Adulto / 1.5 Jantar</t>
  </si>
  <si>
    <t>1. Paciente Adulto / 1.6 Ceia completa</t>
  </si>
  <si>
    <t>1. Paciente Adulto / 1.7 Ceia leve</t>
  </si>
  <si>
    <t>2. Paciente Infantil / 2.1 Desjejum</t>
  </si>
  <si>
    <t>2. Paciente Infantil / 2.2 Colação</t>
  </si>
  <si>
    <t>2. Paciente Infantil / 2.3 Almoço</t>
  </si>
  <si>
    <t>2. Paciente Infantil / 2.4 Lanche</t>
  </si>
  <si>
    <t>2. Paciente Infantil / 2.5 Jantar</t>
  </si>
  <si>
    <t>2. Paciente Infantil / 2.6 Ceia completa</t>
  </si>
  <si>
    <t>2. Paciente Infantil / 2.7 Ceia leve</t>
  </si>
  <si>
    <t>3. Acompanhante / 3.1 Desjejum</t>
  </si>
  <si>
    <t>3. Acompanhante / 3.2 Almoço</t>
  </si>
  <si>
    <t>3. Acompanhante / 3.3 Colação</t>
  </si>
  <si>
    <t>3. Acompanhante / 3.4 Lanche</t>
  </si>
  <si>
    <t>3. Acompanhante / 3.5 Ceia completa</t>
  </si>
  <si>
    <t>3. Acompanhante / 3.6 Jantar</t>
  </si>
  <si>
    <t>4. Funcionários / 4.1 Desjejum</t>
  </si>
  <si>
    <t>4. Funcionários / 4.2 Almoço</t>
  </si>
  <si>
    <t>4. Funcionários / 4.3 Lanche</t>
  </si>
  <si>
    <t>4. Funcionários / 4.4 Jantar</t>
  </si>
  <si>
    <t>4. Funcionários / 4.5 Ceia completa</t>
  </si>
  <si>
    <t>TOTAL REFEIÇÕES NO MÊS</t>
  </si>
  <si>
    <t>5. Dieta Líquida / 5.1 Líquida</t>
  </si>
  <si>
    <t>5. Dieta Líquida / 5.2 Semi-líquida</t>
  </si>
  <si>
    <t>5. Dieta Líquida / 5.3 Líquida Restrita</t>
  </si>
  <si>
    <t>5. Dieta Líquida / 5.4 Fórmula Láctea ou Não Láctea</t>
  </si>
  <si>
    <t>5. Dieta Líquida / 5.5 Fórmula Infantil</t>
  </si>
  <si>
    <t>5. Dieta Líquida / 5.6 Fórmula Enteral</t>
  </si>
  <si>
    <t>TOTAL DIETAS LÍQUIDAS NO MÊS</t>
  </si>
  <si>
    <t>TOTAL GERAL NO MÊS</t>
  </si>
  <si>
    <t>BLOCO E</t>
  </si>
  <si>
    <t>DETALHAMENTO DESPESAS COM GASES MEDICINAIS</t>
  </si>
  <si>
    <t>Aluguel de Cilindro</t>
  </si>
  <si>
    <t>24.380.578/0004-21</t>
  </si>
  <si>
    <t>Frete</t>
  </si>
  <si>
    <t>Oxigênio Medicinal Gasoso</t>
  </si>
  <si>
    <t>m³</t>
  </si>
  <si>
    <t>Oxigênio Medicinal Líquido</t>
  </si>
  <si>
    <t>24.380.578/0029-80</t>
  </si>
  <si>
    <t>Ar Comprimido Medicinal Gasoso</t>
  </si>
  <si>
    <t>Óxido Nitroso Medicinal</t>
  </si>
  <si>
    <t>kg</t>
  </si>
  <si>
    <t>Argônio 4.5</t>
  </si>
  <si>
    <t>Nitrogênio 4.6</t>
  </si>
  <si>
    <t>Nitrogênio Comercial</t>
  </si>
  <si>
    <t>Dióxido de Carbono 99%</t>
  </si>
  <si>
    <t>DETALHAMENTO DESPESAS COM LAVANDERIA</t>
  </si>
  <si>
    <t>Processamento de Roupa</t>
  </si>
  <si>
    <t>05.413.531/001-20</t>
  </si>
  <si>
    <t>DETALHAMENTO DESPESAS COM DESCARTE DE RESÍDUOS SÓLIDOS E LÍQUIDOS</t>
  </si>
  <si>
    <t>Descarte de Resíduos Hospitalares (Sólidos e Líquidos)</t>
  </si>
  <si>
    <t>29013.697/0001-17</t>
  </si>
  <si>
    <t xml:space="preserve"> </t>
  </si>
  <si>
    <t>VINICIOS BARRETO GOMES</t>
  </si>
  <si>
    <t>DIRETOR ADMINISTRATIVO</t>
  </si>
  <si>
    <t>71-996670235</t>
  </si>
  <si>
    <t>administrativo.hmj@fabamed.org.br</t>
  </si>
  <si>
    <t xml:space="preserve">      Secretaria da Saúde do Estado da Bahia</t>
  </si>
  <si>
    <t xml:space="preserve">     Relatório de Informação Hospitalar</t>
  </si>
  <si>
    <t>BLOCO G</t>
  </si>
  <si>
    <t>RELAÇÃO DE EQUIPAMENTOS MÉDICO-HOSPITALAR</t>
  </si>
  <si>
    <t>Equipamento</t>
  </si>
  <si>
    <t>Data de Aquisição do Equipamento</t>
  </si>
  <si>
    <t>Fabricante</t>
  </si>
  <si>
    <t>Modelo</t>
  </si>
  <si>
    <t>Série</t>
  </si>
  <si>
    <t>Tombamento SESAB</t>
  </si>
  <si>
    <t>Estado de Conservação</t>
  </si>
  <si>
    <t>Setor / Localização</t>
  </si>
  <si>
    <t>Contrato Manutenção</t>
  </si>
  <si>
    <t>Empresa Contratada</t>
  </si>
  <si>
    <t>Valor do Contrato</t>
  </si>
  <si>
    <t>Data da Ultima Realização de Manutenção Preventiva no Mês</t>
  </si>
  <si>
    <t>Data da Ultima Realização de Manutenção Corretiva no Mês</t>
  </si>
  <si>
    <t>Custo Manutenção Corretiva / Equipamento Sem Cobertura</t>
  </si>
  <si>
    <t>Descrição dos Serviços Realizados no Mês</t>
  </si>
  <si>
    <t>Número Dias Parados</t>
  </si>
  <si>
    <t>Impacto na Assistência</t>
  </si>
  <si>
    <t xml:space="preserve">APARELHO CARDIOVERSOR </t>
  </si>
  <si>
    <t>INSTRAMED</t>
  </si>
  <si>
    <t xml:space="preserve">Desfibrilador, cardiaco, bifasico, para uso em paciente adultos, pediatricos e neonatais, com monitor e marca passo externo, com seleção de energia ajustavel; em seguida 1-2-3 com tecnologia bifasica e seguinte configuração: - Deve proporcionar seleção de energia; - Deve dispor de capacidade de operação tanto no modo manual como no modo de Desfibrilação Externa Semi-Automatica (DEA); - Deve dispor de seleção de energia adequada para descarrega de desfibrilização em pacientes neonatais e pediatricos. </t>
  </si>
  <si>
    <t xml:space="preserve">BOM </t>
  </si>
  <si>
    <t>SALA DE ESTABILIZAÇÃO</t>
  </si>
  <si>
    <t>HENTECH</t>
  </si>
  <si>
    <t>042019CM12853</t>
  </si>
  <si>
    <t>CORREDOR CLINICA MÉDICA FEMININA</t>
  </si>
  <si>
    <t xml:space="preserve">CENTRO CIRUGICO </t>
  </si>
  <si>
    <t>04219CM12841</t>
  </si>
  <si>
    <t>CORREDOR CLINICA MÉDICA MASCULINA</t>
  </si>
  <si>
    <t>04219CM12857</t>
  </si>
  <si>
    <t>PRONTO SOCORRO</t>
  </si>
  <si>
    <t>092019CM13510</t>
  </si>
  <si>
    <t>CENTRO CIRURGICO</t>
  </si>
  <si>
    <t xml:space="preserve">DESFIBRILADOR, cardiaco, bifasico, com cardioversão, com monitor e marca passo transcutaneo, carga ajustável 200 joules ou superior, regulagem precisa, operação simplificada, em  sequencia 1-2-3. - Deve dispor de seleção de energia adequada para descarga de desfibrilação em pacientes neonatal, pediatrico e adulto, ajustavle 200 joules ou superior.  </t>
  </si>
  <si>
    <t>092019CM13516</t>
  </si>
  <si>
    <t>APARELHO DE ANESTESIA</t>
  </si>
  <si>
    <t>PRIME MEDICAL - MARCA: MINDRAY</t>
  </si>
  <si>
    <t xml:space="preserve">Aparelho de anestesia , 3 colunas de gases, movel chapa em aço, tratamento anti-ferruguem, alimentação eletrica selecional 11/200 volts. </t>
  </si>
  <si>
    <t>APARELHO DE RAIO-X FIXO</t>
  </si>
  <si>
    <t>LOTUS INDRUSTRIA - MARCA: LOTUS</t>
  </si>
  <si>
    <t>Capacidade minima de 500MA</t>
  </si>
  <si>
    <t>COREDOR CLINICA MÉDICA</t>
  </si>
  <si>
    <t>APARELHO DE RAIO-X MÓVEL</t>
  </si>
  <si>
    <t>VMI - MARCA: VMI</t>
  </si>
  <si>
    <t>Móvel 124Kvf 200niAs 100kHU com gerador de raioz-x de alta frequência com controls ticroprocessado programa anatmico de orgãos por região; detecção de falhas com indicação no painel de controles de potência de gerador minima de 12kv.v deve possibilitar conexão a tomada simples de parede de três picas, cabo de alimentação de comprimento minimo de 3m de o equipamento realizaraqusição sem necessidade de estar conectaod a tomada, cabo disparador com alcançe minimo de 5m</t>
  </si>
  <si>
    <t>00741901001</t>
  </si>
  <si>
    <t>APARELHO DE ULTRASSONOGRAFIA</t>
  </si>
  <si>
    <t>DENTAL ALTA - MARCA: SAEVO</t>
  </si>
  <si>
    <t xml:space="preserve">Aparelho de ecografia e ultrassonografia com transfontanela, com sistema completamente digital, com noi minimo 50.000 canais digitais, tensão eletrica do equipamento bivolt. </t>
  </si>
  <si>
    <t>SALA DE ECG</t>
  </si>
  <si>
    <t>APARELHO ELETROCARDIOGRAFO</t>
  </si>
  <si>
    <t>ALFAMED - MARCA: ALFA MED</t>
  </si>
  <si>
    <t xml:space="preserve">ELETROCARDIOGRAFO, digital e microprocessado de 12 canais, que permita a aquisição simultanea das 12 derivações; Deve acompanhar no minimo: 01 carregador acoplado, 01 tubo de gel condutor para eletrocardiografia, 01 cabo completo paciente de 10 dias, 01 cnjunto de eletrodos, sendo 06 precordiais e 4 reutilizaveis e 4 eletrodos de momebros reutilizaveis, 01 carro ou pedestal para suporte e transporte. </t>
  </si>
  <si>
    <t xml:space="preserve">APARELHO LARINGOSCOPIO </t>
  </si>
  <si>
    <t>MACROSUL - MARCA: MD</t>
  </si>
  <si>
    <t xml:space="preserve">LARINGOSCOPIO, de fibra otica, pediatrico com: - lamina curva e reta - cabo porta pilha de metal recartilhado com tampa de rosca e mola, todo em aço inoxidavel para pilhas medias - jogo de laminas curvas com parte ativa de aproximadamente laminas curvas e retas nº 1,2,3 de cad auma autoclavel. </t>
  </si>
  <si>
    <t>CLINICA MÉDICA FEMININA</t>
  </si>
  <si>
    <t>NÃO HÁ</t>
  </si>
  <si>
    <t>PAGINA 37 LIVRO</t>
  </si>
  <si>
    <t>CLINICA MÉDICA MASCULINA</t>
  </si>
  <si>
    <t>APARELHO OTOSCOPIO E OFTALMOSCOPIO</t>
  </si>
  <si>
    <t xml:space="preserve">disco de abertura com no mínmo 6 posições e 20 lentes de focalização com uma faixa de -25 a +40 dioptrias, filtros para redução de reflexos da cornea, controle manual de iluminação, possui iluminação halogena e dispositivo protetor contra infiltração de poeira e mostrador iluminado, alimentação por bateria interna recarregável ou pilhas </t>
  </si>
  <si>
    <t>PAGINA 5 E 27</t>
  </si>
  <si>
    <t xml:space="preserve">APARELHO OXIMETRO </t>
  </si>
  <si>
    <t xml:space="preserve">Oximetro de dedo, portatil, tela, lcd, visor dual color, alimentação a pilha carregavel. </t>
  </si>
  <si>
    <t>APARELHO OXIMETRO DE PULSO</t>
  </si>
  <si>
    <t>com curva plestimografica para monitorização não invasiva da saturação de oxigênio da hemoglobina arterial de pacientes: neonatal, pediátrico e adulto; modelo de mesa, deve possuir display digital para apresentação de pelo menos saturação de oxigênio, ±frequencia cardiaca e pestimograma, com tela de LCD matriz ativa, retriluminado, saturação de oxigênio com precisão de ± 2%, ou melhor, dentro da faixa de 80% a 100, alimentação elétrica 110/220v bivolt, certificado de garantia de 01 ano</t>
  </si>
  <si>
    <t>VS2000E2004012T</t>
  </si>
  <si>
    <t>DEPÓSITO DE EQUIPAMENTOS</t>
  </si>
  <si>
    <t>ASPIRADOR CIRURGICO</t>
  </si>
  <si>
    <t>MARCA: ASPIRATEX</t>
  </si>
  <si>
    <t xml:space="preserve">Balança eletronica antropometriac, capacidade de 200kg, regua, display de 5 digitos. </t>
  </si>
  <si>
    <t xml:space="preserve">AUTOCLAVE HORIZONTAL </t>
  </si>
  <si>
    <t xml:space="preserve"> MARCA: LUFERCO </t>
  </si>
  <si>
    <t>Autoclave hospitalar horizontal por vapor saturado sob pressão, com comando microprocessado, porta volante central, câmara retangular em aço inoxidável, destinada à esterilização de materiais médico-hospitalares, com painel digital de controle, manômetros para monitoramento da pressão e dispositivos de segurança, construída em aço inoxidável, para utilização em Central de Material e Esterilização (CME).</t>
  </si>
  <si>
    <t>CME</t>
  </si>
  <si>
    <t>MARCA: PHOENIX LUFERCO</t>
  </si>
  <si>
    <t>BALANÇA ELETRONICA</t>
  </si>
  <si>
    <t>MARCA: LIDER</t>
  </si>
  <si>
    <t>CONSULTÓRIO 1</t>
  </si>
  <si>
    <t>CONSULTÓRIO 2</t>
  </si>
  <si>
    <t>TRIAGEM</t>
  </si>
  <si>
    <t>CLINICA MÉDICA</t>
  </si>
  <si>
    <t xml:space="preserve">BISTURI ELETRONICO </t>
  </si>
  <si>
    <t>MARCA: WEM</t>
  </si>
  <si>
    <t>Potencia de corte com variações 300 matts, modelo SS-501</t>
  </si>
  <si>
    <t>BOMBA DE INFUSÃO PERISTÁLTICA</t>
  </si>
  <si>
    <t>SAMTRONIC</t>
  </si>
  <si>
    <t>para administração contínua e controlada de soluções intravenosas. Compatível com equipos dedicados, com programação por vazão (mL/h), volume e tempo de infusão, display LCD colorido, alarmes audiovisuais, bateria recarregável, sistema de segurança contra fluxo livre (Free Flow), memória de eventos e alimentação bivolt automática (100–240 V, 50/60 Hz), indicada para uso hospitalar.</t>
  </si>
  <si>
    <t>ESFIGMOMANÔMETRO COM PEDESTAL</t>
  </si>
  <si>
    <t>MARCA: PREMIUM</t>
  </si>
  <si>
    <t>Tensiometro adulto com esfigmomanometro com pedestal</t>
  </si>
  <si>
    <t>442825</t>
  </si>
  <si>
    <t>442928</t>
  </si>
  <si>
    <t xml:space="preserve">CASA DE MÁQUINAS </t>
  </si>
  <si>
    <t xml:space="preserve">FOCO CIRUGICO </t>
  </si>
  <si>
    <t>INPROMED</t>
  </si>
  <si>
    <t xml:space="preserve">Movél, cupula única, LED, lumicancia minima de 100.000 LUX, comporto por base movel com rodizio, com: - ilumixação LED no minimo 100.000 a 1 metro sw distncia; - sistema de alimentação por rede e sistema de emergencia, com carregador automatico de bateria; - sistema de focalização regulavel atravez de manopla esterilizavel; - sistema de braços articulaveis, para movimentos minimos de Torção e Flexão - ajuste de intensidade de iluminação; ACESSORIOS - 02 (duas) manoplas autoclaveis; devem ser entregues com o produto todos os cabos, conectores, adaptadores e demais itens necesários ao perfeito funcionamento do conjunto ofertado; manuais de operação, em português. ALIMENTAÇÃO ELETRICA: tensão de alimentação do equipamento: bivolt ou de acordo com tensão da unidade contemplada. </t>
  </si>
  <si>
    <t>MEDPEJ</t>
  </si>
  <si>
    <t xml:space="preserve">Movél, cupula única, LED, lumicancia minima de 100.00 LUX, composto por base movel com rodizio, com: - ilumixação LED no minimo 100.000 a 1 metro sw distncia; - sistema de alimentação por rede e sistema de emergencia, com carregador automatico de bateria; - sistema de focalização regulavel atravez de manopla esterilizavel; - sistema de braços articulaveis, para movimentos minimos de Torção e Flexão - ajuste de intensidade de iluminação; ACESSORIOS - 02 (duas) manoplas autoclaveis; devem ser entregues com o produto todos os cabos, conectores, adaptadores e demais itens necesários ao perfeito funcionamento do conjunto ofertado; manuais de operação, em português. ALIMENTAÇÃO ELETRICA: tensão de alimentação do equipamento: bivolt ou de acordo com tensão da unidade contemplada. </t>
  </si>
  <si>
    <t>MESA CIRURGICA</t>
  </si>
  <si>
    <t>SALK MEDICAL - MARCA: SISMATEC</t>
  </si>
  <si>
    <t>Mesa cirugica, não eletrica, que assegure as condições necessarias para procedimentos em cirugia geral e especialidades, urologia, ginecologia e proctologia.</t>
  </si>
  <si>
    <t>BARRFAB - MARCA:BARFAB</t>
  </si>
  <si>
    <t xml:space="preserve">Mesa cirugica, não eletrica, que assegure as condições necessarias para procedimentos em cirugia geral e especialidades, urologia, ginecologia e proctologia, dividida em 04 seções: 02 fixas e 02 moveis; Deslocamento longitudinal manual ou tampo modular; Sendo o tampo radiotransparente para procedimentos de raio-x e arco cirugico. </t>
  </si>
  <si>
    <t>MONITOR MULTIPARAMÉTRICO</t>
  </si>
  <si>
    <t>MARCA: ALFAMED</t>
  </si>
  <si>
    <t>De cabeceira, 14´ com ecg, respitação, temperatra de 02 canais, oximetro de pulso, pressão não invasiva, tensão de alimentação do equipamento bivolt</t>
  </si>
  <si>
    <t>V1A0000437</t>
  </si>
  <si>
    <t>V1A0000443</t>
  </si>
  <si>
    <t>V1A0000444</t>
  </si>
  <si>
    <t>00477956</t>
  </si>
  <si>
    <t>V1A0000450</t>
  </si>
  <si>
    <t>V1A0000489</t>
  </si>
  <si>
    <t>V1A0000497</t>
  </si>
  <si>
    <t>V1A0000513</t>
  </si>
  <si>
    <t>00477961</t>
  </si>
  <si>
    <t>V1A0000517</t>
  </si>
  <si>
    <t>00477957</t>
  </si>
  <si>
    <t>LIFEMED</t>
  </si>
  <si>
    <t>De cabeceira, 12´ com ecg, respitação, temperatra de 02 canais, oximetro de pulso, pressão não invasiva, tensão de alimentação do equipamento bivolt</t>
  </si>
  <si>
    <t>LTM20052718</t>
  </si>
  <si>
    <t>471592</t>
  </si>
  <si>
    <t>MINDRAY</t>
  </si>
  <si>
    <t>De transporte, microprocessado, alimentação elétrica de acordo com a tensão vigente da unidade</t>
  </si>
  <si>
    <t>KQ-04035897</t>
  </si>
  <si>
    <t>478181</t>
  </si>
  <si>
    <t>KQ-94021659</t>
  </si>
  <si>
    <t>478183</t>
  </si>
  <si>
    <t>KQ-94021663</t>
  </si>
  <si>
    <t>478184</t>
  </si>
  <si>
    <t>PROCESSADOR FILME RAIO-X</t>
  </si>
  <si>
    <t xml:space="preserve">Capacidade de processamento de no minimo 150 files 35x43 cm/hora, sistema automatico de reposição de quimicos. Alimentação eletrica de acordo com a tensão virgente da região da ansisa. </t>
  </si>
  <si>
    <t>1045/571</t>
  </si>
  <si>
    <t>SALA RAIO-X</t>
  </si>
  <si>
    <t>VENTILADOR PULMONAR MICROPROCESSADO</t>
  </si>
  <si>
    <t>MAGNAMED - MARCA: MAGNAMED</t>
  </si>
  <si>
    <t xml:space="preserve">Ventilador pulmonar microprocessado, de transporte inter e intrea hospitalar para uso em pacientes adultos e pediatrico durante o transporte. Equipamento deve permitir funcionamento com cilindro de O2 oplado. </t>
  </si>
  <si>
    <t>315108X22V6009</t>
  </si>
  <si>
    <t>462290</t>
  </si>
  <si>
    <t>PAGINA 35</t>
  </si>
  <si>
    <t>315108X22V6043</t>
  </si>
  <si>
    <t>315108X22V5829</t>
  </si>
  <si>
    <t>462297</t>
  </si>
  <si>
    <t xml:space="preserve">                                                 Secretaria da Saúde do Estado da Bahia</t>
  </si>
  <si>
    <t xml:space="preserve">                                                  Relatório de Informação Hospitalar</t>
  </si>
  <si>
    <t>BLOCO H</t>
  </si>
  <si>
    <t>INFRA-ESTRUTURA E FINANCEIRO</t>
  </si>
  <si>
    <t>DESCRIÇÃO / DETALHAMENTO DA SOLICITAÇÃO</t>
  </si>
  <si>
    <t>DATA DA SOLICITAÇÃO</t>
  </si>
  <si>
    <t>NÚMERO DO PROCESSO</t>
  </si>
  <si>
    <t>VALOR ESTIMADO</t>
  </si>
  <si>
    <t>CLASSIFICAÇÃO</t>
  </si>
  <si>
    <t>SITUAÇÃO ATUAL DO PROCESSO</t>
  </si>
  <si>
    <t>Glosa do trimestre dezembro/25, Janeiro e Fevereiro/2026, aplicada na 23ª parcela do Hospital Municipal de Jaguaquara</t>
  </si>
  <si>
    <t>019.5120.2026.0131755-97</t>
  </si>
  <si>
    <t>FINANCEIRO</t>
  </si>
  <si>
    <t>AGUARDANDO</t>
  </si>
  <si>
    <t>AQUISIÇÃO DE BENS PERMANENTES (EQUIPAMENTOS)</t>
  </si>
  <si>
    <t>DESCRIÇÃO DO EQUIPAMENTOS / ESPECIFICAÇÃO</t>
  </si>
  <si>
    <t>CÓDIGO SIMPAS</t>
  </si>
  <si>
    <t>QUANTIDADE</t>
  </si>
  <si>
    <t>Solicitação de veículo (Ambulância de Suporte Básico – Tipo A)</t>
  </si>
  <si>
    <t>23.10.19.00129774-0</t>
  </si>
  <si>
    <t>019.5120.2026.0069447-26</t>
  </si>
  <si>
    <t>Solicitação de Cadeiras de Roda</t>
  </si>
  <si>
    <t>65.30.19.00130291-4</t>
  </si>
  <si>
    <t>019.5120.2026.0143801-19</t>
  </si>
  <si>
    <t>RECEBIDO</t>
  </si>
  <si>
    <t>Solicitação de Cadeiras de Roda Infantis</t>
  </si>
  <si>
    <t>65.30.19.00128425-8</t>
  </si>
  <si>
    <t>019.5120.2026.0143855-10</t>
  </si>
  <si>
    <t>Solicitação de Cadeiras de Banho</t>
  </si>
  <si>
    <t>65.30.19.00128107-0</t>
  </si>
  <si>
    <t>019.5120.2026.0143892-56</t>
  </si>
  <si>
    <t xml:space="preserve">Solicitação de Sofa de 3 Lugares </t>
  </si>
  <si>
    <t>71.10.00.00194676-5</t>
  </si>
  <si>
    <t>019.5120.2026.0143901-81</t>
  </si>
  <si>
    <t>FLAVIA LEITE DA HORA</t>
  </si>
  <si>
    <t>73-991332431</t>
  </si>
  <si>
    <t>DIRGERAL.HMJ.FABAMED@GMAIL.COM</t>
  </si>
  <si>
    <t xml:space="preserve">                                                             Secretaria da Saúde do Estado da Bahia</t>
  </si>
  <si>
    <t xml:space="preserve">                                                             Relatório de Informação Hospitalar</t>
  </si>
  <si>
    <t>BLOCO I</t>
  </si>
  <si>
    <t>PLANILHA DE INFORMAÇÕES - RECURSOS HUMANOS</t>
  </si>
  <si>
    <t>Cargo / Função</t>
  </si>
  <si>
    <t>Carga Horária</t>
  </si>
  <si>
    <t>Quantidade</t>
  </si>
  <si>
    <t>Remuneração Máxima</t>
  </si>
  <si>
    <t>Remuneração Mínima</t>
  </si>
  <si>
    <t>Vínculo Contratual</t>
  </si>
  <si>
    <t>Jornada de Trabalho</t>
  </si>
  <si>
    <t>1. Diretorias / Coordenações / Supervisões</t>
  </si>
  <si>
    <t>1.1</t>
  </si>
  <si>
    <t>Coordenador Administrativo</t>
  </si>
  <si>
    <t>1.2</t>
  </si>
  <si>
    <t>Coordenador Ambulatório</t>
  </si>
  <si>
    <t>1.3</t>
  </si>
  <si>
    <t>Coordenador Bioimagem</t>
  </si>
  <si>
    <t>1.4</t>
  </si>
  <si>
    <t>Coordenador Bloco Cirurgico</t>
  </si>
  <si>
    <t>1.5</t>
  </si>
  <si>
    <t>Coordenador CCIH</t>
  </si>
  <si>
    <t>1.6</t>
  </si>
  <si>
    <t>Coordenador Clinica Cirurgica</t>
  </si>
  <si>
    <t>1.7</t>
  </si>
  <si>
    <t>Coordenador de Contratos</t>
  </si>
  <si>
    <t>1.8</t>
  </si>
  <si>
    <t>Coordenador de Educação Permanente</t>
  </si>
  <si>
    <t>1.9</t>
  </si>
  <si>
    <t>Coordenador de Residência Clínica</t>
  </si>
  <si>
    <t>1.10</t>
  </si>
  <si>
    <t>Coordenador Emergencia</t>
  </si>
  <si>
    <t>1.11</t>
  </si>
  <si>
    <t>Coordenador Emergencia Cirurgica</t>
  </si>
  <si>
    <t>1.12</t>
  </si>
  <si>
    <t>Coordenador Enfermagem</t>
  </si>
  <si>
    <t>44hs</t>
  </si>
  <si>
    <t>CLT</t>
  </si>
  <si>
    <t>Mensalista</t>
  </si>
  <si>
    <t>1.13</t>
  </si>
  <si>
    <t>Coordenador Farmácia</t>
  </si>
  <si>
    <t>1.14</t>
  </si>
  <si>
    <t>Coordenador Fisioterapia</t>
  </si>
  <si>
    <t>1.15</t>
  </si>
  <si>
    <t>Coordenador Internação Domiciliar</t>
  </si>
  <si>
    <t>1.16</t>
  </si>
  <si>
    <t>Coordenador Laboratório</t>
  </si>
  <si>
    <t>1.17</t>
  </si>
  <si>
    <t>Coordenador RH</t>
  </si>
  <si>
    <t>1.18</t>
  </si>
  <si>
    <t>Coordenador Serviço Social</t>
  </si>
  <si>
    <t>1.19</t>
  </si>
  <si>
    <t>Coordenador Serviços Gerais</t>
  </si>
  <si>
    <t>1.20</t>
  </si>
  <si>
    <t>Coordenador Tesouraria</t>
  </si>
  <si>
    <t>1.21</t>
  </si>
  <si>
    <t>Coordenador UTI</t>
  </si>
  <si>
    <t>1.22</t>
  </si>
  <si>
    <t>Coordenador Vascular</t>
  </si>
  <si>
    <t>1.23</t>
  </si>
  <si>
    <t>Diretor Administrativo-Financeiro</t>
  </si>
  <si>
    <t>1.24</t>
  </si>
  <si>
    <t xml:space="preserve">Diretor Operacional (Gestor) </t>
  </si>
  <si>
    <t>R$ 4.839.84</t>
  </si>
  <si>
    <t>1.25</t>
  </si>
  <si>
    <t>Diretor de Assistencia a Saúde</t>
  </si>
  <si>
    <t>1.26</t>
  </si>
  <si>
    <t>Diretor de Ensino e Pesquisa</t>
  </si>
  <si>
    <t>1.27</t>
  </si>
  <si>
    <t xml:space="preserve">Diretor Técnico (Médico) </t>
  </si>
  <si>
    <t>1.28</t>
  </si>
  <si>
    <t xml:space="preserve">Gerente Operacional (Enfermeiro) </t>
  </si>
  <si>
    <t>1.29</t>
  </si>
  <si>
    <t>1.30</t>
  </si>
  <si>
    <t>Supervisor da Enfermagem</t>
  </si>
  <si>
    <t>1.31</t>
  </si>
  <si>
    <t>Supervisor de Almoxarifado</t>
  </si>
  <si>
    <t>1.32</t>
  </si>
  <si>
    <t>Supervisor de Compras</t>
  </si>
  <si>
    <t>1.33</t>
  </si>
  <si>
    <t>Supervisor de Finanças</t>
  </si>
  <si>
    <t>--</t>
  </si>
  <si>
    <t>1.34</t>
  </si>
  <si>
    <t>Supervisor de Limpeza e Telefonia</t>
  </si>
  <si>
    <t>1.35</t>
  </si>
  <si>
    <t>Supervisor de Serviço de Apoio</t>
  </si>
  <si>
    <t>1.36</t>
  </si>
  <si>
    <t>Supervisor de RH</t>
  </si>
  <si>
    <t>1.37</t>
  </si>
  <si>
    <t>Supervisor de Transporte</t>
  </si>
  <si>
    <t>2. Profissionais de Nível Superior</t>
  </si>
  <si>
    <t>2.1</t>
  </si>
  <si>
    <t>Analista de Pessoal</t>
  </si>
  <si>
    <t>2.2</t>
  </si>
  <si>
    <t>Analista Fiscal Pleno B</t>
  </si>
  <si>
    <t>2.3</t>
  </si>
  <si>
    <t xml:space="preserve">Analista Financeiro Pleno </t>
  </si>
  <si>
    <t>2.4</t>
  </si>
  <si>
    <t>Analista de Pessoal I</t>
  </si>
  <si>
    <t>2.5</t>
  </si>
  <si>
    <t>Analista Contábil Junior</t>
  </si>
  <si>
    <t>2.6</t>
  </si>
  <si>
    <t>Analista Contábil Pleno B</t>
  </si>
  <si>
    <t>2.7</t>
  </si>
  <si>
    <t>Analista Administrativo</t>
  </si>
  <si>
    <t>2.8</t>
  </si>
  <si>
    <t>Assistente Social</t>
  </si>
  <si>
    <t>30hs</t>
  </si>
  <si>
    <t>2.9</t>
  </si>
  <si>
    <t>Analista Prestação de Contas Junior</t>
  </si>
  <si>
    <t>2.10</t>
  </si>
  <si>
    <t xml:space="preserve">Enfermeira (CCIH) </t>
  </si>
  <si>
    <t>40hs</t>
  </si>
  <si>
    <t>2.11</t>
  </si>
  <si>
    <t xml:space="preserve">Enfermeira (Setor Fechado) </t>
  </si>
  <si>
    <t>2.12</t>
  </si>
  <si>
    <t xml:space="preserve">Enfermeira (Unidade Aberta) </t>
  </si>
  <si>
    <t>2.13</t>
  </si>
  <si>
    <t>Instrumentadora Cirurgica</t>
  </si>
  <si>
    <t>2.14</t>
  </si>
  <si>
    <t>Analista de Recursos humanos</t>
  </si>
  <si>
    <t>2.15</t>
  </si>
  <si>
    <t>Farmacêutico Hospitalar</t>
  </si>
  <si>
    <t>2.16</t>
  </si>
  <si>
    <t xml:space="preserve">Fisioterapeuta </t>
  </si>
  <si>
    <t>30Hs</t>
  </si>
  <si>
    <t>2.17</t>
  </si>
  <si>
    <t>Fonoaudiologa</t>
  </si>
  <si>
    <t>2.18</t>
  </si>
  <si>
    <t>Nutricionista</t>
  </si>
  <si>
    <t>36hs</t>
  </si>
  <si>
    <t>2.19</t>
  </si>
  <si>
    <t>Psicólogo</t>
  </si>
  <si>
    <t>20hs</t>
  </si>
  <si>
    <t>2.20</t>
  </si>
  <si>
    <t>Terapeuta Ocupacional</t>
  </si>
  <si>
    <t>3. Profissionais de Nível Médio / Técnicos</t>
  </si>
  <si>
    <t>3.1</t>
  </si>
  <si>
    <t>Agente de Coleta</t>
  </si>
  <si>
    <t>3.2</t>
  </si>
  <si>
    <t>Almoxarife</t>
  </si>
  <si>
    <t>3.3</t>
  </si>
  <si>
    <t>3.4</t>
  </si>
  <si>
    <t>Assistente Administrativo</t>
  </si>
  <si>
    <t>44Hs</t>
  </si>
  <si>
    <t>3.5</t>
  </si>
  <si>
    <t>Auxliar de Manutenção</t>
  </si>
  <si>
    <t>3.6</t>
  </si>
  <si>
    <t xml:space="preserve">Agente de Higien. / Serviços Gerais </t>
  </si>
  <si>
    <t>3.7</t>
  </si>
  <si>
    <t xml:space="preserve">Auxiliar Administrativo </t>
  </si>
  <si>
    <t>3.8</t>
  </si>
  <si>
    <t>Auxiliar Administrativo I</t>
  </si>
  <si>
    <t>3.9</t>
  </si>
  <si>
    <t>Auxiliar Administrativo III</t>
  </si>
  <si>
    <t>3.10</t>
  </si>
  <si>
    <t>Auxiliar Almoxarifado</t>
  </si>
  <si>
    <t>3.11</t>
  </si>
  <si>
    <t xml:space="preserve">Auxiliar de Cozinha </t>
  </si>
  <si>
    <t>3.12</t>
  </si>
  <si>
    <t>Auxiliar de Farmácia</t>
  </si>
  <si>
    <t>3.13</t>
  </si>
  <si>
    <t xml:space="preserve">Auxiliar de Lavanderia / Rouparia </t>
  </si>
  <si>
    <t>3.14</t>
  </si>
  <si>
    <t xml:space="preserve">Auxiliar Serviços de Portaria </t>
  </si>
  <si>
    <t>3.15</t>
  </si>
  <si>
    <t>Auxiliar Técnico de Manutenção</t>
  </si>
  <si>
    <t>3.16</t>
  </si>
  <si>
    <t xml:space="preserve">Copeira </t>
  </si>
  <si>
    <t>3.17</t>
  </si>
  <si>
    <t xml:space="preserve">Cozinheira </t>
  </si>
  <si>
    <t>3.18</t>
  </si>
  <si>
    <t xml:space="preserve">Dispenseiro </t>
  </si>
  <si>
    <t>3.19</t>
  </si>
  <si>
    <t>Eletricista</t>
  </si>
  <si>
    <t>3.20</t>
  </si>
  <si>
    <t>Faturista</t>
  </si>
  <si>
    <t>3.21</t>
  </si>
  <si>
    <t>Flebotomista</t>
  </si>
  <si>
    <t>3.22</t>
  </si>
  <si>
    <t xml:space="preserve">Comprador Junior </t>
  </si>
  <si>
    <t>3.23</t>
  </si>
  <si>
    <t xml:space="preserve">Comprador </t>
  </si>
  <si>
    <t>3.24</t>
  </si>
  <si>
    <t>Maqueiro</t>
  </si>
  <si>
    <t>3.25</t>
  </si>
  <si>
    <t xml:space="preserve">Motorista de Ambulância </t>
  </si>
  <si>
    <t>3.26</t>
  </si>
  <si>
    <t>Motorista Administrativo</t>
  </si>
  <si>
    <t>3.27</t>
  </si>
  <si>
    <t>Agente de Portaria</t>
  </si>
  <si>
    <t>3.28</t>
  </si>
  <si>
    <t xml:space="preserve">Recepcionista </t>
  </si>
  <si>
    <t>3.29</t>
  </si>
  <si>
    <t>Secretária</t>
  </si>
  <si>
    <t>3.30</t>
  </si>
  <si>
    <t>Téc em Esterilização</t>
  </si>
  <si>
    <t>3.31</t>
  </si>
  <si>
    <t>Téc. Adm.(Material / Pessoal)</t>
  </si>
  <si>
    <t>3.32</t>
  </si>
  <si>
    <t xml:space="preserve">Téc. de Contabilidade / Faturista </t>
  </si>
  <si>
    <t>3.33</t>
  </si>
  <si>
    <t xml:space="preserve">Téc. de Enfermagem (Unid. Aberta) </t>
  </si>
  <si>
    <t>36Hs</t>
  </si>
  <si>
    <t>3.34</t>
  </si>
  <si>
    <t>Téc. de Enfermagem (Unid. Fechada)</t>
  </si>
  <si>
    <t>3.35</t>
  </si>
  <si>
    <t xml:space="preserve">Téc. de Informática </t>
  </si>
  <si>
    <t>3.36</t>
  </si>
  <si>
    <t>3.37</t>
  </si>
  <si>
    <t xml:space="preserve">Téc. de Manutenção </t>
  </si>
  <si>
    <t>3.38</t>
  </si>
  <si>
    <t>Téc. de Nutrição</t>
  </si>
  <si>
    <t>3.39</t>
  </si>
  <si>
    <t xml:space="preserve">Téc. de Radiologia </t>
  </si>
  <si>
    <t>24Hs</t>
  </si>
  <si>
    <t>3.40</t>
  </si>
  <si>
    <t xml:space="preserve">Téc. de Segurança do Trabalho </t>
  </si>
  <si>
    <t>3.41</t>
  </si>
  <si>
    <t xml:space="preserve">Téc. em Edificação </t>
  </si>
  <si>
    <t>3.42</t>
  </si>
  <si>
    <t>Telefonista</t>
  </si>
  <si>
    <t>4. Profissionais Terceirizados</t>
  </si>
  <si>
    <t>4.1</t>
  </si>
  <si>
    <t>4.2</t>
  </si>
  <si>
    <t>Engenharia Clínica</t>
  </si>
  <si>
    <t>4.3</t>
  </si>
  <si>
    <t>Higienização / Serviços Gerais</t>
  </si>
  <si>
    <t>4.4</t>
  </si>
  <si>
    <t>4.5</t>
  </si>
  <si>
    <t>4.6</t>
  </si>
  <si>
    <t>Técnico em Refrigeração</t>
  </si>
  <si>
    <t>4.7</t>
  </si>
  <si>
    <t>Vigilante</t>
  </si>
  <si>
    <t>TOTAL GERAL</t>
  </si>
  <si>
    <t>5. Profissionais Médicos</t>
  </si>
  <si>
    <t>5.1</t>
  </si>
  <si>
    <t>Anestesiologista</t>
  </si>
  <si>
    <t>12hs</t>
  </si>
  <si>
    <t>PJ</t>
  </si>
  <si>
    <t>Diarista</t>
  </si>
  <si>
    <t>5.2</t>
  </si>
  <si>
    <t>Anestesiologista Ambulatorio</t>
  </si>
  <si>
    <t>5.3</t>
  </si>
  <si>
    <t>Anestesiologista Cirurgias Eletivas</t>
  </si>
  <si>
    <t>Plantonista</t>
  </si>
  <si>
    <t>5.4</t>
  </si>
  <si>
    <t>Assessoria e Gestão Médica</t>
  </si>
  <si>
    <t>5.5</t>
  </si>
  <si>
    <t>Auditor Médico</t>
  </si>
  <si>
    <t>5.6</t>
  </si>
  <si>
    <t>Cirurgião Geral</t>
  </si>
  <si>
    <t>24hs</t>
  </si>
  <si>
    <t>5.7</t>
  </si>
  <si>
    <t>Cirurgião Ortopedista</t>
  </si>
  <si>
    <t>5.8</t>
  </si>
  <si>
    <t>Cirurgião Urologista</t>
  </si>
  <si>
    <t>5.9</t>
  </si>
  <si>
    <t>Cirurgião Geral Ambulatório</t>
  </si>
  <si>
    <t>5.10</t>
  </si>
  <si>
    <t>Cirurgião Vascular Ambulatório</t>
  </si>
  <si>
    <t>5.11</t>
  </si>
  <si>
    <t>Clínico Geral</t>
  </si>
  <si>
    <t>5.12</t>
  </si>
  <si>
    <t>Clínico Geral Diarista</t>
  </si>
  <si>
    <t>5.13</t>
  </si>
  <si>
    <t>Clínico Geral Pediatria</t>
  </si>
  <si>
    <t>5.14</t>
  </si>
  <si>
    <t>Coordenação Médica</t>
  </si>
  <si>
    <t>5.15</t>
  </si>
  <si>
    <t>5.16</t>
  </si>
  <si>
    <t>Dermatologia</t>
  </si>
  <si>
    <t>5.17</t>
  </si>
  <si>
    <t>Diretor Médico</t>
  </si>
  <si>
    <t>5.18</t>
  </si>
  <si>
    <t>5.19</t>
  </si>
  <si>
    <t>Evolucionista FDS e Feriado</t>
  </si>
  <si>
    <t>5.20</t>
  </si>
  <si>
    <t>Evolucionista Semana</t>
  </si>
  <si>
    <t>5.21</t>
  </si>
  <si>
    <t>Gastroenterologista</t>
  </si>
  <si>
    <t>5.22</t>
  </si>
  <si>
    <t>Ginecologista Ambulatório</t>
  </si>
  <si>
    <t>5.23</t>
  </si>
  <si>
    <t>Hematologista</t>
  </si>
  <si>
    <t>5.24</t>
  </si>
  <si>
    <t>Interconsulta Neurologia</t>
  </si>
  <si>
    <t>5.25</t>
  </si>
  <si>
    <t>Interconsulta Ortopedia</t>
  </si>
  <si>
    <t>5.26</t>
  </si>
  <si>
    <t>interconsulta Pediatria</t>
  </si>
  <si>
    <t>5.27</t>
  </si>
  <si>
    <t>Interconsulta Urologia</t>
  </si>
  <si>
    <t>5.28</t>
  </si>
  <si>
    <t xml:space="preserve">Médico do Trabalho </t>
  </si>
  <si>
    <t>5.29</t>
  </si>
  <si>
    <t>Nefrologista</t>
  </si>
  <si>
    <t>5.30</t>
  </si>
  <si>
    <t>Neonatologista</t>
  </si>
  <si>
    <t>5.31</t>
  </si>
  <si>
    <t>Neurologista</t>
  </si>
  <si>
    <t>5.32</t>
  </si>
  <si>
    <t>Obstetra</t>
  </si>
  <si>
    <t>5.33</t>
  </si>
  <si>
    <t>Oncologista Cirúrgico</t>
  </si>
  <si>
    <t>5.34</t>
  </si>
  <si>
    <t>Oncologista Clínico - Ambulatório</t>
  </si>
  <si>
    <t>5.35</t>
  </si>
  <si>
    <t>Oncologista Clínico - Quimioterapia</t>
  </si>
  <si>
    <t>5.36</t>
  </si>
  <si>
    <t>Ortopedista</t>
  </si>
  <si>
    <t>5.37</t>
  </si>
  <si>
    <t>Ortopedista Ambulatório</t>
  </si>
  <si>
    <t>5.38</t>
  </si>
  <si>
    <t>Otorrino</t>
  </si>
  <si>
    <t>5.39</t>
  </si>
  <si>
    <t>Pediatra</t>
  </si>
  <si>
    <t>5.40</t>
  </si>
  <si>
    <t>Pneumologista</t>
  </si>
  <si>
    <t>5.41</t>
  </si>
  <si>
    <t>Proctologista</t>
  </si>
  <si>
    <t>5.42</t>
  </si>
  <si>
    <t xml:space="preserve">Radiologista </t>
  </si>
  <si>
    <t>5.43</t>
  </si>
  <si>
    <t>Toco-Ginecologista</t>
  </si>
  <si>
    <t>5.44</t>
  </si>
  <si>
    <t>Ultrassonografista</t>
  </si>
  <si>
    <t>5.45</t>
  </si>
  <si>
    <t>5.46</t>
  </si>
  <si>
    <t>Urologista</t>
  </si>
  <si>
    <t>5.47</t>
  </si>
  <si>
    <t>Urologista Ambulatório</t>
  </si>
  <si>
    <t>TOTAL GERAL MÉDICOS</t>
  </si>
  <si>
    <t>TOTAL GERAL RECURSOS HUMANOS</t>
  </si>
  <si>
    <t>Responsável pelo Preenchimento</t>
  </si>
  <si>
    <t>MARCOS FLAVIO DA SILVA BRAZ</t>
  </si>
  <si>
    <t>ASSISTENTE ADMINISTRATIVO</t>
  </si>
  <si>
    <t>73-998694964</t>
  </si>
  <si>
    <t>rh.hmj.fabamed@gmail.com</t>
  </si>
  <si>
    <t xml:space="preserve">  </t>
  </si>
  <si>
    <t>BLOCO J</t>
  </si>
  <si>
    <t>Unidades</t>
  </si>
  <si>
    <t>Unidade de Internação</t>
  </si>
  <si>
    <t>Altas</t>
  </si>
  <si>
    <t>Transferências Externas</t>
  </si>
  <si>
    <t>Transferências Internas</t>
  </si>
  <si>
    <t>Evasão</t>
  </si>
  <si>
    <t>Óbitos &lt; 24 h</t>
  </si>
  <si>
    <t>Óbitos &gt; 24 h</t>
  </si>
  <si>
    <t>SAÍDAS POR CLÍNICA</t>
  </si>
  <si>
    <t>1</t>
  </si>
  <si>
    <t>Número de Pacientes</t>
  </si>
  <si>
    <t>Clínica Médica</t>
  </si>
  <si>
    <t>2</t>
  </si>
  <si>
    <t>Clínica Saúde Mental</t>
  </si>
  <si>
    <t>3</t>
  </si>
  <si>
    <t xml:space="preserve">Clínica Cirúrgica </t>
  </si>
  <si>
    <t>6</t>
  </si>
  <si>
    <t>Pediátrica</t>
  </si>
  <si>
    <t>TOTAL</t>
  </si>
  <si>
    <t>TOTAL DE SAÍDAS (Altas+Óbitos+Transf.Externas+Evasão)</t>
  </si>
  <si>
    <t xml:space="preserve">                                                                                                                                                                                                                     </t>
  </si>
  <si>
    <t>Nº de leitos CONTRATADOS</t>
  </si>
  <si>
    <t>Nº de pacientes/dia</t>
  </si>
  <si>
    <t>Nº de leitos dia no mês</t>
  </si>
  <si>
    <t>Infec.              Hospitalar</t>
  </si>
  <si>
    <t>Nº de leitos ATIVOS</t>
  </si>
  <si>
    <t>Motivo Inativação do Leito</t>
  </si>
  <si>
    <t>Número de Leitos e Leitos Dia</t>
  </si>
  <si>
    <t>4</t>
  </si>
  <si>
    <t>Nº de dias do mês</t>
  </si>
  <si>
    <t>BLOCO L</t>
  </si>
  <si>
    <t>ESTRUTURA DE ATENDIMENTOS COMPLEMENTAR</t>
  </si>
  <si>
    <t>Item</t>
  </si>
  <si>
    <t>Qtde. Salas</t>
  </si>
  <si>
    <t>Desativadas</t>
  </si>
  <si>
    <t>Motivo Desativação</t>
  </si>
  <si>
    <t>Salas Cirúrgicas</t>
  </si>
  <si>
    <t>Salas Cirurgia Amb.</t>
  </si>
  <si>
    <t>Consultórios Amb.</t>
  </si>
  <si>
    <t xml:space="preserve">Reparo para Ampliação da Semi-UTI </t>
  </si>
  <si>
    <t>BLOCO M</t>
  </si>
  <si>
    <t>ATIVIDADE CIRÚRGICA</t>
  </si>
  <si>
    <t>Frequência</t>
  </si>
  <si>
    <t>Cirurgias Eletivas Realizadas</t>
  </si>
  <si>
    <t>Cirurgias de Urgência</t>
  </si>
  <si>
    <t>Total de cirurgias programadas</t>
  </si>
  <si>
    <t>Suspensas por motivos clínicos</t>
  </si>
  <si>
    <t>Suspensas por motivos administrativos</t>
  </si>
  <si>
    <t>Não comparecimento do paciente</t>
  </si>
  <si>
    <t>Taxa de suspensão de cirurgia ELETIVA</t>
  </si>
  <si>
    <t>04.06 - Cirurgia do Aparelho Circulatório</t>
  </si>
  <si>
    <t>04.07 - Cirurgia do Aparelho Digestivo, Órgãos Anexos e Parede Abdominal</t>
  </si>
  <si>
    <t>04.08 - Cirurgia do Sistema Osteomuscular</t>
  </si>
  <si>
    <t>04.09 - Cirurgia do Aparelho Geniturinário</t>
  </si>
  <si>
    <t>BLOCO N</t>
  </si>
  <si>
    <t>ATIVIDADE AMBULATORIAL / URGÊNCIA</t>
  </si>
  <si>
    <t>Tipo de atendimento</t>
  </si>
  <si>
    <t>03.01.01.007-2 – Consulta Médica na Atenção Especializada</t>
  </si>
  <si>
    <t>03.01.06.006-1 – Atendimento de Urgência na Atenção Especializada- Médico</t>
  </si>
  <si>
    <t>03.01.06.002-9 – Atendimento de Urgência com Observação 24 Horas em Atenção Especializada</t>
  </si>
  <si>
    <t>TOTAL PROCEDIMENTOS AMBULATORIAIS</t>
  </si>
  <si>
    <t>5</t>
  </si>
  <si>
    <t>04.01 - Pequenas cirurgias e cirurgias de pele, tecido subcutâneo e mucosa</t>
  </si>
  <si>
    <t>04.04 - Cirurgia das vias aéreas superiores, da face, da cabeça e do pescoço</t>
  </si>
  <si>
    <t>7</t>
  </si>
  <si>
    <t>04.07 - Cirurgia do aparelho digestivo, órgãos anexos e parede abdominal</t>
  </si>
  <si>
    <t>8</t>
  </si>
  <si>
    <t>04.08 - Cirurgia do sistema osteomuscular</t>
  </si>
  <si>
    <t>9</t>
  </si>
  <si>
    <t>04.12 - Cirurgia torácica</t>
  </si>
  <si>
    <t>10</t>
  </si>
  <si>
    <t>04.15 - Outras cirurgias</t>
  </si>
  <si>
    <t>11</t>
  </si>
  <si>
    <t>TOTAL CIRURGIAS AMBULATORIAIS</t>
  </si>
  <si>
    <t xml:space="preserve">TOTAL </t>
  </si>
  <si>
    <t>BLOCO O</t>
  </si>
  <si>
    <t>PRESSÃO DE URGÊNCIA</t>
  </si>
  <si>
    <t>BLOCO O1 - ÓBITOS DE PACIENTES ATENDIDOS NO PRONTO-SOCORRO</t>
  </si>
  <si>
    <t xml:space="preserve">Pacientes </t>
  </si>
  <si>
    <t>&lt; 24 horas</t>
  </si>
  <si>
    <t>&gt; 24 horas</t>
  </si>
  <si>
    <t>Total</t>
  </si>
  <si>
    <t>Taxa Mort. Geral</t>
  </si>
  <si>
    <t>Taxa Mortalidade Instucional</t>
  </si>
  <si>
    <t>N° de pacientes atendidos</t>
  </si>
  <si>
    <t>Nº de pacientes encaminhados para internação</t>
  </si>
  <si>
    <t>BLOCO P</t>
  </si>
  <si>
    <t>ATIVIDADE DE APOIO DIAGNÓSTICO</t>
  </si>
  <si>
    <t>Tipo de EXAME</t>
  </si>
  <si>
    <t>Internação</t>
  </si>
  <si>
    <t>Ambulatório</t>
  </si>
  <si>
    <t>Pronto-Socorro</t>
  </si>
  <si>
    <t>QUANTIFICAÇÃO DE OUTROS = AMBULATÓRIO + PRONTO SOCORRO</t>
  </si>
  <si>
    <t>EXAMES</t>
  </si>
  <si>
    <t>AMBULATÓRIO</t>
  </si>
  <si>
    <t>PRONTO-SOCORRO</t>
  </si>
  <si>
    <t>02.02 - Diagnóstico em Laboratório Clínico</t>
  </si>
  <si>
    <t>Cód. Procedimento</t>
  </si>
  <si>
    <t>02.04 - Diagnóstico por Radiologia</t>
  </si>
  <si>
    <t>02.05 - Diagnóstico por Ultrassonografia</t>
  </si>
  <si>
    <t>02.11 - Métodos Diagnóstico em Especialidades (ECG)</t>
  </si>
  <si>
    <t>BLOCO Q</t>
  </si>
  <si>
    <t>INDICADORES SELECIONADOS</t>
  </si>
  <si>
    <t>UNIDADE DE INTERNAÇÃO</t>
  </si>
  <si>
    <t xml:space="preserve">TAXA DE OCUPAÇÃO </t>
  </si>
  <si>
    <t>MÉDIA DE PERMANÊNCIA                       (em dias)</t>
  </si>
  <si>
    <t>ÍNDICE DE ROTATIVIDADE SAÍDAS/LEITO</t>
  </si>
  <si>
    <t>TAXA DE MORTALIDADE</t>
  </si>
  <si>
    <t>TAXA DE INFECÇÃO HOSPITALAR</t>
  </si>
  <si>
    <t xml:space="preserve">QUANTIFICAÇÃO DE OUTROS              </t>
  </si>
  <si>
    <t>GERAL</t>
  </si>
  <si>
    <t>INSTIT.</t>
  </si>
  <si>
    <t>INTERNAÇÃO</t>
  </si>
  <si>
    <t>INDICADOR GLOBAL</t>
  </si>
  <si>
    <t xml:space="preserve">                          Responsável pelo preenchimento</t>
  </si>
  <si>
    <t xml:space="preserve">       Relatório de Informação Hospitalar</t>
  </si>
  <si>
    <t>BLOCO V</t>
  </si>
  <si>
    <t>PRODUÇÃO AMBULATORIAL FÍSICO-FINANCEIRO - INFORMAÇÕES SIA/SUS</t>
  </si>
  <si>
    <t>PROCEDIMENTOS AMBULATORIAIS</t>
  </si>
  <si>
    <t>FÍSICO</t>
  </si>
  <si>
    <t>GRUPO: 02-PROCEDIMENTOS COM FINALIDADE DIAGNOSTICA</t>
  </si>
  <si>
    <t>TOTAL DO GRUPO 02</t>
  </si>
  <si>
    <t>GRUPO: 03-PROCEDIMENTOS CLINICOS</t>
  </si>
  <si>
    <t>TOTAL DO GRUPO 03</t>
  </si>
  <si>
    <t>GRUPO: 04-CIRURGIAS AMBULATORIAIS</t>
  </si>
  <si>
    <t xml:space="preserve">04.01 - Pequenas cirurgias e cirurgias de pele, tecido subcutâneo e mucosa
04.04 - Cirurgia das vias aéreas superiores, da face, da cabeça e do pescoço
04.07 - Cirurgia do aparelho digestivo, órgãos anexos e parede abdominal
04.08 - Cirurgia do sistema osteomuscular
04.12 - Cirurgia torácica
04.15 - Outras cirurgias
</t>
  </si>
  <si>
    <t>TOTAL DO GRUPO 04</t>
  </si>
  <si>
    <t>BLOCO X</t>
  </si>
  <si>
    <t>PRODUÇÃO INTERNAÇÃO (AIH) FÍSICO-FINANCEIRO</t>
  </si>
  <si>
    <t>04.06- Cirurgias do Aparelho Circulatório</t>
  </si>
  <si>
    <t>04.07 - Cirurgia do Aparelho Digestivo, Órgãos anexos e Parede Abdominal</t>
  </si>
  <si>
    <t>04.09- Cirurgia do Aparelho Genito-Urinário</t>
  </si>
  <si>
    <t>Pediatria</t>
  </si>
  <si>
    <t>VINICIOS GOMES</t>
  </si>
  <si>
    <t>DIRETOR GERAL</t>
  </si>
  <si>
    <t>BLOCO R - GESTÃO DA CLÍNICA</t>
  </si>
  <si>
    <t>Pacientes que receberam alta com necessidade de acompanhamento</t>
  </si>
  <si>
    <t>Total de saídas com agendamento prévio no ambulatório</t>
  </si>
  <si>
    <t>Percentual de saídas com agendamento prévio</t>
  </si>
  <si>
    <t>BLOCO S - INDICADORES DE QUALIDADE (PROFISSIONAIS DE NIVEL TÉCNICO)</t>
  </si>
  <si>
    <t>Total de profissionais de nivel técnico,sem experiencia anterior comprovada ,contratados a titulo de primeiro emprego</t>
  </si>
  <si>
    <t>Total geral de profissionais de nivel técnico</t>
  </si>
  <si>
    <t>Percentual de profissionais de nivel técnico,sem experiencia anterior comprovada ,contratados a titulo de primeiro emprego</t>
  </si>
  <si>
    <t>BLOCO T - INDICADORES DE QUALIDADE (PROFISSIONAIS DE NIVEL SUPERIOR)</t>
  </si>
  <si>
    <t>Total de profissionais de nivel superior,sem experiencia anterior comprovada ,contratados a titulo de primeiro emprego</t>
  </si>
  <si>
    <t>Total geral de profissionais de nivel superior</t>
  </si>
  <si>
    <t>Percentual de profissionais de nivel superior,sem experiencia anterior comprovada ,contratados a titulo de primeiro emprego</t>
  </si>
  <si>
    <t>BLOCO U - INSERÇÃO NO SISTEMA DE SAÚDE</t>
  </si>
  <si>
    <t>Total de unidades de atenção básica no município do hospital</t>
  </si>
  <si>
    <t>Total de visitas institucionais</t>
  </si>
  <si>
    <t>Percentual de unidades visitadas</t>
  </si>
  <si>
    <t>BLOCO V - GESTÃO DE PESSOAS</t>
  </si>
  <si>
    <t>Número de reuniões de educação permanente</t>
  </si>
  <si>
    <t>BLOCO X - DESEMPENHO ÁREA DE HUMANIZAÇÃO</t>
  </si>
  <si>
    <t>Quantidade de pacientes crônicos</t>
  </si>
  <si>
    <t>Quantidade de cuidadores treinados</t>
  </si>
  <si>
    <t>Percentual de cuidadores treinados em relação a pacientes crônicos</t>
  </si>
  <si>
    <t>BLOCO Z</t>
  </si>
  <si>
    <t>ANEXOS PARA JUSTIFICATIVAS E ESCLARECIMENTOS</t>
  </si>
  <si>
    <t>BLOCO</t>
  </si>
  <si>
    <t>JUSTIFICATIVA / ESCLARECIMENTO</t>
  </si>
  <si>
    <t xml:space="preserve">                                                      Responsável pelo preenchimento: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</si>
</sst>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R$&quot;\ #,##0.00;[Red]\-&quot;R$&quot;\ #,##0.00"/>
    <numFmt numFmtId="164" formatCode="* #,##0.00&quot;       &quot;;\-* #,##0.00&quot;       &quot;;* \-#&quot;       &quot;;@\ "/>
    <numFmt numFmtId="165" formatCode="* #,##0&quot;       &quot;;\-* #,##0&quot;       &quot;;* &quot;-       &quot;;@\ "/>
    <numFmt numFmtId="166" formatCode="* #,##0&quot;       &quot;;\-* #,##0&quot;       &quot;;* &quot;-       &quot;;@"/>
    <numFmt numFmtId="167" formatCode="&quot;R$ &quot;#,##0.00\ ;&quot;(R$ &quot;#,##0.00\)"/>
    <numFmt numFmtId="168" formatCode="&quot;R$ &quot;#,##0.00"/>
    <numFmt numFmtId="169" formatCode="* #,##0&quot;       &quot;;\-* #,##0&quot;       &quot;;* \-#&quot;       &quot;;@\ "/>
    <numFmt numFmtId="170" formatCode="#,##0;[Red]#,##0"/>
    <numFmt numFmtId="171" formatCode="d/m/yyyy"/>
    <numFmt numFmtId="172" formatCode="dd/mm/yy;@"/>
  </numFmts>
  <fonts count="123">
    <font>
      <sz val="10"/>
      <color rgb="FF333333"/>
      <name val="Arial"/>
      <charset val="134"/>
    </font>
    <font>
      <sz val="10"/>
      <name val="Arial"/>
      <charset val="1"/>
    </font>
    <font>
      <sz val="18"/>
      <name val="Arial"/>
      <charset val="1"/>
    </font>
    <font>
      <sz val="8"/>
      <name val="Arial"/>
      <charset val="1"/>
    </font>
    <font>
      <b/>
      <sz val="12"/>
      <color rgb="FFFF0000"/>
      <name val="Tahoma"/>
      <charset val="1"/>
    </font>
    <font>
      <b/>
      <sz val="11"/>
      <name val="Tahoma"/>
      <charset val="1"/>
    </font>
    <font>
      <b/>
      <sz val="9"/>
      <name val="Tahoma"/>
      <charset val="1"/>
    </font>
    <font>
      <b/>
      <sz val="12"/>
      <color rgb="FF333399"/>
      <name val="Tahoma"/>
      <charset val="1"/>
    </font>
    <font>
      <b/>
      <sz val="16"/>
      <name val="Tahoma"/>
      <charset val="1"/>
    </font>
    <font>
      <b/>
      <sz val="14"/>
      <name val="Arial"/>
      <charset val="1"/>
    </font>
    <font>
      <sz val="12.5"/>
      <name val="Arial"/>
      <charset val="134"/>
    </font>
    <font>
      <sz val="12.5"/>
      <color rgb="FF333333"/>
      <name val="Arial"/>
      <charset val="134"/>
    </font>
    <font>
      <sz val="12"/>
      <color rgb="FF333333"/>
      <name val="Arial"/>
      <charset val="134"/>
    </font>
    <font>
      <sz val="12"/>
      <name val="Arial"/>
      <charset val="1"/>
    </font>
    <font>
      <sz val="11"/>
      <name val="Arial"/>
      <charset val="1"/>
    </font>
    <font>
      <b/>
      <sz val="14"/>
      <color rgb="FF0000FF"/>
      <name val="Arial"/>
      <charset val="1"/>
    </font>
    <font>
      <sz val="12"/>
      <name val="Tahoma"/>
      <charset val="1"/>
    </font>
    <font>
      <sz val="13"/>
      <name val="Tahoma"/>
      <charset val="1"/>
    </font>
    <font>
      <b/>
      <sz val="13.5"/>
      <color rgb="FFFF0000"/>
      <name val="Tahoma"/>
      <charset val="1"/>
    </font>
    <font>
      <b/>
      <sz val="12"/>
      <name val="Tahoma"/>
      <charset val="1"/>
    </font>
    <font>
      <b/>
      <sz val="13.5"/>
      <color rgb="FF333399"/>
      <name val="Tahoma"/>
      <charset val="1"/>
    </font>
    <font>
      <b/>
      <sz val="12"/>
      <color rgb="FFFFFFFF"/>
      <name val="Tahoma"/>
      <charset val="1"/>
    </font>
    <font>
      <b/>
      <sz val="12"/>
      <color rgb="FF333333"/>
      <name val="Tahoma"/>
      <charset val="1"/>
    </font>
    <font>
      <sz val="13"/>
      <color rgb="FF333333"/>
      <name val="Tahoma"/>
      <charset val="1"/>
    </font>
    <font>
      <sz val="12"/>
      <color rgb="FF333333"/>
      <name val="Tahoma"/>
      <charset val="1"/>
    </font>
    <font>
      <b/>
      <sz val="14"/>
      <name val="Tahoma"/>
      <charset val="1"/>
    </font>
    <font>
      <b/>
      <sz val="16"/>
      <color rgb="FF0000FF"/>
      <name val="Tahoma"/>
      <charset val="1"/>
    </font>
    <font>
      <sz val="10"/>
      <name val="Tahoma"/>
      <charset val="1"/>
    </font>
    <font>
      <sz val="14"/>
      <name val="Tahoma"/>
      <charset val="1"/>
    </font>
    <font>
      <sz val="10"/>
      <color rgb="FF000000"/>
      <name val="Arial"/>
      <charset val="1"/>
    </font>
    <font>
      <sz val="13"/>
      <color rgb="FF000000"/>
      <name val="Arial"/>
      <charset val="1"/>
    </font>
    <font>
      <b/>
      <sz val="13"/>
      <name val="Tahoma"/>
      <charset val="1"/>
    </font>
    <font>
      <b/>
      <sz val="14"/>
      <color rgb="FFFF0000"/>
      <name val="Tahoma"/>
      <charset val="1"/>
    </font>
    <font>
      <b/>
      <sz val="14"/>
      <color rgb="FF333399"/>
      <name val="Tahoma"/>
      <charset val="1"/>
    </font>
    <font>
      <sz val="8"/>
      <color rgb="FF000000"/>
      <name val="Arial"/>
      <charset val="1"/>
    </font>
    <font>
      <sz val="11"/>
      <name val="Tahoma"/>
      <charset val="1"/>
    </font>
    <font>
      <b/>
      <sz val="12"/>
      <name val="Tahoma"/>
      <charset val="134"/>
    </font>
    <font>
      <b/>
      <sz val="14"/>
      <name val="Calibri"/>
      <charset val="134"/>
      <scheme val="minor"/>
    </font>
    <font>
      <u/>
      <sz val="14"/>
      <color rgb="FF0563C1"/>
      <name val="Calibri"/>
      <charset val="134"/>
      <scheme val="minor"/>
    </font>
    <font>
      <b/>
      <sz val="15"/>
      <name val="Tahoma"/>
      <charset val="1"/>
    </font>
    <font>
      <b/>
      <sz val="17"/>
      <color rgb="FFFF0000"/>
      <name val="Tahoma"/>
      <charset val="1"/>
    </font>
    <font>
      <b/>
      <sz val="17"/>
      <color rgb="FF333399"/>
      <name val="Tahoma"/>
      <charset val="1"/>
    </font>
    <font>
      <b/>
      <sz val="13"/>
      <color rgb="FFFFFFFF"/>
      <name val="Tahoma"/>
      <charset val="1"/>
    </font>
    <font>
      <sz val="12"/>
      <color rgb="FF000000"/>
      <name val="Tahoma"/>
      <charset val="1"/>
    </font>
    <font>
      <sz val="16"/>
      <name val="Tahoma"/>
      <charset val="1"/>
    </font>
    <font>
      <b/>
      <sz val="11"/>
      <color rgb="FF333333"/>
      <name val="Tahoma"/>
      <charset val="1"/>
    </font>
    <font>
      <b/>
      <sz val="20"/>
      <color rgb="FF333333"/>
      <name val="Tahoma"/>
      <charset val="1"/>
    </font>
    <font>
      <b/>
      <sz val="16"/>
      <color rgb="FF333333"/>
      <name val="Tahoma"/>
      <charset val="1"/>
    </font>
    <font>
      <sz val="12"/>
      <color rgb="FFFF0000"/>
      <name val="Tahoma"/>
      <charset val="1"/>
    </font>
    <font>
      <sz val="16"/>
      <name val="Tahoma"/>
      <charset val="134"/>
    </font>
    <font>
      <b/>
      <sz val="14"/>
      <color rgb="FFFFFFFF"/>
      <name val="Tahoma"/>
      <charset val="1"/>
    </font>
    <font>
      <b/>
      <sz val="14"/>
      <color rgb="FFFFFFFF"/>
      <name val="Arial"/>
      <charset val="1"/>
    </font>
    <font>
      <b/>
      <sz val="16"/>
      <color rgb="FFFFFFFF"/>
      <name val="Tahoma"/>
      <charset val="1"/>
    </font>
    <font>
      <b/>
      <sz val="8"/>
      <name val="Tahoma"/>
      <charset val="1"/>
    </font>
    <font>
      <b/>
      <sz val="10.5"/>
      <color rgb="FFFF0000"/>
      <name val="Tahoma"/>
      <charset val="1"/>
    </font>
    <font>
      <b/>
      <sz val="10.5"/>
      <color rgb="FF333399"/>
      <name val="Tahoma"/>
      <charset val="1"/>
    </font>
    <font>
      <sz val="10"/>
      <color rgb="FF333333"/>
      <name val="Arial"/>
      <charset val="1"/>
    </font>
    <font>
      <b/>
      <sz val="10"/>
      <name val="Tahoma"/>
      <charset val="1"/>
    </font>
    <font>
      <sz val="8"/>
      <name val="Tahoma"/>
      <charset val="1"/>
    </font>
    <font>
      <sz val="8"/>
      <color rgb="FF000000"/>
      <name val="Tahoma"/>
      <charset val="1"/>
    </font>
    <font>
      <b/>
      <sz val="8"/>
      <color rgb="FF000000"/>
      <name val="Tahoma"/>
      <charset val="1"/>
    </font>
    <font>
      <sz val="8"/>
      <color rgb="FF111111"/>
      <name val="Tahoma"/>
      <charset val="1"/>
    </font>
    <font>
      <b/>
      <sz val="10"/>
      <color rgb="FF000000"/>
      <name val="Tahoma"/>
      <charset val="1"/>
    </font>
    <font>
      <u/>
      <sz val="10"/>
      <color rgb="FF0563C1"/>
      <name val="Arial"/>
      <charset val="1"/>
    </font>
    <font>
      <b/>
      <sz val="11"/>
      <color rgb="FFFF0000"/>
      <name val="Tahoma"/>
      <charset val="1"/>
    </font>
    <font>
      <b/>
      <sz val="11"/>
      <color rgb="FF333399"/>
      <name val="Tahoma"/>
      <charset val="1"/>
    </font>
    <font>
      <b/>
      <sz val="10"/>
      <name val="Arial"/>
      <charset val="1"/>
    </font>
    <font>
      <b/>
      <sz val="10"/>
      <color rgb="FF000000"/>
      <name val="Arial"/>
      <charset val="1"/>
    </font>
    <font>
      <b/>
      <sz val="8"/>
      <color rgb="FFFFFFFF"/>
      <name val="Arial"/>
      <charset val="1"/>
    </font>
    <font>
      <b/>
      <sz val="8"/>
      <name val="Arial"/>
      <charset val="1"/>
    </font>
    <font>
      <sz val="10"/>
      <color rgb="FFFF0000"/>
      <name val="Arial Black"/>
      <charset val="134"/>
    </font>
    <font>
      <b/>
      <sz val="12"/>
      <name val="Book Antiqua"/>
      <charset val="134"/>
    </font>
    <font>
      <b/>
      <sz val="11"/>
      <name val="Arial"/>
      <charset val="134"/>
    </font>
    <font>
      <sz val="11"/>
      <name val="Arial"/>
      <charset val="134"/>
    </font>
    <font>
      <sz val="8"/>
      <name val="Arial"/>
      <charset val="134"/>
    </font>
    <font>
      <sz val="8"/>
      <color rgb="FFFFFFFF"/>
      <name val="Arial"/>
      <charset val="1"/>
    </font>
    <font>
      <b/>
      <sz val="11"/>
      <name val="Arial"/>
      <charset val="1"/>
    </font>
    <font>
      <b/>
      <sz val="8"/>
      <color rgb="FFFFFFFF"/>
      <name val="Arial"/>
      <charset val="134"/>
    </font>
    <font>
      <b/>
      <sz val="11"/>
      <color rgb="FFFFFFFF"/>
      <name val="Arial"/>
      <charset val="134"/>
    </font>
    <font>
      <b/>
      <sz val="11"/>
      <color rgb="FFFFFFFF"/>
      <name val="Arial"/>
      <charset val="1"/>
    </font>
    <font>
      <sz val="11"/>
      <color rgb="FF000000"/>
      <name val="Arial"/>
      <charset val="134"/>
    </font>
    <font>
      <sz val="11"/>
      <name val="Arial Narrow"/>
      <charset val="1"/>
    </font>
    <font>
      <sz val="11"/>
      <name val="Calibri"/>
      <charset val="134"/>
    </font>
    <font>
      <sz val="11"/>
      <color rgb="FF333333"/>
      <name val="Arial"/>
      <charset val="134"/>
    </font>
    <font>
      <sz val="9"/>
      <name val="Arial"/>
      <charset val="134"/>
    </font>
    <font>
      <sz val="11"/>
      <color theme="1"/>
      <name val="Arial"/>
      <charset val="134"/>
    </font>
    <font>
      <b/>
      <sz val="9"/>
      <name val="Arial"/>
      <charset val="1"/>
    </font>
    <font>
      <b/>
      <sz val="9"/>
      <color rgb="FFFFFFFF"/>
      <name val="Arial"/>
      <charset val="1"/>
    </font>
    <font>
      <b/>
      <sz val="11"/>
      <color rgb="FF000000"/>
      <name val="Calibri"/>
      <charset val="1"/>
    </font>
    <font>
      <b/>
      <sz val="12"/>
      <name val="Arial"/>
      <charset val="1"/>
    </font>
    <font>
      <b/>
      <u/>
      <sz val="12"/>
      <color rgb="FF0563C1"/>
      <name val="Arial"/>
      <charset val="1"/>
    </font>
    <font>
      <sz val="8"/>
      <color rgb="FFC9211E"/>
      <name val="Arial"/>
      <charset val="1"/>
    </font>
    <font>
      <b/>
      <sz val="10"/>
      <color rgb="FF0000FF"/>
      <name val="Tahoma"/>
      <charset val="1"/>
    </font>
    <font>
      <sz val="12"/>
      <name val="Arial"/>
      <charset val="134"/>
    </font>
    <font>
      <b/>
      <sz val="11"/>
      <name val="Arial"/>
      <charset val="134"/>
    </font>
    <font>
      <sz val="10"/>
      <name val="Arial"/>
      <charset val="134"/>
    </font>
    <font>
      <sz val="9"/>
      <name val="Arial"/>
      <charset val="134"/>
    </font>
    <font>
      <sz val="8"/>
      <name val="Arial"/>
      <charset val="134"/>
    </font>
    <font>
      <sz val="10"/>
      <color rgb="FF333333"/>
      <name val="Arial"/>
      <charset val="134"/>
    </font>
    <font>
      <b/>
      <sz val="10"/>
      <color rgb="FFFF0000"/>
      <name val="Tahoma"/>
      <charset val="134"/>
    </font>
    <font>
      <b/>
      <sz val="9"/>
      <name val="Tahoma"/>
      <charset val="134"/>
    </font>
    <font>
      <b/>
      <sz val="10"/>
      <color rgb="FF333399"/>
      <name val="Tahoma"/>
      <charset val="134"/>
    </font>
    <font>
      <b/>
      <sz val="10"/>
      <name val="Arial"/>
      <charset val="134"/>
    </font>
    <font>
      <b/>
      <sz val="9"/>
      <color rgb="FFFFFFFF"/>
      <name val="Arial"/>
      <charset val="134"/>
    </font>
    <font>
      <b/>
      <sz val="8"/>
      <name val="Arial"/>
      <charset val="134"/>
    </font>
    <font>
      <sz val="7"/>
      <name val="Arial"/>
      <charset val="134"/>
    </font>
    <font>
      <b/>
      <sz val="10"/>
      <name val="Tahoma"/>
      <charset val="134"/>
    </font>
    <font>
      <sz val="9"/>
      <name val="Tahoma"/>
      <charset val="134"/>
    </font>
    <font>
      <b/>
      <sz val="10"/>
      <color rgb="FFFFFFFF"/>
      <name val="Tahoma"/>
      <charset val="134"/>
    </font>
    <font>
      <b/>
      <sz val="9"/>
      <color rgb="FFFFFFFF"/>
      <name val="Tahoma"/>
      <charset val="134"/>
    </font>
    <font>
      <b/>
      <sz val="18"/>
      <color rgb="FFFF0000"/>
      <name val="Tahoma"/>
      <charset val="1"/>
    </font>
    <font>
      <b/>
      <sz val="18"/>
      <color rgb="FF333399"/>
      <name val="Tahoma"/>
      <charset val="1"/>
    </font>
    <font>
      <b/>
      <sz val="16"/>
      <color rgb="FF333399"/>
      <name val="Tahoma"/>
      <charset val="1"/>
    </font>
    <font>
      <sz val="14"/>
      <color rgb="FF000000"/>
      <name val="Tahoma"/>
      <charset val="1"/>
    </font>
    <font>
      <b/>
      <sz val="15"/>
      <color rgb="FFFF0000"/>
      <name val="Tahoma"/>
      <charset val="1"/>
    </font>
    <font>
      <b/>
      <sz val="15"/>
      <color rgb="FF333399"/>
      <name val="Tahoma"/>
      <charset val="1"/>
    </font>
    <font>
      <b/>
      <sz val="13"/>
      <color rgb="FF333399"/>
      <name val="Tahoma"/>
      <charset val="1"/>
    </font>
    <font>
      <b/>
      <sz val="16"/>
      <color rgb="FF000000"/>
      <name val="Tahoma"/>
      <charset val="1"/>
    </font>
    <font>
      <u/>
      <sz val="8"/>
      <color rgb="FF0563C1"/>
      <name val="Arial"/>
      <charset val="1"/>
    </font>
    <font>
      <i/>
      <sz val="11"/>
      <color rgb="FF7F7F7F"/>
      <name val="Calibri"/>
      <scheme val="minor"/>
    </font>
    <font>
      <sz val="10"/>
      <name val="Arial"/>
      <charset val="134"/>
    </font>
    <font>
      <u/>
      <sz val="8"/>
      <color rgb="FF0563C1"/>
      <name val="Arial"/>
      <charset val="134"/>
    </font>
    <font>
      <sz val="10"/>
      <color rgb="FF333333"/>
      <name val="Arial"/>
      <charset val="1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FFF99"/>
        <bgColor rgb="FFFFFFA6"/>
      </patternFill>
    </fill>
    <fill>
      <patternFill patternType="solid">
        <fgColor rgb="FFFFCC99"/>
        <bgColor rgb="FFFAC090"/>
      </patternFill>
    </fill>
    <fill>
      <patternFill patternType="solid">
        <fgColor theme="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DDDDDD"/>
        <bgColor rgb="FFD9D9D9"/>
      </patternFill>
    </fill>
    <fill>
      <patternFill patternType="solid">
        <fgColor theme="9" tint="0.39985351115451523"/>
        <bgColor rgb="FFFFCC99"/>
      </patternFill>
    </fill>
    <fill>
      <patternFill patternType="solid">
        <fgColor rgb="FFFFFFA6"/>
        <bgColor rgb="FFFFFF99"/>
      </patternFill>
    </fill>
    <fill>
      <patternFill patternType="solid">
        <fgColor rgb="FFC0C0C0"/>
        <bgColor rgb="FFBFBFBF"/>
      </patternFill>
    </fill>
    <fill>
      <patternFill patternType="solid">
        <fgColor rgb="FF99CCFF"/>
        <bgColor rgb="FFC0C0C0"/>
      </patternFill>
    </fill>
    <fill>
      <patternFill patternType="solid">
        <fgColor rgb="FF000080"/>
        <bgColor rgb="FF000080"/>
      </patternFill>
    </fill>
    <fill>
      <patternFill patternType="solid">
        <fgColor rgb="FFF2DCDB"/>
        <bgColor rgb="FFDDDDDD"/>
      </patternFill>
    </fill>
    <fill>
      <patternFill patternType="solid">
        <fgColor rgb="FF002060"/>
        <bgColor rgb="FF000080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6795556505021"/>
        <bgColor rgb="FFDDDDDD"/>
      </patternFill>
    </fill>
    <fill>
      <patternFill patternType="solid">
        <fgColor theme="0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99"/>
      </patternFill>
    </fill>
    <fill>
      <patternFill patternType="solid">
        <fgColor rgb="FFFFCC99"/>
        <bgColor rgb="FFFFCCCC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BFBFBF"/>
        <bgColor rgb="FFC0C0C0"/>
      </patternFill>
    </fill>
    <fill>
      <patternFill patternType="solid">
        <fgColor rgb="FF000000"/>
        <bgColor rgb="FF111111"/>
      </patternFill>
    </fill>
  </fills>
  <borders count="3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8">
    <xf numFmtId="0" fontId="0" fillId="0" borderId="0"/>
    <xf numFmtId="164" fontId="1" fillId="0" borderId="0" applyBorder="0" applyProtection="0"/>
    <xf numFmtId="9" fontId="1" fillId="0" borderId="0" applyBorder="0" applyProtection="0"/>
    <xf numFmtId="0" fontId="118" fillId="0" borderId="0" applyBorder="0" applyProtection="0"/>
    <xf numFmtId="0" fontId="119" fillId="0" borderId="0" applyNumberFormat="0" applyFill="0" applyBorder="0" applyAlignment="0" applyProtection="0">
      <alignment vertical="center"/>
    </xf>
    <xf numFmtId="0" fontId="1" fillId="0" borderId="0"/>
    <xf numFmtId="0" fontId="120" fillId="0" borderId="0"/>
    <xf numFmtId="0" fontId="121" fillId="0" borderId="0" applyBorder="0" applyProtection="0"/>
    <xf numFmtId="0" fontId="56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122" fillId="0" borderId="0"/>
    <xf numFmtId="9" fontId="120" fillId="0" borderId="0" applyBorder="0" applyProtection="0"/>
    <xf numFmtId="0" fontId="120" fillId="0" borderId="0"/>
    <xf numFmtId="164" fontId="120" fillId="0" borderId="0" applyBorder="0" applyProtection="0"/>
  </cellStyleXfs>
  <cellXfs count="790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3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1" fontId="6" fillId="3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49" fontId="6" fillId="3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hidden="1"/>
    </xf>
    <xf numFmtId="0" fontId="8" fillId="2" borderId="0" xfId="0" applyFont="1" applyFill="1" applyProtection="1">
      <protection hidden="1"/>
    </xf>
    <xf numFmtId="0" fontId="8" fillId="2" borderId="0" xfId="0" applyFont="1" applyFill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8" fillId="2" borderId="0" xfId="0" applyFont="1" applyFill="1" applyAlignment="1" applyProtection="1">
      <alignment horizontal="left"/>
      <protection hidden="1"/>
    </xf>
    <xf numFmtId="0" fontId="9" fillId="4" borderId="3" xfId="0" applyFont="1" applyFill="1" applyBorder="1" applyAlignment="1" applyProtection="1">
      <alignment horizontal="center" vertical="center"/>
      <protection hidden="1"/>
    </xf>
    <xf numFmtId="0" fontId="9" fillId="4" borderId="4" xfId="0" applyFont="1" applyFill="1" applyBorder="1" applyAlignment="1" applyProtection="1">
      <alignment horizontal="center" vertical="center"/>
      <protection hidden="1"/>
    </xf>
    <xf numFmtId="0" fontId="9" fillId="4" borderId="2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Protection="1">
      <protection hidden="1"/>
    </xf>
    <xf numFmtId="0" fontId="10" fillId="5" borderId="5" xfId="1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 applyProtection="1">
      <alignment horizontal="center" vertical="center"/>
      <protection hidden="1"/>
    </xf>
    <xf numFmtId="0" fontId="11" fillId="0" borderId="5" xfId="10" applyFont="1" applyBorder="1" applyAlignment="1" applyProtection="1">
      <alignment horizontal="center" vertical="center"/>
      <protection hidden="1"/>
    </xf>
    <xf numFmtId="0" fontId="12" fillId="0" borderId="5" xfId="9" applyFont="1" applyBorder="1" applyAlignment="1" applyProtection="1">
      <alignment horizontal="center" vertical="center"/>
      <protection hidden="1"/>
    </xf>
    <xf numFmtId="0" fontId="98" fillId="0" borderId="5" xfId="10" applyBorder="1" applyAlignment="1" applyProtection="1">
      <alignment horizontal="center" vertical="center"/>
      <protection hidden="1"/>
    </xf>
    <xf numFmtId="0" fontId="12" fillId="0" borderId="5" xfId="10" applyFont="1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0" fillId="0" borderId="5" xfId="0" applyBorder="1" applyAlignment="1" applyProtection="1">
      <alignment horizontal="left" vertical="center" wrapText="1"/>
      <protection hidden="1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2" borderId="5" xfId="0" applyFont="1" applyFill="1" applyBorder="1" applyAlignment="1" applyProtection="1">
      <alignment horizontal="left" vertical="center" wrapText="1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left" vertical="center"/>
      <protection locked="0"/>
    </xf>
    <xf numFmtId="0" fontId="14" fillId="0" borderId="5" xfId="0" applyFont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left"/>
      <protection hidden="1"/>
    </xf>
    <xf numFmtId="0" fontId="9" fillId="3" borderId="5" xfId="0" applyFont="1" applyFill="1" applyBorder="1" applyAlignment="1" applyProtection="1">
      <alignment horizontal="left"/>
      <protection locked="0"/>
    </xf>
    <xf numFmtId="0" fontId="9" fillId="3" borderId="7" xfId="0" applyFont="1" applyFill="1" applyBorder="1" applyAlignment="1" applyProtection="1">
      <alignment horizontal="left"/>
      <protection locked="0"/>
    </xf>
    <xf numFmtId="0" fontId="15" fillId="3" borderId="5" xfId="0" applyFont="1" applyFill="1" applyBorder="1" applyAlignment="1" applyProtection="1">
      <alignment horizontal="left"/>
      <protection locked="0"/>
    </xf>
    <xf numFmtId="0" fontId="16" fillId="0" borderId="0" xfId="0" applyFont="1" applyProtection="1">
      <protection locked="0"/>
    </xf>
    <xf numFmtId="165" fontId="16" fillId="0" borderId="0" xfId="0" applyNumberFormat="1" applyFont="1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9" fillId="2" borderId="0" xfId="0" applyFont="1" applyFill="1" applyAlignment="1" applyProtection="1">
      <alignment horizontal="right" vertical="center"/>
      <protection locked="0"/>
    </xf>
    <xf numFmtId="0" fontId="20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49" fontId="19" fillId="2" borderId="0" xfId="5" applyNumberFormat="1" applyFont="1" applyFill="1" applyAlignment="1" applyProtection="1">
      <alignment horizontal="left" vertical="center"/>
      <protection locked="0"/>
    </xf>
    <xf numFmtId="0" fontId="19" fillId="2" borderId="0" xfId="0" applyFont="1" applyFill="1" applyAlignment="1" applyProtection="1">
      <alignment vertical="center"/>
      <protection locked="0"/>
    </xf>
    <xf numFmtId="165" fontId="16" fillId="2" borderId="0" xfId="5" applyNumberFormat="1" applyFont="1" applyFill="1" applyProtection="1">
      <protection locked="0"/>
    </xf>
    <xf numFmtId="0" fontId="21" fillId="6" borderId="5" xfId="0" applyFont="1" applyFill="1" applyBorder="1" applyAlignment="1" applyProtection="1">
      <alignment horizontal="center" vertical="center"/>
      <protection locked="0"/>
    </xf>
    <xf numFmtId="0" fontId="19" fillId="0" borderId="0" xfId="0" applyFont="1" applyProtection="1">
      <protection locked="0"/>
    </xf>
    <xf numFmtId="0" fontId="16" fillId="0" borderId="5" xfId="5" applyFont="1" applyBorder="1" applyAlignment="1" applyProtection="1">
      <alignment horizontal="center"/>
      <protection locked="0"/>
    </xf>
    <xf numFmtId="0" fontId="16" fillId="0" borderId="5" xfId="5" applyFont="1" applyBorder="1" applyAlignment="1" applyProtection="1">
      <alignment horizontal="left"/>
      <protection locked="0"/>
    </xf>
    <xf numFmtId="3" fontId="16" fillId="3" borderId="5" xfId="5" applyNumberFormat="1" applyFont="1" applyFill="1" applyBorder="1" applyAlignment="1" applyProtection="1">
      <alignment horizontal="center"/>
      <protection locked="0"/>
    </xf>
    <xf numFmtId="9" fontId="19" fillId="4" borderId="5" xfId="2" applyFont="1" applyFill="1" applyBorder="1" applyAlignment="1" applyProtection="1">
      <alignment horizontal="center"/>
      <protection hidden="1"/>
    </xf>
    <xf numFmtId="49" fontId="22" fillId="0" borderId="0" xfId="0" applyNumberFormat="1" applyFont="1" applyAlignment="1">
      <alignment horizontal="left" vertical="center"/>
    </xf>
    <xf numFmtId="0" fontId="23" fillId="0" borderId="0" xfId="0" applyFont="1"/>
    <xf numFmtId="0" fontId="24" fillId="0" borderId="7" xfId="0" applyFont="1" applyBorder="1" applyAlignment="1">
      <alignment horizontal="center"/>
    </xf>
    <xf numFmtId="0" fontId="24" fillId="0" borderId="7" xfId="0" applyFont="1" applyBorder="1" applyAlignment="1">
      <alignment horizontal="left" wrapText="1"/>
    </xf>
    <xf numFmtId="3" fontId="16" fillId="3" borderId="7" xfId="5" applyNumberFormat="1" applyFont="1" applyFill="1" applyBorder="1" applyAlignment="1" applyProtection="1">
      <alignment horizontal="center"/>
      <protection locked="0"/>
    </xf>
    <xf numFmtId="0" fontId="24" fillId="0" borderId="5" xfId="0" applyFont="1" applyBorder="1" applyAlignment="1">
      <alignment horizontal="center"/>
    </xf>
    <xf numFmtId="0" fontId="24" fillId="0" borderId="5" xfId="0" applyFont="1" applyBorder="1" applyAlignment="1">
      <alignment horizontal="left"/>
    </xf>
    <xf numFmtId="0" fontId="24" fillId="7" borderId="5" xfId="0" applyFont="1" applyFill="1" applyBorder="1" applyAlignment="1">
      <alignment horizontal="center"/>
    </xf>
    <xf numFmtId="0" fontId="24" fillId="7" borderId="5" xfId="0" applyFont="1" applyFill="1" applyBorder="1" applyAlignment="1">
      <alignment horizontal="left" wrapText="1"/>
    </xf>
    <xf numFmtId="9" fontId="19" fillId="4" borderId="7" xfId="0" applyNumberFormat="1" applyFont="1" applyFill="1" applyBorder="1" applyAlignment="1">
      <alignment horizontal="center"/>
    </xf>
    <xf numFmtId="166" fontId="24" fillId="0" borderId="0" xfId="0" applyNumberFormat="1" applyFont="1"/>
    <xf numFmtId="0" fontId="16" fillId="0" borderId="7" xfId="5" applyFont="1" applyBorder="1" applyAlignment="1" applyProtection="1">
      <alignment horizontal="center"/>
      <protection locked="0"/>
    </xf>
    <xf numFmtId="0" fontId="16" fillId="0" borderId="7" xfId="5" applyFont="1" applyBorder="1" applyAlignment="1" applyProtection="1">
      <alignment horizontal="left"/>
      <protection locked="0"/>
    </xf>
    <xf numFmtId="9" fontId="19" fillId="4" borderId="7" xfId="2" applyFont="1" applyFill="1" applyBorder="1" applyAlignment="1" applyProtection="1">
      <alignment horizontal="center"/>
      <protection hidden="1"/>
    </xf>
    <xf numFmtId="164" fontId="19" fillId="2" borderId="0" xfId="1" applyFont="1" applyFill="1" applyBorder="1" applyAlignment="1" applyProtection="1">
      <alignment horizontal="center" vertical="center"/>
      <protection locked="0"/>
    </xf>
    <xf numFmtId="164" fontId="19" fillId="2" borderId="0" xfId="1" applyFont="1" applyFill="1" applyBorder="1" applyAlignment="1" applyProtection="1">
      <alignment vertical="center"/>
      <protection locked="0"/>
    </xf>
    <xf numFmtId="164" fontId="16" fillId="2" borderId="0" xfId="1" applyFont="1" applyFill="1" applyBorder="1" applyProtection="1">
      <protection locked="0"/>
    </xf>
    <xf numFmtId="4" fontId="16" fillId="2" borderId="0" xfId="5" applyNumberFormat="1" applyFont="1" applyFill="1" applyProtection="1">
      <protection locked="0"/>
    </xf>
    <xf numFmtId="165" fontId="16" fillId="0" borderId="0" xfId="5" applyNumberFormat="1" applyFont="1" applyProtection="1">
      <protection locked="0"/>
    </xf>
    <xf numFmtId="0" fontId="21" fillId="2" borderId="0" xfId="0" applyFont="1" applyFill="1" applyAlignment="1" applyProtection="1">
      <alignment horizontal="left"/>
      <protection locked="0"/>
    </xf>
    <xf numFmtId="4" fontId="21" fillId="2" borderId="0" xfId="5" applyNumberFormat="1" applyFont="1" applyFill="1" applyProtection="1">
      <protection locked="0"/>
    </xf>
    <xf numFmtId="4" fontId="19" fillId="2" borderId="0" xfId="5" applyNumberFormat="1" applyFont="1" applyFill="1" applyProtection="1">
      <protection locked="0"/>
    </xf>
    <xf numFmtId="0" fontId="19" fillId="2" borderId="0" xfId="0" applyFont="1" applyFill="1" applyAlignment="1" applyProtection="1">
      <alignment horizontal="center" vertical="center"/>
      <protection locked="0"/>
    </xf>
    <xf numFmtId="49" fontId="16" fillId="2" borderId="0" xfId="5" applyNumberFormat="1" applyFont="1" applyFill="1" applyAlignment="1" applyProtection="1">
      <alignment horizontal="center"/>
      <protection locked="0"/>
    </xf>
    <xf numFmtId="0" fontId="19" fillId="2" borderId="0" xfId="0" applyFont="1" applyFill="1" applyAlignment="1" applyProtection="1">
      <alignment horizontal="right"/>
      <protection locked="0"/>
    </xf>
    <xf numFmtId="0" fontId="27" fillId="2" borderId="0" xfId="0" applyFont="1" applyFill="1" applyProtection="1">
      <protection locked="0"/>
    </xf>
    <xf numFmtId="0" fontId="28" fillId="0" borderId="0" xfId="0" applyFont="1" applyProtection="1">
      <protection locked="0"/>
    </xf>
    <xf numFmtId="0" fontId="27" fillId="0" borderId="0" xfId="0" applyFont="1" applyAlignment="1" applyProtection="1">
      <alignment horizontal="center"/>
      <protection locked="0"/>
    </xf>
    <xf numFmtId="0" fontId="27" fillId="0" borderId="0" xfId="0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29" fillId="0" borderId="0" xfId="5" applyFont="1" applyProtection="1">
      <protection locked="0"/>
    </xf>
    <xf numFmtId="0" fontId="30" fillId="0" borderId="0" xfId="5" applyFont="1" applyProtection="1">
      <protection locked="0"/>
    </xf>
    <xf numFmtId="0" fontId="31" fillId="2" borderId="0" xfId="0" applyFont="1" applyFill="1" applyAlignment="1" applyProtection="1">
      <alignment horizontal="right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1" fillId="0" borderId="0" xfId="0" applyFont="1" applyAlignment="1" applyProtection="1">
      <alignment horizontal="right" vertical="center"/>
      <protection locked="0"/>
    </xf>
    <xf numFmtId="0" fontId="34" fillId="0" borderId="0" xfId="5" applyFont="1" applyProtection="1">
      <protection locked="0"/>
    </xf>
    <xf numFmtId="1" fontId="25" fillId="2" borderId="0" xfId="0" applyNumberFormat="1" applyFont="1" applyFill="1" applyAlignment="1" applyProtection="1">
      <alignment horizontal="center"/>
      <protection locked="0"/>
    </xf>
    <xf numFmtId="4" fontId="19" fillId="2" borderId="0" xfId="5" applyNumberFormat="1" applyFont="1" applyFill="1" applyAlignment="1" applyProtection="1">
      <alignment horizontal="center" vertical="center"/>
      <protection locked="0"/>
    </xf>
    <xf numFmtId="1" fontId="8" fillId="2" borderId="0" xfId="0" applyNumberFormat="1" applyFont="1" applyFill="1" applyAlignment="1" applyProtection="1">
      <alignment horizontal="center"/>
      <protection locked="0"/>
    </xf>
    <xf numFmtId="4" fontId="25" fillId="2" borderId="0" xfId="5" applyNumberFormat="1" applyFont="1" applyFill="1" applyAlignment="1" applyProtection="1">
      <alignment horizontal="center" vertical="center"/>
      <protection locked="0"/>
    </xf>
    <xf numFmtId="0" fontId="21" fillId="6" borderId="3" xfId="0" applyFont="1" applyFill="1" applyBorder="1" applyAlignment="1" applyProtection="1">
      <alignment horizontal="center" vertical="center"/>
      <protection locked="0"/>
    </xf>
    <xf numFmtId="0" fontId="21" fillId="6" borderId="8" xfId="0" applyFont="1" applyFill="1" applyBorder="1" applyAlignment="1" applyProtection="1">
      <alignment horizontal="center" vertical="center"/>
      <protection locked="0"/>
    </xf>
    <xf numFmtId="167" fontId="21" fillId="6" borderId="8" xfId="0" applyNumberFormat="1" applyFont="1" applyFill="1" applyBorder="1" applyAlignment="1" applyProtection="1">
      <alignment horizontal="center" vertical="center" wrapText="1"/>
      <protection locked="0"/>
    </xf>
    <xf numFmtId="0" fontId="21" fillId="6" borderId="9" xfId="0" applyFont="1" applyFill="1" applyBorder="1" applyAlignment="1" applyProtection="1">
      <alignment horizontal="center" vertical="center" wrapText="1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35" fillId="4" borderId="5" xfId="0" applyFont="1" applyFill="1" applyBorder="1" applyAlignment="1" applyProtection="1">
      <alignment horizontal="center" vertical="center"/>
      <protection locked="0"/>
    </xf>
    <xf numFmtId="0" fontId="19" fillId="4" borderId="5" xfId="0" applyFont="1" applyFill="1" applyBorder="1" applyAlignment="1" applyProtection="1">
      <alignment horizontal="center" vertical="center"/>
      <protection locked="0"/>
    </xf>
    <xf numFmtId="0" fontId="19" fillId="2" borderId="10" xfId="0" applyFont="1" applyFill="1" applyBorder="1" applyAlignment="1" applyProtection="1">
      <alignment vertical="center"/>
      <protection locked="0"/>
    </xf>
    <xf numFmtId="0" fontId="35" fillId="4" borderId="11" xfId="0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left" vertical="center" wrapText="1"/>
      <protection locked="0"/>
    </xf>
    <xf numFmtId="3" fontId="16" fillId="3" borderId="5" xfId="1" applyNumberFormat="1" applyFont="1" applyFill="1" applyBorder="1" applyAlignment="1" applyProtection="1">
      <alignment horizontal="center"/>
      <protection locked="0"/>
    </xf>
    <xf numFmtId="168" fontId="16" fillId="3" borderId="5" xfId="1" applyNumberFormat="1" applyFont="1" applyFill="1" applyBorder="1" applyAlignment="1" applyProtection="1">
      <alignment horizontal="center" vertical="center"/>
      <protection locked="0"/>
    </xf>
    <xf numFmtId="0" fontId="19" fillId="4" borderId="5" xfId="0" applyFont="1" applyFill="1" applyBorder="1" applyAlignment="1" applyProtection="1">
      <alignment horizontal="center" vertical="center" wrapText="1"/>
      <protection locked="0"/>
    </xf>
    <xf numFmtId="3" fontId="19" fillId="4" borderId="5" xfId="1" applyNumberFormat="1" applyFont="1" applyFill="1" applyBorder="1" applyAlignment="1" applyProtection="1">
      <alignment horizontal="center" vertical="center"/>
      <protection hidden="1"/>
    </xf>
    <xf numFmtId="168" fontId="19" fillId="4" borderId="5" xfId="1" applyNumberFormat="1" applyFont="1" applyFill="1" applyBorder="1" applyAlignment="1" applyProtection="1">
      <alignment horizontal="center" vertical="center"/>
      <protection hidden="1"/>
    </xf>
    <xf numFmtId="0" fontId="35" fillId="2" borderId="0" xfId="0" applyFont="1" applyFill="1" applyAlignment="1" applyProtection="1">
      <alignment horizontal="center" vertical="center"/>
      <protection locked="0"/>
    </xf>
    <xf numFmtId="3" fontId="19" fillId="2" borderId="0" xfId="1" applyNumberFormat="1" applyFont="1" applyFill="1" applyBorder="1" applyAlignment="1" applyProtection="1">
      <alignment horizontal="center" vertical="center"/>
      <protection locked="0"/>
    </xf>
    <xf numFmtId="168" fontId="19" fillId="2" borderId="0" xfId="1" applyNumberFormat="1" applyFont="1" applyFill="1" applyBorder="1" applyAlignment="1" applyProtection="1">
      <alignment horizontal="center" vertical="center"/>
      <protection locked="0"/>
    </xf>
    <xf numFmtId="0" fontId="35" fillId="4" borderId="12" xfId="0" applyFont="1" applyFill="1" applyBorder="1" applyAlignment="1" applyProtection="1">
      <alignment horizontal="center" vertical="center"/>
      <protection locked="0"/>
    </xf>
    <xf numFmtId="0" fontId="25" fillId="2" borderId="13" xfId="0" applyFont="1" applyFill="1" applyBorder="1" applyAlignment="1" applyProtection="1">
      <alignment horizontal="left" wrapText="1"/>
      <protection locked="0"/>
    </xf>
    <xf numFmtId="3" fontId="16" fillId="3" borderId="13" xfId="1" applyNumberFormat="1" applyFont="1" applyFill="1" applyBorder="1" applyAlignment="1" applyProtection="1">
      <alignment horizontal="center"/>
      <protection locked="0"/>
    </xf>
    <xf numFmtId="168" fontId="16" fillId="3" borderId="13" xfId="1" applyNumberFormat="1" applyFont="1" applyFill="1" applyBorder="1" applyAlignment="1" applyProtection="1">
      <alignment horizontal="center"/>
      <protection locked="0"/>
    </xf>
    <xf numFmtId="3" fontId="27" fillId="2" borderId="0" xfId="0" applyNumberFormat="1" applyFont="1" applyFill="1" applyProtection="1">
      <protection locked="0"/>
    </xf>
    <xf numFmtId="3" fontId="19" fillId="4" borderId="5" xfId="1" applyNumberFormat="1" applyFont="1" applyFill="1" applyBorder="1" applyAlignment="1" applyProtection="1">
      <alignment horizontal="center"/>
      <protection hidden="1"/>
    </xf>
    <xf numFmtId="168" fontId="19" fillId="4" borderId="5" xfId="1" applyNumberFormat="1" applyFont="1" applyFill="1" applyBorder="1" applyAlignment="1" applyProtection="1">
      <alignment horizontal="center"/>
      <protection hidden="1"/>
    </xf>
    <xf numFmtId="0" fontId="27" fillId="2" borderId="0" xfId="0" applyFont="1" applyFill="1" applyAlignment="1" applyProtection="1">
      <alignment horizontal="center"/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28" fillId="2" borderId="0" xfId="0" applyFont="1" applyFill="1" applyProtection="1">
      <protection locked="0"/>
    </xf>
    <xf numFmtId="49" fontId="25" fillId="2" borderId="0" xfId="0" applyNumberFormat="1" applyFont="1" applyFill="1" applyProtection="1">
      <protection locked="0"/>
    </xf>
    <xf numFmtId="4" fontId="25" fillId="2" borderId="0" xfId="5" applyNumberFormat="1" applyFont="1" applyFill="1" applyAlignment="1" applyProtection="1">
      <alignment horizontal="center"/>
      <protection locked="0"/>
    </xf>
    <xf numFmtId="4" fontId="19" fillId="2" borderId="0" xfId="5" applyNumberFormat="1" applyFont="1" applyFill="1" applyAlignment="1" applyProtection="1">
      <alignment horizontal="center"/>
      <protection locked="0"/>
    </xf>
    <xf numFmtId="49" fontId="8" fillId="2" borderId="0" xfId="0" applyNumberFormat="1" applyFont="1" applyFill="1" applyProtection="1">
      <protection locked="0"/>
    </xf>
    <xf numFmtId="4" fontId="8" fillId="2" borderId="0" xfId="5" applyNumberFormat="1" applyFont="1" applyFill="1" applyAlignment="1" applyProtection="1">
      <alignment horizontal="center"/>
      <protection locked="0"/>
    </xf>
    <xf numFmtId="0" fontId="21" fillId="6" borderId="14" xfId="0" applyFont="1" applyFill="1" applyBorder="1" applyAlignment="1" applyProtection="1">
      <alignment horizontal="center" vertical="center"/>
      <protection locked="0"/>
    </xf>
    <xf numFmtId="167" fontId="21" fillId="6" borderId="15" xfId="0" applyNumberFormat="1" applyFont="1" applyFill="1" applyBorder="1" applyAlignment="1" applyProtection="1">
      <alignment horizontal="center" vertical="center"/>
      <protection locked="0"/>
    </xf>
    <xf numFmtId="0" fontId="21" fillId="6" borderId="13" xfId="0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left"/>
      <protection locked="0"/>
    </xf>
    <xf numFmtId="169" fontId="36" fillId="3" borderId="5" xfId="1" applyNumberFormat="1" applyFont="1" applyFill="1" applyBorder="1" applyAlignment="1" applyProtection="1">
      <alignment horizontal="center" vertical="center"/>
      <protection locked="0"/>
    </xf>
    <xf numFmtId="168" fontId="36" fillId="3" borderId="5" xfId="1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169" fontId="16" fillId="3" borderId="5" xfId="1" applyNumberFormat="1" applyFont="1" applyFill="1" applyBorder="1" applyAlignment="1" applyProtection="1">
      <alignment horizontal="center" vertical="center"/>
      <protection locked="0"/>
    </xf>
    <xf numFmtId="4" fontId="19" fillId="2" borderId="0" xfId="1" applyNumberFormat="1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Protection="1">
      <protection locked="0"/>
    </xf>
    <xf numFmtId="49" fontId="6" fillId="2" borderId="0" xfId="5" applyNumberFormat="1" applyFont="1" applyFill="1" applyAlignment="1" applyProtection="1">
      <alignment horizontal="left"/>
      <protection locked="0"/>
    </xf>
    <xf numFmtId="0" fontId="6" fillId="2" borderId="0" xfId="0" applyFont="1" applyFill="1" applyProtection="1">
      <protection locked="0"/>
    </xf>
    <xf numFmtId="0" fontId="37" fillId="3" borderId="5" xfId="0" applyFont="1" applyFill="1" applyBorder="1" applyAlignment="1" applyProtection="1">
      <alignment horizontal="center" vertical="center" wrapText="1"/>
      <protection locked="0"/>
    </xf>
    <xf numFmtId="0" fontId="38" fillId="0" borderId="5" xfId="3" applyFont="1" applyBorder="1" applyAlignment="1" applyProtection="1">
      <alignment horizontal="center"/>
      <protection locked="0"/>
    </xf>
    <xf numFmtId="0" fontId="29" fillId="0" borderId="0" xfId="0" applyFont="1" applyProtection="1">
      <protection locked="0"/>
    </xf>
    <xf numFmtId="165" fontId="17" fillId="0" borderId="0" xfId="5" applyNumberFormat="1" applyFont="1" applyProtection="1">
      <protection locked="0"/>
    </xf>
    <xf numFmtId="165" fontId="19" fillId="0" borderId="0" xfId="5" applyNumberFormat="1" applyFont="1" applyProtection="1">
      <protection locked="0"/>
    </xf>
    <xf numFmtId="165" fontId="28" fillId="0" borderId="0" xfId="5" applyNumberFormat="1" applyFont="1" applyProtection="1">
      <protection locked="0"/>
    </xf>
    <xf numFmtId="49" fontId="16" fillId="0" borderId="0" xfId="0" applyNumberFormat="1" applyFont="1" applyAlignment="1" applyProtection="1">
      <alignment horizontal="center"/>
      <protection locked="0"/>
    </xf>
    <xf numFmtId="0" fontId="39" fillId="2" borderId="0" xfId="0" applyFont="1" applyFill="1" applyAlignment="1" applyProtection="1">
      <alignment horizontal="right" vertical="center"/>
      <protection locked="0"/>
    </xf>
    <xf numFmtId="0" fontId="39" fillId="0" borderId="0" xfId="0" applyFont="1" applyAlignment="1" applyProtection="1">
      <alignment horizontal="right" vertical="center"/>
      <protection locked="0"/>
    </xf>
    <xf numFmtId="49" fontId="8" fillId="2" borderId="0" xfId="5" applyNumberFormat="1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49" fontId="16" fillId="0" borderId="5" xfId="5" applyNumberFormat="1" applyFont="1" applyBorder="1" applyAlignment="1" applyProtection="1">
      <alignment horizontal="center" vertical="center"/>
      <protection locked="0"/>
    </xf>
    <xf numFmtId="0" fontId="43" fillId="3" borderId="5" xfId="1" applyNumberFormat="1" applyFont="1" applyFill="1" applyBorder="1" applyAlignment="1" applyProtection="1">
      <alignment horizontal="center"/>
      <protection locked="0"/>
    </xf>
    <xf numFmtId="0" fontId="16" fillId="3" borderId="5" xfId="1" applyNumberFormat="1" applyFont="1" applyFill="1" applyBorder="1" applyAlignment="1" applyProtection="1">
      <alignment horizontal="center"/>
      <protection locked="0"/>
    </xf>
    <xf numFmtId="3" fontId="44" fillId="3" borderId="5" xfId="5" applyNumberFormat="1" applyFont="1" applyFill="1" applyBorder="1" applyAlignment="1" applyProtection="1">
      <alignment horizontal="center" vertical="center"/>
      <protection locked="0"/>
    </xf>
    <xf numFmtId="1" fontId="44" fillId="4" borderId="13" xfId="5" applyNumberFormat="1" applyFont="1" applyFill="1" applyBorder="1" applyAlignment="1">
      <alignment horizontal="center"/>
    </xf>
    <xf numFmtId="3" fontId="8" fillId="4" borderId="5" xfId="5" applyNumberFormat="1" applyFont="1" applyFill="1" applyBorder="1" applyAlignment="1">
      <alignment horizontal="center"/>
    </xf>
    <xf numFmtId="1" fontId="8" fillId="4" borderId="5" xfId="5" applyNumberFormat="1" applyFont="1" applyFill="1" applyBorder="1" applyAlignment="1">
      <alignment horizontal="center"/>
    </xf>
    <xf numFmtId="1" fontId="44" fillId="4" borderId="5" xfId="5" applyNumberFormat="1" applyFont="1" applyFill="1" applyBorder="1" applyAlignment="1">
      <alignment horizontal="center"/>
    </xf>
    <xf numFmtId="0" fontId="31" fillId="2" borderId="0" xfId="0" applyFont="1" applyFill="1" applyAlignment="1" applyProtection="1">
      <alignment horizontal="right"/>
      <protection locked="0"/>
    </xf>
    <xf numFmtId="3" fontId="8" fillId="2" borderId="0" xfId="5" applyNumberFormat="1" applyFont="1" applyFill="1" applyProtection="1">
      <protection locked="0"/>
    </xf>
    <xf numFmtId="4" fontId="8" fillId="2" borderId="0" xfId="5" applyNumberFormat="1" applyFont="1" applyFill="1" applyProtection="1">
      <protection locked="0"/>
    </xf>
    <xf numFmtId="4" fontId="44" fillId="2" borderId="0" xfId="5" applyNumberFormat="1" applyFont="1" applyFill="1" applyProtection="1">
      <protection locked="0"/>
    </xf>
    <xf numFmtId="3" fontId="44" fillId="2" borderId="0" xfId="5" applyNumberFormat="1" applyFont="1" applyFill="1" applyProtection="1">
      <protection locked="0"/>
    </xf>
    <xf numFmtId="3" fontId="16" fillId="2" borderId="0" xfId="5" applyNumberFormat="1" applyFont="1" applyFill="1" applyProtection="1">
      <protection locked="0"/>
    </xf>
    <xf numFmtId="0" fontId="16" fillId="2" borderId="0" xfId="0" applyFont="1" applyFill="1" applyProtection="1">
      <protection locked="0"/>
    </xf>
    <xf numFmtId="0" fontId="31" fillId="2" borderId="0" xfId="0" applyFont="1" applyFill="1" applyProtection="1">
      <protection locked="0"/>
    </xf>
    <xf numFmtId="0" fontId="42" fillId="6" borderId="5" xfId="0" applyFont="1" applyFill="1" applyBorder="1" applyAlignment="1" applyProtection="1">
      <alignment horizontal="center" vertical="center"/>
      <protection locked="0"/>
    </xf>
    <xf numFmtId="0" fontId="42" fillId="6" borderId="16" xfId="0" applyFont="1" applyFill="1" applyBorder="1" applyAlignment="1" applyProtection="1">
      <alignment horizontal="center" vertical="center"/>
      <protection locked="0"/>
    </xf>
    <xf numFmtId="4" fontId="17" fillId="2" borderId="0" xfId="5" applyNumberFormat="1" applyFont="1" applyFill="1" applyProtection="1">
      <protection locked="0"/>
    </xf>
    <xf numFmtId="165" fontId="17" fillId="2" borderId="0" xfId="5" applyNumberFormat="1" applyFont="1" applyFill="1" applyProtection="1">
      <protection locked="0"/>
    </xf>
    <xf numFmtId="49" fontId="16" fillId="0" borderId="16" xfId="5" applyNumberFormat="1" applyFont="1" applyBorder="1" applyAlignment="1" applyProtection="1">
      <alignment horizontal="center"/>
      <protection locked="0"/>
    </xf>
    <xf numFmtId="169" fontId="8" fillId="4" borderId="17" xfId="1" applyNumberFormat="1" applyFont="1" applyFill="1" applyBorder="1" applyAlignment="1" applyProtection="1">
      <alignment horizontal="center" vertical="center"/>
    </xf>
    <xf numFmtId="169" fontId="44" fillId="3" borderId="5" xfId="1" applyNumberFormat="1" applyFont="1" applyFill="1" applyBorder="1" applyAlignment="1" applyProtection="1">
      <alignment horizontal="center" vertical="center"/>
      <protection locked="0"/>
    </xf>
    <xf numFmtId="169" fontId="44" fillId="4" borderId="5" xfId="1" applyNumberFormat="1" applyFont="1" applyFill="1" applyBorder="1" applyAlignment="1" applyProtection="1">
      <alignment horizontal="center"/>
    </xf>
    <xf numFmtId="169" fontId="8" fillId="4" borderId="5" xfId="1" applyNumberFormat="1" applyFont="1" applyFill="1" applyBorder="1" applyAlignment="1" applyProtection="1">
      <alignment horizontal="center"/>
    </xf>
    <xf numFmtId="169" fontId="8" fillId="4" borderId="16" xfId="1" applyNumberFormat="1" applyFont="1" applyFill="1" applyBorder="1" applyAlignment="1" applyProtection="1">
      <alignment horizontal="center"/>
      <protection locked="0"/>
    </xf>
    <xf numFmtId="169" fontId="8" fillId="4" borderId="5" xfId="1" applyNumberFormat="1" applyFont="1" applyFill="1" applyBorder="1" applyAlignment="1" applyProtection="1">
      <alignment horizontal="center"/>
      <protection locked="0"/>
    </xf>
    <xf numFmtId="165" fontId="19" fillId="2" borderId="0" xfId="5" applyNumberFormat="1" applyFont="1" applyFill="1" applyProtection="1">
      <protection locked="0"/>
    </xf>
    <xf numFmtId="165" fontId="44" fillId="2" borderId="0" xfId="5" applyNumberFormat="1" applyFont="1" applyFill="1" applyProtection="1">
      <protection locked="0"/>
    </xf>
    <xf numFmtId="4" fontId="16" fillId="2" borderId="0" xfId="5" applyNumberFormat="1" applyFont="1" applyFill="1" applyAlignment="1" applyProtection="1">
      <alignment horizontal="center"/>
      <protection locked="0"/>
    </xf>
    <xf numFmtId="49" fontId="8" fillId="2" borderId="0" xfId="5" applyNumberFormat="1" applyFont="1" applyFill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19" fillId="0" borderId="7" xfId="5" applyFont="1" applyBorder="1" applyAlignment="1" applyProtection="1">
      <alignment horizontal="center"/>
      <protection locked="0"/>
    </xf>
    <xf numFmtId="165" fontId="16" fillId="3" borderId="7" xfId="5" applyNumberFormat="1" applyFont="1" applyFill="1" applyBorder="1" applyAlignment="1" applyProtection="1">
      <alignment horizontal="center"/>
      <protection locked="0"/>
    </xf>
    <xf numFmtId="165" fontId="16" fillId="3" borderId="11" xfId="5" applyNumberFormat="1" applyFont="1" applyFill="1" applyBorder="1" applyAlignment="1" applyProtection="1">
      <alignment horizontal="center"/>
      <protection locked="0"/>
    </xf>
    <xf numFmtId="165" fontId="16" fillId="3" borderId="20" xfId="5" applyNumberFormat="1" applyFont="1" applyFill="1" applyBorder="1" applyAlignment="1" applyProtection="1">
      <alignment horizontal="center"/>
      <protection locked="0"/>
    </xf>
    <xf numFmtId="0" fontId="19" fillId="0" borderId="5" xfId="5" applyFont="1" applyBorder="1" applyAlignment="1" applyProtection="1">
      <alignment horizontal="center"/>
      <protection locked="0"/>
    </xf>
    <xf numFmtId="165" fontId="16" fillId="3" borderId="5" xfId="5" applyNumberFormat="1" applyFont="1" applyFill="1" applyBorder="1" applyAlignment="1" applyProtection="1">
      <alignment horizontal="center"/>
      <protection locked="0"/>
    </xf>
    <xf numFmtId="0" fontId="19" fillId="0" borderId="0" xfId="5" applyFont="1" applyAlignment="1" applyProtection="1">
      <alignment horizontal="center"/>
      <protection locked="0"/>
    </xf>
    <xf numFmtId="165" fontId="16" fillId="0" borderId="0" xfId="5" applyNumberFormat="1" applyFont="1" applyAlignment="1" applyProtection="1">
      <alignment horizontal="center"/>
      <protection locked="0"/>
    </xf>
    <xf numFmtId="4" fontId="16" fillId="0" borderId="0" xfId="5" applyNumberFormat="1" applyFont="1" applyProtection="1">
      <protection locked="0"/>
    </xf>
    <xf numFmtId="0" fontId="45" fillId="0" borderId="0" xfId="0" applyFont="1" applyAlignment="1" applyProtection="1">
      <alignment horizontal="center" vertical="center"/>
      <protection locked="0"/>
    </xf>
    <xf numFmtId="0" fontId="46" fillId="0" borderId="0" xfId="0" applyFont="1" applyAlignment="1" applyProtection="1">
      <alignment horizontal="center" vertical="center"/>
      <protection locked="0"/>
    </xf>
    <xf numFmtId="49" fontId="47" fillId="2" borderId="0" xfId="0" applyNumberFormat="1" applyFont="1" applyFill="1" applyAlignment="1" applyProtection="1">
      <alignment horizontal="center" vertical="center"/>
      <protection locked="0"/>
    </xf>
    <xf numFmtId="4" fontId="48" fillId="2" borderId="0" xfId="5" applyNumberFormat="1" applyFont="1" applyFill="1" applyProtection="1">
      <protection locked="0"/>
    </xf>
    <xf numFmtId="4" fontId="21" fillId="2" borderId="0" xfId="5" applyNumberFormat="1" applyFont="1" applyFill="1" applyAlignment="1" applyProtection="1">
      <alignment horizont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left" vertical="center"/>
      <protection locked="0"/>
    </xf>
    <xf numFmtId="169" fontId="44" fillId="4" borderId="5" xfId="1" applyNumberFormat="1" applyFont="1" applyFill="1" applyBorder="1" applyAlignment="1" applyProtection="1">
      <alignment horizontal="center" vertical="center"/>
    </xf>
    <xf numFmtId="9" fontId="16" fillId="2" borderId="0" xfId="5" applyNumberFormat="1" applyFont="1" applyFill="1" applyProtection="1">
      <protection locked="0"/>
    </xf>
    <xf numFmtId="169" fontId="8" fillId="4" borderId="13" xfId="1" applyNumberFormat="1" applyFont="1" applyFill="1" applyBorder="1" applyAlignment="1" applyProtection="1">
      <alignment horizontal="center" vertical="center"/>
    </xf>
    <xf numFmtId="4" fontId="44" fillId="2" borderId="21" xfId="5" applyNumberFormat="1" applyFont="1" applyFill="1" applyBorder="1" applyProtection="1">
      <protection locked="0"/>
    </xf>
    <xf numFmtId="0" fontId="31" fillId="0" borderId="16" xfId="0" applyFont="1" applyBorder="1" applyAlignment="1" applyProtection="1">
      <alignment vertical="center" wrapText="1"/>
      <protection locked="0"/>
    </xf>
    <xf numFmtId="9" fontId="16" fillId="2" borderId="0" xfId="5" applyNumberFormat="1" applyFont="1" applyFill="1" applyAlignment="1" applyProtection="1">
      <alignment horizontal="center"/>
      <protection locked="0"/>
    </xf>
    <xf numFmtId="169" fontId="49" fillId="3" borderId="5" xfId="17" applyNumberFormat="1" applyFont="1" applyFill="1" applyBorder="1" applyAlignment="1" applyProtection="1">
      <alignment horizontal="center" vertical="center"/>
      <protection locked="0"/>
    </xf>
    <xf numFmtId="0" fontId="31" fillId="0" borderId="21" xfId="0" applyFont="1" applyBorder="1" applyAlignment="1" applyProtection="1">
      <alignment vertical="center" wrapText="1"/>
      <protection locked="0"/>
    </xf>
    <xf numFmtId="169" fontId="8" fillId="4" borderId="5" xfId="1" applyNumberFormat="1" applyFont="1" applyFill="1" applyBorder="1" applyAlignment="1" applyProtection="1">
      <alignment horizontal="center" vertical="center"/>
    </xf>
    <xf numFmtId="164" fontId="1" fillId="0" borderId="0" xfId="1" applyBorder="1" applyProtection="1">
      <protection locked="0"/>
    </xf>
    <xf numFmtId="10" fontId="8" fillId="4" borderId="5" xfId="1" applyNumberFormat="1" applyFont="1" applyFill="1" applyBorder="1" applyAlignment="1" applyProtection="1">
      <alignment horizontal="center" vertical="center"/>
    </xf>
    <xf numFmtId="49" fontId="25" fillId="2" borderId="0" xfId="5" applyNumberFormat="1" applyFont="1" applyFill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left" vertical="center"/>
      <protection locked="0"/>
    </xf>
    <xf numFmtId="1" fontId="8" fillId="2" borderId="0" xfId="0" applyNumberFormat="1" applyFont="1" applyFill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vertical="center"/>
      <protection locked="0"/>
    </xf>
    <xf numFmtId="49" fontId="19" fillId="2" borderId="0" xfId="5" applyNumberFormat="1" applyFont="1" applyFill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31" fillId="2" borderId="0" xfId="0" applyFont="1" applyFill="1" applyAlignment="1" applyProtection="1">
      <alignment horizontal="left" vertical="center"/>
      <protection locked="0"/>
    </xf>
    <xf numFmtId="3" fontId="44" fillId="2" borderId="0" xfId="5" applyNumberFormat="1" applyFont="1" applyFill="1" applyAlignment="1" applyProtection="1">
      <alignment horizontal="center" vertical="center"/>
      <protection locked="0"/>
    </xf>
    <xf numFmtId="1" fontId="44" fillId="2" borderId="0" xfId="0" applyNumberFormat="1" applyFont="1" applyFill="1" applyAlignment="1" applyProtection="1">
      <alignment horizontal="center"/>
      <protection locked="0"/>
    </xf>
    <xf numFmtId="1" fontId="44" fillId="2" borderId="0" xfId="5" applyNumberFormat="1" applyFont="1" applyFill="1" applyAlignment="1" applyProtection="1">
      <alignment horizontal="center"/>
      <protection locked="0"/>
    </xf>
    <xf numFmtId="49" fontId="16" fillId="2" borderId="0" xfId="5" applyNumberFormat="1" applyFont="1" applyFill="1" applyAlignment="1" applyProtection="1">
      <alignment horizontal="center" vertical="center"/>
      <protection locked="0"/>
    </xf>
    <xf numFmtId="1" fontId="44" fillId="2" borderId="0" xfId="5" applyNumberFormat="1" applyFont="1" applyFill="1" applyAlignment="1" applyProtection="1">
      <alignment horizontal="center" vertical="center"/>
      <protection locked="0"/>
    </xf>
    <xf numFmtId="3" fontId="8" fillId="2" borderId="0" xfId="5" applyNumberFormat="1" applyFont="1" applyFill="1" applyAlignment="1" applyProtection="1">
      <alignment horizontal="center" vertical="center"/>
      <protection locked="0"/>
    </xf>
    <xf numFmtId="10" fontId="8" fillId="2" borderId="0" xfId="2" applyNumberFormat="1" applyFont="1" applyFill="1" applyBorder="1" applyAlignment="1" applyProtection="1">
      <alignment horizontal="center" vertical="center"/>
      <protection locked="0"/>
    </xf>
    <xf numFmtId="1" fontId="8" fillId="2" borderId="0" xfId="2" applyNumberFormat="1" applyFont="1" applyFill="1" applyBorder="1" applyAlignment="1" applyProtection="1">
      <alignment horizontal="center" vertical="center"/>
      <protection locked="0"/>
    </xf>
    <xf numFmtId="49" fontId="8" fillId="2" borderId="0" xfId="0" applyNumberFormat="1" applyFont="1" applyFill="1" applyAlignment="1" applyProtection="1">
      <alignment horizontal="center"/>
      <protection locked="0"/>
    </xf>
    <xf numFmtId="4" fontId="16" fillId="2" borderId="12" xfId="5" applyNumberFormat="1" applyFont="1" applyFill="1" applyBorder="1" applyProtection="1">
      <protection locked="0"/>
    </xf>
    <xf numFmtId="0" fontId="31" fillId="8" borderId="5" xfId="0" applyFont="1" applyFill="1" applyBorder="1" applyAlignment="1" applyProtection="1">
      <alignment horizontal="left" vertical="center" wrapText="1"/>
      <protection locked="0"/>
    </xf>
    <xf numFmtId="3" fontId="16" fillId="8" borderId="5" xfId="1" applyNumberFormat="1" applyFont="1" applyFill="1" applyBorder="1" applyAlignment="1" applyProtection="1">
      <alignment horizontal="center"/>
    </xf>
    <xf numFmtId="3" fontId="19" fillId="2" borderId="0" xfId="5" applyNumberFormat="1" applyFont="1" applyFill="1" applyProtection="1">
      <protection locked="0"/>
    </xf>
    <xf numFmtId="4" fontId="50" fillId="2" borderId="0" xfId="5" applyNumberFormat="1" applyFont="1" applyFill="1" applyAlignment="1" applyProtection="1">
      <alignment horizontal="center" vertical="center"/>
      <protection locked="0"/>
    </xf>
    <xf numFmtId="10" fontId="8" fillId="2" borderId="0" xfId="5" applyNumberFormat="1" applyFont="1" applyFill="1" applyAlignment="1" applyProtection="1">
      <alignment horizontal="center" vertical="center"/>
      <protection locked="0"/>
    </xf>
    <xf numFmtId="49" fontId="8" fillId="2" borderId="0" xfId="0" applyNumberFormat="1" applyFont="1" applyFill="1" applyAlignment="1" applyProtection="1">
      <alignment horizontal="center" vertical="center"/>
      <protection locked="0"/>
    </xf>
    <xf numFmtId="4" fontId="8" fillId="2" borderId="10" xfId="5" applyNumberFormat="1" applyFont="1" applyFill="1" applyBorder="1" applyAlignment="1" applyProtection="1">
      <alignment horizontal="left" vertical="center"/>
      <protection locked="0"/>
    </xf>
    <xf numFmtId="0" fontId="31" fillId="0" borderId="16" xfId="0" applyFont="1" applyBorder="1" applyAlignment="1" applyProtection="1">
      <alignment horizontal="left" vertical="center" wrapText="1"/>
      <protection locked="0"/>
    </xf>
    <xf numFmtId="3" fontId="16" fillId="9" borderId="5" xfId="1" applyNumberFormat="1" applyFont="1" applyFill="1" applyBorder="1" applyAlignment="1" applyProtection="1">
      <alignment horizont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170" fontId="8" fillId="4" borderId="5" xfId="5" applyNumberFormat="1" applyFont="1" applyFill="1" applyBorder="1" applyAlignment="1">
      <alignment horizontal="center" vertical="center"/>
    </xf>
    <xf numFmtId="10" fontId="8" fillId="4" borderId="5" xfId="5" applyNumberFormat="1" applyFont="1" applyFill="1" applyBorder="1" applyAlignment="1">
      <alignment horizontal="center" vertical="center"/>
    </xf>
    <xf numFmtId="10" fontId="8" fillId="4" borderId="7" xfId="5" applyNumberFormat="1" applyFont="1" applyFill="1" applyBorder="1" applyAlignment="1">
      <alignment horizontal="center" vertical="center"/>
    </xf>
    <xf numFmtId="170" fontId="44" fillId="2" borderId="0" xfId="5" applyNumberFormat="1" applyFont="1" applyFill="1" applyAlignment="1" applyProtection="1">
      <alignment horizontal="center" vertical="center"/>
      <protection locked="0"/>
    </xf>
    <xf numFmtId="170" fontId="8" fillId="2" borderId="0" xfId="5" applyNumberFormat="1" applyFont="1" applyFill="1" applyAlignment="1" applyProtection="1">
      <alignment horizontal="center" vertical="center"/>
      <protection locked="0"/>
    </xf>
    <xf numFmtId="49" fontId="19" fillId="0" borderId="5" xfId="5" applyNumberFormat="1" applyFont="1" applyBorder="1" applyAlignment="1" applyProtection="1">
      <alignment horizontal="center"/>
      <protection locked="0"/>
    </xf>
    <xf numFmtId="0" fontId="16" fillId="0" borderId="5" xfId="0" applyFont="1" applyBorder="1" applyProtection="1">
      <protection locked="0"/>
    </xf>
    <xf numFmtId="0" fontId="31" fillId="0" borderId="5" xfId="0" applyFont="1" applyBorder="1" applyProtection="1">
      <protection locked="0"/>
    </xf>
    <xf numFmtId="4" fontId="16" fillId="0" borderId="5" xfId="5" applyNumberFormat="1" applyFont="1" applyBorder="1" applyProtection="1">
      <protection locked="0"/>
    </xf>
    <xf numFmtId="4" fontId="16" fillId="0" borderId="16" xfId="5" applyNumberFormat="1" applyFont="1" applyBorder="1" applyProtection="1">
      <protection locked="0"/>
    </xf>
    <xf numFmtId="4" fontId="52" fillId="2" borderId="0" xfId="0" applyNumberFormat="1" applyFont="1" applyFill="1" applyAlignment="1" applyProtection="1">
      <alignment vertical="center"/>
      <protection locked="0"/>
    </xf>
    <xf numFmtId="4" fontId="19" fillId="4" borderId="5" xfId="5" applyNumberFormat="1" applyFont="1" applyFill="1" applyBorder="1" applyAlignment="1" applyProtection="1">
      <alignment horizontal="center" vertical="center"/>
      <protection locked="0"/>
    </xf>
    <xf numFmtId="49" fontId="16" fillId="3" borderId="5" xfId="1" applyNumberFormat="1" applyFont="1" applyFill="1" applyBorder="1" applyAlignment="1" applyProtection="1">
      <alignment horizontal="center" vertical="center"/>
      <protection locked="0"/>
    </xf>
    <xf numFmtId="169" fontId="8" fillId="4" borderId="16" xfId="1" applyNumberFormat="1" applyFont="1" applyFill="1" applyBorder="1" applyAlignment="1" applyProtection="1">
      <alignment horizontal="center" vertical="center"/>
    </xf>
    <xf numFmtId="49" fontId="16" fillId="2" borderId="0" xfId="0" applyNumberFormat="1" applyFont="1" applyFill="1" applyAlignment="1" applyProtection="1">
      <alignment horizontal="center"/>
      <protection locked="0"/>
    </xf>
    <xf numFmtId="0" fontId="17" fillId="2" borderId="0" xfId="0" applyFont="1" applyFill="1" applyProtection="1">
      <protection locked="0"/>
    </xf>
    <xf numFmtId="4" fontId="16" fillId="2" borderId="0" xfId="0" applyNumberFormat="1" applyFont="1" applyFill="1" applyProtection="1">
      <protection locked="0"/>
    </xf>
    <xf numFmtId="4" fontId="42" fillId="6" borderId="2" xfId="0" applyNumberFormat="1" applyFont="1" applyFill="1" applyBorder="1" applyAlignment="1" applyProtection="1">
      <alignment horizontal="center" vertical="center"/>
      <protection locked="0"/>
    </xf>
    <xf numFmtId="169" fontId="16" fillId="2" borderId="0" xfId="1" applyNumberFormat="1" applyFont="1" applyFill="1" applyBorder="1" applyAlignment="1" applyProtection="1">
      <alignment horizontal="center" vertical="center"/>
      <protection locked="0"/>
    </xf>
    <xf numFmtId="10" fontId="44" fillId="4" borderId="5" xfId="1" applyNumberFormat="1" applyFont="1" applyFill="1" applyBorder="1" applyAlignment="1" applyProtection="1">
      <alignment horizontal="center" vertical="center"/>
    </xf>
    <xf numFmtId="4" fontId="44" fillId="4" borderId="20" xfId="1" applyNumberFormat="1" applyFont="1" applyFill="1" applyBorder="1" applyAlignment="1" applyProtection="1">
      <alignment horizontal="center" vertical="center"/>
    </xf>
    <xf numFmtId="4" fontId="44" fillId="4" borderId="5" xfId="1" applyNumberFormat="1" applyFont="1" applyFill="1" applyBorder="1" applyAlignment="1" applyProtection="1">
      <alignment horizontal="center" vertical="center"/>
    </xf>
    <xf numFmtId="10" fontId="44" fillId="4" borderId="7" xfId="1" applyNumberFormat="1" applyFont="1" applyFill="1" applyBorder="1" applyAlignment="1" applyProtection="1">
      <alignment horizontal="center" vertical="center"/>
    </xf>
    <xf numFmtId="10" fontId="44" fillId="4" borderId="24" xfId="1" applyNumberFormat="1" applyFont="1" applyFill="1" applyBorder="1" applyAlignment="1" applyProtection="1">
      <alignment horizontal="center" vertical="center"/>
    </xf>
    <xf numFmtId="3" fontId="16" fillId="3" borderId="5" xfId="1" applyNumberFormat="1" applyFont="1" applyFill="1" applyBorder="1" applyAlignment="1" applyProtection="1">
      <alignment horizontal="center" vertical="center"/>
      <protection locked="0"/>
    </xf>
    <xf numFmtId="10" fontId="8" fillId="10" borderId="25" xfId="1" applyNumberFormat="1" applyFont="1" applyFill="1" applyBorder="1" applyAlignment="1" applyProtection="1">
      <alignment horizontal="center" vertical="center"/>
    </xf>
    <xf numFmtId="4" fontId="8" fillId="10" borderId="25" xfId="1" applyNumberFormat="1" applyFont="1" applyFill="1" applyBorder="1" applyAlignment="1" applyProtection="1">
      <alignment horizontal="center" vertical="center"/>
    </xf>
    <xf numFmtId="10" fontId="8" fillId="10" borderId="26" xfId="1" applyNumberFormat="1" applyFont="1" applyFill="1" applyBorder="1" applyAlignment="1" applyProtection="1">
      <alignment horizontal="center" vertical="center"/>
    </xf>
    <xf numFmtId="4" fontId="19" fillId="2" borderId="0" xfId="0" applyNumberFormat="1" applyFont="1" applyFill="1" applyProtection="1">
      <protection locked="0"/>
    </xf>
    <xf numFmtId="164" fontId="21" fillId="2" borderId="0" xfId="1" applyFont="1" applyFill="1" applyBorder="1" applyAlignment="1" applyProtection="1">
      <alignment horizontal="left"/>
      <protection locked="0"/>
    </xf>
    <xf numFmtId="164" fontId="21" fillId="2" borderId="0" xfId="1" applyFont="1" applyFill="1" applyBorder="1" applyProtection="1">
      <protection locked="0"/>
    </xf>
    <xf numFmtId="164" fontId="8" fillId="2" borderId="0" xfId="1" applyFont="1" applyFill="1" applyBorder="1" applyAlignment="1" applyProtection="1">
      <alignment horizontal="left" vertical="center"/>
      <protection locked="0"/>
    </xf>
    <xf numFmtId="4" fontId="28" fillId="2" borderId="0" xfId="5" applyNumberFormat="1" applyFont="1" applyFill="1" applyProtection="1">
      <protection locked="0"/>
    </xf>
    <xf numFmtId="49" fontId="44" fillId="2" borderId="0" xfId="5" applyNumberFormat="1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165" fontId="28" fillId="2" borderId="0" xfId="5" applyNumberFormat="1" applyFont="1" applyFill="1" applyProtection="1">
      <protection locked="0"/>
    </xf>
    <xf numFmtId="4" fontId="19" fillId="0" borderId="0" xfId="5" applyNumberFormat="1" applyFont="1" applyProtection="1">
      <protection locked="0"/>
    </xf>
    <xf numFmtId="49" fontId="16" fillId="0" borderId="0" xfId="5" applyNumberFormat="1" applyFont="1" applyAlignment="1" applyProtection="1">
      <alignment horizontal="center"/>
      <protection locked="0"/>
    </xf>
    <xf numFmtId="0" fontId="31" fillId="0" borderId="0" xfId="0" applyFont="1" applyProtection="1">
      <protection locked="0"/>
    </xf>
    <xf numFmtId="0" fontId="53" fillId="0" borderId="0" xfId="0" applyFont="1" applyAlignment="1" applyProtection="1">
      <alignment vertic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6" fillId="0" borderId="0" xfId="0" applyFont="1" applyAlignment="1" applyProtection="1">
      <alignment horizontal="right" vertical="center"/>
      <protection hidden="1"/>
    </xf>
    <xf numFmtId="0" fontId="56" fillId="0" borderId="0" xfId="0" applyFont="1"/>
    <xf numFmtId="0" fontId="57" fillId="0" borderId="0" xfId="0" applyFont="1" applyAlignment="1" applyProtection="1">
      <alignment horizontal="left" vertical="center" wrapText="1"/>
      <protection hidden="1"/>
    </xf>
    <xf numFmtId="0" fontId="57" fillId="10" borderId="5" xfId="0" applyFont="1" applyFill="1" applyBorder="1" applyAlignment="1" applyProtection="1">
      <alignment horizontal="center" vertical="center" wrapText="1"/>
      <protection hidden="1"/>
    </xf>
    <xf numFmtId="0" fontId="57" fillId="0" borderId="0" xfId="0" applyFont="1" applyAlignment="1" applyProtection="1">
      <alignment horizontal="center"/>
      <protection hidden="1"/>
    </xf>
    <xf numFmtId="3" fontId="57" fillId="0" borderId="0" xfId="0" applyNumberFormat="1" applyFont="1" applyAlignment="1" applyProtection="1">
      <alignment horizontal="center"/>
      <protection hidden="1"/>
    </xf>
    <xf numFmtId="0" fontId="58" fillId="4" borderId="7" xfId="0" applyFont="1" applyFill="1" applyBorder="1" applyAlignment="1" applyProtection="1">
      <alignment horizontal="center" wrapText="1"/>
      <protection hidden="1"/>
    </xf>
    <xf numFmtId="0" fontId="58" fillId="4" borderId="5" xfId="0" applyFont="1" applyFill="1" applyBorder="1" applyAlignment="1" applyProtection="1">
      <alignment horizontal="left" wrapText="1"/>
      <protection hidden="1"/>
    </xf>
    <xf numFmtId="168" fontId="59" fillId="3" borderId="5" xfId="0" applyNumberFormat="1" applyFont="1" applyFill="1" applyBorder="1" applyAlignment="1" applyProtection="1">
      <alignment horizontal="center" vertical="center"/>
      <protection locked="0"/>
    </xf>
    <xf numFmtId="3" fontId="59" fillId="3" borderId="5" xfId="0" applyNumberFormat="1" applyFont="1" applyFill="1" applyBorder="1" applyAlignment="1" applyProtection="1">
      <alignment horizontal="center" vertical="center"/>
      <protection locked="0"/>
    </xf>
    <xf numFmtId="167" fontId="59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5" xfId="0" applyFont="1" applyFill="1" applyBorder="1" applyAlignment="1" applyProtection="1">
      <alignment horizontal="center" wrapText="1"/>
      <protection hidden="1"/>
    </xf>
    <xf numFmtId="0" fontId="58" fillId="4" borderId="20" xfId="0" applyFont="1" applyFill="1" applyBorder="1" applyAlignment="1" applyProtection="1">
      <alignment horizontal="left" wrapText="1"/>
      <protection hidden="1"/>
    </xf>
    <xf numFmtId="168" fontId="60" fillId="3" borderId="5" xfId="0" applyNumberFormat="1" applyFont="1" applyFill="1" applyBorder="1" applyAlignment="1" applyProtection="1">
      <alignment horizontal="center" vertical="center"/>
      <protection locked="0"/>
    </xf>
    <xf numFmtId="3" fontId="60" fillId="3" borderId="5" xfId="0" applyNumberFormat="1" applyFont="1" applyFill="1" applyBorder="1" applyAlignment="1" applyProtection="1">
      <alignment horizontal="center" vertical="center"/>
      <protection locked="0"/>
    </xf>
    <xf numFmtId="167" fontId="60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17" xfId="0" applyFont="1" applyFill="1" applyBorder="1" applyAlignment="1" applyProtection="1">
      <alignment horizontal="left" wrapText="1"/>
      <protection hidden="1"/>
    </xf>
    <xf numFmtId="0" fontId="58" fillId="4" borderId="15" xfId="0" applyFont="1" applyFill="1" applyBorder="1" applyAlignment="1" applyProtection="1">
      <alignment horizontal="left" wrapText="1"/>
      <protection hidden="1"/>
    </xf>
    <xf numFmtId="0" fontId="58" fillId="4" borderId="16" xfId="0" applyFont="1" applyFill="1" applyBorder="1" applyAlignment="1" applyProtection="1">
      <alignment horizontal="left" wrapText="1"/>
      <protection hidden="1"/>
    </xf>
    <xf numFmtId="0" fontId="58" fillId="4" borderId="7" xfId="0" applyFont="1" applyFill="1" applyBorder="1" applyAlignment="1" applyProtection="1">
      <alignment horizontal="left" wrapText="1"/>
      <protection hidden="1"/>
    </xf>
    <xf numFmtId="49" fontId="59" fillId="3" borderId="7" xfId="0" applyNumberFormat="1" applyFont="1" applyFill="1" applyBorder="1" applyAlignment="1" applyProtection="1">
      <alignment horizontal="center" vertical="center"/>
      <protection locked="0"/>
    </xf>
    <xf numFmtId="0" fontId="58" fillId="4" borderId="11" xfId="0" applyFont="1" applyFill="1" applyBorder="1" applyAlignment="1" applyProtection="1">
      <alignment horizontal="center" wrapText="1"/>
      <protection hidden="1"/>
    </xf>
    <xf numFmtId="167" fontId="61" fillId="3" borderId="5" xfId="0" applyNumberFormat="1" applyFont="1" applyFill="1" applyBorder="1" applyAlignment="1" applyProtection="1">
      <alignment horizontal="center" vertical="center"/>
      <protection locked="0"/>
    </xf>
    <xf numFmtId="49" fontId="59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10" xfId="0" applyFont="1" applyFill="1" applyBorder="1" applyAlignment="1" applyProtection="1">
      <alignment horizontal="left" wrapText="1"/>
      <protection hidden="1"/>
    </xf>
    <xf numFmtId="3" fontId="61" fillId="3" borderId="5" xfId="0" applyNumberFormat="1" applyFont="1" applyFill="1" applyBorder="1" applyAlignment="1" applyProtection="1">
      <alignment horizontal="center" vertical="center"/>
      <protection locked="0"/>
    </xf>
    <xf numFmtId="168" fontId="61" fillId="3" borderId="5" xfId="0" applyNumberFormat="1" applyFont="1" applyFill="1" applyBorder="1" applyAlignment="1" applyProtection="1">
      <alignment horizontal="center" vertical="center"/>
      <protection locked="0"/>
    </xf>
    <xf numFmtId="0" fontId="58" fillId="4" borderId="27" xfId="0" applyFont="1" applyFill="1" applyBorder="1" applyAlignment="1" applyProtection="1">
      <alignment horizontal="left" wrapText="1"/>
      <protection hidden="1"/>
    </xf>
    <xf numFmtId="0" fontId="58" fillId="4" borderId="21" xfId="0" applyFont="1" applyFill="1" applyBorder="1" applyAlignment="1" applyProtection="1">
      <alignment horizontal="left" wrapText="1"/>
      <protection hidden="1"/>
    </xf>
    <xf numFmtId="0" fontId="62" fillId="0" borderId="0" xfId="0" applyFont="1" applyAlignment="1" applyProtection="1">
      <alignment horizontal="center" vertical="center"/>
      <protection hidden="1"/>
    </xf>
    <xf numFmtId="0" fontId="58" fillId="4" borderId="5" xfId="8" applyFont="1" applyFill="1" applyBorder="1" applyAlignment="1" applyProtection="1">
      <alignment horizontal="center" wrapText="1"/>
      <protection hidden="1"/>
    </xf>
    <xf numFmtId="0" fontId="58" fillId="4" borderId="20" xfId="8" applyFont="1" applyFill="1" applyBorder="1" applyAlignment="1" applyProtection="1">
      <alignment horizontal="left" wrapText="1"/>
      <protection hidden="1"/>
    </xf>
    <xf numFmtId="168" fontId="60" fillId="3" borderId="5" xfId="8" applyNumberFormat="1" applyFont="1" applyFill="1" applyBorder="1" applyAlignment="1" applyProtection="1">
      <alignment horizontal="center" vertical="center"/>
      <protection locked="0"/>
    </xf>
    <xf numFmtId="3" fontId="60" fillId="3" borderId="5" xfId="8" applyNumberFormat="1" applyFont="1" applyFill="1" applyBorder="1" applyAlignment="1" applyProtection="1">
      <alignment horizontal="center" vertical="center"/>
      <protection locked="0"/>
    </xf>
    <xf numFmtId="167" fontId="60" fillId="3" borderId="5" xfId="8" applyNumberFormat="1" applyFont="1" applyFill="1" applyBorder="1" applyAlignment="1" applyProtection="1">
      <alignment horizontal="center" vertical="center"/>
      <protection locked="0"/>
    </xf>
    <xf numFmtId="167" fontId="59" fillId="3" borderId="5" xfId="8" applyNumberFormat="1" applyFont="1" applyFill="1" applyBorder="1" applyAlignment="1" applyProtection="1">
      <alignment horizontal="center" vertical="center"/>
      <protection locked="0"/>
    </xf>
    <xf numFmtId="49" fontId="59" fillId="3" borderId="7" xfId="8" applyNumberFormat="1" applyFont="1" applyFill="1" applyBorder="1" applyAlignment="1" applyProtection="1">
      <alignment horizontal="center" vertical="center"/>
      <protection locked="0"/>
    </xf>
    <xf numFmtId="49" fontId="59" fillId="3" borderId="5" xfId="8" applyNumberFormat="1" applyFont="1" applyFill="1" applyBorder="1" applyAlignment="1" applyProtection="1">
      <alignment horizontal="center" vertical="center"/>
      <protection locked="0"/>
    </xf>
    <xf numFmtId="0" fontId="58" fillId="4" borderId="17" xfId="8" applyFont="1" applyFill="1" applyBorder="1" applyAlignment="1" applyProtection="1">
      <alignment horizontal="left" wrapText="1"/>
      <protection hidden="1"/>
    </xf>
    <xf numFmtId="0" fontId="58" fillId="4" borderId="15" xfId="8" applyFont="1" applyFill="1" applyBorder="1" applyAlignment="1" applyProtection="1">
      <alignment horizontal="left" wrapText="1"/>
      <protection hidden="1"/>
    </xf>
    <xf numFmtId="0" fontId="58" fillId="4" borderId="5" xfId="8" applyFont="1" applyFill="1" applyBorder="1" applyAlignment="1" applyProtection="1">
      <alignment horizontal="left" wrapText="1"/>
      <protection hidden="1"/>
    </xf>
    <xf numFmtId="3" fontId="57" fillId="10" borderId="5" xfId="0" applyNumberFormat="1" applyFont="1" applyFill="1" applyBorder="1" applyAlignment="1" applyProtection="1">
      <alignment horizontal="center"/>
      <protection hidden="1"/>
    </xf>
    <xf numFmtId="0" fontId="35" fillId="0" borderId="0" xfId="0" applyFont="1"/>
    <xf numFmtId="0" fontId="27" fillId="0" borderId="0" xfId="0" applyFont="1" applyProtection="1">
      <protection hidden="1"/>
    </xf>
    <xf numFmtId="0" fontId="27" fillId="0" borderId="0" xfId="0" applyFont="1" applyAlignment="1" applyProtection="1">
      <alignment horizontal="center"/>
      <protection hidden="1"/>
    </xf>
    <xf numFmtId="0" fontId="27" fillId="2" borderId="0" xfId="0" applyFont="1" applyFill="1" applyProtection="1">
      <protection hidden="1"/>
    </xf>
    <xf numFmtId="168" fontId="59" fillId="3" borderId="5" xfId="8" applyNumberFormat="1" applyFont="1" applyFill="1" applyBorder="1" applyAlignment="1" applyProtection="1">
      <alignment horizontal="center" vertical="center"/>
      <protection locked="0"/>
    </xf>
    <xf numFmtId="3" fontId="59" fillId="3" borderId="5" xfId="8" applyNumberFormat="1" applyFont="1" applyFill="1" applyBorder="1" applyAlignment="1" applyProtection="1">
      <alignment horizontal="center" vertical="center"/>
      <protection locked="0"/>
    </xf>
    <xf numFmtId="0" fontId="59" fillId="4" borderId="17" xfId="8" applyFont="1" applyFill="1" applyBorder="1" applyAlignment="1" applyProtection="1">
      <alignment horizontal="left" wrapText="1"/>
      <protection hidden="1"/>
    </xf>
    <xf numFmtId="0" fontId="19" fillId="2" borderId="0" xfId="0" applyFont="1" applyFill="1" applyAlignment="1" applyProtection="1">
      <alignment horizontal="center"/>
      <protection hidden="1"/>
    </xf>
    <xf numFmtId="0" fontId="57" fillId="2" borderId="0" xfId="0" applyFont="1" applyFill="1" applyProtection="1">
      <protection hidden="1"/>
    </xf>
    <xf numFmtId="0" fontId="27" fillId="2" borderId="0" xfId="0" applyFont="1" applyFill="1" applyAlignment="1" applyProtection="1">
      <alignment horizontal="center"/>
      <protection hidden="1"/>
    </xf>
    <xf numFmtId="0" fontId="57" fillId="2" borderId="0" xfId="0" applyFont="1" applyFill="1" applyAlignment="1" applyProtection="1">
      <alignment horizontal="right" vertical="center"/>
      <protection hidden="1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34" fillId="0" borderId="0" xfId="5" applyFont="1" applyAlignment="1">
      <alignment horizontal="center" vertical="center"/>
    </xf>
    <xf numFmtId="0" fontId="34" fillId="0" borderId="0" xfId="5" applyFont="1"/>
    <xf numFmtId="0" fontId="34" fillId="0" borderId="0" xfId="0" applyFont="1"/>
    <xf numFmtId="0" fontId="65" fillId="0" borderId="0" xfId="0" applyFont="1" applyAlignment="1" applyProtection="1">
      <alignment horizontal="center"/>
      <protection hidden="1"/>
    </xf>
    <xf numFmtId="3" fontId="66" fillId="2" borderId="0" xfId="0" applyNumberFormat="1" applyFont="1" applyFill="1" applyAlignment="1" applyProtection="1">
      <alignment horizontal="center" vertical="center"/>
      <protection hidden="1"/>
    </xf>
    <xf numFmtId="0" fontId="34" fillId="2" borderId="0" xfId="5" applyFont="1" applyFill="1" applyAlignment="1">
      <alignment horizontal="center" vertical="center"/>
    </xf>
    <xf numFmtId="0" fontId="68" fillId="12" borderId="5" xfId="5" applyFont="1" applyFill="1" applyBorder="1" applyAlignment="1">
      <alignment horizontal="center" vertical="center" wrapText="1"/>
    </xf>
    <xf numFmtId="0" fontId="68" fillId="12" borderId="17" xfId="5" applyFont="1" applyFill="1" applyBorder="1" applyAlignment="1">
      <alignment horizontal="center" vertical="center" wrapText="1"/>
    </xf>
    <xf numFmtId="0" fontId="68" fillId="12" borderId="16" xfId="5" applyFont="1" applyFill="1" applyBorder="1" applyAlignment="1">
      <alignment horizontal="center" vertical="center" wrapText="1"/>
    </xf>
    <xf numFmtId="0" fontId="34" fillId="2" borderId="0" xfId="5" applyFont="1" applyFill="1"/>
    <xf numFmtId="0" fontId="69" fillId="4" borderId="5" xfId="0" applyFont="1" applyFill="1" applyBorder="1" applyAlignment="1">
      <alignment horizontal="center"/>
    </xf>
    <xf numFmtId="0" fontId="70" fillId="0" borderId="5" xfId="0" applyFont="1" applyBorder="1" applyAlignment="1">
      <alignment horizontal="center" vertical="center" wrapText="1"/>
    </xf>
    <xf numFmtId="171" fontId="70" fillId="2" borderId="5" xfId="5" applyNumberFormat="1" applyFont="1" applyFill="1" applyBorder="1" applyAlignment="1" applyProtection="1">
      <alignment horizontal="center"/>
      <protection locked="0"/>
    </xf>
    <xf numFmtId="0" fontId="70" fillId="0" borderId="5" xfId="0" applyFont="1" applyBorder="1" applyAlignment="1">
      <alignment horizontal="center"/>
    </xf>
    <xf numFmtId="8" fontId="70" fillId="0" borderId="5" xfId="0" applyNumberFormat="1" applyFont="1" applyBorder="1" applyAlignment="1">
      <alignment horizontal="center"/>
    </xf>
    <xf numFmtId="0" fontId="70" fillId="2" borderId="5" xfId="5" applyFont="1" applyFill="1" applyBorder="1" applyAlignment="1" applyProtection="1">
      <alignment horizontal="center"/>
      <protection locked="0"/>
    </xf>
    <xf numFmtId="172" fontId="3" fillId="2" borderId="17" xfId="5" applyNumberFormat="1" applyFont="1" applyFill="1" applyBorder="1" applyAlignment="1" applyProtection="1">
      <alignment horizontal="center"/>
      <protection locked="0"/>
    </xf>
    <xf numFmtId="171" fontId="3" fillId="2" borderId="17" xfId="5" applyNumberFormat="1" applyFont="1" applyFill="1" applyBorder="1" applyAlignment="1" applyProtection="1">
      <alignment horizontal="center"/>
      <protection locked="0"/>
    </xf>
    <xf numFmtId="1" fontId="3" fillId="2" borderId="5" xfId="5" applyNumberFormat="1" applyFont="1" applyFill="1" applyBorder="1" applyAlignment="1" applyProtection="1">
      <alignment horizontal="center"/>
      <protection locked="0"/>
    </xf>
    <xf numFmtId="168" fontId="3" fillId="2" borderId="16" xfId="5" applyNumberFormat="1" applyFont="1" applyFill="1" applyBorder="1" applyAlignment="1" applyProtection="1">
      <alignment horizontal="center"/>
      <protection locked="0"/>
    </xf>
    <xf numFmtId="0" fontId="3" fillId="2" borderId="16" xfId="5" applyFont="1" applyFill="1" applyBorder="1" applyAlignment="1" applyProtection="1">
      <alignment horizontal="center"/>
      <protection locked="0"/>
    </xf>
    <xf numFmtId="0" fontId="71" fillId="0" borderId="16" xfId="0" applyFont="1" applyBorder="1" applyAlignment="1">
      <alignment horizontal="center" vertical="center"/>
    </xf>
    <xf numFmtId="0" fontId="72" fillId="0" borderId="5" xfId="0" applyFont="1" applyBorder="1" applyAlignment="1">
      <alignment horizontal="center"/>
    </xf>
    <xf numFmtId="171" fontId="72" fillId="2" borderId="17" xfId="5" applyNumberFormat="1" applyFont="1" applyFill="1" applyBorder="1" applyAlignment="1" applyProtection="1">
      <alignment horizontal="center"/>
      <protection locked="0"/>
    </xf>
    <xf numFmtId="171" fontId="72" fillId="2" borderId="5" xfId="5" applyNumberFormat="1" applyFont="1" applyFill="1" applyBorder="1" applyAlignment="1" applyProtection="1">
      <alignment horizontal="center"/>
      <protection locked="0"/>
    </xf>
    <xf numFmtId="0" fontId="73" fillId="2" borderId="11" xfId="5" applyFont="1" applyFill="1" applyBorder="1" applyAlignment="1" applyProtection="1">
      <alignment horizontal="center"/>
      <protection locked="0"/>
    </xf>
    <xf numFmtId="168" fontId="72" fillId="2" borderId="5" xfId="5" applyNumberFormat="1" applyFont="1" applyFill="1" applyBorder="1" applyAlignment="1" applyProtection="1">
      <alignment horizontal="center"/>
      <protection locked="0"/>
    </xf>
    <xf numFmtId="0" fontId="72" fillId="2" borderId="5" xfId="5" applyFont="1" applyFill="1" applyBorder="1" applyAlignment="1" applyProtection="1">
      <alignment horizontal="center"/>
      <protection locked="0"/>
    </xf>
    <xf numFmtId="0" fontId="71" fillId="0" borderId="0" xfId="0" applyFont="1" applyAlignment="1">
      <alignment horizontal="center" vertical="center" wrapText="1"/>
    </xf>
    <xf numFmtId="0" fontId="72" fillId="0" borderId="5" xfId="0" applyFont="1" applyBorder="1"/>
    <xf numFmtId="172" fontId="71" fillId="2" borderId="21" xfId="5" applyNumberFormat="1" applyFont="1" applyFill="1" applyBorder="1" applyAlignment="1" applyProtection="1">
      <alignment horizontal="center"/>
      <protection locked="0"/>
    </xf>
    <xf numFmtId="172" fontId="74" fillId="2" borderId="21" xfId="5" applyNumberFormat="1" applyFont="1" applyFill="1" applyBorder="1" applyAlignment="1" applyProtection="1">
      <alignment horizontal="center"/>
      <protection locked="0"/>
    </xf>
    <xf numFmtId="1" fontId="74" fillId="2" borderId="5" xfId="5" applyNumberFormat="1" applyFont="1" applyFill="1" applyBorder="1" applyAlignment="1" applyProtection="1">
      <alignment horizontal="center"/>
      <protection locked="0"/>
    </xf>
    <xf numFmtId="171" fontId="74" fillId="2" borderId="17" xfId="5" applyNumberFormat="1" applyFont="1" applyFill="1" applyBorder="1" applyAlignment="1" applyProtection="1">
      <alignment horizontal="center"/>
      <protection locked="0"/>
    </xf>
    <xf numFmtId="0" fontId="74" fillId="2" borderId="11" xfId="5" applyFont="1" applyFill="1" applyBorder="1" applyAlignment="1" applyProtection="1">
      <alignment horizontal="center"/>
      <protection locked="0"/>
    </xf>
    <xf numFmtId="168" fontId="74" fillId="2" borderId="5" xfId="5" applyNumberFormat="1" applyFont="1" applyFill="1" applyBorder="1" applyAlignment="1" applyProtection="1">
      <alignment horizontal="center"/>
      <protection locked="0"/>
    </xf>
    <xf numFmtId="0" fontId="74" fillId="2" borderId="5" xfId="5" applyFont="1" applyFill="1" applyBorder="1" applyProtection="1">
      <protection locked="0"/>
    </xf>
    <xf numFmtId="1" fontId="74" fillId="2" borderId="16" xfId="5" applyNumberFormat="1" applyFont="1" applyFill="1" applyBorder="1" applyAlignment="1" applyProtection="1">
      <alignment horizontal="center"/>
      <protection locked="0"/>
    </xf>
    <xf numFmtId="0" fontId="74" fillId="2" borderId="16" xfId="5" applyFont="1" applyFill="1" applyBorder="1" applyAlignment="1" applyProtection="1">
      <alignment horizontal="center"/>
      <protection locked="0"/>
    </xf>
    <xf numFmtId="165" fontId="16" fillId="2" borderId="0" xfId="5" applyNumberFormat="1" applyFont="1" applyFill="1"/>
    <xf numFmtId="49" fontId="27" fillId="2" borderId="0" xfId="5" applyNumberFormat="1" applyFont="1" applyFill="1" applyAlignment="1">
      <alignment horizontal="center"/>
    </xf>
    <xf numFmtId="0" fontId="57" fillId="2" borderId="0" xfId="0" applyFont="1" applyFill="1" applyAlignment="1">
      <alignment horizontal="right"/>
    </xf>
    <xf numFmtId="0" fontId="3" fillId="13" borderId="0" xfId="5" applyFont="1" applyFill="1" applyAlignment="1">
      <alignment horizontal="center" vertical="center"/>
    </xf>
    <xf numFmtId="0" fontId="75" fillId="14" borderId="0" xfId="5" applyFont="1" applyFill="1"/>
    <xf numFmtId="0" fontId="3" fillId="0" borderId="0" xfId="5" applyFont="1"/>
    <xf numFmtId="0" fontId="3" fillId="0" borderId="0" xfId="5" applyFont="1" applyAlignment="1">
      <alignment horizontal="center" vertical="center"/>
    </xf>
    <xf numFmtId="0" fontId="14" fillId="0" borderId="0" xfId="5" applyFont="1" applyAlignment="1">
      <alignment horizontal="center" vertical="center"/>
    </xf>
    <xf numFmtId="0" fontId="3" fillId="0" borderId="0" xfId="5" applyFont="1" applyAlignment="1">
      <alignment vertical="center"/>
    </xf>
    <xf numFmtId="0" fontId="14" fillId="0" borderId="0" xfId="5" applyFont="1"/>
    <xf numFmtId="0" fontId="3" fillId="2" borderId="0" xfId="5" applyFont="1" applyFill="1"/>
    <xf numFmtId="0" fontId="3" fillId="2" borderId="0" xfId="0" applyFont="1" applyFill="1"/>
    <xf numFmtId="0" fontId="3" fillId="0" borderId="0" xfId="0" applyFont="1"/>
    <xf numFmtId="0" fontId="5" fillId="0" borderId="0" xfId="0" applyFont="1" applyAlignment="1" applyProtection="1">
      <alignment horizontal="center"/>
      <protection hidden="1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3" fontId="66" fillId="13" borderId="0" xfId="0" applyNumberFormat="1" applyFont="1" applyFill="1" applyAlignment="1" applyProtection="1">
      <alignment horizontal="center" vertical="center"/>
      <protection hidden="1"/>
    </xf>
    <xf numFmtId="3" fontId="76" fillId="13" borderId="0" xfId="0" applyNumberFormat="1" applyFont="1" applyFill="1" applyAlignment="1" applyProtection="1">
      <alignment horizontal="center" vertical="center"/>
      <protection locked="0"/>
    </xf>
    <xf numFmtId="0" fontId="66" fillId="13" borderId="0" xfId="5" applyFont="1" applyFill="1" applyAlignment="1">
      <alignment horizontal="left" vertical="center"/>
    </xf>
    <xf numFmtId="0" fontId="14" fillId="13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3" fontId="66" fillId="13" borderId="0" xfId="0" applyNumberFormat="1" applyFont="1" applyFill="1" applyAlignment="1" applyProtection="1">
      <alignment horizontal="center" vertical="center"/>
      <protection locked="0"/>
    </xf>
    <xf numFmtId="0" fontId="66" fillId="13" borderId="0" xfId="5" applyFont="1" applyFill="1" applyAlignment="1">
      <alignment horizontal="center" vertical="center"/>
    </xf>
    <xf numFmtId="0" fontId="77" fillId="14" borderId="5" xfId="5" applyFont="1" applyFill="1" applyBorder="1" applyAlignment="1">
      <alignment horizontal="center" vertical="center" wrapText="1"/>
    </xf>
    <xf numFmtId="0" fontId="78" fillId="14" borderId="5" xfId="5" applyFont="1" applyFill="1" applyBorder="1" applyAlignment="1">
      <alignment horizontal="center" vertical="center" wrapText="1"/>
    </xf>
    <xf numFmtId="0" fontId="77" fillId="14" borderId="20" xfId="5" applyFont="1" applyFill="1" applyBorder="1" applyAlignment="1">
      <alignment horizontal="center" vertical="center" wrapText="1"/>
    </xf>
    <xf numFmtId="0" fontId="77" fillId="14" borderId="7" xfId="5" applyFont="1" applyFill="1" applyBorder="1" applyAlignment="1">
      <alignment horizontal="center" vertical="center" wrapText="1"/>
    </xf>
    <xf numFmtId="0" fontId="79" fillId="14" borderId="5" xfId="5" applyFont="1" applyFill="1" applyBorder="1" applyAlignment="1">
      <alignment horizontal="center" vertical="center" wrapText="1"/>
    </xf>
    <xf numFmtId="0" fontId="68" fillId="14" borderId="5" xfId="5" applyFont="1" applyFill="1" applyBorder="1" applyAlignment="1">
      <alignment horizontal="center" vertical="center" wrapText="1"/>
    </xf>
    <xf numFmtId="0" fontId="75" fillId="2" borderId="0" xfId="5" applyFont="1" applyFill="1"/>
    <xf numFmtId="0" fontId="80" fillId="15" borderId="5" xfId="5" applyFont="1" applyFill="1" applyBorder="1" applyAlignment="1">
      <alignment horizontal="center" vertical="center"/>
    </xf>
    <xf numFmtId="0" fontId="73" fillId="15" borderId="5" xfId="5" applyFont="1" applyFill="1" applyBorder="1" applyAlignment="1">
      <alignment horizontal="center" vertical="center"/>
    </xf>
    <xf numFmtId="171" fontId="73" fillId="0" borderId="5" xfId="5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3" fillId="0" borderId="5" xfId="5" applyFont="1" applyBorder="1" applyAlignment="1">
      <alignment vertical="center" wrapText="1"/>
    </xf>
    <xf numFmtId="0" fontId="73" fillId="0" borderId="5" xfId="5" applyFont="1" applyBorder="1" applyAlignment="1">
      <alignment horizontal="center" vertical="center"/>
    </xf>
    <xf numFmtId="0" fontId="73" fillId="2" borderId="5" xfId="5" applyFont="1" applyFill="1" applyBorder="1" applyAlignment="1">
      <alignment horizontal="center" vertical="center"/>
    </xf>
    <xf numFmtId="0" fontId="80" fillId="2" borderId="5" xfId="5" applyFont="1" applyFill="1" applyBorder="1" applyAlignment="1">
      <alignment horizontal="center" vertical="center"/>
    </xf>
    <xf numFmtId="0" fontId="73" fillId="2" borderId="16" xfId="5" applyFont="1" applyFill="1" applyBorder="1" applyAlignment="1">
      <alignment horizontal="center" vertical="center"/>
    </xf>
    <xf numFmtId="172" fontId="73" fillId="2" borderId="5" xfId="5" applyNumberFormat="1" applyFont="1" applyFill="1" applyBorder="1" applyAlignment="1">
      <alignment horizontal="center" vertical="center"/>
    </xf>
    <xf numFmtId="0" fontId="73" fillId="2" borderId="5" xfId="5" applyFont="1" applyFill="1" applyBorder="1" applyAlignment="1">
      <alignment horizontal="center"/>
    </xf>
    <xf numFmtId="0" fontId="81" fillId="2" borderId="5" xfId="5" applyFont="1" applyFill="1" applyBorder="1" applyAlignment="1">
      <alignment horizontal="center"/>
    </xf>
    <xf numFmtId="0" fontId="73" fillId="16" borderId="5" xfId="5" applyFont="1" applyFill="1" applyBorder="1" applyAlignment="1">
      <alignment horizontal="center" vertical="center"/>
    </xf>
    <xf numFmtId="0" fontId="80" fillId="2" borderId="5" xfId="5" applyFont="1" applyFill="1" applyBorder="1" applyAlignment="1">
      <alignment horizontal="center" vertical="center" wrapText="1"/>
    </xf>
    <xf numFmtId="17" fontId="73" fillId="2" borderId="16" xfId="5" applyNumberFormat="1" applyFont="1" applyFill="1" applyBorder="1" applyAlignment="1">
      <alignment horizontal="center" vertical="center"/>
    </xf>
    <xf numFmtId="0" fontId="73" fillId="0" borderId="5" xfId="5" applyFont="1" applyBorder="1" applyAlignment="1">
      <alignment horizontal="center"/>
    </xf>
    <xf numFmtId="17" fontId="73" fillId="2" borderId="5" xfId="5" applyNumberFormat="1" applyFont="1" applyFill="1" applyBorder="1" applyAlignment="1">
      <alignment horizontal="center" vertical="center"/>
    </xf>
    <xf numFmtId="17" fontId="73" fillId="2" borderId="5" xfId="5" applyNumberFormat="1" applyFont="1" applyFill="1" applyBorder="1" applyAlignment="1">
      <alignment horizontal="center"/>
    </xf>
    <xf numFmtId="171" fontId="73" fillId="2" borderId="5" xfId="5" applyNumberFormat="1" applyFont="1" applyFill="1" applyBorder="1" applyAlignment="1">
      <alignment horizontal="center" vertical="center"/>
    </xf>
    <xf numFmtId="0" fontId="0" fillId="17" borderId="5" xfId="0" applyFill="1" applyBorder="1" applyAlignment="1">
      <alignment horizontal="center" vertical="center"/>
    </xf>
    <xf numFmtId="49" fontId="80" fillId="2" borderId="5" xfId="5" applyNumberFormat="1" applyFont="1" applyFill="1" applyBorder="1" applyAlignment="1">
      <alignment horizontal="center" vertical="center"/>
    </xf>
    <xf numFmtId="17" fontId="0" fillId="0" borderId="5" xfId="0" applyNumberFormat="1" applyBorder="1" applyAlignment="1">
      <alignment horizontal="center" vertical="center"/>
    </xf>
    <xf numFmtId="17" fontId="0" fillId="0" borderId="5" xfId="0" applyNumberFormat="1" applyBorder="1" applyAlignment="1">
      <alignment horizontal="center"/>
    </xf>
    <xf numFmtId="0" fontId="73" fillId="0" borderId="5" xfId="5" applyFont="1" applyBorder="1" applyAlignment="1">
      <alignment horizontal="center" vertical="center" wrapText="1"/>
    </xf>
    <xf numFmtId="0" fontId="82" fillId="16" borderId="5" xfId="0" applyFont="1" applyFill="1" applyBorder="1" applyAlignment="1">
      <alignment horizontal="center" vertical="center"/>
    </xf>
    <xf numFmtId="17" fontId="73" fillId="2" borderId="16" xfId="5" applyNumberFormat="1" applyFont="1" applyFill="1" applyBorder="1" applyAlignment="1">
      <alignment horizontal="center"/>
    </xf>
    <xf numFmtId="0" fontId="73" fillId="18" borderId="5" xfId="5" applyFont="1" applyFill="1" applyBorder="1" applyAlignment="1">
      <alignment horizontal="center" vertical="center"/>
    </xf>
    <xf numFmtId="0" fontId="73" fillId="2" borderId="16" xfId="5" applyFont="1" applyFill="1" applyBorder="1" applyAlignment="1">
      <alignment horizontal="center"/>
    </xf>
    <xf numFmtId="0" fontId="73" fillId="19" borderId="5" xfId="5" applyFont="1" applyFill="1" applyBorder="1" applyAlignment="1">
      <alignment horizontal="center" vertical="center"/>
    </xf>
    <xf numFmtId="171" fontId="73" fillId="16" borderId="5" xfId="5" applyNumberFormat="1" applyFont="1" applyFill="1" applyBorder="1" applyAlignment="1">
      <alignment horizontal="center" vertical="center"/>
    </xf>
    <xf numFmtId="0" fontId="73" fillId="16" borderId="5" xfId="5" applyFont="1" applyFill="1" applyBorder="1" applyAlignment="1">
      <alignment vertical="center" wrapText="1"/>
    </xf>
    <xf numFmtId="0" fontId="80" fillId="19" borderId="5" xfId="5" applyFont="1" applyFill="1" applyBorder="1" applyAlignment="1">
      <alignment horizontal="center" vertical="center"/>
    </xf>
    <xf numFmtId="0" fontId="73" fillId="16" borderId="5" xfId="5" applyFont="1" applyFill="1" applyBorder="1" applyAlignment="1">
      <alignment horizontal="center"/>
    </xf>
    <xf numFmtId="172" fontId="73" fillId="19" borderId="5" xfId="5" applyNumberFormat="1" applyFont="1" applyFill="1" applyBorder="1" applyAlignment="1">
      <alignment horizontal="center" vertical="center"/>
    </xf>
    <xf numFmtId="0" fontId="73" fillId="19" borderId="5" xfId="5" applyFont="1" applyFill="1" applyBorder="1" applyAlignment="1">
      <alignment horizontal="center"/>
    </xf>
    <xf numFmtId="0" fontId="80" fillId="2" borderId="7" xfId="5" applyFont="1" applyFill="1" applyBorder="1" applyAlignment="1">
      <alignment horizontal="center" vertical="center"/>
    </xf>
    <xf numFmtId="0" fontId="74" fillId="0" borderId="5" xfId="5" applyFont="1" applyBorder="1" applyAlignment="1">
      <alignment horizontal="center"/>
    </xf>
    <xf numFmtId="0" fontId="74" fillId="2" borderId="5" xfId="5" applyFont="1" applyFill="1" applyBorder="1" applyAlignment="1">
      <alignment horizontal="center"/>
    </xf>
    <xf numFmtId="0" fontId="3" fillId="2" borderId="5" xfId="5" applyFont="1" applyFill="1" applyBorder="1" applyAlignment="1">
      <alignment horizontal="center"/>
    </xf>
    <xf numFmtId="0" fontId="73" fillId="0" borderId="5" xfId="5" applyFont="1" applyBorder="1" applyAlignment="1">
      <alignment horizontal="center" wrapText="1"/>
    </xf>
    <xf numFmtId="12" fontId="0" fillId="0" borderId="5" xfId="0" applyNumberFormat="1" applyBorder="1" applyAlignment="1">
      <alignment horizontal="center" vertical="center"/>
    </xf>
    <xf numFmtId="0" fontId="73" fillId="0" borderId="5" xfId="5" applyFont="1" applyBorder="1" applyAlignment="1">
      <alignment horizontal="left" vertical="center" wrapText="1"/>
    </xf>
    <xf numFmtId="16" fontId="80" fillId="2" borderId="7" xfId="5" applyNumberFormat="1" applyFont="1" applyFill="1" applyBorder="1" applyAlignment="1">
      <alignment horizontal="center" vertical="center"/>
    </xf>
    <xf numFmtId="0" fontId="0" fillId="17" borderId="5" xfId="0" applyFill="1" applyBorder="1" applyAlignment="1">
      <alignment horizontal="center"/>
    </xf>
    <xf numFmtId="0" fontId="83" fillId="0" borderId="0" xfId="0" applyFont="1" applyAlignment="1">
      <alignment wrapText="1"/>
    </xf>
    <xf numFmtId="0" fontId="73" fillId="16" borderId="5" xfId="0" applyFont="1" applyFill="1" applyBorder="1" applyAlignment="1">
      <alignment horizontal="center" vertical="center"/>
    </xf>
    <xf numFmtId="172" fontId="73" fillId="2" borderId="5" xfId="5" applyNumberFormat="1" applyFont="1" applyFill="1" applyBorder="1" applyAlignment="1">
      <alignment horizontal="center"/>
    </xf>
    <xf numFmtId="49" fontId="0" fillId="0" borderId="5" xfId="0" applyNumberFormat="1" applyBorder="1" applyAlignment="1">
      <alignment horizontal="center" vertical="center"/>
    </xf>
    <xf numFmtId="17" fontId="74" fillId="2" borderId="5" xfId="5" applyNumberFormat="1" applyFont="1" applyFill="1" applyBorder="1" applyAlignment="1">
      <alignment horizontal="center" vertical="center"/>
    </xf>
    <xf numFmtId="17" fontId="74" fillId="2" borderId="5" xfId="5" applyNumberFormat="1" applyFont="1" applyFill="1" applyBorder="1" applyAlignment="1">
      <alignment horizontal="center"/>
    </xf>
    <xf numFmtId="172" fontId="74" fillId="2" borderId="5" xfId="5" applyNumberFormat="1" applyFont="1" applyFill="1" applyBorder="1" applyAlignment="1">
      <alignment horizontal="center" vertical="center"/>
    </xf>
    <xf numFmtId="0" fontId="74" fillId="2" borderId="5" xfId="5" applyFont="1" applyFill="1" applyBorder="1" applyAlignment="1">
      <alignment horizontal="center" vertical="center"/>
    </xf>
    <xf numFmtId="172" fontId="74" fillId="2" borderId="5" xfId="5" applyNumberFormat="1" applyFont="1" applyFill="1" applyBorder="1" applyAlignment="1">
      <alignment horizontal="center"/>
    </xf>
    <xf numFmtId="171" fontId="84" fillId="2" borderId="5" xfId="5" applyNumberFormat="1" applyFont="1" applyFill="1" applyBorder="1" applyAlignment="1">
      <alignment horizontal="center" vertical="center"/>
    </xf>
    <xf numFmtId="0" fontId="80" fillId="2" borderId="5" xfId="5" applyFont="1" applyFill="1" applyBorder="1" applyAlignment="1">
      <alignment horizontal="left" vertical="center" wrapText="1"/>
    </xf>
    <xf numFmtId="0" fontId="85" fillId="0" borderId="5" xfId="0" applyFont="1" applyBorder="1" applyAlignment="1">
      <alignment horizontal="center" vertical="center"/>
    </xf>
    <xf numFmtId="0" fontId="13" fillId="0" borderId="0" xfId="0" applyFont="1" applyProtection="1">
      <protection hidden="1"/>
    </xf>
    <xf numFmtId="0" fontId="76" fillId="0" borderId="0" xfId="0" applyFont="1" applyAlignment="1" applyProtection="1">
      <alignment horizontal="center" vertical="center"/>
      <protection hidden="1"/>
    </xf>
    <xf numFmtId="49" fontId="66" fillId="2" borderId="0" xfId="0" applyNumberFormat="1" applyFont="1" applyFill="1" applyAlignment="1" applyProtection="1">
      <alignment horizontal="right"/>
      <protection hidden="1"/>
    </xf>
    <xf numFmtId="4" fontId="66" fillId="2" borderId="0" xfId="5" applyNumberFormat="1" applyFont="1" applyFill="1" applyAlignment="1" applyProtection="1">
      <alignment horizontal="center"/>
      <protection hidden="1"/>
    </xf>
    <xf numFmtId="4" fontId="76" fillId="2" borderId="0" xfId="5" applyNumberFormat="1" applyFont="1" applyFill="1" applyAlignment="1" applyProtection="1">
      <alignment horizontal="center"/>
      <protection hidden="1"/>
    </xf>
    <xf numFmtId="4" fontId="13" fillId="2" borderId="0" xfId="0" applyNumberFormat="1" applyFont="1" applyFill="1" applyProtection="1">
      <protection hidden="1"/>
    </xf>
    <xf numFmtId="0" fontId="13" fillId="2" borderId="0" xfId="0" applyFont="1" applyFill="1" applyProtection="1">
      <protection hidden="1"/>
    </xf>
    <xf numFmtId="0" fontId="3" fillId="2" borderId="0" xfId="0" applyFont="1" applyFill="1" applyProtection="1">
      <protection hidden="1"/>
    </xf>
    <xf numFmtId="3" fontId="13" fillId="2" borderId="0" xfId="0" applyNumberFormat="1" applyFont="1" applyFill="1" applyAlignment="1" applyProtection="1">
      <alignment horizontal="center"/>
      <protection hidden="1"/>
    </xf>
    <xf numFmtId="4" fontId="86" fillId="2" borderId="0" xfId="5" applyNumberFormat="1" applyFont="1" applyFill="1" applyAlignment="1" applyProtection="1">
      <alignment horizontal="center"/>
      <protection hidden="1"/>
    </xf>
    <xf numFmtId="3" fontId="87" fillId="12" borderId="28" xfId="0" applyNumberFormat="1" applyFont="1" applyFill="1" applyBorder="1" applyAlignment="1" applyProtection="1">
      <alignment horizontal="center" vertical="center" wrapText="1"/>
      <protection hidden="1"/>
    </xf>
    <xf numFmtId="0" fontId="87" fillId="12" borderId="29" xfId="0" applyFont="1" applyFill="1" applyBorder="1" applyAlignment="1" applyProtection="1">
      <alignment horizontal="center" vertical="center" wrapText="1"/>
      <protection hidden="1"/>
    </xf>
    <xf numFmtId="0" fontId="87" fillId="12" borderId="30" xfId="0" applyFont="1" applyFill="1" applyBorder="1" applyAlignment="1" applyProtection="1">
      <alignment horizontal="center" vertical="center" wrapText="1"/>
      <protection hidden="1"/>
    </xf>
    <xf numFmtId="0" fontId="87" fillId="12" borderId="31" xfId="0" applyFont="1" applyFill="1" applyBorder="1" applyAlignment="1" applyProtection="1">
      <alignment horizontal="center" vertical="center" wrapText="1"/>
      <protection hidden="1"/>
    </xf>
    <xf numFmtId="0" fontId="87" fillId="12" borderId="2" xfId="0" applyFont="1" applyFill="1" applyBorder="1" applyAlignment="1" applyProtection="1">
      <alignment horizontal="center" vertical="center" wrapText="1"/>
      <protection hidden="1"/>
    </xf>
    <xf numFmtId="0" fontId="87" fillId="12" borderId="32" xfId="0" applyFont="1" applyFill="1" applyBorder="1" applyAlignment="1" applyProtection="1">
      <alignment horizontal="center" vertical="center" wrapText="1"/>
      <protection hidden="1"/>
    </xf>
    <xf numFmtId="0" fontId="76" fillId="2" borderId="0" xfId="0" applyFont="1" applyFill="1" applyAlignment="1" applyProtection="1">
      <alignment horizontal="center" vertical="center"/>
      <protection hidden="1"/>
    </xf>
    <xf numFmtId="0" fontId="69" fillId="2" borderId="0" xfId="0" applyFont="1" applyFill="1" applyAlignment="1" applyProtection="1">
      <alignment horizontal="center" vertical="center"/>
      <protection hidden="1"/>
    </xf>
    <xf numFmtId="3" fontId="3" fillId="4" borderId="5" xfId="0" applyNumberFormat="1" applyFont="1" applyFill="1" applyBorder="1" applyAlignment="1" applyProtection="1">
      <alignment horizontal="center"/>
      <protection hidden="1"/>
    </xf>
    <xf numFmtId="0" fontId="3" fillId="4" borderId="5" xfId="0" applyFont="1" applyFill="1" applyBorder="1" applyProtection="1">
      <protection hidden="1"/>
    </xf>
    <xf numFmtId="0" fontId="3" fillId="4" borderId="21" xfId="0" applyFont="1" applyFill="1" applyBorder="1" applyAlignment="1" applyProtection="1">
      <alignment horizontal="center"/>
      <protection hidden="1"/>
    </xf>
    <xf numFmtId="0" fontId="0" fillId="2" borderId="16" xfId="0" applyFill="1" applyBorder="1" applyAlignment="1" applyProtection="1">
      <alignment horizontal="center"/>
      <protection locked="0"/>
    </xf>
    <xf numFmtId="3" fontId="3" fillId="2" borderId="5" xfId="0" applyNumberFormat="1" applyFont="1" applyFill="1" applyBorder="1" applyAlignment="1" applyProtection="1">
      <alignment horizontal="center"/>
      <protection locked="0"/>
    </xf>
    <xf numFmtId="168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0" xfId="0" applyFont="1" applyFill="1" applyAlignment="1" applyProtection="1">
      <alignment vertical="center"/>
      <protection hidden="1"/>
    </xf>
    <xf numFmtId="0" fontId="3" fillId="4" borderId="13" xfId="0" applyFont="1" applyFill="1" applyBorder="1" applyProtection="1">
      <protection hidden="1"/>
    </xf>
    <xf numFmtId="0" fontId="3" fillId="4" borderId="27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locked="0"/>
    </xf>
    <xf numFmtId="3" fontId="69" fillId="11" borderId="5" xfId="0" applyNumberFormat="1" applyFont="1" applyFill="1" applyBorder="1" applyAlignment="1" applyProtection="1">
      <alignment horizontal="center"/>
      <protection hidden="1"/>
    </xf>
    <xf numFmtId="168" fontId="69" fillId="11" borderId="17" xfId="0" applyNumberFormat="1" applyFont="1" applyFill="1" applyBorder="1" applyAlignment="1" applyProtection="1">
      <alignment horizontal="center"/>
      <protection hidden="1"/>
    </xf>
    <xf numFmtId="0" fontId="3" fillId="2" borderId="0" xfId="0" applyFont="1" applyFill="1" applyAlignment="1" applyProtection="1">
      <alignment vertical="top"/>
      <protection hidden="1"/>
    </xf>
    <xf numFmtId="3" fontId="1" fillId="2" borderId="0" xfId="0" applyNumberFormat="1" applyFont="1" applyFill="1" applyAlignment="1" applyProtection="1">
      <alignment horizontal="center"/>
      <protection hidden="1"/>
    </xf>
    <xf numFmtId="0" fontId="1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3" fontId="3" fillId="4" borderId="13" xfId="0" applyNumberFormat="1" applyFont="1" applyFill="1" applyBorder="1" applyAlignment="1" applyProtection="1">
      <alignment horizontal="center"/>
      <protection hidden="1"/>
    </xf>
    <xf numFmtId="0" fontId="88" fillId="0" borderId="5" xfId="0" applyFont="1" applyBorder="1" applyAlignment="1" applyProtection="1">
      <alignment horizontal="center"/>
      <protection locked="0"/>
    </xf>
    <xf numFmtId="4" fontId="88" fillId="0" borderId="5" xfId="0" applyNumberFormat="1" applyFont="1" applyBorder="1" applyAlignment="1" applyProtection="1">
      <alignment horizontal="center"/>
      <protection locked="0"/>
    </xf>
    <xf numFmtId="3" fontId="3" fillId="2" borderId="16" xfId="0" applyNumberFormat="1" applyFont="1" applyFill="1" applyBorder="1" applyAlignment="1" applyProtection="1">
      <alignment horizontal="center"/>
      <protection locked="0"/>
    </xf>
    <xf numFmtId="49" fontId="57" fillId="2" borderId="0" xfId="5" applyNumberFormat="1" applyFont="1" applyFill="1" applyAlignment="1" applyProtection="1">
      <alignment horizontal="right"/>
      <protection hidden="1"/>
    </xf>
    <xf numFmtId="0" fontId="57" fillId="2" borderId="0" xfId="0" applyFont="1" applyFill="1" applyAlignment="1" applyProtection="1">
      <alignment horizontal="right"/>
      <protection hidden="1"/>
    </xf>
    <xf numFmtId="49" fontId="6" fillId="0" borderId="0" xfId="0" applyNumberFormat="1" applyFont="1" applyAlignment="1" applyProtection="1">
      <alignment horizontal="center" vertical="center"/>
      <protection locked="0"/>
    </xf>
    <xf numFmtId="3" fontId="87" fillId="12" borderId="3" xfId="0" applyNumberFormat="1" applyFont="1" applyFill="1" applyBorder="1" applyAlignment="1" applyProtection="1">
      <alignment horizontal="center" vertical="center" wrapText="1"/>
      <protection hidden="1"/>
    </xf>
    <xf numFmtId="0" fontId="87" fillId="12" borderId="8" xfId="0" applyFont="1" applyFill="1" applyBorder="1" applyAlignment="1" applyProtection="1">
      <alignment horizontal="center" vertical="center" wrapText="1"/>
      <protection hidden="1"/>
    </xf>
    <xf numFmtId="0" fontId="87" fillId="12" borderId="33" xfId="0" applyFont="1" applyFill="1" applyBorder="1" applyAlignment="1" applyProtection="1">
      <alignment horizontal="center" vertical="center" wrapText="1"/>
      <protection hidden="1"/>
    </xf>
    <xf numFmtId="0" fontId="87" fillId="12" borderId="19" xfId="0" applyFont="1" applyFill="1" applyBorder="1" applyAlignment="1" applyProtection="1">
      <alignment horizontal="center" vertical="center" wrapText="1"/>
      <protection hidden="1"/>
    </xf>
    <xf numFmtId="3" fontId="34" fillId="2" borderId="5" xfId="5" applyNumberFormat="1" applyFont="1" applyFill="1" applyBorder="1" applyAlignment="1" applyProtection="1">
      <alignment horizontal="center"/>
      <protection locked="0"/>
    </xf>
    <xf numFmtId="168" fontId="3" fillId="2" borderId="17" xfId="5" applyNumberFormat="1" applyFont="1" applyFill="1" applyBorder="1" applyAlignment="1" applyProtection="1">
      <alignment horizontal="center"/>
      <protection locked="0"/>
    </xf>
    <xf numFmtId="0" fontId="29" fillId="0" borderId="5" xfId="0" applyFont="1" applyBorder="1" applyProtection="1">
      <protection locked="0"/>
    </xf>
    <xf numFmtId="3" fontId="29" fillId="2" borderId="5" xfId="5" applyNumberFormat="1" applyFont="1" applyFill="1" applyBorder="1" applyAlignment="1" applyProtection="1">
      <alignment horizontal="center"/>
      <protection locked="0"/>
    </xf>
    <xf numFmtId="3" fontId="3" fillId="2" borderId="5" xfId="5" applyNumberFormat="1" applyFont="1" applyFill="1" applyBorder="1" applyAlignment="1" applyProtection="1">
      <alignment horizontal="center"/>
      <protection locked="0"/>
    </xf>
    <xf numFmtId="168" fontId="3" fillId="2" borderId="15" xfId="5" applyNumberFormat="1" applyFont="1" applyFill="1" applyBorder="1" applyAlignment="1" applyProtection="1">
      <alignment horizontal="center"/>
      <protection locked="0"/>
    </xf>
    <xf numFmtId="0" fontId="3" fillId="2" borderId="14" xfId="5" applyFont="1" applyFill="1" applyBorder="1" applyAlignment="1" applyProtection="1">
      <alignment horizontal="center"/>
      <protection locked="0"/>
    </xf>
    <xf numFmtId="3" fontId="3" fillId="2" borderId="13" xfId="5" applyNumberFormat="1" applyFont="1" applyFill="1" applyBorder="1" applyAlignment="1" applyProtection="1">
      <alignment horizontal="center"/>
      <protection locked="0"/>
    </xf>
    <xf numFmtId="3" fontId="3" fillId="2" borderId="0" xfId="0" applyNumberFormat="1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center"/>
      <protection locked="0"/>
    </xf>
    <xf numFmtId="3" fontId="3" fillId="2" borderId="0" xfId="0" applyNumberFormat="1" applyFont="1" applyFill="1" applyAlignment="1" applyProtection="1">
      <alignment horizontal="center"/>
      <protection locked="0"/>
    </xf>
    <xf numFmtId="168" fontId="3" fillId="2" borderId="0" xfId="0" applyNumberFormat="1" applyFont="1" applyFill="1" applyAlignment="1" applyProtection="1">
      <alignment horizontal="center"/>
      <protection locked="0"/>
    </xf>
    <xf numFmtId="3" fontId="91" fillId="2" borderId="5" xfId="5" applyNumberFormat="1" applyFont="1" applyFill="1" applyBorder="1" applyAlignment="1" applyProtection="1">
      <alignment horizontal="center"/>
      <protection locked="0"/>
    </xf>
    <xf numFmtId="168" fontId="69" fillId="11" borderId="5" xfId="0" applyNumberFormat="1" applyFont="1" applyFill="1" applyBorder="1" applyAlignment="1" applyProtection="1">
      <alignment horizontal="center"/>
      <protection hidden="1"/>
    </xf>
    <xf numFmtId="0" fontId="93" fillId="0" borderId="0" xfId="0" applyFont="1" applyProtection="1">
      <protection hidden="1"/>
    </xf>
    <xf numFmtId="0" fontId="94" fillId="0" borderId="0" xfId="0" applyFont="1" applyAlignment="1" applyProtection="1">
      <alignment horizontal="center" vertical="center"/>
      <protection hidden="1"/>
    </xf>
    <xf numFmtId="0" fontId="95" fillId="0" borderId="0" xfId="0" applyFont="1" applyProtection="1">
      <protection hidden="1"/>
    </xf>
    <xf numFmtId="3" fontId="95" fillId="0" borderId="0" xfId="0" applyNumberFormat="1" applyFont="1" applyAlignment="1" applyProtection="1">
      <alignment horizontal="center"/>
      <protection hidden="1"/>
    </xf>
    <xf numFmtId="49" fontId="96" fillId="0" borderId="0" xfId="0" applyNumberFormat="1" applyFont="1" applyAlignment="1" applyProtection="1">
      <alignment horizontal="center"/>
      <protection hidden="1"/>
    </xf>
    <xf numFmtId="0" fontId="97" fillId="0" borderId="0" xfId="0" applyFont="1" applyProtection="1">
      <protection hidden="1"/>
    </xf>
    <xf numFmtId="0" fontId="98" fillId="0" borderId="0" xfId="0" applyFont="1"/>
    <xf numFmtId="1" fontId="100" fillId="3" borderId="1" xfId="0" applyNumberFormat="1" applyFont="1" applyFill="1" applyBorder="1" applyAlignment="1" applyProtection="1">
      <alignment horizontal="center" vertical="center"/>
      <protection locked="0"/>
    </xf>
    <xf numFmtId="0" fontId="100" fillId="0" borderId="0" xfId="0" applyFont="1" applyAlignment="1" applyProtection="1">
      <alignment horizontal="right" vertical="center"/>
      <protection hidden="1"/>
    </xf>
    <xf numFmtId="49" fontId="100" fillId="3" borderId="2" xfId="0" applyNumberFormat="1" applyFont="1" applyFill="1" applyBorder="1" applyAlignment="1" applyProtection="1">
      <alignment horizontal="center" vertical="center"/>
      <protection locked="0"/>
    </xf>
    <xf numFmtId="3" fontId="93" fillId="20" borderId="0" xfId="0" applyNumberFormat="1" applyFont="1" applyFill="1" applyAlignment="1" applyProtection="1">
      <alignment horizontal="center"/>
      <protection hidden="1"/>
    </xf>
    <xf numFmtId="49" fontId="102" fillId="20" borderId="0" xfId="0" applyNumberFormat="1" applyFont="1" applyFill="1" applyAlignment="1" applyProtection="1">
      <alignment horizontal="left"/>
      <protection hidden="1"/>
    </xf>
    <xf numFmtId="4" fontId="102" fillId="20" borderId="0" xfId="4" applyNumberFormat="1" applyFont="1" applyFill="1" applyBorder="1" applyAlignment="1" applyProtection="1">
      <alignment horizontal="center"/>
      <protection hidden="1"/>
    </xf>
    <xf numFmtId="4" fontId="93" fillId="20" borderId="0" xfId="0" applyNumberFormat="1" applyFont="1" applyFill="1" applyProtection="1">
      <protection hidden="1"/>
    </xf>
    <xf numFmtId="0" fontId="93" fillId="20" borderId="0" xfId="0" applyFont="1" applyFill="1" applyProtection="1">
      <protection hidden="1"/>
    </xf>
    <xf numFmtId="49" fontId="102" fillId="20" borderId="0" xfId="0" applyNumberFormat="1" applyFont="1" applyFill="1" applyAlignment="1" applyProtection="1">
      <alignment horizontal="center"/>
      <protection hidden="1"/>
    </xf>
    <xf numFmtId="3" fontId="103" fillId="21" borderId="28" xfId="0" applyNumberFormat="1" applyFont="1" applyFill="1" applyBorder="1" applyAlignment="1" applyProtection="1">
      <alignment horizontal="center" vertical="center" wrapText="1"/>
      <protection hidden="1"/>
    </xf>
    <xf numFmtId="0" fontId="103" fillId="21" borderId="29" xfId="0" applyFont="1" applyFill="1" applyBorder="1" applyAlignment="1" applyProtection="1">
      <alignment horizontal="center" vertical="center" wrapText="1"/>
      <protection hidden="1"/>
    </xf>
    <xf numFmtId="0" fontId="103" fillId="21" borderId="34" xfId="0" applyFont="1" applyFill="1" applyBorder="1" applyAlignment="1" applyProtection="1">
      <alignment horizontal="center" vertical="center" wrapText="1"/>
      <protection hidden="1"/>
    </xf>
    <xf numFmtId="0" fontId="104" fillId="20" borderId="0" xfId="0" applyFont="1" applyFill="1" applyAlignment="1" applyProtection="1">
      <alignment horizontal="center" vertical="center"/>
      <protection hidden="1"/>
    </xf>
    <xf numFmtId="0" fontId="105" fillId="3" borderId="17" xfId="0" applyFont="1" applyFill="1" applyBorder="1" applyAlignment="1" applyProtection="1">
      <alignment horizontal="center"/>
      <protection locked="0"/>
    </xf>
    <xf numFmtId="0" fontId="95" fillId="20" borderId="0" xfId="0" applyFont="1" applyFill="1" applyProtection="1">
      <protection hidden="1"/>
    </xf>
    <xf numFmtId="3" fontId="95" fillId="20" borderId="0" xfId="0" applyNumberFormat="1" applyFont="1" applyFill="1" applyAlignment="1" applyProtection="1">
      <alignment horizontal="center"/>
      <protection hidden="1"/>
    </xf>
    <xf numFmtId="168" fontId="102" fillId="23" borderId="5" xfId="0" applyNumberFormat="1" applyFont="1" applyFill="1" applyBorder="1" applyAlignment="1" applyProtection="1">
      <alignment horizontal="center"/>
      <protection hidden="1"/>
    </xf>
    <xf numFmtId="49" fontId="100" fillId="20" borderId="0" xfId="4" applyNumberFormat="1" applyFont="1" applyFill="1" applyBorder="1" applyAlignment="1" applyProtection="1">
      <protection hidden="1"/>
    </xf>
    <xf numFmtId="165" fontId="107" fillId="0" borderId="0" xfId="0" applyNumberFormat="1" applyFont="1" applyProtection="1">
      <protection hidden="1"/>
    </xf>
    <xf numFmtId="0" fontId="100" fillId="0" borderId="0" xfId="0" applyFont="1" applyAlignment="1" applyProtection="1">
      <alignment horizontal="center"/>
      <protection hidden="1"/>
    </xf>
    <xf numFmtId="49" fontId="107" fillId="0" borderId="0" xfId="0" applyNumberFormat="1" applyFont="1" applyAlignment="1" applyProtection="1">
      <alignment horizontal="center"/>
      <protection hidden="1"/>
    </xf>
    <xf numFmtId="0" fontId="107" fillId="0" borderId="0" xfId="0" applyFont="1" applyProtection="1">
      <protection hidden="1"/>
    </xf>
    <xf numFmtId="0" fontId="106" fillId="0" borderId="0" xfId="0" applyFont="1" applyProtection="1">
      <protection hidden="1"/>
    </xf>
    <xf numFmtId="0" fontId="100" fillId="0" borderId="0" xfId="0" applyFont="1" applyProtection="1">
      <protection hidden="1"/>
    </xf>
    <xf numFmtId="0" fontId="100" fillId="20" borderId="0" xfId="0" applyFont="1" applyFill="1" applyAlignment="1" applyProtection="1">
      <alignment horizontal="right" vertical="center"/>
      <protection hidden="1"/>
    </xf>
    <xf numFmtId="0" fontId="101" fillId="0" borderId="0" xfId="0" applyFont="1" applyProtection="1">
      <protection hidden="1"/>
    </xf>
    <xf numFmtId="0" fontId="100" fillId="0" borderId="0" xfId="0" applyFont="1" applyAlignment="1" applyProtection="1">
      <alignment horizontal="center" vertical="center"/>
      <protection hidden="1"/>
    </xf>
    <xf numFmtId="49" fontId="100" fillId="0" borderId="0" xfId="0" applyNumberFormat="1" applyFont="1" applyAlignment="1" applyProtection="1">
      <alignment horizontal="center" vertical="center"/>
      <protection locked="0"/>
    </xf>
    <xf numFmtId="0" fontId="106" fillId="20" borderId="22" xfId="0" applyFont="1" applyFill="1" applyBorder="1" applyAlignment="1" applyProtection="1">
      <alignment vertical="center"/>
      <protection hidden="1"/>
    </xf>
    <xf numFmtId="0" fontId="106" fillId="20" borderId="22" xfId="0" applyFont="1" applyFill="1" applyBorder="1" applyAlignment="1" applyProtection="1">
      <alignment horizontal="center" vertical="center"/>
      <protection hidden="1"/>
    </xf>
    <xf numFmtId="0" fontId="107" fillId="20" borderId="0" xfId="0" applyFont="1" applyFill="1" applyProtection="1">
      <protection hidden="1"/>
    </xf>
    <xf numFmtId="4" fontId="107" fillId="20" borderId="0" xfId="0" applyNumberFormat="1" applyFont="1" applyFill="1" applyProtection="1">
      <protection hidden="1"/>
    </xf>
    <xf numFmtId="4" fontId="108" fillId="21" borderId="28" xfId="4" applyNumberFormat="1" applyFont="1" applyFill="1" applyBorder="1" applyAlignment="1" applyProtection="1">
      <alignment horizontal="center" vertical="center"/>
      <protection hidden="1"/>
    </xf>
    <xf numFmtId="0" fontId="108" fillId="21" borderId="30" xfId="0" applyFont="1" applyFill="1" applyBorder="1" applyAlignment="1" applyProtection="1">
      <alignment horizontal="center" vertical="center"/>
      <protection hidden="1"/>
    </xf>
    <xf numFmtId="4" fontId="108" fillId="21" borderId="30" xfId="4" applyNumberFormat="1" applyFont="1" applyFill="1" applyBorder="1" applyAlignment="1" applyProtection="1">
      <alignment horizontal="center" vertical="center"/>
      <protection hidden="1"/>
    </xf>
    <xf numFmtId="0" fontId="107" fillId="0" borderId="0" xfId="0" applyFont="1" applyAlignment="1" applyProtection="1">
      <alignment vertical="center"/>
      <protection hidden="1"/>
    </xf>
    <xf numFmtId="0" fontId="109" fillId="20" borderId="0" xfId="0" applyFont="1" applyFill="1" applyAlignment="1" applyProtection="1">
      <alignment horizontal="center" vertical="center"/>
      <protection hidden="1"/>
    </xf>
    <xf numFmtId="165" fontId="107" fillId="20" borderId="0" xfId="4" applyNumberFormat="1" applyFont="1" applyFill="1" applyBorder="1" applyAlignment="1" applyProtection="1">
      <protection hidden="1"/>
    </xf>
    <xf numFmtId="165" fontId="107" fillId="0" borderId="0" xfId="4" applyNumberFormat="1" applyFont="1" applyFill="1" applyBorder="1" applyAlignment="1" applyProtection="1">
      <protection hidden="1"/>
    </xf>
    <xf numFmtId="165" fontId="100" fillId="10" borderId="3" xfId="4" applyNumberFormat="1" applyFont="1" applyFill="1" applyBorder="1" applyAlignment="1" applyProtection="1">
      <alignment horizontal="center"/>
      <protection hidden="1"/>
    </xf>
    <xf numFmtId="49" fontId="100" fillId="10" borderId="3" xfId="0" applyNumberFormat="1" applyFont="1" applyFill="1" applyBorder="1" applyProtection="1">
      <protection hidden="1"/>
    </xf>
    <xf numFmtId="168" fontId="100" fillId="3" borderId="9" xfId="0" applyNumberFormat="1" applyFont="1" applyFill="1" applyBorder="1" applyAlignment="1" applyProtection="1">
      <alignment horizontal="center"/>
      <protection locked="0"/>
    </xf>
    <xf numFmtId="4" fontId="109" fillId="20" borderId="0" xfId="4" applyNumberFormat="1" applyFont="1" applyFill="1" applyBorder="1" applyAlignment="1" applyProtection="1">
      <alignment horizontal="center"/>
      <protection hidden="1"/>
    </xf>
    <xf numFmtId="4" fontId="109" fillId="20" borderId="0" xfId="4" applyNumberFormat="1" applyFont="1" applyFill="1" applyBorder="1" applyAlignment="1" applyProtection="1">
      <alignment horizontal="center" vertical="center"/>
      <protection hidden="1"/>
    </xf>
    <xf numFmtId="165" fontId="100" fillId="10" borderId="18" xfId="4" applyNumberFormat="1" applyFont="1" applyFill="1" applyBorder="1" applyAlignment="1" applyProtection="1">
      <alignment horizontal="center"/>
      <protection hidden="1"/>
    </xf>
    <xf numFmtId="49" fontId="100" fillId="10" borderId="18" xfId="0" applyNumberFormat="1" applyFont="1" applyFill="1" applyBorder="1" applyProtection="1">
      <protection hidden="1"/>
    </xf>
    <xf numFmtId="168" fontId="100" fillId="10" borderId="2" xfId="4" applyNumberFormat="1" applyFont="1" applyFill="1" applyBorder="1" applyAlignment="1" applyProtection="1">
      <alignment horizontal="center"/>
      <protection hidden="1"/>
    </xf>
    <xf numFmtId="4" fontId="107" fillId="20" borderId="0" xfId="4" applyNumberFormat="1" applyFont="1" applyFill="1" applyBorder="1" applyAlignment="1" applyProtection="1">
      <protection hidden="1"/>
    </xf>
    <xf numFmtId="165" fontId="100" fillId="0" borderId="7" xfId="4" applyNumberFormat="1" applyFont="1" applyFill="1" applyBorder="1" applyAlignment="1" applyProtection="1">
      <alignment horizontal="center"/>
      <protection hidden="1"/>
    </xf>
    <xf numFmtId="0" fontId="100" fillId="0" borderId="31" xfId="0" applyFont="1" applyBorder="1" applyProtection="1">
      <protection hidden="1"/>
    </xf>
    <xf numFmtId="168" fontId="107" fillId="3" borderId="7" xfId="1" applyNumberFormat="1" applyFont="1" applyFill="1" applyBorder="1" applyAlignment="1" applyProtection="1">
      <alignment horizontal="center" vertical="center"/>
      <protection locked="0"/>
    </xf>
    <xf numFmtId="0" fontId="100" fillId="20" borderId="0" xfId="0" applyFont="1" applyFill="1" applyAlignment="1" applyProtection="1">
      <alignment horizontal="center" vertical="center"/>
      <protection hidden="1"/>
    </xf>
    <xf numFmtId="165" fontId="100" fillId="0" borderId="5" xfId="4" applyNumberFormat="1" applyFont="1" applyFill="1" applyBorder="1" applyAlignment="1" applyProtection="1">
      <alignment horizontal="center"/>
      <protection hidden="1"/>
    </xf>
    <xf numFmtId="0" fontId="100" fillId="0" borderId="14" xfId="0" applyFont="1" applyBorder="1" applyAlignment="1" applyProtection="1">
      <alignment wrapText="1"/>
      <protection hidden="1"/>
    </xf>
    <xf numFmtId="168" fontId="107" fillId="3" borderId="13" xfId="1" applyNumberFormat="1" applyFont="1" applyFill="1" applyBorder="1" applyAlignment="1" applyProtection="1">
      <alignment horizontal="center" vertical="center"/>
      <protection locked="0"/>
    </xf>
    <xf numFmtId="0" fontId="100" fillId="0" borderId="5" xfId="0" applyFont="1" applyBorder="1" applyAlignment="1" applyProtection="1">
      <alignment wrapText="1"/>
      <protection hidden="1"/>
    </xf>
    <xf numFmtId="168" fontId="107" fillId="3" borderId="5" xfId="1" applyNumberFormat="1" applyFont="1" applyFill="1" applyBorder="1" applyAlignment="1" applyProtection="1">
      <alignment horizontal="center" vertical="center"/>
      <protection locked="0"/>
    </xf>
    <xf numFmtId="165" fontId="100" fillId="20" borderId="0" xfId="4" applyNumberFormat="1" applyFont="1" applyFill="1" applyBorder="1" applyAlignment="1" applyProtection="1">
      <alignment horizontal="center"/>
      <protection hidden="1"/>
    </xf>
    <xf numFmtId="0" fontId="100" fillId="20" borderId="0" xfId="0" applyFont="1" applyFill="1" applyAlignment="1" applyProtection="1">
      <alignment horizontal="left"/>
      <protection hidden="1"/>
    </xf>
    <xf numFmtId="164" fontId="100" fillId="20" borderId="0" xfId="1" applyFont="1" applyFill="1" applyBorder="1" applyAlignment="1" applyProtection="1">
      <alignment horizontal="center" vertical="center"/>
      <protection hidden="1"/>
    </xf>
    <xf numFmtId="0" fontId="107" fillId="20" borderId="0" xfId="0" applyFont="1" applyFill="1" applyAlignment="1" applyProtection="1">
      <alignment vertical="center" wrapText="1"/>
      <protection hidden="1"/>
    </xf>
    <xf numFmtId="165" fontId="100" fillId="10" borderId="2" xfId="4" applyNumberFormat="1" applyFont="1" applyFill="1" applyBorder="1" applyAlignment="1" applyProtection="1">
      <alignment horizontal="center"/>
      <protection hidden="1"/>
    </xf>
    <xf numFmtId="0" fontId="100" fillId="10" borderId="4" xfId="0" applyFont="1" applyFill="1" applyBorder="1" applyAlignment="1" applyProtection="1">
      <alignment horizontal="left" vertical="center"/>
      <protection hidden="1"/>
    </xf>
    <xf numFmtId="168" fontId="100" fillId="10" borderId="2" xfId="1" applyNumberFormat="1" applyFont="1" applyFill="1" applyBorder="1" applyAlignment="1" applyProtection="1">
      <alignment horizontal="center" vertical="center"/>
      <protection hidden="1"/>
    </xf>
    <xf numFmtId="49" fontId="100" fillId="0" borderId="35" xfId="0" applyNumberFormat="1" applyFont="1" applyBorder="1" applyAlignment="1" applyProtection="1">
      <alignment horizontal="center"/>
      <protection hidden="1"/>
    </xf>
    <xf numFmtId="49" fontId="100" fillId="0" borderId="35" xfId="4" applyNumberFormat="1" applyFont="1" applyFill="1" applyBorder="1" applyAlignment="1" applyProtection="1">
      <protection hidden="1"/>
    </xf>
    <xf numFmtId="168" fontId="100" fillId="22" borderId="35" xfId="4" applyNumberFormat="1" applyFont="1" applyFill="1" applyBorder="1" applyAlignment="1" applyProtection="1">
      <alignment horizontal="center" vertical="center"/>
      <protection hidden="1"/>
    </xf>
    <xf numFmtId="49" fontId="100" fillId="0" borderId="2" xfId="0" applyNumberFormat="1" applyFont="1" applyBorder="1" applyAlignment="1" applyProtection="1">
      <alignment horizontal="center"/>
      <protection hidden="1"/>
    </xf>
    <xf numFmtId="49" fontId="100" fillId="0" borderId="2" xfId="4" applyNumberFormat="1" applyFont="1" applyFill="1" applyBorder="1" applyAlignment="1" applyProtection="1">
      <protection hidden="1"/>
    </xf>
    <xf numFmtId="168" fontId="100" fillId="22" borderId="2" xfId="4" applyNumberFormat="1" applyFont="1" applyFill="1" applyBorder="1" applyAlignment="1" applyProtection="1">
      <alignment horizontal="center" vertical="center"/>
      <protection hidden="1"/>
    </xf>
    <xf numFmtId="0" fontId="100" fillId="20" borderId="0" xfId="0" applyFont="1" applyFill="1" applyAlignment="1" applyProtection="1">
      <alignment vertical="top" wrapText="1"/>
      <protection hidden="1"/>
    </xf>
    <xf numFmtId="4" fontId="107" fillId="20" borderId="0" xfId="4" applyNumberFormat="1" applyFont="1" applyFill="1" applyBorder="1" applyAlignment="1" applyProtection="1">
      <alignment wrapText="1"/>
      <protection hidden="1"/>
    </xf>
    <xf numFmtId="0" fontId="100" fillId="20" borderId="0" xfId="0" applyFont="1" applyFill="1" applyAlignment="1" applyProtection="1">
      <alignment horizontal="left" vertical="top" wrapText="1"/>
      <protection hidden="1"/>
    </xf>
    <xf numFmtId="49" fontId="100" fillId="0" borderId="33" xfId="4" applyNumberFormat="1" applyFont="1" applyFill="1" applyBorder="1" applyAlignment="1" applyProtection="1">
      <protection hidden="1"/>
    </xf>
    <xf numFmtId="168" fontId="100" fillId="22" borderId="2" xfId="4" applyNumberFormat="1" applyFont="1" applyFill="1" applyBorder="1" applyAlignment="1" applyProtection="1">
      <alignment horizontal="center"/>
      <protection hidden="1"/>
    </xf>
    <xf numFmtId="49" fontId="100" fillId="20" borderId="0" xfId="0" applyNumberFormat="1" applyFont="1" applyFill="1" applyAlignment="1" applyProtection="1">
      <alignment horizontal="center"/>
      <protection hidden="1"/>
    </xf>
    <xf numFmtId="49" fontId="100" fillId="0" borderId="0" xfId="4" applyNumberFormat="1" applyFont="1" applyFill="1" applyBorder="1" applyAlignment="1" applyProtection="1">
      <protection hidden="1"/>
    </xf>
    <xf numFmtId="168" fontId="100" fillId="0" borderId="0" xfId="0" applyNumberFormat="1" applyFont="1" applyAlignment="1" applyProtection="1">
      <alignment horizontal="center" vertical="center"/>
      <protection hidden="1"/>
    </xf>
    <xf numFmtId="49" fontId="100" fillId="20" borderId="36" xfId="0" applyNumberFormat="1" applyFont="1" applyFill="1" applyBorder="1" applyAlignment="1" applyProtection="1">
      <alignment horizontal="center"/>
      <protection hidden="1"/>
    </xf>
    <xf numFmtId="168" fontId="100" fillId="22" borderId="2" xfId="0" applyNumberFormat="1" applyFont="1" applyFill="1" applyBorder="1" applyAlignment="1" applyProtection="1">
      <alignment horizontal="center" vertical="center"/>
      <protection hidden="1"/>
    </xf>
    <xf numFmtId="49" fontId="107" fillId="20" borderId="0" xfId="4" applyNumberFormat="1" applyFont="1" applyFill="1" applyBorder="1" applyAlignment="1" applyProtection="1">
      <alignment horizontal="center"/>
      <protection hidden="1"/>
    </xf>
    <xf numFmtId="0" fontId="100" fillId="20" borderId="0" xfId="0" applyFont="1" applyFill="1" applyProtection="1">
      <protection hidden="1"/>
    </xf>
    <xf numFmtId="49" fontId="100" fillId="25" borderId="2" xfId="0" applyNumberFormat="1" applyFont="1" applyFill="1" applyBorder="1" applyAlignment="1" applyProtection="1">
      <alignment horizontal="center"/>
      <protection hidden="1"/>
    </xf>
    <xf numFmtId="49" fontId="100" fillId="25" borderId="2" xfId="4" applyNumberFormat="1" applyFont="1" applyFill="1" applyBorder="1" applyAlignment="1" applyProtection="1">
      <protection hidden="1"/>
    </xf>
    <xf numFmtId="168" fontId="100" fillId="25" borderId="2" xfId="4" applyNumberFormat="1" applyFont="1" applyFill="1" applyBorder="1" applyAlignment="1" applyProtection="1">
      <alignment horizontal="center" vertical="center"/>
      <protection hidden="1"/>
    </xf>
    <xf numFmtId="168" fontId="100" fillId="3" borderId="2" xfId="4" applyNumberFormat="1" applyFont="1" applyFill="1" applyBorder="1" applyAlignment="1" applyProtection="1">
      <alignment horizontal="center"/>
      <protection locked="0"/>
    </xf>
    <xf numFmtId="168" fontId="100" fillId="3" borderId="2" xfId="16" applyNumberFormat="1" applyFont="1" applyFill="1" applyBorder="1" applyAlignment="1" applyProtection="1">
      <alignment horizontal="center"/>
      <protection locked="0"/>
    </xf>
    <xf numFmtId="49" fontId="100" fillId="20" borderId="0" xfId="4" applyNumberFormat="1" applyFont="1" applyFill="1" applyBorder="1" applyAlignment="1" applyProtection="1">
      <alignment horizontal="left"/>
      <protection hidden="1"/>
    </xf>
    <xf numFmtId="0" fontId="28" fillId="2" borderId="0" xfId="0" applyFont="1" applyFill="1" applyProtection="1">
      <protection hidden="1"/>
    </xf>
    <xf numFmtId="0" fontId="16" fillId="2" borderId="0" xfId="0" applyFont="1" applyFill="1" applyProtection="1">
      <protection hidden="1"/>
    </xf>
    <xf numFmtId="0" fontId="25" fillId="2" borderId="0" xfId="0" applyFont="1" applyFill="1" applyAlignment="1" applyProtection="1">
      <alignment horizontal="right" vertical="center"/>
      <protection hidden="1"/>
    </xf>
    <xf numFmtId="0" fontId="112" fillId="2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right" vertical="center"/>
      <protection hidden="1"/>
    </xf>
    <xf numFmtId="0" fontId="33" fillId="2" borderId="0" xfId="0" applyFont="1" applyFill="1" applyAlignment="1" applyProtection="1">
      <alignment horizontal="center" vertical="center"/>
      <protection hidden="1"/>
    </xf>
    <xf numFmtId="49" fontId="21" fillId="2" borderId="0" xfId="0" applyNumberFormat="1" applyFont="1" applyFill="1" applyAlignment="1" applyProtection="1">
      <alignment horizontal="center" vertical="center"/>
      <protection hidden="1"/>
    </xf>
    <xf numFmtId="0" fontId="50" fillId="2" borderId="0" xfId="0" applyFont="1" applyFill="1" applyAlignment="1" applyProtection="1">
      <alignment horizontal="center" vertical="center"/>
      <protection hidden="1"/>
    </xf>
    <xf numFmtId="0" fontId="25" fillId="4" borderId="5" xfId="0" applyFont="1" applyFill="1" applyBorder="1" applyAlignment="1">
      <alignment horizontal="center" vertical="center"/>
    </xf>
    <xf numFmtId="0" fontId="113" fillId="2" borderId="5" xfId="0" applyFont="1" applyFill="1" applyBorder="1" applyAlignment="1" applyProtection="1">
      <alignment horizontal="center" vertical="center" wrapText="1"/>
      <protection locked="0"/>
    </xf>
    <xf numFmtId="0" fontId="28" fillId="2" borderId="5" xfId="0" applyFont="1" applyFill="1" applyBorder="1" applyAlignment="1" applyProtection="1">
      <alignment horizontal="center" vertical="center" wrapText="1"/>
      <protection locked="0"/>
    </xf>
    <xf numFmtId="3" fontId="28" fillId="0" borderId="5" xfId="0" applyNumberFormat="1" applyFont="1" applyBorder="1" applyAlignment="1" applyProtection="1">
      <alignment horizontal="center" vertical="center"/>
      <protection locked="0"/>
    </xf>
    <xf numFmtId="0" fontId="28" fillId="0" borderId="5" xfId="0" applyFont="1" applyBorder="1" applyAlignment="1" applyProtection="1">
      <alignment horizontal="center" vertical="center"/>
      <protection locked="0"/>
    </xf>
    <xf numFmtId="0" fontId="28" fillId="0" borderId="5" xfId="0" applyFont="1" applyBorder="1" applyAlignment="1" applyProtection="1">
      <alignment horizontal="center" vertical="center" wrapText="1"/>
      <protection locked="0"/>
    </xf>
    <xf numFmtId="0" fontId="28" fillId="2" borderId="5" xfId="0" applyFont="1" applyFill="1" applyBorder="1" applyAlignment="1" applyProtection="1">
      <alignment horizontal="center" vertical="center"/>
      <protection locked="0"/>
    </xf>
    <xf numFmtId="3" fontId="28" fillId="2" borderId="5" xfId="0" applyNumberFormat="1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7" fillId="2" borderId="0" xfId="0" applyFont="1" applyFill="1" applyAlignment="1" applyProtection="1">
      <alignment horizontal="right" vertical="center"/>
      <protection hidden="1"/>
    </xf>
    <xf numFmtId="0" fontId="8" fillId="2" borderId="0" xfId="0" applyFont="1" applyFill="1" applyAlignment="1" applyProtection="1">
      <alignment horizontal="right" vertical="center"/>
      <protection hidden="1"/>
    </xf>
    <xf numFmtId="0" fontId="44" fillId="2" borderId="0" xfId="0" applyFont="1" applyFill="1" applyAlignment="1" applyProtection="1">
      <alignment horizontal="left" vertical="center"/>
      <protection hidden="1"/>
    </xf>
    <xf numFmtId="0" fontId="28" fillId="2" borderId="0" xfId="0" applyFont="1" applyFill="1" applyAlignment="1" applyProtection="1">
      <alignment horizontal="right" vertical="center"/>
      <protection hidden="1"/>
    </xf>
    <xf numFmtId="49" fontId="25" fillId="2" borderId="0" xfId="5" applyNumberFormat="1" applyFont="1" applyFill="1" applyAlignment="1" applyProtection="1">
      <alignment horizontal="right" vertical="center"/>
      <protection hidden="1"/>
    </xf>
    <xf numFmtId="0" fontId="114" fillId="2" borderId="0" xfId="0" applyFont="1" applyFill="1" applyAlignment="1" applyProtection="1">
      <alignment horizontal="center" vertical="center"/>
      <protection hidden="1"/>
    </xf>
    <xf numFmtId="1" fontId="25" fillId="3" borderId="2" xfId="0" applyNumberFormat="1" applyFont="1" applyFill="1" applyBorder="1" applyAlignment="1" applyProtection="1">
      <alignment horizontal="center" vertical="center"/>
      <protection locked="0"/>
    </xf>
    <xf numFmtId="0" fontId="115" fillId="2" borderId="0" xfId="0" applyFont="1" applyFill="1" applyAlignment="1" applyProtection="1">
      <alignment horizontal="center" vertical="center" wrapText="1"/>
      <protection hidden="1"/>
    </xf>
    <xf numFmtId="49" fontId="25" fillId="3" borderId="2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52" fillId="12" borderId="3" xfId="0" applyFont="1" applyFill="1" applyBorder="1" applyAlignment="1" applyProtection="1">
      <alignment horizontal="center" vertical="center" wrapText="1"/>
      <protection hidden="1"/>
    </xf>
    <xf numFmtId="0" fontId="50" fillId="26" borderId="9" xfId="0" applyFont="1" applyFill="1" applyBorder="1" applyAlignment="1" applyProtection="1">
      <alignment horizontal="center" vertical="center"/>
      <protection hidden="1"/>
    </xf>
    <xf numFmtId="0" fontId="8" fillId="3" borderId="5" xfId="0" applyFont="1" applyFill="1" applyBorder="1" applyAlignment="1" applyProtection="1">
      <alignment horizontal="left" vertical="center"/>
      <protection locked="0"/>
    </xf>
    <xf numFmtId="49" fontId="8" fillId="3" borderId="5" xfId="0" applyNumberFormat="1" applyFont="1" applyFill="1" applyBorder="1" applyAlignment="1" applyProtection="1">
      <alignment horizontal="left" vertical="center"/>
      <protection locked="0"/>
    </xf>
    <xf numFmtId="3" fontId="8" fillId="3" borderId="5" xfId="0" applyNumberFormat="1" applyFont="1" applyFill="1" applyBorder="1" applyAlignment="1" applyProtection="1">
      <alignment horizontal="left" vertical="center"/>
      <protection locked="0"/>
    </xf>
    <xf numFmtId="0" fontId="8" fillId="2" borderId="6" xfId="0" applyFont="1" applyFill="1" applyBorder="1" applyAlignment="1" applyProtection="1">
      <alignment horizontal="right" vertical="center"/>
      <protection hidden="1"/>
    </xf>
    <xf numFmtId="0" fontId="117" fillId="3" borderId="5" xfId="0" applyFont="1" applyFill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25" fillId="2" borderId="0" xfId="0" applyFont="1" applyFill="1" applyAlignment="1" applyProtection="1">
      <alignment horizontal="right" vertical="center"/>
      <protection hidden="1"/>
    </xf>
    <xf numFmtId="0" fontId="116" fillId="2" borderId="0" xfId="0" applyFont="1" applyFill="1" applyAlignment="1" applyProtection="1">
      <alignment horizontal="center" vertical="center" wrapText="1"/>
      <protection hidden="1"/>
    </xf>
    <xf numFmtId="0" fontId="110" fillId="2" borderId="0" xfId="0" applyFont="1" applyFill="1" applyAlignment="1" applyProtection="1">
      <alignment horizontal="center" vertical="center"/>
      <protection hidden="1"/>
    </xf>
    <xf numFmtId="0" fontId="111" fillId="2" borderId="0" xfId="0" applyFont="1" applyFill="1" applyAlignment="1" applyProtection="1">
      <alignment horizontal="center" vertical="center" wrapText="1"/>
      <protection hidden="1"/>
    </xf>
    <xf numFmtId="0" fontId="33" fillId="2" borderId="0" xfId="0" applyFont="1" applyFill="1" applyAlignment="1" applyProtection="1">
      <alignment horizontal="center" vertical="center"/>
      <protection hidden="1"/>
    </xf>
    <xf numFmtId="0" fontId="8" fillId="2" borderId="36" xfId="0" applyFont="1" applyFill="1" applyBorder="1" applyAlignment="1" applyProtection="1">
      <alignment horizontal="center" vertical="center" wrapText="1"/>
      <protection hidden="1"/>
    </xf>
    <xf numFmtId="0" fontId="52" fillId="12" borderId="18" xfId="0" applyFont="1" applyFill="1" applyBorder="1" applyAlignment="1" applyProtection="1">
      <alignment horizontal="center" vertical="center" wrapText="1"/>
      <protection hidden="1"/>
    </xf>
    <xf numFmtId="0" fontId="31" fillId="2" borderId="0" xfId="0" applyFont="1" applyFill="1" applyAlignment="1" applyProtection="1">
      <alignment horizontal="right" vertical="center"/>
      <protection hidden="1"/>
    </xf>
    <xf numFmtId="0" fontId="31" fillId="2" borderId="6" xfId="0" applyFont="1" applyFill="1" applyBorder="1" applyAlignment="1" applyProtection="1">
      <alignment horizontal="right" vertical="center" wrapText="1"/>
      <protection hidden="1"/>
    </xf>
    <xf numFmtId="49" fontId="100" fillId="20" borderId="0" xfId="4" applyNumberFormat="1" applyFont="1" applyFill="1" applyBorder="1" applyAlignment="1" applyProtection="1">
      <alignment horizontal="center"/>
      <protection hidden="1"/>
    </xf>
    <xf numFmtId="0" fontId="106" fillId="24" borderId="5" xfId="0" applyFont="1" applyFill="1" applyBorder="1" applyAlignment="1" applyProtection="1">
      <alignment horizontal="center" vertical="center" wrapText="1"/>
      <protection locked="0"/>
    </xf>
    <xf numFmtId="0" fontId="100" fillId="24" borderId="5" xfId="0" applyFont="1" applyFill="1" applyBorder="1" applyAlignment="1" applyProtection="1">
      <alignment horizontal="center" vertical="center"/>
      <protection locked="0"/>
    </xf>
    <xf numFmtId="0" fontId="99" fillId="0" borderId="0" xfId="0" applyFont="1" applyAlignment="1" applyProtection="1">
      <alignment horizontal="right"/>
      <protection hidden="1"/>
    </xf>
    <xf numFmtId="0" fontId="101" fillId="0" borderId="0" xfId="0" applyFont="1" applyAlignment="1" applyProtection="1">
      <alignment horizontal="right"/>
      <protection hidden="1"/>
    </xf>
    <xf numFmtId="3" fontId="102" fillId="23" borderId="5" xfId="0" applyNumberFormat="1" applyFont="1" applyFill="1" applyBorder="1" applyAlignment="1" applyProtection="1">
      <alignment horizontal="center"/>
      <protection hidden="1"/>
    </xf>
    <xf numFmtId="49" fontId="106" fillId="20" borderId="6" xfId="4" applyNumberFormat="1" applyFont="1" applyFill="1" applyBorder="1" applyAlignment="1" applyProtection="1">
      <alignment horizontal="right"/>
      <protection hidden="1"/>
    </xf>
    <xf numFmtId="0" fontId="106" fillId="20" borderId="6" xfId="0" applyFont="1" applyFill="1" applyBorder="1" applyAlignment="1" applyProtection="1">
      <alignment horizontal="right"/>
      <protection hidden="1"/>
    </xf>
    <xf numFmtId="0" fontId="64" fillId="0" borderId="0" xfId="0" applyFont="1" applyAlignment="1" applyProtection="1">
      <alignment horizontal="center"/>
      <protection hidden="1"/>
    </xf>
    <xf numFmtId="0" fontId="65" fillId="0" borderId="0" xfId="0" applyFont="1" applyAlignment="1" applyProtection="1">
      <alignment horizontal="center"/>
      <protection hidden="1"/>
    </xf>
    <xf numFmtId="49" fontId="66" fillId="2" borderId="0" xfId="0" applyNumberFormat="1" applyFont="1" applyFill="1" applyAlignment="1" applyProtection="1">
      <alignment horizontal="right"/>
      <protection hidden="1"/>
    </xf>
    <xf numFmtId="4" fontId="66" fillId="2" borderId="0" xfId="5" applyNumberFormat="1" applyFont="1" applyFill="1" applyAlignment="1" applyProtection="1">
      <alignment horizontal="center"/>
      <protection hidden="1"/>
    </xf>
    <xf numFmtId="3" fontId="69" fillId="11" borderId="5" xfId="0" applyNumberFormat="1" applyFont="1" applyFill="1" applyBorder="1" applyAlignment="1" applyProtection="1">
      <alignment horizontal="center"/>
      <protection hidden="1"/>
    </xf>
    <xf numFmtId="3" fontId="69" fillId="11" borderId="11" xfId="0" applyNumberFormat="1" applyFont="1" applyFill="1" applyBorder="1" applyAlignment="1" applyProtection="1">
      <alignment horizontal="center"/>
      <protection hidden="1"/>
    </xf>
    <xf numFmtId="49" fontId="57" fillId="2" borderId="0" xfId="5" applyNumberFormat="1" applyFont="1" applyFill="1" applyAlignment="1" applyProtection="1">
      <alignment horizontal="center"/>
      <protection hidden="1"/>
    </xf>
    <xf numFmtId="0" fontId="57" fillId="2" borderId="5" xfId="0" applyFont="1" applyFill="1" applyBorder="1" applyAlignment="1" applyProtection="1">
      <alignment horizontal="center" vertical="center"/>
      <protection locked="0"/>
    </xf>
    <xf numFmtId="0" fontId="92" fillId="2" borderId="5" xfId="0" applyFont="1" applyFill="1" applyBorder="1" applyAlignment="1" applyProtection="1">
      <alignment horizontal="center" vertical="center"/>
      <protection locked="0"/>
    </xf>
    <xf numFmtId="3" fontId="69" fillId="11" borderId="16" xfId="0" applyNumberFormat="1" applyFont="1" applyFill="1" applyBorder="1" applyAlignment="1" applyProtection="1">
      <alignment horizontal="center"/>
      <protection hidden="1"/>
    </xf>
    <xf numFmtId="49" fontId="6" fillId="2" borderId="0" xfId="5" applyNumberFormat="1" applyFont="1" applyFill="1" applyAlignment="1" applyProtection="1">
      <alignment horizontal="center"/>
      <protection hidden="1"/>
    </xf>
    <xf numFmtId="0" fontId="19" fillId="3" borderId="5" xfId="0" applyFont="1" applyFill="1" applyBorder="1" applyAlignment="1" applyProtection="1">
      <alignment horizontal="center" vertical="center" wrapText="1"/>
      <protection locked="0"/>
    </xf>
    <xf numFmtId="0" fontId="89" fillId="3" borderId="5" xfId="0" applyFont="1" applyFill="1" applyBorder="1" applyAlignment="1" applyProtection="1">
      <alignment horizontal="center" vertical="center" wrapText="1"/>
      <protection locked="0"/>
    </xf>
    <xf numFmtId="0" fontId="90" fillId="3" borderId="5" xfId="3" applyFont="1" applyFill="1" applyBorder="1" applyAlignment="1" applyProtection="1">
      <alignment horizontal="center" vertical="center" wrapText="1"/>
      <protection locked="0"/>
    </xf>
    <xf numFmtId="0" fontId="66" fillId="13" borderId="0" xfId="5" applyFont="1" applyFill="1" applyAlignment="1">
      <alignment horizontal="left" vertical="center"/>
    </xf>
    <xf numFmtId="0" fontId="67" fillId="2" borderId="0" xfId="5" applyFont="1" applyFill="1" applyAlignment="1">
      <alignment horizontal="center" vertical="center"/>
    </xf>
    <xf numFmtId="0" fontId="68" fillId="12" borderId="5" xfId="5" applyFont="1" applyFill="1" applyBorder="1" applyAlignment="1">
      <alignment horizontal="center" vertical="center" wrapText="1"/>
    </xf>
    <xf numFmtId="0" fontId="70" fillId="2" borderId="5" xfId="5" applyFont="1" applyFill="1" applyBorder="1" applyAlignment="1" applyProtection="1">
      <alignment horizontal="center"/>
      <protection locked="0"/>
    </xf>
    <xf numFmtId="0" fontId="3" fillId="2" borderId="16" xfId="5" applyFont="1" applyFill="1" applyBorder="1" applyAlignment="1" applyProtection="1">
      <alignment horizontal="center"/>
      <protection locked="0"/>
    </xf>
    <xf numFmtId="0" fontId="3" fillId="2" borderId="17" xfId="5" applyFont="1" applyFill="1" applyBorder="1" applyAlignment="1" applyProtection="1">
      <alignment horizontal="center"/>
      <protection locked="0"/>
    </xf>
    <xf numFmtId="164" fontId="57" fillId="2" borderId="0" xfId="1" applyFont="1" applyFill="1" applyBorder="1" applyAlignment="1" applyProtection="1">
      <alignment horizontal="center" vertical="center"/>
    </xf>
    <xf numFmtId="0" fontId="21" fillId="2" borderId="0" xfId="0" applyFont="1" applyFill="1" applyAlignment="1">
      <alignment horizontal="left"/>
    </xf>
    <xf numFmtId="49" fontId="57" fillId="2" borderId="0" xfId="5" applyNumberFormat="1" applyFont="1" applyFill="1" applyAlignment="1">
      <alignment horizontal="right"/>
    </xf>
    <xf numFmtId="0" fontId="57" fillId="2" borderId="5" xfId="0" applyFont="1" applyFill="1" applyBorder="1" applyAlignment="1" applyProtection="1">
      <alignment horizontal="center" vertical="center" wrapText="1"/>
      <protection locked="0"/>
    </xf>
    <xf numFmtId="0" fontId="54" fillId="0" borderId="0" xfId="0" applyFont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0" fontId="57" fillId="0" borderId="0" xfId="0" applyFont="1" applyAlignment="1" applyProtection="1">
      <alignment horizontal="left" vertical="center" wrapText="1"/>
      <protection hidden="1"/>
    </xf>
    <xf numFmtId="0" fontId="57" fillId="11" borderId="5" xfId="0" applyFont="1" applyFill="1" applyBorder="1" applyAlignment="1" applyProtection="1">
      <alignment horizontal="center"/>
      <protection hidden="1"/>
    </xf>
    <xf numFmtId="0" fontId="57" fillId="10" borderId="5" xfId="0" applyFont="1" applyFill="1" applyBorder="1" applyAlignment="1" applyProtection="1">
      <alignment horizontal="center"/>
      <protection hidden="1"/>
    </xf>
    <xf numFmtId="0" fontId="57" fillId="2" borderId="0" xfId="0" applyFont="1" applyFill="1" applyAlignment="1" applyProtection="1">
      <alignment horizontal="center"/>
      <protection hidden="1"/>
    </xf>
    <xf numFmtId="0" fontId="27" fillId="2" borderId="5" xfId="0" applyFont="1" applyFill="1" applyBorder="1" applyAlignment="1" applyProtection="1">
      <alignment horizontal="center" vertical="center" wrapText="1"/>
      <protection locked="0"/>
    </xf>
    <xf numFmtId="0" fontId="63" fillId="0" borderId="5" xfId="3" applyFont="1" applyBorder="1" applyAlignment="1" applyProtection="1">
      <alignment horizontal="center"/>
      <protection locked="0"/>
    </xf>
    <xf numFmtId="0" fontId="40" fillId="0" borderId="0" xfId="0" applyFont="1" applyAlignment="1" applyProtection="1">
      <alignment horizontal="center"/>
      <protection locked="0"/>
    </xf>
    <xf numFmtId="0" fontId="41" fillId="0" borderId="0" xfId="0" applyFont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right"/>
      <protection locked="0"/>
    </xf>
    <xf numFmtId="169" fontId="44" fillId="3" borderId="5" xfId="1" applyNumberFormat="1" applyFont="1" applyFill="1" applyBorder="1" applyAlignment="1" applyProtection="1">
      <alignment horizontal="center" vertical="center"/>
      <protection locked="0"/>
    </xf>
    <xf numFmtId="0" fontId="19" fillId="0" borderId="7" xfId="0" applyFont="1" applyBorder="1" applyAlignment="1" applyProtection="1">
      <alignment horizontal="right"/>
      <protection locked="0"/>
    </xf>
    <xf numFmtId="169" fontId="8" fillId="4" borderId="5" xfId="1" applyNumberFormat="1" applyFont="1" applyFill="1" applyBorder="1" applyAlignment="1" applyProtection="1">
      <alignment horizontal="center"/>
      <protection locked="0"/>
    </xf>
    <xf numFmtId="0" fontId="42" fillId="6" borderId="5" xfId="0" applyFont="1" applyFill="1" applyBorder="1" applyAlignment="1" applyProtection="1">
      <alignment horizontal="center" vertical="center"/>
      <protection locked="0"/>
    </xf>
    <xf numFmtId="165" fontId="16" fillId="3" borderId="5" xfId="5" applyNumberFormat="1" applyFont="1" applyFill="1" applyBorder="1" applyAlignment="1" applyProtection="1">
      <alignment horizontal="center"/>
      <protection locked="0"/>
    </xf>
    <xf numFmtId="4" fontId="47" fillId="2" borderId="10" xfId="5" applyNumberFormat="1" applyFont="1" applyFill="1" applyBorder="1" applyAlignment="1" applyProtection="1">
      <alignment horizontal="left" vertical="center"/>
      <protection locked="0"/>
    </xf>
    <xf numFmtId="0" fontId="25" fillId="0" borderId="5" xfId="0" applyFont="1" applyBorder="1" applyAlignment="1" applyProtection="1">
      <alignment horizontal="right" vertical="center"/>
      <protection locked="0"/>
    </xf>
    <xf numFmtId="0" fontId="19" fillId="2" borderId="0" xfId="0" applyFont="1" applyFill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horizontal="right" vertical="center"/>
      <protection locked="0"/>
    </xf>
    <xf numFmtId="4" fontId="8" fillId="0" borderId="10" xfId="5" applyNumberFormat="1" applyFont="1" applyBorder="1" applyAlignment="1" applyProtection="1">
      <alignment horizontal="left"/>
      <protection locked="0"/>
    </xf>
    <xf numFmtId="0" fontId="19" fillId="0" borderId="5" xfId="0" applyFont="1" applyBorder="1" applyAlignment="1" applyProtection="1">
      <alignment horizontal="right" vertical="center"/>
      <protection locked="0"/>
    </xf>
    <xf numFmtId="4" fontId="8" fillId="2" borderId="10" xfId="5" applyNumberFormat="1" applyFont="1" applyFill="1" applyBorder="1" applyAlignment="1" applyProtection="1">
      <alignment horizontal="left" vertical="center"/>
      <protection locked="0"/>
    </xf>
    <xf numFmtId="4" fontId="19" fillId="4" borderId="5" xfId="5" applyNumberFormat="1" applyFont="1" applyFill="1" applyBorder="1" applyAlignment="1" applyProtection="1">
      <alignment horizontal="center" vertical="center" wrapText="1"/>
      <protection locked="0"/>
    </xf>
    <xf numFmtId="4" fontId="8" fillId="2" borderId="22" xfId="5" applyNumberFormat="1" applyFont="1" applyFill="1" applyBorder="1" applyAlignment="1" applyProtection="1">
      <alignment horizontal="center" vertical="center"/>
      <protection locked="0"/>
    </xf>
    <xf numFmtId="4" fontId="42" fillId="6" borderId="2" xfId="0" applyNumberFormat="1" applyFont="1" applyFill="1" applyBorder="1" applyAlignment="1" applyProtection="1">
      <alignment horizontal="center" vertical="center"/>
      <protection locked="0"/>
    </xf>
    <xf numFmtId="4" fontId="19" fillId="4" borderId="5" xfId="0" applyNumberFormat="1" applyFont="1" applyFill="1" applyBorder="1" applyAlignment="1" applyProtection="1">
      <alignment horizontal="center" vertical="center" wrapText="1"/>
      <protection locked="0"/>
    </xf>
    <xf numFmtId="4" fontId="19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5" xfId="0" applyFont="1" applyBorder="1" applyAlignment="1" applyProtection="1">
      <alignment horizontal="left"/>
      <protection locked="0"/>
    </xf>
    <xf numFmtId="0" fontId="31" fillId="0" borderId="7" xfId="0" applyFont="1" applyBorder="1" applyAlignment="1" applyProtection="1">
      <alignment horizontal="center"/>
      <protection locked="0"/>
    </xf>
    <xf numFmtId="49" fontId="8" fillId="2" borderId="0" xfId="5" applyNumberFormat="1" applyFont="1" applyFill="1" applyAlignment="1" applyProtection="1">
      <alignment horizontal="right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26" fillId="3" borderId="5" xfId="0" applyFont="1" applyFill="1" applyBorder="1" applyAlignment="1" applyProtection="1">
      <alignment horizontal="center" vertical="center" wrapText="1"/>
      <protection locked="0"/>
    </xf>
    <xf numFmtId="0" fontId="21" fillId="6" borderId="7" xfId="0" applyFont="1" applyFill="1" applyBorder="1" applyAlignment="1" applyProtection="1">
      <alignment horizontal="center" vertical="center"/>
      <protection locked="0"/>
    </xf>
    <xf numFmtId="0" fontId="42" fillId="2" borderId="0" xfId="0" applyFont="1" applyFill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42" fillId="6" borderId="16" xfId="0" applyFont="1" applyFill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42" fillId="6" borderId="7" xfId="0" applyFont="1" applyFill="1" applyBorder="1" applyAlignment="1" applyProtection="1">
      <alignment horizontal="center" vertical="center"/>
      <protection locked="0"/>
    </xf>
    <xf numFmtId="0" fontId="42" fillId="6" borderId="17" xfId="0" applyFont="1" applyFill="1" applyBorder="1" applyAlignment="1" applyProtection="1">
      <alignment horizontal="center" vertical="center"/>
      <protection locked="0"/>
    </xf>
    <xf numFmtId="4" fontId="42" fillId="6" borderId="18" xfId="5" applyNumberFormat="1" applyFont="1" applyFill="1" applyBorder="1" applyAlignment="1" applyProtection="1">
      <alignment horizontal="center" vertical="center"/>
      <protection locked="0"/>
    </xf>
    <xf numFmtId="49" fontId="42" fillId="6" borderId="23" xfId="0" applyNumberFormat="1" applyFont="1" applyFill="1" applyBorder="1" applyAlignment="1" applyProtection="1">
      <alignment horizontal="center" vertical="center" wrapText="1"/>
      <protection locked="0"/>
    </xf>
    <xf numFmtId="3" fontId="8" fillId="4" borderId="9" xfId="5" applyNumberFormat="1" applyFont="1" applyFill="1" applyBorder="1" applyAlignment="1">
      <alignment horizontal="center" vertical="center"/>
    </xf>
    <xf numFmtId="4" fontId="42" fillId="6" borderId="5" xfId="5" applyNumberFormat="1" applyFont="1" applyFill="1" applyBorder="1" applyAlignment="1" applyProtection="1">
      <alignment horizontal="center" vertical="center" wrapText="1"/>
      <protection locked="0"/>
    </xf>
    <xf numFmtId="3" fontId="8" fillId="3" borderId="19" xfId="5" applyNumberFormat="1" applyFont="1" applyFill="1" applyBorder="1" applyAlignment="1" applyProtection="1">
      <alignment horizontal="center" vertical="center"/>
      <protection locked="0"/>
    </xf>
    <xf numFmtId="4" fontId="42" fillId="6" borderId="7" xfId="5" applyNumberFormat="1" applyFont="1" applyFill="1" applyBorder="1" applyAlignment="1" applyProtection="1">
      <alignment horizontal="center" vertical="center" wrapText="1"/>
      <protection locked="0"/>
    </xf>
    <xf numFmtId="4" fontId="42" fillId="2" borderId="0" xfId="5" applyNumberFormat="1" applyFont="1" applyFill="1" applyAlignment="1" applyProtection="1">
      <alignment horizontal="center" vertical="center"/>
      <protection locked="0"/>
    </xf>
    <xf numFmtId="49" fontId="42" fillId="6" borderId="2" xfId="0" applyNumberFormat="1" applyFont="1" applyFill="1" applyBorder="1" applyAlignment="1" applyProtection="1">
      <alignment horizontal="center" vertical="center" wrapText="1"/>
      <protection locked="0"/>
    </xf>
    <xf numFmtId="4" fontId="21" fillId="2" borderId="0" xfId="5" applyNumberFormat="1" applyFont="1" applyFill="1" applyAlignment="1" applyProtection="1">
      <alignment horizontal="center"/>
      <protection locked="0"/>
    </xf>
    <xf numFmtId="4" fontId="19" fillId="2" borderId="12" xfId="5" applyNumberFormat="1" applyFont="1" applyFill="1" applyBorder="1" applyAlignment="1" applyProtection="1">
      <alignment horizontal="center"/>
      <protection locked="0"/>
    </xf>
    <xf numFmtId="4" fontId="42" fillId="6" borderId="16" xfId="5" applyNumberFormat="1" applyFont="1" applyFill="1" applyBorder="1" applyAlignment="1" applyProtection="1">
      <alignment horizontal="center" vertical="center" wrapText="1"/>
      <protection locked="0"/>
    </xf>
    <xf numFmtId="49" fontId="42" fillId="6" borderId="4" xfId="0" applyNumberFormat="1" applyFont="1" applyFill="1" applyBorder="1" applyAlignment="1" applyProtection="1">
      <alignment horizontal="center" vertical="center" wrapText="1"/>
      <protection locked="0"/>
    </xf>
    <xf numFmtId="4" fontId="42" fillId="6" borderId="5" xfId="5" applyNumberFormat="1" applyFont="1" applyFill="1" applyBorder="1" applyAlignment="1" applyProtection="1">
      <alignment horizontal="center" vertical="top" wrapText="1"/>
      <protection locked="0"/>
    </xf>
    <xf numFmtId="0" fontId="51" fillId="6" borderId="5" xfId="0" applyFont="1" applyFill="1" applyBorder="1" applyAlignment="1" applyProtection="1">
      <alignment horizontal="center" vertical="center"/>
      <protection locked="0"/>
    </xf>
    <xf numFmtId="4" fontId="51" fillId="6" borderId="5" xfId="5" applyNumberFormat="1" applyFont="1" applyFill="1" applyBorder="1" applyAlignment="1" applyProtection="1">
      <alignment horizontal="center" vertical="center" wrapText="1"/>
      <protection locked="0"/>
    </xf>
    <xf numFmtId="4" fontId="42" fillId="6" borderId="19" xfId="0" applyNumberFormat="1" applyFont="1" applyFill="1" applyBorder="1" applyAlignment="1" applyProtection="1">
      <alignment horizontal="center" vertical="center" wrapText="1"/>
      <protection locked="0"/>
    </xf>
    <xf numFmtId="4" fontId="51" fillId="6" borderId="5" xfId="5" applyNumberFormat="1" applyFont="1" applyFill="1" applyBorder="1" applyAlignment="1" applyProtection="1">
      <alignment horizontal="center" vertical="center"/>
      <protection locked="0"/>
    </xf>
    <xf numFmtId="4" fontId="21" fillId="6" borderId="7" xfId="5" applyNumberFormat="1" applyFont="1" applyFill="1" applyBorder="1" applyAlignment="1" applyProtection="1">
      <alignment horizontal="center" vertical="center" wrapText="1"/>
      <protection locked="0"/>
    </xf>
    <xf numFmtId="0" fontId="31" fillId="2" borderId="3" xfId="0" applyFont="1" applyFill="1" applyBorder="1" applyAlignment="1" applyProtection="1">
      <alignment horizontal="center" vertical="center"/>
      <protection locked="0"/>
    </xf>
    <xf numFmtId="49" fontId="42" fillId="6" borderId="1" xfId="0" applyNumberFormat="1" applyFont="1" applyFill="1" applyBorder="1" applyAlignment="1" applyProtection="1">
      <alignment horizontal="center" vertical="center" wrapText="1"/>
      <protection locked="0"/>
    </xf>
    <xf numFmtId="4" fontId="25" fillId="2" borderId="0" xfId="5" applyNumberFormat="1" applyFont="1" applyFill="1" applyAlignment="1" applyProtection="1">
      <alignment horizontal="center" vertical="center" wrapText="1"/>
      <protection locked="0"/>
    </xf>
    <xf numFmtId="0" fontId="19" fillId="4" borderId="5" xfId="0" applyFont="1" applyFill="1" applyBorder="1" applyAlignment="1" applyProtection="1">
      <alignment horizontal="center"/>
      <protection locked="0"/>
    </xf>
    <xf numFmtId="0" fontId="19" fillId="4" borderId="5" xfId="0" applyFont="1" applyFill="1" applyBorder="1" applyAlignment="1" applyProtection="1">
      <alignment horizontal="center" vertical="center"/>
      <protection locked="0"/>
    </xf>
    <xf numFmtId="49" fontId="19" fillId="2" borderId="0" xfId="5" applyNumberFormat="1" applyFont="1" applyFill="1" applyAlignment="1" applyProtection="1">
      <alignment horizontal="center"/>
      <protection locked="0"/>
    </xf>
    <xf numFmtId="0" fontId="35" fillId="4" borderId="5" xfId="0" applyFont="1" applyFill="1" applyBorder="1" applyAlignment="1" applyProtection="1">
      <alignment horizontal="center" vertical="center"/>
      <protection locked="0"/>
    </xf>
    <xf numFmtId="49" fontId="19" fillId="2" borderId="0" xfId="5" applyNumberFormat="1" applyFont="1" applyFill="1" applyAlignment="1" applyProtection="1">
      <alignment horizontal="right"/>
      <protection locked="0"/>
    </xf>
    <xf numFmtId="0" fontId="25" fillId="3" borderId="5" xfId="0" applyFont="1" applyFill="1" applyBorder="1" applyAlignment="1" applyProtection="1">
      <alignment horizontal="center" vertical="center" wrapText="1"/>
      <protection locked="0"/>
    </xf>
    <xf numFmtId="49" fontId="9" fillId="2" borderId="0" xfId="5" applyNumberFormat="1" applyFont="1" applyFill="1" applyAlignment="1" applyProtection="1">
      <alignment horizontal="left"/>
      <protection hidden="1"/>
    </xf>
    <xf numFmtId="49" fontId="9" fillId="2" borderId="0" xfId="5" applyNumberFormat="1" applyFont="1" applyFill="1" applyAlignment="1" applyProtection="1">
      <alignment horizontal="right"/>
      <protection hidden="1"/>
    </xf>
    <xf numFmtId="0" fontId="9" fillId="2" borderId="6" xfId="0" applyFont="1" applyFill="1" applyBorder="1" applyAlignment="1" applyProtection="1">
      <alignment horizontal="right"/>
      <protection hidden="1"/>
    </xf>
    <xf numFmtId="49" fontId="84" fillId="0" borderId="0" xfId="0" applyNumberFormat="1" applyFont="1" applyAlignment="1" applyProtection="1">
      <alignment horizontal="center"/>
      <protection hidden="1"/>
    </xf>
    <xf numFmtId="0" fontId="74" fillId="0" borderId="0" xfId="0" applyFont="1" applyProtection="1">
      <protection hidden="1"/>
    </xf>
    <xf numFmtId="4" fontId="72" fillId="20" borderId="0" xfId="4" applyNumberFormat="1" applyFont="1" applyFill="1" applyBorder="1" applyAlignment="1" applyProtection="1">
      <protection hidden="1"/>
    </xf>
    <xf numFmtId="0" fontId="74" fillId="20" borderId="0" xfId="0" applyFont="1" applyFill="1" applyProtection="1">
      <protection hidden="1"/>
    </xf>
    <xf numFmtId="0" fontId="72" fillId="20" borderId="0" xfId="0" applyFont="1" applyFill="1" applyAlignment="1" applyProtection="1">
      <alignment horizontal="center" vertical="center"/>
      <protection hidden="1"/>
    </xf>
    <xf numFmtId="0" fontId="72" fillId="0" borderId="0" xfId="0" applyFont="1" applyAlignment="1" applyProtection="1">
      <alignment horizontal="center" vertical="center"/>
      <protection hidden="1"/>
    </xf>
    <xf numFmtId="3" fontId="74" fillId="22" borderId="5" xfId="0" applyNumberFormat="1" applyFont="1" applyFill="1" applyBorder="1" applyAlignment="1" applyProtection="1">
      <alignment horizontal="center"/>
      <protection hidden="1"/>
    </xf>
    <xf numFmtId="0" fontId="74" fillId="22" borderId="5" xfId="0" applyFont="1" applyFill="1" applyBorder="1" applyProtection="1">
      <protection hidden="1"/>
    </xf>
    <xf numFmtId="168" fontId="74" fillId="3" borderId="5" xfId="0" applyNumberFormat="1" applyFont="1" applyFill="1" applyBorder="1" applyAlignment="1" applyProtection="1">
      <alignment horizontal="center" wrapText="1"/>
      <protection locked="0"/>
    </xf>
    <xf numFmtId="0" fontId="74" fillId="3" borderId="17" xfId="0" applyFont="1" applyFill="1" applyBorder="1" applyProtection="1">
      <protection locked="0"/>
    </xf>
    <xf numFmtId="0" fontId="74" fillId="20" borderId="0" xfId="0" applyFont="1" applyFill="1" applyAlignment="1" applyProtection="1">
      <alignment vertical="center"/>
      <protection hidden="1"/>
    </xf>
    <xf numFmtId="0" fontId="74" fillId="20" borderId="0" xfId="0" applyFont="1" applyFill="1" applyAlignment="1" applyProtection="1">
      <alignment vertical="top" wrapText="1"/>
      <protection hidden="1"/>
    </xf>
    <xf numFmtId="0" fontId="74" fillId="3" borderId="15" xfId="0" applyFont="1" applyFill="1" applyBorder="1" applyProtection="1">
      <protection locked="0"/>
    </xf>
    <xf numFmtId="0" fontId="74" fillId="3" borderId="5" xfId="0" applyFont="1" applyFill="1" applyBorder="1" applyProtection="1">
      <protection locked="0"/>
    </xf>
    <xf numFmtId="0" fontId="74" fillId="22" borderId="13" xfId="0" applyFont="1" applyFill="1" applyBorder="1" applyProtection="1">
      <protection hidden="1"/>
    </xf>
    <xf numFmtId="0" fontId="74" fillId="3" borderId="13" xfId="0" applyFont="1" applyFill="1" applyBorder="1" applyProtection="1">
      <protection locked="0"/>
    </xf>
    <xf numFmtId="3" fontId="74" fillId="22" borderId="13" xfId="0" applyNumberFormat="1" applyFont="1" applyFill="1" applyBorder="1" applyAlignment="1" applyProtection="1">
      <alignment horizontal="center"/>
      <protection hidden="1"/>
    </xf>
    <xf numFmtId="49" fontId="84" fillId="20" borderId="0" xfId="0" applyNumberFormat="1" applyFont="1" applyFill="1" applyAlignment="1" applyProtection="1">
      <alignment horizontal="center"/>
      <protection hidden="1"/>
    </xf>
  </cellXfs>
  <cellStyles count="18">
    <cellStyle name="Excel Built-in Explanatory Text" xfId="5" xr:uid="{00000000-0005-0000-0000-000031000000}"/>
    <cellStyle name="Excel Built-in Explanatory Text 2" xfId="6" xr:uid="{00000000-0005-0000-0000-000032000000}"/>
    <cellStyle name="Hiperlink" xfId="3" builtinId="8"/>
    <cellStyle name="Hiperlink 2" xfId="7" xr:uid="{00000000-0005-0000-0000-000033000000}"/>
    <cellStyle name="Normal" xfId="0" builtinId="0"/>
    <cellStyle name="Normal 2" xfId="8" xr:uid="{00000000-0005-0000-0000-000034000000}"/>
    <cellStyle name="Normal 2 2" xfId="9" xr:uid="{00000000-0005-0000-0000-000035000000}"/>
    <cellStyle name="Normal 3" xfId="10" xr:uid="{00000000-0005-0000-0000-000036000000}"/>
    <cellStyle name="Normal 4" xfId="11" xr:uid="{00000000-0005-0000-0000-000037000000}"/>
    <cellStyle name="Normal 5" xfId="12" xr:uid="{00000000-0005-0000-0000-000038000000}"/>
    <cellStyle name="Normal 5 2" xfId="13" xr:uid="{00000000-0005-0000-0000-000039000000}"/>
    <cellStyle name="Normal 6" xfId="14" xr:uid="{00000000-0005-0000-0000-00003A000000}"/>
    <cellStyle name="Porcentagem" xfId="2" builtinId="5"/>
    <cellStyle name="Porcentagem 2" xfId="15" xr:uid="{00000000-0005-0000-0000-00003B000000}"/>
    <cellStyle name="Texto Explicativo" xfId="4" builtinId="53"/>
    <cellStyle name="Texto Explicativo 2" xfId="16" xr:uid="{00000000-0005-0000-0000-00003C000000}"/>
    <cellStyle name="Vírgula" xfId="1" builtinId="3"/>
    <cellStyle name="Vírgula 2" xfId="17" xr:uid="{00000000-0005-0000-0000-00003D000000}"/>
  </cellStyles>
  <dxfs count="3">
    <dxf>
      <font>
        <b val="0"/>
        <color rgb="FF0000FF"/>
        <name val="Arial"/>
        <scheme val="none"/>
      </font>
    </dxf>
    <dxf>
      <font>
        <b val="0"/>
        <color rgb="FFFF0000"/>
        <name val="Arial"/>
        <scheme val="none"/>
      </font>
    </dxf>
    <dxf>
      <font>
        <color rgb="FF333333"/>
        <name val="Arial"/>
        <scheme val="none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A6"/>
      <rgbColor rgb="00F2DCDB"/>
      <rgbColor rgb="00660066"/>
      <rgbColor rgb="00FF8080"/>
      <rgbColor rgb="000563C1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DDDDD"/>
      <rgbColor rgb="00FFFF99"/>
      <rgbColor rgb="0099CCFF"/>
      <rgbColor rgb="00FAC090"/>
      <rgbColor rgb="00BFBFB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2060"/>
      <rgbColor rgb="00339966"/>
      <rgbColor rgb="00111111"/>
      <rgbColor rgb="00333300"/>
      <rgbColor rgb="00C9211E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142875</xdr:rowOff>
    </xdr:from>
    <xdr:to>
      <xdr:col>2</xdr:col>
      <xdr:colOff>1343025</xdr:colOff>
      <xdr:row>8</xdr:row>
      <xdr:rowOff>28575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62000" y="304800"/>
          <a:ext cx="180022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1</xdr:row>
      <xdr:rowOff>152400</xdr:rowOff>
    </xdr:from>
    <xdr:to>
      <xdr:col>9</xdr:col>
      <xdr:colOff>285750</xdr:colOff>
      <xdr:row>6</xdr:row>
      <xdr:rowOff>114300</xdr:rowOff>
    </xdr:to>
    <xdr:pic>
      <xdr:nvPicPr>
        <xdr:cNvPr id="2049" name="Picture 2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362325" y="323850"/>
          <a:ext cx="180022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8</xdr:col>
      <xdr:colOff>587160</xdr:colOff>
      <xdr:row>51</xdr:row>
      <xdr:rowOff>8640</xdr:rowOff>
    </xdr:to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0"/>
          <a:ext cx="9521190" cy="952373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588240</xdr:colOff>
      <xdr:row>51</xdr:row>
      <xdr:rowOff>9720</xdr:rowOff>
    </xdr:to>
    <xdr:sp macro="" textlink="">
      <xdr:nvSpPr>
        <xdr:cNvPr id="3" name="CustomShape 1" hidden="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0" y="0"/>
          <a:ext cx="9522460" cy="95250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0</xdr:colOff>
      <xdr:row>0</xdr:row>
      <xdr:rowOff>0</xdr:rowOff>
    </xdr:from>
    <xdr:to>
      <xdr:col>8</xdr:col>
      <xdr:colOff>588600</xdr:colOff>
      <xdr:row>54</xdr:row>
      <xdr:rowOff>10080</xdr:rowOff>
    </xdr:to>
    <xdr:sp macro="" textlink="">
      <xdr:nvSpPr>
        <xdr:cNvPr id="4" name="CustomShape 1" hidden="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0" y="0"/>
          <a:ext cx="9522460" cy="99822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0</xdr:col>
      <xdr:colOff>0</xdr:colOff>
      <xdr:row>0</xdr:row>
      <xdr:rowOff>67320</xdr:rowOff>
    </xdr:from>
    <xdr:to>
      <xdr:col>1</xdr:col>
      <xdr:colOff>867410</xdr:colOff>
      <xdr:row>7</xdr:row>
      <xdr:rowOff>119390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7310"/>
          <a:ext cx="1467485" cy="13093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168120</xdr:colOff>
      <xdr:row>0</xdr:row>
      <xdr:rowOff>100800</xdr:rowOff>
    </xdr:from>
    <xdr:to>
      <xdr:col>1</xdr:col>
      <xdr:colOff>1326360</xdr:colOff>
      <xdr:row>8</xdr:row>
      <xdr:rowOff>107150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" y="100330"/>
          <a:ext cx="1634490" cy="145415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95250</xdr:rowOff>
    </xdr:from>
    <xdr:to>
      <xdr:col>2</xdr:col>
      <xdr:colOff>676275</xdr:colOff>
      <xdr:row>8</xdr:row>
      <xdr:rowOff>9525</xdr:rowOff>
    </xdr:to>
    <xdr:pic>
      <xdr:nvPicPr>
        <xdr:cNvPr id="3073" name="Picture 2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" y="266700"/>
          <a:ext cx="15335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123825</xdr:rowOff>
    </xdr:from>
    <xdr:to>
      <xdr:col>2</xdr:col>
      <xdr:colOff>619125</xdr:colOff>
      <xdr:row>6</xdr:row>
      <xdr:rowOff>47625</xdr:rowOff>
    </xdr:to>
    <xdr:pic>
      <xdr:nvPicPr>
        <xdr:cNvPr id="4097" name="Picture 2">
          <a:extLst>
            <a:ext uri="{FF2B5EF4-FFF2-40B4-BE49-F238E27FC236}">
              <a16:creationId xmlns:a16="http://schemas.microsoft.com/office/drawing/2014/main" id="{00000000-0008-0000-05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4325" y="123825"/>
          <a:ext cx="13620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85725</xdr:rowOff>
    </xdr:from>
    <xdr:to>
      <xdr:col>1</xdr:col>
      <xdr:colOff>1619250</xdr:colOff>
      <xdr:row>9</xdr:row>
      <xdr:rowOff>76200</xdr:rowOff>
    </xdr:to>
    <xdr:pic>
      <xdr:nvPicPr>
        <xdr:cNvPr id="5121" name="Picture 2">
          <a:extLst>
            <a:ext uri="{FF2B5EF4-FFF2-40B4-BE49-F238E27FC236}">
              <a16:creationId xmlns:a16="http://schemas.microsoft.com/office/drawing/2014/main" id="{00000000-0008-0000-06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85725"/>
          <a:ext cx="1800225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0</xdr:row>
      <xdr:rowOff>85725</xdr:rowOff>
    </xdr:from>
    <xdr:to>
      <xdr:col>1</xdr:col>
      <xdr:colOff>1619250</xdr:colOff>
      <xdr:row>9</xdr:row>
      <xdr:rowOff>69850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2425" y="85725"/>
          <a:ext cx="1800225" cy="160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123825</xdr:rowOff>
    </xdr:from>
    <xdr:to>
      <xdr:col>1</xdr:col>
      <xdr:colOff>1447800</xdr:colOff>
      <xdr:row>10</xdr:row>
      <xdr:rowOff>47625</xdr:rowOff>
    </xdr:to>
    <xdr:pic>
      <xdr:nvPicPr>
        <xdr:cNvPr id="6145" name="Picture 2">
          <a:extLst>
            <a:ext uri="{FF2B5EF4-FFF2-40B4-BE49-F238E27FC236}">
              <a16:creationId xmlns:a16="http://schemas.microsoft.com/office/drawing/2014/main" id="{00000000-0008-0000-07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650" y="123825"/>
          <a:ext cx="1809750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104775</xdr:rowOff>
    </xdr:from>
    <xdr:to>
      <xdr:col>1</xdr:col>
      <xdr:colOff>1247775</xdr:colOff>
      <xdr:row>9</xdr:row>
      <xdr:rowOff>47625</xdr:rowOff>
    </xdr:to>
    <xdr:pic>
      <xdr:nvPicPr>
        <xdr:cNvPr id="7169" name="Picture 2">
          <a:extLst>
            <a:ext uri="{FF2B5EF4-FFF2-40B4-BE49-F238E27FC236}">
              <a16:creationId xmlns:a16="http://schemas.microsoft.com/office/drawing/2014/main" id="{00000000-0008-0000-08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104775"/>
          <a:ext cx="1590675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66675</xdr:rowOff>
    </xdr:from>
    <xdr:to>
      <xdr:col>1</xdr:col>
      <xdr:colOff>342900</xdr:colOff>
      <xdr:row>7</xdr:row>
      <xdr:rowOff>114300</xdr:rowOff>
    </xdr:to>
    <xdr:pic>
      <xdr:nvPicPr>
        <xdr:cNvPr id="8193" name="Picture 2">
          <a:extLst>
            <a:ext uri="{FF2B5EF4-FFF2-40B4-BE49-F238E27FC236}">
              <a16:creationId xmlns:a16="http://schemas.microsoft.com/office/drawing/2014/main" id="{00000000-0008-0000-0900-000001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350" y="247650"/>
          <a:ext cx="180975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19050</xdr:rowOff>
    </xdr:from>
    <xdr:to>
      <xdr:col>1</xdr:col>
      <xdr:colOff>523875</xdr:colOff>
      <xdr:row>7</xdr:row>
      <xdr:rowOff>38100</xdr:rowOff>
    </xdr:to>
    <xdr:pic>
      <xdr:nvPicPr>
        <xdr:cNvPr id="10241" name="Picture 2">
          <a:extLst>
            <a:ext uri="{FF2B5EF4-FFF2-40B4-BE49-F238E27FC236}">
              <a16:creationId xmlns:a16="http://schemas.microsoft.com/office/drawing/2014/main" id="{00000000-0008-0000-0A00-000001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190500"/>
          <a:ext cx="1590675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180975</xdr:rowOff>
    </xdr:from>
    <xdr:to>
      <xdr:col>2</xdr:col>
      <xdr:colOff>352425</xdr:colOff>
      <xdr:row>7</xdr:row>
      <xdr:rowOff>133350</xdr:rowOff>
    </xdr:to>
    <xdr:pic>
      <xdr:nvPicPr>
        <xdr:cNvPr id="9217" name="Picture 2">
          <a:extLst>
            <a:ext uri="{FF2B5EF4-FFF2-40B4-BE49-F238E27FC236}">
              <a16:creationId xmlns:a16="http://schemas.microsoft.com/office/drawing/2014/main" id="{00000000-0008-0000-0B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0500" y="180975"/>
          <a:ext cx="1800225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95250</xdr:rowOff>
    </xdr:from>
    <xdr:to>
      <xdr:col>1</xdr:col>
      <xdr:colOff>695325</xdr:colOff>
      <xdr:row>9</xdr:row>
      <xdr:rowOff>85725</xdr:rowOff>
    </xdr:to>
    <xdr:pic>
      <xdr:nvPicPr>
        <xdr:cNvPr id="13313" name="Picture 2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550" y="95250"/>
          <a:ext cx="180975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IH%20-%20HMJ%20-%20FINANCEIRO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EIRO GERAL"/>
      <sheetName val="FIN. DETALHADO"/>
    </sheetNames>
    <sheetDataSet>
      <sheetData sheetId="0"/>
      <sheetData sheetId="1">
        <row r="14">
          <cell r="D14">
            <v>604062.06999999995</v>
          </cell>
        </row>
        <row r="16">
          <cell r="D16">
            <v>78222.61</v>
          </cell>
        </row>
        <row r="19">
          <cell r="D19">
            <v>41684.06</v>
          </cell>
        </row>
        <row r="20">
          <cell r="D20">
            <v>1032.2</v>
          </cell>
        </row>
        <row r="22">
          <cell r="D22">
            <v>33326.35</v>
          </cell>
        </row>
        <row r="28">
          <cell r="D28">
            <v>10662</v>
          </cell>
        </row>
        <row r="30">
          <cell r="D30">
            <v>69764.75</v>
          </cell>
        </row>
        <row r="33">
          <cell r="D33">
            <v>235126.09</v>
          </cell>
        </row>
        <row r="35">
          <cell r="D35">
            <v>18001.62</v>
          </cell>
        </row>
        <row r="36">
          <cell r="D36">
            <v>37200</v>
          </cell>
        </row>
        <row r="37">
          <cell r="D37">
            <v>58908.77</v>
          </cell>
        </row>
        <row r="45">
          <cell r="D45">
            <v>2352</v>
          </cell>
        </row>
        <row r="59">
          <cell r="D59">
            <v>104312.5</v>
          </cell>
        </row>
        <row r="65">
          <cell r="D65">
            <v>4780</v>
          </cell>
        </row>
        <row r="67">
          <cell r="D67">
            <v>16405.919999999998</v>
          </cell>
        </row>
        <row r="69">
          <cell r="D69">
            <v>17240.3</v>
          </cell>
        </row>
        <row r="75">
          <cell r="D75">
            <v>74845.55</v>
          </cell>
        </row>
        <row r="79">
          <cell r="D79">
            <v>100000</v>
          </cell>
        </row>
        <row r="87">
          <cell r="D87">
            <v>129.9</v>
          </cell>
        </row>
        <row r="100">
          <cell r="D100">
            <v>20347</v>
          </cell>
        </row>
        <row r="111">
          <cell r="D111">
            <v>14011.16</v>
          </cell>
        </row>
        <row r="126">
          <cell r="D126">
            <v>2538.1999999999998</v>
          </cell>
        </row>
        <row r="127">
          <cell r="D127">
            <v>4230.55</v>
          </cell>
        </row>
        <row r="132">
          <cell r="D132">
            <v>14492.5</v>
          </cell>
        </row>
        <row r="133">
          <cell r="D133">
            <v>11845</v>
          </cell>
        </row>
        <row r="134">
          <cell r="D134">
            <v>91493.66</v>
          </cell>
        </row>
        <row r="135">
          <cell r="D135">
            <v>4000</v>
          </cell>
        </row>
        <row r="137">
          <cell r="D137">
            <v>2579.21</v>
          </cell>
        </row>
        <row r="147">
          <cell r="D147">
            <v>24997</v>
          </cell>
        </row>
        <row r="157">
          <cell r="D157">
            <v>3871.87</v>
          </cell>
        </row>
        <row r="160">
          <cell r="D160">
            <v>8019.35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mailto:rh.hmj.fabamed@gmail.com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mailto:administrativo.hmj@fabamed.org.br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M37"/>
  <sheetViews>
    <sheetView showGridLines="0" tabSelected="1" zoomScale="75" zoomScaleNormal="75" workbookViewId="0">
      <selection activeCell="O10" sqref="O10"/>
    </sheetView>
  </sheetViews>
  <sheetFormatPr defaultColWidth="9.140625" defaultRowHeight="12.75"/>
  <cols>
    <col min="1" max="2" width="9.140625" style="329" customWidth="1"/>
    <col min="3" max="3" width="28.85546875" style="329" customWidth="1"/>
    <col min="4" max="4" width="30.140625" style="329" customWidth="1"/>
    <col min="5" max="5" width="3.85546875" style="329" customWidth="1"/>
    <col min="6" max="8" width="9.140625" style="329" customWidth="1"/>
    <col min="9" max="9" width="20.140625" style="329" customWidth="1"/>
    <col min="10" max="11" width="9.140625" style="329" customWidth="1"/>
    <col min="12" max="12" width="15.28515625" style="329" customWidth="1"/>
    <col min="13" max="16384" width="9.140625" style="329"/>
  </cols>
  <sheetData>
    <row r="4" spans="1:12" ht="13.5"/>
    <row r="5" spans="1:12" s="623" customFormat="1" ht="24" customHeight="1">
      <c r="A5" s="646" t="s">
        <v>0</v>
      </c>
      <c r="B5" s="646"/>
      <c r="C5" s="646"/>
      <c r="D5" s="646"/>
      <c r="E5" s="646"/>
      <c r="F5" s="646"/>
      <c r="G5" s="646"/>
      <c r="H5" s="646"/>
      <c r="I5" s="646"/>
      <c r="J5" s="639" t="s">
        <v>1</v>
      </c>
      <c r="K5" s="647">
        <v>2026</v>
      </c>
      <c r="L5" s="647"/>
    </row>
    <row r="6" spans="1:12" s="624" customFormat="1" ht="24" customHeight="1">
      <c r="A6" s="648" t="s">
        <v>2</v>
      </c>
      <c r="B6" s="648"/>
      <c r="C6" s="648"/>
      <c r="D6" s="648"/>
      <c r="E6" s="648"/>
      <c r="F6" s="648"/>
      <c r="G6" s="648"/>
      <c r="H6" s="648"/>
      <c r="I6" s="648"/>
      <c r="J6" s="640" t="s">
        <v>3</v>
      </c>
      <c r="K6" s="649" t="s">
        <v>4</v>
      </c>
      <c r="L6" s="649"/>
    </row>
    <row r="7" spans="1:12" s="624" customFormat="1" ht="23.25" customHeight="1">
      <c r="A7" s="626"/>
      <c r="B7" s="626"/>
      <c r="C7" s="626"/>
      <c r="E7" s="626"/>
      <c r="F7" s="626"/>
      <c r="G7" s="626"/>
      <c r="H7" s="626"/>
      <c r="I7" s="626"/>
    </row>
    <row r="8" spans="1:12" s="624" customFormat="1" ht="23.25" customHeight="1">
      <c r="A8" s="626"/>
      <c r="B8" s="626"/>
      <c r="C8" s="626"/>
      <c r="D8" s="626"/>
      <c r="E8" s="626"/>
      <c r="F8" s="626"/>
      <c r="G8" s="626"/>
      <c r="H8" s="626"/>
      <c r="I8" s="626"/>
    </row>
    <row r="9" spans="1:12" s="624" customFormat="1" ht="23.25" customHeight="1">
      <c r="A9" s="660" t="s">
        <v>5</v>
      </c>
      <c r="B9" s="660"/>
      <c r="C9" s="660"/>
      <c r="D9" s="660"/>
      <c r="E9" s="660"/>
      <c r="F9" s="660"/>
      <c r="G9" s="660"/>
      <c r="H9" s="660"/>
      <c r="I9" s="660"/>
      <c r="J9" s="660"/>
      <c r="L9" s="629"/>
    </row>
    <row r="10" spans="1:12" s="624" customFormat="1" ht="33.75" customHeight="1">
      <c r="A10" s="660"/>
      <c r="B10" s="660"/>
      <c r="C10" s="660"/>
      <c r="D10" s="660"/>
      <c r="E10" s="660"/>
      <c r="F10" s="660"/>
      <c r="G10" s="660"/>
      <c r="H10" s="660"/>
      <c r="I10" s="660"/>
      <c r="J10" s="660"/>
      <c r="K10" s="639"/>
      <c r="L10" s="629"/>
    </row>
    <row r="11" spans="1:12" s="624" customFormat="1" ht="23.25" customHeight="1">
      <c r="A11" s="626"/>
      <c r="B11" s="650" t="s">
        <v>6</v>
      </c>
      <c r="C11" s="650"/>
      <c r="D11" s="651" t="s">
        <v>7</v>
      </c>
      <c r="E11" s="651"/>
      <c r="F11" s="651"/>
      <c r="G11" s="651"/>
      <c r="H11" s="651"/>
      <c r="I11" s="651"/>
      <c r="J11" s="651"/>
      <c r="K11" s="652" t="s">
        <v>8</v>
      </c>
      <c r="L11" s="652"/>
    </row>
    <row r="12" spans="1:12" s="331" customFormat="1" ht="24.75" customHeight="1">
      <c r="K12" s="630"/>
      <c r="L12" s="630"/>
    </row>
    <row r="13" spans="1:12" s="331" customFormat="1" ht="28.5" customHeight="1">
      <c r="A13" s="641"/>
      <c r="B13" s="641"/>
      <c r="C13" s="642" t="s">
        <v>9</v>
      </c>
      <c r="D13" s="653" t="s">
        <v>10</v>
      </c>
      <c r="E13" s="653"/>
      <c r="F13" s="653"/>
      <c r="G13" s="653"/>
      <c r="H13" s="653"/>
      <c r="I13" s="653"/>
      <c r="J13" s="653"/>
      <c r="K13" s="653"/>
      <c r="L13" s="653"/>
    </row>
    <row r="14" spans="1:12" s="331" customFormat="1" ht="28.5" customHeight="1">
      <c r="A14" s="641"/>
      <c r="B14" s="641"/>
      <c r="C14" s="642" t="s">
        <v>11</v>
      </c>
      <c r="D14" s="654" t="s">
        <v>12</v>
      </c>
      <c r="E14" s="654"/>
      <c r="F14" s="654"/>
      <c r="G14" s="654"/>
      <c r="H14" s="654"/>
      <c r="I14" s="654"/>
      <c r="J14" s="654"/>
      <c r="K14" s="654"/>
      <c r="L14" s="654"/>
    </row>
    <row r="15" spans="1:12" s="331" customFormat="1" ht="28.5" customHeight="1">
      <c r="A15" s="641"/>
      <c r="B15" s="641"/>
      <c r="C15" s="642" t="s">
        <v>13</v>
      </c>
      <c r="D15" s="655">
        <v>2802252</v>
      </c>
      <c r="E15" s="655"/>
      <c r="F15" s="655"/>
      <c r="G15" s="655"/>
      <c r="H15" s="655"/>
      <c r="I15" s="655"/>
      <c r="J15" s="655"/>
      <c r="K15" s="655"/>
      <c r="L15" s="655"/>
    </row>
    <row r="16" spans="1:12" s="331" customFormat="1" ht="28.5" customHeight="1">
      <c r="A16" s="656" t="s">
        <v>14</v>
      </c>
      <c r="B16" s="656"/>
      <c r="C16" s="656"/>
      <c r="D16" s="657" t="s">
        <v>15</v>
      </c>
      <c r="E16" s="657"/>
      <c r="F16" s="657"/>
      <c r="G16" s="657"/>
      <c r="H16" s="657"/>
      <c r="I16" s="657"/>
      <c r="J16" s="657"/>
      <c r="K16" s="657"/>
      <c r="L16" s="657"/>
    </row>
    <row r="17" spans="1:39" s="331" customFormat="1" ht="19.5">
      <c r="A17" s="641"/>
      <c r="B17" s="641"/>
      <c r="C17" s="642"/>
      <c r="D17" s="643"/>
      <c r="E17" s="643"/>
      <c r="F17" s="643"/>
      <c r="G17" s="643"/>
      <c r="H17" s="643"/>
      <c r="I17" s="643"/>
    </row>
    <row r="18" spans="1:39" s="331" customFormat="1" ht="28.5" customHeight="1">
      <c r="A18" s="644"/>
      <c r="B18" s="644"/>
      <c r="C18" s="645" t="s">
        <v>16</v>
      </c>
      <c r="D18" s="658" t="s">
        <v>17</v>
      </c>
      <c r="E18" s="658"/>
      <c r="F18" s="658"/>
      <c r="G18" s="658"/>
      <c r="H18" s="658"/>
      <c r="I18" s="658"/>
      <c r="J18" s="658"/>
      <c r="K18" s="658"/>
      <c r="L18" s="658"/>
    </row>
    <row r="19" spans="1:39" s="331" customFormat="1" ht="28.5" customHeight="1">
      <c r="A19" s="644"/>
      <c r="B19" s="644"/>
      <c r="C19" s="645" t="s">
        <v>18</v>
      </c>
      <c r="D19" s="658" t="s">
        <v>19</v>
      </c>
      <c r="E19" s="658"/>
      <c r="F19" s="658"/>
      <c r="G19" s="658"/>
      <c r="H19" s="658"/>
      <c r="I19" s="658"/>
      <c r="J19" s="658"/>
      <c r="K19" s="658"/>
      <c r="L19" s="658"/>
    </row>
    <row r="20" spans="1:39" s="331" customFormat="1" ht="19.5">
      <c r="A20" s="644"/>
      <c r="B20" s="644"/>
      <c r="C20" s="644"/>
      <c r="D20" s="643"/>
      <c r="E20" s="643"/>
      <c r="F20" s="643"/>
      <c r="G20" s="643"/>
      <c r="H20" s="643"/>
      <c r="I20" s="643"/>
    </row>
    <row r="21" spans="1:39" s="331" customFormat="1" ht="28.5" customHeight="1">
      <c r="A21" s="659" t="s">
        <v>20</v>
      </c>
      <c r="B21" s="659"/>
      <c r="C21" s="659"/>
      <c r="D21" s="658" t="s">
        <v>21</v>
      </c>
      <c r="E21" s="658"/>
      <c r="F21" s="658"/>
      <c r="G21" s="658"/>
      <c r="H21" s="658"/>
      <c r="I21" s="658"/>
      <c r="J21" s="658"/>
      <c r="K21" s="658"/>
      <c r="L21" s="658"/>
    </row>
    <row r="22" spans="1:39" s="331" customFormat="1" ht="28.5" customHeight="1">
      <c r="A22" s="644"/>
      <c r="B22" s="644"/>
      <c r="C22" s="625" t="s">
        <v>22</v>
      </c>
      <c r="D22" s="658" t="s">
        <v>23</v>
      </c>
      <c r="E22" s="658"/>
      <c r="F22" s="658"/>
      <c r="G22" s="658"/>
      <c r="H22" s="658"/>
      <c r="I22" s="658"/>
      <c r="J22" s="658"/>
      <c r="K22" s="658"/>
      <c r="L22" s="658"/>
    </row>
    <row r="23" spans="1:39" ht="28.5" customHeight="1">
      <c r="A23" s="644"/>
      <c r="B23" s="644"/>
      <c r="C23" s="625" t="s">
        <v>24</v>
      </c>
      <c r="D23" s="658" t="s">
        <v>25</v>
      </c>
      <c r="E23" s="658"/>
      <c r="F23" s="658"/>
      <c r="G23" s="658"/>
      <c r="H23" s="658"/>
      <c r="I23" s="658"/>
      <c r="J23" s="658"/>
      <c r="K23" s="658"/>
      <c r="L23" s="658"/>
      <c r="M23" s="331"/>
      <c r="N23" s="331"/>
      <c r="O23" s="331"/>
      <c r="P23" s="331"/>
      <c r="Q23" s="331"/>
      <c r="R23" s="331"/>
      <c r="S23" s="331"/>
      <c r="T23" s="331"/>
      <c r="U23" s="331"/>
      <c r="V23" s="331"/>
      <c r="W23" s="331"/>
      <c r="X23" s="331"/>
      <c r="Y23" s="331"/>
      <c r="Z23" s="331"/>
      <c r="AA23" s="331"/>
      <c r="AB23" s="331"/>
      <c r="AC23" s="331"/>
      <c r="AD23" s="331"/>
      <c r="AE23" s="331"/>
      <c r="AF23" s="331"/>
      <c r="AG23" s="331"/>
      <c r="AH23" s="331"/>
      <c r="AI23" s="331"/>
      <c r="AJ23" s="331"/>
      <c r="AK23" s="331"/>
      <c r="AL23" s="331"/>
      <c r="AM23" s="331"/>
    </row>
    <row r="24" spans="1:39" ht="28.5" customHeight="1">
      <c r="A24" s="644"/>
      <c r="B24" s="644"/>
      <c r="C24" s="625" t="s">
        <v>26</v>
      </c>
      <c r="D24" s="658" t="s">
        <v>27</v>
      </c>
      <c r="E24" s="658"/>
      <c r="F24" s="658"/>
      <c r="G24" s="658"/>
      <c r="H24" s="658"/>
      <c r="I24" s="658"/>
      <c r="J24" s="658"/>
      <c r="K24" s="658"/>
      <c r="L24" s="658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</row>
    <row r="27" spans="1:39" ht="28.5" customHeight="1"/>
    <row r="28" spans="1:39" ht="28.5" customHeight="1"/>
    <row r="29" spans="1:39" ht="28.5" customHeight="1"/>
    <row r="30" spans="1:39" ht="28.5" customHeight="1"/>
    <row r="31" spans="1:39" ht="28.5" customHeight="1"/>
    <row r="32" spans="1:39" ht="28.5" customHeight="1"/>
    <row r="33" ht="28.5" customHeight="1"/>
    <row r="34" ht="28.5" customHeight="1"/>
    <row r="35" ht="28.5" customHeight="1"/>
    <row r="36" ht="28.5" customHeight="1"/>
    <row r="37" ht="28.5" customHeight="1"/>
  </sheetData>
  <sheetProtection sheet="1" objects="1" scenarios="1"/>
  <mergeCells count="20">
    <mergeCell ref="D23:L23"/>
    <mergeCell ref="D24:L24"/>
    <mergeCell ref="A9:J10"/>
    <mergeCell ref="D18:L18"/>
    <mergeCell ref="D19:L19"/>
    <mergeCell ref="A21:C21"/>
    <mergeCell ref="D21:L21"/>
    <mergeCell ref="D22:L22"/>
    <mergeCell ref="D13:L13"/>
    <mergeCell ref="D14:L14"/>
    <mergeCell ref="D15:L15"/>
    <mergeCell ref="A16:C16"/>
    <mergeCell ref="D16:L16"/>
    <mergeCell ref="A5:I5"/>
    <mergeCell ref="K5:L5"/>
    <mergeCell ref="A6:I6"/>
    <mergeCell ref="K6:L6"/>
    <mergeCell ref="B11:C11"/>
    <mergeCell ref="D11:J11"/>
    <mergeCell ref="K11:L11"/>
  </mergeCells>
  <printOptions horizontalCentered="1"/>
  <pageMargins left="0.78749999999999998" right="0.78749999999999998" top="1.0402777777777801" bottom="0.47222222222222199" header="0.511811023622047" footer="0.511811023622047"/>
  <pageSetup paperSize="9" scale="75" orientation="landscape" horizontalDpi="300" verticalDpi="300"/>
  <colBreaks count="1" manualBreakCount="1">
    <brk id="38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79"/>
  <sheetViews>
    <sheetView showGridLines="0" zoomScale="60" zoomScaleNormal="60" workbookViewId="0">
      <selection activeCell="K20" sqref="K20"/>
    </sheetView>
  </sheetViews>
  <sheetFormatPr defaultColWidth="9.140625" defaultRowHeight="12.75"/>
  <cols>
    <col min="1" max="1" width="8.28515625" style="329" customWidth="1"/>
    <col min="2" max="3" width="5" style="329" customWidth="1"/>
    <col min="4" max="9" width="9.140625" style="329" customWidth="1"/>
    <col min="10" max="10" width="43.42578125" style="329" customWidth="1"/>
    <col min="11" max="11" width="55.85546875" style="329" customWidth="1"/>
    <col min="12" max="12" width="20.7109375" style="329" customWidth="1"/>
    <col min="13" max="13" width="15.28515625" style="329" customWidth="1"/>
    <col min="14" max="14" width="54.140625" style="329" customWidth="1"/>
    <col min="15" max="15" width="20.85546875" style="329" customWidth="1"/>
    <col min="16" max="16" width="15.28515625" style="329" customWidth="1"/>
    <col min="17" max="16384" width="9.140625" style="329"/>
  </cols>
  <sheetData>
    <row r="1" spans="1:16" ht="13.5"/>
    <row r="2" spans="1:16" s="623" customFormat="1" ht="26.25" customHeight="1">
      <c r="A2" s="661" t="s">
        <v>28</v>
      </c>
      <c r="B2" s="661"/>
      <c r="C2" s="661"/>
      <c r="D2" s="661"/>
      <c r="E2" s="661"/>
      <c r="F2" s="661"/>
      <c r="G2" s="661"/>
      <c r="H2" s="661"/>
      <c r="I2" s="661"/>
      <c r="J2" s="661"/>
      <c r="K2" s="661"/>
      <c r="L2" s="661"/>
      <c r="M2" s="661"/>
      <c r="N2" s="661"/>
      <c r="O2" s="625" t="s">
        <v>29</v>
      </c>
      <c r="P2" s="11" t="s">
        <v>30</v>
      </c>
    </row>
    <row r="3" spans="1:16" s="624" customFormat="1" ht="30" customHeight="1">
      <c r="A3" s="662" t="s">
        <v>31</v>
      </c>
      <c r="B3" s="662"/>
      <c r="C3" s="662"/>
      <c r="D3" s="662"/>
      <c r="E3" s="662"/>
      <c r="F3" s="662"/>
      <c r="G3" s="662"/>
      <c r="H3" s="662"/>
      <c r="I3" s="662"/>
      <c r="J3" s="662"/>
      <c r="K3" s="662"/>
      <c r="L3" s="662"/>
      <c r="M3" s="662"/>
      <c r="N3" s="662"/>
      <c r="O3" s="625" t="s">
        <v>32</v>
      </c>
      <c r="P3" s="11">
        <v>2026</v>
      </c>
    </row>
    <row r="4" spans="1:16" s="624" customFormat="1" ht="23.25" customHeight="1">
      <c r="A4" s="626"/>
      <c r="B4" s="626"/>
      <c r="C4" s="626"/>
      <c r="D4" s="626"/>
      <c r="E4" s="626"/>
      <c r="F4" s="626"/>
      <c r="G4" s="626"/>
      <c r="H4" s="626"/>
      <c r="I4" s="626"/>
      <c r="J4" s="626"/>
      <c r="K4" s="626"/>
      <c r="L4" s="626"/>
      <c r="M4" s="626"/>
      <c r="N4" s="626"/>
      <c r="O4" s="627" t="s">
        <v>33</v>
      </c>
      <c r="P4" s="14" t="s">
        <v>4</v>
      </c>
    </row>
    <row r="5" spans="1:16" s="624" customFormat="1" ht="23.25" customHeight="1">
      <c r="A5" s="663"/>
      <c r="B5" s="663"/>
      <c r="C5" s="663"/>
      <c r="D5" s="663"/>
      <c r="E5" s="663"/>
      <c r="F5" s="663"/>
      <c r="G5" s="663"/>
      <c r="H5" s="663"/>
      <c r="I5" s="663"/>
      <c r="J5" s="663"/>
      <c r="K5" s="663"/>
      <c r="L5" s="663"/>
      <c r="M5" s="663"/>
      <c r="N5" s="663"/>
      <c r="P5" s="629"/>
    </row>
    <row r="6" spans="1:16" s="624" customFormat="1" ht="23.25" customHeight="1">
      <c r="A6" s="628"/>
      <c r="B6" s="628"/>
      <c r="C6" s="628"/>
      <c r="D6" s="628"/>
      <c r="E6" s="628"/>
      <c r="F6" s="628"/>
      <c r="G6" s="628"/>
      <c r="H6" s="628"/>
      <c r="I6" s="628"/>
      <c r="J6" s="628"/>
      <c r="K6" s="628"/>
      <c r="L6" s="628"/>
      <c r="M6" s="628"/>
      <c r="N6" s="628"/>
      <c r="P6" s="629"/>
    </row>
    <row r="7" spans="1:16" s="624" customFormat="1" ht="23.25" customHeight="1">
      <c r="A7" s="626"/>
      <c r="B7" s="626"/>
      <c r="C7" s="626"/>
      <c r="D7" s="626"/>
      <c r="E7" s="626"/>
      <c r="F7" s="626"/>
      <c r="G7" s="626"/>
      <c r="H7" s="626"/>
      <c r="I7" s="664" t="s">
        <v>34</v>
      </c>
      <c r="J7" s="664"/>
      <c r="K7" s="665" t="s">
        <v>35</v>
      </c>
      <c r="L7" s="665"/>
      <c r="M7" s="665"/>
      <c r="N7" s="665"/>
      <c r="O7" s="652" t="s">
        <v>36</v>
      </c>
      <c r="P7" s="652"/>
    </row>
    <row r="8" spans="1:16" s="331" customFormat="1" ht="10.5" customHeight="1">
      <c r="O8" s="630"/>
      <c r="P8" s="630"/>
    </row>
    <row r="9" spans="1:16" s="331" customFormat="1" ht="28.5" customHeight="1">
      <c r="K9" s="631" t="s">
        <v>37</v>
      </c>
      <c r="L9" s="631" t="s">
        <v>38</v>
      </c>
      <c r="M9" s="631" t="s">
        <v>39</v>
      </c>
      <c r="N9" s="631" t="s">
        <v>40</v>
      </c>
      <c r="O9" s="631" t="s">
        <v>38</v>
      </c>
      <c r="P9" s="631" t="s">
        <v>39</v>
      </c>
    </row>
    <row r="10" spans="1:16" s="331" customFormat="1" ht="35.25" customHeight="1">
      <c r="A10" s="666" t="s">
        <v>41</v>
      </c>
      <c r="B10" s="666"/>
      <c r="C10" s="666"/>
      <c r="D10" s="666"/>
      <c r="E10" s="666"/>
      <c r="F10" s="666"/>
      <c r="G10" s="666"/>
      <c r="H10" s="666"/>
      <c r="I10" s="666"/>
      <c r="J10" s="666"/>
      <c r="K10" s="632" t="s">
        <v>42</v>
      </c>
      <c r="L10" s="633" t="s">
        <v>43</v>
      </c>
      <c r="M10" s="634">
        <v>389162</v>
      </c>
      <c r="N10" s="635" t="s">
        <v>44</v>
      </c>
      <c r="O10" s="636" t="s">
        <v>45</v>
      </c>
      <c r="P10" s="635">
        <v>29694</v>
      </c>
    </row>
    <row r="11" spans="1:16" s="331" customFormat="1" ht="35.25" customHeight="1">
      <c r="A11" s="666" t="s">
        <v>46</v>
      </c>
      <c r="B11" s="666"/>
      <c r="C11" s="666"/>
      <c r="D11" s="666"/>
      <c r="E11" s="666"/>
      <c r="F11" s="666"/>
      <c r="G11" s="666"/>
      <c r="H11" s="666"/>
      <c r="I11" s="666"/>
      <c r="J11" s="666"/>
      <c r="K11" s="635" t="s">
        <v>47</v>
      </c>
      <c r="L11" s="636" t="s">
        <v>45</v>
      </c>
      <c r="M11" s="635">
        <v>48427</v>
      </c>
      <c r="N11" s="637" t="s">
        <v>48</v>
      </c>
      <c r="O11" s="637" t="s">
        <v>45</v>
      </c>
      <c r="P11" s="635">
        <v>35199</v>
      </c>
    </row>
    <row r="12" spans="1:16" s="331" customFormat="1" ht="35.25" customHeight="1">
      <c r="A12" s="666" t="s">
        <v>49</v>
      </c>
      <c r="B12" s="666"/>
      <c r="C12" s="666"/>
      <c r="D12" s="666"/>
      <c r="E12" s="666"/>
      <c r="F12" s="666"/>
      <c r="G12" s="666"/>
      <c r="H12" s="666"/>
      <c r="I12" s="666"/>
      <c r="J12" s="666"/>
      <c r="K12" s="637" t="s">
        <v>50</v>
      </c>
      <c r="L12" s="633" t="s">
        <v>43</v>
      </c>
      <c r="M12" s="634">
        <v>438353</v>
      </c>
      <c r="N12" s="633" t="s">
        <v>51</v>
      </c>
      <c r="O12" s="637" t="s">
        <v>43</v>
      </c>
      <c r="P12" s="638">
        <v>485753</v>
      </c>
    </row>
    <row r="13" spans="1:16" s="331" customFormat="1" ht="35.25" customHeight="1">
      <c r="A13" s="666" t="s">
        <v>52</v>
      </c>
      <c r="B13" s="666"/>
      <c r="C13" s="666"/>
      <c r="D13" s="666"/>
      <c r="E13" s="666"/>
      <c r="F13" s="666"/>
      <c r="G13" s="666"/>
      <c r="H13" s="666"/>
      <c r="I13" s="666"/>
      <c r="J13" s="666"/>
      <c r="K13" s="633" t="s">
        <v>53</v>
      </c>
      <c r="L13" s="633" t="s">
        <v>54</v>
      </c>
      <c r="M13" s="634">
        <v>18026</v>
      </c>
      <c r="N13" s="633" t="s">
        <v>55</v>
      </c>
      <c r="O13" s="633" t="s">
        <v>54</v>
      </c>
      <c r="P13" s="634"/>
    </row>
    <row r="14" spans="1:16" s="331" customFormat="1" ht="35.25" customHeight="1">
      <c r="A14" s="666" t="s">
        <v>56</v>
      </c>
      <c r="B14" s="666"/>
      <c r="C14" s="666"/>
      <c r="D14" s="666"/>
      <c r="E14" s="666"/>
      <c r="F14" s="666"/>
      <c r="G14" s="666"/>
      <c r="H14" s="666"/>
      <c r="I14" s="666"/>
      <c r="J14" s="666"/>
      <c r="K14" s="633"/>
      <c r="L14" s="633"/>
      <c r="M14" s="634"/>
      <c r="N14" s="633"/>
      <c r="O14" s="633"/>
      <c r="P14" s="634"/>
    </row>
    <row r="15" spans="1:16" s="331" customFormat="1" ht="35.25" customHeight="1">
      <c r="A15" s="666" t="s">
        <v>57</v>
      </c>
      <c r="B15" s="666"/>
      <c r="C15" s="666"/>
      <c r="D15" s="666"/>
      <c r="E15" s="666"/>
      <c r="F15" s="666"/>
      <c r="G15" s="666"/>
      <c r="H15" s="666"/>
      <c r="I15" s="666"/>
      <c r="J15" s="666"/>
      <c r="K15" s="633" t="s">
        <v>58</v>
      </c>
      <c r="L15" s="633" t="s">
        <v>43</v>
      </c>
      <c r="M15" s="634">
        <v>527900</v>
      </c>
      <c r="N15" s="633"/>
      <c r="O15" s="633"/>
      <c r="P15" s="634"/>
    </row>
    <row r="16" spans="1:16" s="331" customFormat="1" ht="35.25" customHeight="1">
      <c r="A16" s="666" t="s">
        <v>59</v>
      </c>
      <c r="B16" s="666"/>
      <c r="C16" s="666"/>
      <c r="D16" s="666"/>
      <c r="E16" s="666"/>
      <c r="F16" s="666"/>
      <c r="G16" s="666"/>
      <c r="H16" s="666"/>
      <c r="I16" s="666"/>
      <c r="J16" s="666"/>
      <c r="K16" s="633"/>
      <c r="L16" s="633"/>
      <c r="M16" s="633"/>
      <c r="N16" s="633"/>
      <c r="O16" s="633"/>
      <c r="P16" s="638"/>
    </row>
    <row r="17" spans="1:43" ht="35.25" customHeight="1">
      <c r="A17" s="666" t="s">
        <v>60</v>
      </c>
      <c r="B17" s="666"/>
      <c r="C17" s="666"/>
      <c r="D17" s="666"/>
      <c r="E17" s="666"/>
      <c r="F17" s="666"/>
      <c r="G17" s="666"/>
      <c r="H17" s="666"/>
      <c r="I17" s="666"/>
      <c r="J17" s="666"/>
      <c r="K17" s="633" t="s">
        <v>61</v>
      </c>
      <c r="L17" s="633" t="s">
        <v>62</v>
      </c>
      <c r="M17" s="638">
        <v>14162</v>
      </c>
      <c r="N17" s="633"/>
      <c r="O17" s="633"/>
      <c r="P17" s="638"/>
      <c r="Q17" s="331"/>
      <c r="R17" s="331"/>
      <c r="S17" s="331"/>
      <c r="T17" s="331"/>
      <c r="U17" s="331"/>
      <c r="V17" s="331"/>
      <c r="W17" s="331"/>
      <c r="X17" s="331"/>
      <c r="Y17" s="331"/>
      <c r="Z17" s="331"/>
      <c r="AA17" s="331"/>
      <c r="AB17" s="331"/>
      <c r="AC17" s="331"/>
      <c r="AD17" s="331"/>
      <c r="AE17" s="331"/>
      <c r="AF17" s="331"/>
      <c r="AG17" s="331"/>
      <c r="AH17" s="331"/>
      <c r="AI17" s="331"/>
      <c r="AJ17" s="331"/>
      <c r="AK17" s="331"/>
      <c r="AL17" s="331"/>
      <c r="AM17" s="331"/>
      <c r="AN17" s="331"/>
      <c r="AO17" s="331"/>
      <c r="AP17" s="331"/>
      <c r="AQ17" s="331"/>
    </row>
    <row r="18" spans="1:43" ht="35.25" customHeight="1">
      <c r="A18" s="666" t="s">
        <v>63</v>
      </c>
      <c r="B18" s="666"/>
      <c r="C18" s="666"/>
      <c r="D18" s="666"/>
      <c r="E18" s="666"/>
      <c r="F18" s="666"/>
      <c r="G18" s="666"/>
      <c r="H18" s="666"/>
      <c r="I18" s="666"/>
      <c r="J18" s="666"/>
      <c r="K18" s="633" t="s">
        <v>64</v>
      </c>
      <c r="L18" s="633" t="s">
        <v>65</v>
      </c>
      <c r="M18" s="635">
        <v>15139</v>
      </c>
      <c r="N18" s="633"/>
      <c r="O18" s="633"/>
      <c r="P18" s="638"/>
      <c r="Q18" s="331"/>
      <c r="R18" s="331"/>
      <c r="S18" s="331"/>
      <c r="T18" s="331"/>
      <c r="U18" s="331"/>
      <c r="V18" s="331"/>
      <c r="W18" s="331"/>
      <c r="X18" s="331"/>
      <c r="Y18" s="331"/>
      <c r="Z18" s="331"/>
      <c r="AA18" s="331"/>
      <c r="AB18" s="331"/>
      <c r="AC18" s="331"/>
      <c r="AD18" s="331"/>
      <c r="AE18" s="331"/>
      <c r="AF18" s="331"/>
      <c r="AG18" s="331"/>
      <c r="AH18" s="331"/>
      <c r="AI18" s="331"/>
      <c r="AJ18" s="331"/>
      <c r="AK18" s="331"/>
      <c r="AL18" s="331"/>
      <c r="AM18" s="331"/>
      <c r="AN18" s="331"/>
      <c r="AO18" s="331"/>
      <c r="AP18" s="331"/>
      <c r="AQ18" s="331"/>
    </row>
    <row r="19" spans="1:43" ht="35.25" customHeight="1">
      <c r="A19" s="667" t="s">
        <v>66</v>
      </c>
      <c r="B19" s="667"/>
      <c r="C19" s="667"/>
      <c r="D19" s="667"/>
      <c r="E19" s="667"/>
      <c r="F19" s="667"/>
      <c r="G19" s="667"/>
      <c r="H19" s="667"/>
      <c r="I19" s="667"/>
      <c r="J19" s="667"/>
      <c r="K19" s="633" t="s">
        <v>51</v>
      </c>
      <c r="L19" s="633" t="s">
        <v>43</v>
      </c>
      <c r="M19" s="638">
        <v>485753</v>
      </c>
      <c r="N19" s="637" t="s">
        <v>67</v>
      </c>
      <c r="O19" s="637" t="s">
        <v>43</v>
      </c>
      <c r="P19" s="637">
        <v>263240</v>
      </c>
      <c r="Q19" s="331"/>
      <c r="R19" s="331"/>
      <c r="S19" s="331"/>
      <c r="T19" s="331"/>
      <c r="U19" s="331"/>
      <c r="V19" s="331"/>
      <c r="W19" s="331"/>
      <c r="X19" s="331"/>
      <c r="Y19" s="331"/>
      <c r="Z19" s="331"/>
      <c r="AA19" s="331"/>
      <c r="AB19" s="331"/>
      <c r="AC19" s="331"/>
      <c r="AD19" s="331"/>
      <c r="AE19" s="331"/>
      <c r="AF19" s="331"/>
      <c r="AG19" s="331"/>
      <c r="AH19" s="331"/>
      <c r="AI19" s="331"/>
      <c r="AJ19" s="331"/>
      <c r="AK19" s="331"/>
      <c r="AL19" s="331"/>
      <c r="AM19" s="331"/>
      <c r="AN19" s="331"/>
      <c r="AO19" s="331"/>
      <c r="AP19" s="331"/>
      <c r="AQ19" s="331"/>
    </row>
    <row r="20" spans="1:43" ht="35.25" customHeight="1">
      <c r="A20" s="666" t="s">
        <v>68</v>
      </c>
      <c r="B20" s="666"/>
      <c r="C20" s="666"/>
      <c r="D20" s="666"/>
      <c r="E20" s="666"/>
      <c r="F20" s="666"/>
      <c r="G20" s="666"/>
      <c r="H20" s="666"/>
      <c r="I20" s="666"/>
      <c r="J20" s="666"/>
      <c r="K20" s="632" t="s">
        <v>67</v>
      </c>
      <c r="L20" s="633" t="s">
        <v>43</v>
      </c>
      <c r="M20" s="634">
        <v>263240</v>
      </c>
      <c r="N20" s="632" t="s">
        <v>42</v>
      </c>
      <c r="O20" s="633" t="s">
        <v>43</v>
      </c>
      <c r="P20" s="634">
        <v>389163</v>
      </c>
      <c r="Q20" s="331"/>
      <c r="R20" s="331"/>
      <c r="S20" s="331"/>
      <c r="T20" s="331"/>
      <c r="U20" s="331"/>
      <c r="V20" s="331"/>
      <c r="W20" s="331"/>
      <c r="X20" s="331"/>
      <c r="Y20" s="331"/>
      <c r="Z20" s="331"/>
      <c r="AA20" s="331"/>
      <c r="AB20" s="331"/>
      <c r="AC20" s="331"/>
      <c r="AD20" s="331"/>
      <c r="AE20" s="331"/>
      <c r="AF20" s="331"/>
      <c r="AG20" s="331"/>
      <c r="AH20" s="331"/>
      <c r="AI20" s="331"/>
      <c r="AJ20" s="331"/>
      <c r="AK20" s="331"/>
      <c r="AL20" s="331"/>
      <c r="AM20" s="331"/>
      <c r="AN20" s="331"/>
      <c r="AO20" s="331"/>
      <c r="AP20" s="331"/>
      <c r="AQ20" s="331"/>
    </row>
    <row r="21" spans="1:43" ht="28.5" customHeight="1">
      <c r="A21" s="331"/>
      <c r="B21" s="331"/>
      <c r="C21" s="331"/>
      <c r="D21" s="331"/>
      <c r="E21" s="331"/>
      <c r="F21" s="331"/>
      <c r="G21" s="331"/>
      <c r="H21" s="331"/>
      <c r="I21" s="331"/>
      <c r="J21" s="331"/>
      <c r="K21" s="331"/>
      <c r="L21" s="331"/>
      <c r="M21" s="331"/>
      <c r="N21" s="331"/>
      <c r="O21" s="331"/>
      <c r="P21" s="331"/>
      <c r="Q21" s="331"/>
      <c r="R21" s="331"/>
      <c r="S21" s="331"/>
      <c r="T21" s="331"/>
      <c r="U21" s="331"/>
      <c r="V21" s="331"/>
      <c r="W21" s="331"/>
      <c r="X21" s="331"/>
      <c r="Y21" s="331"/>
      <c r="Z21" s="331"/>
      <c r="AA21" s="331"/>
      <c r="AB21" s="331"/>
      <c r="AC21" s="331"/>
      <c r="AD21" s="331"/>
      <c r="AE21" s="331"/>
      <c r="AF21" s="331"/>
      <c r="AG21" s="331"/>
      <c r="AH21" s="331"/>
      <c r="AI21" s="331"/>
      <c r="AJ21" s="331"/>
      <c r="AK21" s="331"/>
      <c r="AL21" s="331"/>
      <c r="AM21" s="331"/>
      <c r="AN21" s="331"/>
      <c r="AO21" s="331"/>
      <c r="AP21" s="331"/>
      <c r="AQ21" s="331"/>
    </row>
    <row r="22" spans="1:43" ht="28.5" customHeight="1">
      <c r="A22" s="331"/>
      <c r="B22" s="331"/>
      <c r="C22" s="331"/>
      <c r="D22" s="331"/>
      <c r="E22" s="331"/>
      <c r="F22" s="331"/>
      <c r="G22" s="331"/>
      <c r="H22" s="331"/>
      <c r="I22" s="331"/>
      <c r="J22" s="331"/>
      <c r="K22" s="331"/>
      <c r="L22" s="331"/>
      <c r="M22" s="331"/>
      <c r="N22" s="331"/>
      <c r="O22" s="331"/>
      <c r="P22" s="331"/>
      <c r="Q22" s="331"/>
      <c r="R22" s="331"/>
      <c r="S22" s="331"/>
      <c r="T22" s="331"/>
      <c r="U22" s="331"/>
      <c r="V22" s="331"/>
      <c r="W22" s="331"/>
      <c r="X22" s="331"/>
      <c r="Y22" s="331"/>
      <c r="Z22" s="331"/>
      <c r="AA22" s="331"/>
      <c r="AB22" s="331"/>
      <c r="AC22" s="331"/>
      <c r="AD22" s="331"/>
      <c r="AE22" s="331"/>
      <c r="AF22" s="331"/>
      <c r="AG22" s="331"/>
      <c r="AH22" s="331"/>
      <c r="AI22" s="331"/>
      <c r="AJ22" s="331"/>
      <c r="AK22" s="331"/>
      <c r="AL22" s="331"/>
      <c r="AM22" s="331"/>
      <c r="AN22" s="331"/>
      <c r="AO22" s="331"/>
      <c r="AP22" s="331"/>
      <c r="AQ22" s="331"/>
    </row>
    <row r="23" spans="1:43" ht="28.5" customHeight="1">
      <c r="A23" s="331"/>
      <c r="B23" s="331"/>
      <c r="C23" s="331"/>
      <c r="D23" s="331"/>
      <c r="E23" s="331"/>
      <c r="F23" s="331"/>
      <c r="G23" s="331"/>
      <c r="H23" s="331"/>
      <c r="I23" s="331"/>
      <c r="J23" s="331"/>
      <c r="K23" s="331"/>
      <c r="L23" s="331"/>
      <c r="M23" s="331"/>
      <c r="N23" s="331"/>
      <c r="O23" s="331"/>
      <c r="P23" s="331"/>
      <c r="Q23" s="331"/>
      <c r="R23" s="331"/>
      <c r="S23" s="331"/>
      <c r="T23" s="331"/>
      <c r="U23" s="331"/>
      <c r="V23" s="331"/>
      <c r="W23" s="331"/>
      <c r="X23" s="331"/>
      <c r="Y23" s="331"/>
      <c r="Z23" s="331"/>
      <c r="AA23" s="331"/>
      <c r="AB23" s="331"/>
      <c r="AC23" s="331"/>
      <c r="AD23" s="331"/>
      <c r="AE23" s="331"/>
      <c r="AF23" s="331"/>
      <c r="AG23" s="331"/>
      <c r="AH23" s="331"/>
      <c r="AI23" s="331"/>
      <c r="AJ23" s="331"/>
      <c r="AK23" s="331"/>
      <c r="AL23" s="331"/>
      <c r="AM23" s="331"/>
      <c r="AN23" s="331"/>
      <c r="AO23" s="331"/>
      <c r="AP23" s="331"/>
      <c r="AQ23" s="331"/>
    </row>
    <row r="24" spans="1:43">
      <c r="A24" s="331"/>
      <c r="B24" s="331"/>
      <c r="C24" s="331"/>
      <c r="D24" s="331"/>
      <c r="E24" s="331"/>
      <c r="F24" s="331"/>
      <c r="G24" s="331"/>
      <c r="H24" s="331"/>
      <c r="I24" s="331"/>
      <c r="J24" s="331"/>
      <c r="K24" s="331"/>
      <c r="L24" s="331"/>
      <c r="M24" s="331"/>
      <c r="N24" s="331"/>
      <c r="O24" s="331"/>
      <c r="P24" s="331"/>
      <c r="Q24" s="331"/>
      <c r="R24" s="331"/>
      <c r="S24" s="331"/>
      <c r="T24" s="331"/>
      <c r="U24" s="331"/>
      <c r="V24" s="331"/>
      <c r="W24" s="331"/>
      <c r="X24" s="331"/>
      <c r="Y24" s="331"/>
      <c r="Z24" s="331"/>
      <c r="AA24" s="331"/>
      <c r="AB24" s="331"/>
      <c r="AC24" s="331"/>
      <c r="AD24" s="331"/>
      <c r="AE24" s="331"/>
      <c r="AF24" s="331"/>
      <c r="AG24" s="331"/>
      <c r="AH24" s="331"/>
      <c r="AI24" s="331"/>
      <c r="AJ24" s="331"/>
      <c r="AK24" s="331"/>
      <c r="AL24" s="331"/>
      <c r="AM24" s="331"/>
      <c r="AN24" s="331"/>
      <c r="AO24" s="331"/>
      <c r="AP24" s="331"/>
      <c r="AQ24" s="331"/>
    </row>
    <row r="25" spans="1:43">
      <c r="A25" s="331"/>
      <c r="B25" s="331"/>
      <c r="C25" s="331"/>
      <c r="D25" s="331"/>
      <c r="E25" s="331"/>
      <c r="F25" s="331"/>
      <c r="G25" s="331"/>
      <c r="H25" s="331"/>
      <c r="I25" s="331"/>
      <c r="J25" s="331"/>
      <c r="K25" s="331"/>
      <c r="L25" s="331"/>
      <c r="M25" s="331"/>
      <c r="N25" s="331"/>
      <c r="O25" s="331"/>
      <c r="P25" s="331"/>
      <c r="Q25" s="331"/>
      <c r="R25" s="331"/>
      <c r="S25" s="331"/>
      <c r="T25" s="331"/>
      <c r="U25" s="331"/>
      <c r="V25" s="331"/>
      <c r="W25" s="331"/>
      <c r="X25" s="331"/>
      <c r="Y25" s="331"/>
      <c r="Z25" s="331"/>
      <c r="AA25" s="331"/>
      <c r="AB25" s="331"/>
      <c r="AC25" s="331"/>
      <c r="AD25" s="331"/>
      <c r="AE25" s="331"/>
      <c r="AF25" s="331"/>
      <c r="AG25" s="331"/>
      <c r="AH25" s="331"/>
      <c r="AI25" s="331"/>
      <c r="AJ25" s="331"/>
      <c r="AK25" s="331"/>
      <c r="AL25" s="331"/>
      <c r="AM25" s="331"/>
      <c r="AN25" s="331"/>
      <c r="AO25" s="331"/>
      <c r="AP25" s="331"/>
      <c r="AQ25" s="331"/>
    </row>
    <row r="26" spans="1:43">
      <c r="A26" s="331"/>
      <c r="B26" s="331"/>
      <c r="C26" s="331"/>
      <c r="D26" s="331"/>
      <c r="E26" s="331"/>
      <c r="F26" s="331"/>
      <c r="G26" s="331"/>
      <c r="H26" s="331"/>
      <c r="I26" s="331"/>
      <c r="J26" s="331"/>
      <c r="K26" s="331"/>
      <c r="L26" s="331"/>
      <c r="M26" s="331"/>
      <c r="N26" s="331"/>
      <c r="O26" s="331"/>
      <c r="P26" s="331"/>
      <c r="Q26" s="331"/>
      <c r="R26" s="331"/>
      <c r="S26" s="331"/>
      <c r="T26" s="331"/>
      <c r="U26" s="331"/>
      <c r="V26" s="331"/>
      <c r="W26" s="331"/>
      <c r="X26" s="331"/>
      <c r="Y26" s="331"/>
      <c r="Z26" s="331"/>
      <c r="AA26" s="331"/>
      <c r="AB26" s="331"/>
      <c r="AC26" s="331"/>
      <c r="AD26" s="331"/>
      <c r="AE26" s="331"/>
      <c r="AF26" s="331"/>
      <c r="AG26" s="331"/>
      <c r="AH26" s="331"/>
      <c r="AI26" s="331"/>
      <c r="AJ26" s="331"/>
      <c r="AK26" s="331"/>
      <c r="AL26" s="331"/>
      <c r="AM26" s="331"/>
      <c r="AN26" s="331"/>
      <c r="AO26" s="331"/>
      <c r="AP26" s="331"/>
      <c r="AQ26" s="331"/>
    </row>
    <row r="27" spans="1:43">
      <c r="A27" s="331"/>
      <c r="B27" s="331"/>
      <c r="C27" s="331"/>
      <c r="D27" s="331"/>
      <c r="E27" s="331"/>
      <c r="F27" s="331"/>
      <c r="G27" s="331"/>
      <c r="H27" s="331"/>
      <c r="I27" s="331"/>
      <c r="J27" s="331"/>
      <c r="K27" s="331"/>
      <c r="L27" s="331"/>
      <c r="M27" s="331"/>
      <c r="N27" s="331"/>
      <c r="O27" s="331"/>
      <c r="P27" s="331"/>
      <c r="Q27" s="331"/>
      <c r="R27" s="331"/>
      <c r="S27" s="331"/>
      <c r="T27" s="331"/>
      <c r="U27" s="331"/>
      <c r="V27" s="331"/>
      <c r="W27" s="331"/>
      <c r="X27" s="331"/>
      <c r="Y27" s="331"/>
      <c r="Z27" s="331"/>
      <c r="AA27" s="331"/>
      <c r="AB27" s="331"/>
      <c r="AC27" s="331"/>
      <c r="AD27" s="331"/>
      <c r="AE27" s="331"/>
      <c r="AF27" s="331"/>
      <c r="AG27" s="331"/>
      <c r="AH27" s="331"/>
      <c r="AI27" s="331"/>
      <c r="AJ27" s="331"/>
      <c r="AK27" s="331"/>
      <c r="AL27" s="331"/>
      <c r="AM27" s="331"/>
      <c r="AN27" s="331"/>
      <c r="AO27" s="331"/>
      <c r="AP27" s="331"/>
      <c r="AQ27" s="331"/>
    </row>
    <row r="28" spans="1:43">
      <c r="A28" s="331"/>
      <c r="B28" s="331"/>
      <c r="C28" s="331"/>
      <c r="D28" s="331"/>
      <c r="E28" s="331"/>
      <c r="F28" s="331"/>
      <c r="G28" s="331"/>
      <c r="H28" s="331"/>
      <c r="I28" s="331"/>
      <c r="J28" s="331"/>
      <c r="K28" s="331"/>
      <c r="L28" s="331"/>
      <c r="M28" s="331"/>
      <c r="N28" s="331"/>
      <c r="O28" s="331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  <c r="AA28" s="331"/>
      <c r="AB28" s="331"/>
      <c r="AC28" s="331"/>
      <c r="AD28" s="331"/>
      <c r="AE28" s="331"/>
      <c r="AF28" s="331"/>
      <c r="AG28" s="331"/>
      <c r="AH28" s="331"/>
      <c r="AI28" s="331"/>
      <c r="AJ28" s="331"/>
      <c r="AK28" s="331"/>
      <c r="AL28" s="331"/>
      <c r="AM28" s="331"/>
      <c r="AN28" s="331"/>
      <c r="AO28" s="331"/>
      <c r="AP28" s="331"/>
      <c r="AQ28" s="331"/>
    </row>
    <row r="29" spans="1:43">
      <c r="A29" s="331"/>
      <c r="B29" s="331"/>
      <c r="C29" s="331"/>
      <c r="D29" s="331"/>
      <c r="E29" s="331"/>
      <c r="F29" s="331"/>
      <c r="G29" s="331"/>
      <c r="H29" s="331"/>
      <c r="I29" s="331"/>
      <c r="J29" s="331"/>
      <c r="K29" s="331"/>
      <c r="L29" s="331"/>
      <c r="M29" s="331"/>
      <c r="N29" s="331"/>
      <c r="O29" s="331"/>
      <c r="P29" s="331"/>
      <c r="Q29" s="331"/>
      <c r="R29" s="331"/>
      <c r="S29" s="331"/>
      <c r="T29" s="331"/>
      <c r="U29" s="331"/>
      <c r="V29" s="331"/>
      <c r="W29" s="331"/>
      <c r="X29" s="331"/>
      <c r="Y29" s="331"/>
      <c r="Z29" s="331"/>
      <c r="AA29" s="331"/>
      <c r="AB29" s="331"/>
      <c r="AC29" s="331"/>
      <c r="AD29" s="331"/>
      <c r="AE29" s="331"/>
      <c r="AF29" s="331"/>
      <c r="AG29" s="331"/>
      <c r="AH29" s="331"/>
      <c r="AI29" s="331"/>
      <c r="AJ29" s="331"/>
      <c r="AK29" s="331"/>
      <c r="AL29" s="331"/>
      <c r="AM29" s="331"/>
      <c r="AN29" s="331"/>
      <c r="AO29" s="331"/>
      <c r="AP29" s="331"/>
      <c r="AQ29" s="331"/>
    </row>
    <row r="30" spans="1:43">
      <c r="A30" s="331"/>
      <c r="B30" s="331"/>
      <c r="C30" s="331"/>
      <c r="D30" s="331"/>
      <c r="E30" s="331"/>
      <c r="F30" s="331"/>
      <c r="G30" s="331"/>
      <c r="H30" s="331"/>
      <c r="I30" s="331"/>
      <c r="J30" s="331"/>
      <c r="K30" s="331"/>
      <c r="L30" s="331"/>
      <c r="M30" s="331"/>
      <c r="N30" s="331"/>
      <c r="O30" s="331"/>
      <c r="P30" s="331"/>
      <c r="Q30" s="331"/>
      <c r="R30" s="331"/>
      <c r="S30" s="331"/>
      <c r="T30" s="331"/>
      <c r="U30" s="331"/>
      <c r="V30" s="331"/>
      <c r="W30" s="331"/>
      <c r="X30" s="331"/>
      <c r="Y30" s="331"/>
      <c r="Z30" s="331"/>
      <c r="AA30" s="331"/>
      <c r="AB30" s="331"/>
      <c r="AC30" s="331"/>
      <c r="AD30" s="331"/>
      <c r="AE30" s="331"/>
      <c r="AF30" s="331"/>
      <c r="AG30" s="331"/>
      <c r="AH30" s="331"/>
      <c r="AI30" s="331"/>
      <c r="AJ30" s="331"/>
      <c r="AK30" s="331"/>
      <c r="AL30" s="331"/>
      <c r="AM30" s="331"/>
      <c r="AN30" s="331"/>
      <c r="AO30" s="331"/>
      <c r="AP30" s="331"/>
      <c r="AQ30" s="331"/>
    </row>
    <row r="31" spans="1:43">
      <c r="A31" s="331"/>
      <c r="B31" s="331"/>
      <c r="C31" s="331"/>
      <c r="D31" s="331"/>
      <c r="E31" s="331"/>
      <c r="F31" s="331"/>
      <c r="G31" s="331"/>
      <c r="H31" s="331"/>
      <c r="I31" s="331"/>
      <c r="J31" s="331"/>
      <c r="K31" s="331"/>
      <c r="L31" s="331"/>
      <c r="M31" s="331"/>
      <c r="N31" s="331"/>
      <c r="O31" s="331"/>
      <c r="P31" s="331"/>
      <c r="Q31" s="331"/>
      <c r="R31" s="331"/>
      <c r="S31" s="331"/>
      <c r="T31" s="331"/>
      <c r="U31" s="331"/>
      <c r="V31" s="331"/>
      <c r="W31" s="331"/>
      <c r="X31" s="331"/>
      <c r="Y31" s="331"/>
      <c r="Z31" s="331"/>
      <c r="AA31" s="331"/>
      <c r="AB31" s="331"/>
      <c r="AC31" s="331"/>
      <c r="AD31" s="331"/>
      <c r="AE31" s="331"/>
      <c r="AF31" s="331"/>
      <c r="AG31" s="331"/>
      <c r="AH31" s="331"/>
      <c r="AI31" s="331"/>
      <c r="AJ31" s="331"/>
      <c r="AK31" s="331"/>
      <c r="AL31" s="331"/>
      <c r="AM31" s="331"/>
      <c r="AN31" s="331"/>
      <c r="AO31" s="331"/>
      <c r="AP31" s="331"/>
      <c r="AQ31" s="331"/>
    </row>
    <row r="32" spans="1:43">
      <c r="A32" s="331"/>
      <c r="B32" s="331"/>
      <c r="C32" s="331"/>
      <c r="D32" s="331"/>
      <c r="E32" s="331"/>
      <c r="F32" s="331"/>
      <c r="G32" s="331"/>
      <c r="H32" s="331"/>
      <c r="I32" s="331"/>
      <c r="J32" s="331"/>
      <c r="K32" s="331"/>
      <c r="L32" s="331"/>
      <c r="M32" s="331"/>
      <c r="N32" s="331"/>
      <c r="O32" s="331"/>
      <c r="P32" s="331"/>
      <c r="Q32" s="331"/>
      <c r="R32" s="331"/>
      <c r="S32" s="331"/>
      <c r="T32" s="331"/>
      <c r="U32" s="331"/>
      <c r="V32" s="331"/>
      <c r="W32" s="331"/>
      <c r="X32" s="331"/>
      <c r="Y32" s="331"/>
      <c r="Z32" s="331"/>
      <c r="AA32" s="331"/>
      <c r="AB32" s="331"/>
      <c r="AC32" s="331"/>
      <c r="AD32" s="331"/>
      <c r="AE32" s="331"/>
      <c r="AF32" s="331"/>
      <c r="AG32" s="331"/>
      <c r="AH32" s="331"/>
      <c r="AI32" s="331"/>
      <c r="AJ32" s="331"/>
      <c r="AK32" s="331"/>
      <c r="AL32" s="331"/>
      <c r="AM32" s="331"/>
      <c r="AN32" s="331"/>
      <c r="AO32" s="331"/>
      <c r="AP32" s="331"/>
      <c r="AQ32" s="331"/>
    </row>
    <row r="33" spans="1:43">
      <c r="A33" s="331"/>
      <c r="B33" s="331"/>
      <c r="C33" s="331"/>
      <c r="D33" s="331"/>
      <c r="E33" s="331"/>
      <c r="F33" s="331"/>
      <c r="G33" s="331"/>
      <c r="H33" s="331"/>
      <c r="I33" s="331"/>
      <c r="J33" s="331"/>
      <c r="K33" s="331"/>
      <c r="L33" s="331"/>
      <c r="M33" s="331"/>
      <c r="N33" s="331"/>
      <c r="O33" s="331"/>
      <c r="P33" s="331"/>
      <c r="Q33" s="331"/>
      <c r="R33" s="331"/>
      <c r="S33" s="331"/>
      <c r="T33" s="331"/>
      <c r="U33" s="331"/>
      <c r="V33" s="331"/>
      <c r="W33" s="331"/>
      <c r="X33" s="331"/>
      <c r="Y33" s="331"/>
      <c r="Z33" s="331"/>
      <c r="AA33" s="331"/>
      <c r="AB33" s="331"/>
      <c r="AC33" s="331"/>
      <c r="AD33" s="331"/>
      <c r="AE33" s="331"/>
      <c r="AF33" s="331"/>
      <c r="AG33" s="331"/>
      <c r="AH33" s="331"/>
      <c r="AI33" s="331"/>
      <c r="AJ33" s="331"/>
      <c r="AK33" s="331"/>
      <c r="AL33" s="331"/>
      <c r="AM33" s="331"/>
      <c r="AN33" s="331"/>
      <c r="AO33" s="331"/>
      <c r="AP33" s="331"/>
      <c r="AQ33" s="331"/>
    </row>
    <row r="34" spans="1:43">
      <c r="A34" s="331"/>
      <c r="B34" s="331"/>
      <c r="C34" s="331"/>
      <c r="D34" s="331"/>
      <c r="E34" s="331"/>
      <c r="F34" s="331"/>
      <c r="G34" s="331"/>
      <c r="H34" s="331"/>
      <c r="I34" s="331"/>
      <c r="J34" s="331"/>
      <c r="K34" s="331"/>
      <c r="L34" s="331"/>
      <c r="M34" s="331"/>
      <c r="N34" s="331"/>
      <c r="O34" s="331"/>
      <c r="P34" s="331"/>
      <c r="Q34" s="331"/>
      <c r="R34" s="331"/>
      <c r="S34" s="331"/>
      <c r="T34" s="331"/>
      <c r="U34" s="331"/>
      <c r="V34" s="331"/>
      <c r="W34" s="331"/>
      <c r="X34" s="331"/>
      <c r="Y34" s="331"/>
      <c r="Z34" s="331"/>
      <c r="AA34" s="331"/>
      <c r="AB34" s="331"/>
      <c r="AC34" s="331"/>
      <c r="AD34" s="331"/>
      <c r="AE34" s="331"/>
      <c r="AF34" s="331"/>
      <c r="AG34" s="331"/>
      <c r="AH34" s="331"/>
      <c r="AI34" s="331"/>
      <c r="AJ34" s="331"/>
      <c r="AK34" s="331"/>
      <c r="AL34" s="331"/>
      <c r="AM34" s="331"/>
      <c r="AN34" s="331"/>
      <c r="AO34" s="331"/>
      <c r="AP34" s="331"/>
      <c r="AQ34" s="331"/>
    </row>
    <row r="35" spans="1:43">
      <c r="A35" s="331"/>
      <c r="B35" s="331"/>
      <c r="C35" s="331"/>
      <c r="D35" s="331"/>
      <c r="E35" s="331"/>
      <c r="F35" s="331"/>
      <c r="G35" s="331"/>
      <c r="H35" s="331"/>
      <c r="I35" s="331"/>
      <c r="J35" s="331"/>
      <c r="K35" s="331"/>
      <c r="L35" s="331"/>
      <c r="M35" s="331"/>
      <c r="N35" s="331"/>
      <c r="O35" s="331"/>
      <c r="P35" s="331"/>
      <c r="Q35" s="331"/>
      <c r="R35" s="331"/>
      <c r="S35" s="331"/>
      <c r="T35" s="331"/>
      <c r="U35" s="331"/>
      <c r="V35" s="331"/>
      <c r="W35" s="331"/>
      <c r="X35" s="331"/>
      <c r="Y35" s="331"/>
      <c r="Z35" s="331"/>
      <c r="AA35" s="331"/>
      <c r="AB35" s="331"/>
      <c r="AC35" s="331"/>
      <c r="AD35" s="331"/>
      <c r="AE35" s="331"/>
      <c r="AF35" s="331"/>
      <c r="AG35" s="331"/>
      <c r="AH35" s="331"/>
      <c r="AI35" s="331"/>
      <c r="AJ35" s="331"/>
      <c r="AK35" s="331"/>
      <c r="AL35" s="331"/>
      <c r="AM35" s="331"/>
      <c r="AN35" s="331"/>
      <c r="AO35" s="331"/>
      <c r="AP35" s="331"/>
      <c r="AQ35" s="331"/>
    </row>
    <row r="36" spans="1:43">
      <c r="A36" s="331"/>
      <c r="B36" s="331"/>
      <c r="C36" s="331"/>
      <c r="D36" s="331"/>
      <c r="E36" s="331"/>
      <c r="F36" s="331"/>
      <c r="G36" s="331"/>
      <c r="H36" s="331"/>
      <c r="I36" s="331"/>
      <c r="J36" s="331"/>
      <c r="K36" s="331"/>
      <c r="L36" s="331"/>
      <c r="M36" s="331"/>
      <c r="N36" s="331"/>
      <c r="O36" s="331"/>
      <c r="P36" s="331"/>
      <c r="Q36" s="331"/>
      <c r="R36" s="331"/>
      <c r="S36" s="331"/>
      <c r="T36" s="331"/>
      <c r="U36" s="331"/>
      <c r="V36" s="331"/>
      <c r="W36" s="331"/>
      <c r="X36" s="331"/>
      <c r="Y36" s="331"/>
      <c r="Z36" s="331"/>
      <c r="AA36" s="331"/>
      <c r="AB36" s="331"/>
      <c r="AC36" s="331"/>
      <c r="AD36" s="331"/>
      <c r="AE36" s="331"/>
      <c r="AF36" s="331"/>
      <c r="AG36" s="331"/>
      <c r="AH36" s="331"/>
      <c r="AI36" s="331"/>
      <c r="AJ36" s="331"/>
      <c r="AK36" s="331"/>
      <c r="AL36" s="331"/>
      <c r="AM36" s="331"/>
      <c r="AN36" s="331"/>
      <c r="AO36" s="331"/>
      <c r="AP36" s="331"/>
      <c r="AQ36" s="331"/>
    </row>
    <row r="37" spans="1:43">
      <c r="A37" s="331"/>
      <c r="B37" s="331"/>
      <c r="C37" s="331"/>
      <c r="D37" s="331"/>
      <c r="E37" s="331"/>
      <c r="F37" s="331"/>
      <c r="G37" s="331"/>
      <c r="H37" s="331"/>
      <c r="I37" s="331"/>
      <c r="J37" s="331"/>
      <c r="K37" s="331"/>
      <c r="L37" s="331"/>
      <c r="M37" s="331"/>
      <c r="N37" s="331"/>
      <c r="O37" s="331"/>
      <c r="P37" s="331"/>
      <c r="Q37" s="331"/>
      <c r="R37" s="331"/>
      <c r="S37" s="331"/>
      <c r="T37" s="331"/>
      <c r="U37" s="331"/>
      <c r="V37" s="331"/>
      <c r="W37" s="331"/>
      <c r="X37" s="331"/>
      <c r="Y37" s="331"/>
      <c r="Z37" s="331"/>
      <c r="AA37" s="331"/>
      <c r="AB37" s="331"/>
      <c r="AC37" s="331"/>
      <c r="AD37" s="331"/>
      <c r="AE37" s="331"/>
      <c r="AF37" s="331"/>
      <c r="AG37" s="331"/>
      <c r="AH37" s="331"/>
      <c r="AI37" s="331"/>
      <c r="AJ37" s="331"/>
      <c r="AK37" s="331"/>
      <c r="AL37" s="331"/>
      <c r="AM37" s="331"/>
      <c r="AN37" s="331"/>
      <c r="AO37" s="331"/>
      <c r="AP37" s="331"/>
      <c r="AQ37" s="331"/>
    </row>
    <row r="38" spans="1:43">
      <c r="A38" s="331"/>
      <c r="B38" s="331"/>
      <c r="C38" s="331"/>
      <c r="D38" s="331"/>
      <c r="E38" s="331"/>
      <c r="F38" s="331"/>
      <c r="G38" s="331"/>
      <c r="H38" s="331"/>
      <c r="I38" s="331"/>
      <c r="J38" s="331"/>
      <c r="K38" s="331"/>
      <c r="L38" s="331"/>
      <c r="M38" s="331"/>
      <c r="N38" s="331"/>
      <c r="O38" s="331"/>
      <c r="P38" s="331"/>
      <c r="Q38" s="331"/>
      <c r="R38" s="331"/>
      <c r="S38" s="331"/>
      <c r="T38" s="331"/>
      <c r="U38" s="331"/>
      <c r="V38" s="331"/>
      <c r="W38" s="331"/>
      <c r="X38" s="331"/>
      <c r="Y38" s="331"/>
      <c r="Z38" s="331"/>
      <c r="AA38" s="331"/>
      <c r="AB38" s="331"/>
      <c r="AC38" s="331"/>
      <c r="AD38" s="331"/>
      <c r="AE38" s="331"/>
      <c r="AF38" s="331"/>
      <c r="AG38" s="331"/>
      <c r="AH38" s="331"/>
      <c r="AI38" s="331"/>
      <c r="AJ38" s="331"/>
      <c r="AK38" s="331"/>
      <c r="AL38" s="331"/>
      <c r="AM38" s="331"/>
      <c r="AN38" s="331"/>
      <c r="AO38" s="331"/>
      <c r="AP38" s="331"/>
      <c r="AQ38" s="331"/>
    </row>
    <row r="39" spans="1:43">
      <c r="A39" s="331"/>
      <c r="B39" s="331"/>
      <c r="C39" s="331"/>
      <c r="D39" s="331"/>
      <c r="E39" s="331"/>
      <c r="F39" s="331"/>
      <c r="G39" s="331"/>
      <c r="H39" s="331"/>
      <c r="I39" s="331"/>
      <c r="J39" s="331"/>
      <c r="K39" s="331"/>
      <c r="L39" s="331"/>
      <c r="M39" s="331"/>
      <c r="N39" s="331"/>
      <c r="O39" s="331"/>
      <c r="P39" s="331"/>
      <c r="Q39" s="331"/>
      <c r="R39" s="331"/>
      <c r="S39" s="331"/>
      <c r="T39" s="331"/>
      <c r="U39" s="331"/>
      <c r="V39" s="331"/>
      <c r="W39" s="331"/>
      <c r="X39" s="331"/>
      <c r="Y39" s="331"/>
      <c r="Z39" s="331"/>
      <c r="AA39" s="331"/>
      <c r="AB39" s="331"/>
      <c r="AC39" s="331"/>
      <c r="AD39" s="331"/>
      <c r="AE39" s="331"/>
      <c r="AF39" s="331"/>
      <c r="AG39" s="331"/>
      <c r="AH39" s="331"/>
      <c r="AI39" s="331"/>
      <c r="AJ39" s="331"/>
      <c r="AK39" s="331"/>
      <c r="AL39" s="331"/>
      <c r="AM39" s="331"/>
      <c r="AN39" s="331"/>
      <c r="AO39" s="331"/>
      <c r="AP39" s="331"/>
      <c r="AQ39" s="331"/>
    </row>
    <row r="40" spans="1:43">
      <c r="A40" s="331"/>
      <c r="B40" s="331"/>
      <c r="C40" s="331"/>
      <c r="D40" s="331"/>
      <c r="E40" s="331"/>
      <c r="F40" s="331"/>
      <c r="G40" s="331"/>
      <c r="H40" s="331"/>
      <c r="I40" s="331"/>
      <c r="J40" s="331"/>
      <c r="K40" s="331"/>
      <c r="L40" s="331"/>
      <c r="M40" s="331"/>
      <c r="N40" s="331"/>
      <c r="O40" s="331"/>
      <c r="P40" s="331"/>
      <c r="Q40" s="331"/>
      <c r="R40" s="331"/>
      <c r="S40" s="331"/>
      <c r="T40" s="331"/>
      <c r="U40" s="331"/>
      <c r="V40" s="331"/>
      <c r="W40" s="331"/>
      <c r="X40" s="331"/>
      <c r="Y40" s="331"/>
      <c r="Z40" s="331"/>
      <c r="AA40" s="331"/>
      <c r="AB40" s="331"/>
      <c r="AC40" s="331"/>
      <c r="AD40" s="331"/>
      <c r="AE40" s="331"/>
      <c r="AF40" s="331"/>
      <c r="AG40" s="331"/>
      <c r="AH40" s="331"/>
      <c r="AI40" s="331"/>
      <c r="AJ40" s="331"/>
      <c r="AK40" s="331"/>
      <c r="AL40" s="331"/>
      <c r="AM40" s="331"/>
      <c r="AN40" s="331"/>
      <c r="AO40" s="331"/>
      <c r="AP40" s="331"/>
      <c r="AQ40" s="331"/>
    </row>
    <row r="41" spans="1:43">
      <c r="A41" s="331"/>
      <c r="B41" s="331"/>
      <c r="C41" s="331"/>
      <c r="D41" s="331"/>
      <c r="E41" s="331"/>
      <c r="F41" s="331"/>
      <c r="G41" s="331"/>
      <c r="H41" s="331"/>
      <c r="I41" s="331"/>
      <c r="J41" s="331"/>
      <c r="K41" s="331"/>
      <c r="L41" s="331"/>
      <c r="M41" s="331"/>
      <c r="N41" s="331"/>
      <c r="O41" s="331"/>
      <c r="P41" s="331"/>
      <c r="Q41" s="331"/>
      <c r="R41" s="331"/>
      <c r="S41" s="331"/>
      <c r="T41" s="331"/>
      <c r="U41" s="331"/>
      <c r="V41" s="331"/>
      <c r="W41" s="331"/>
      <c r="X41" s="331"/>
      <c r="Y41" s="331"/>
      <c r="Z41" s="331"/>
      <c r="AA41" s="331"/>
      <c r="AB41" s="331"/>
      <c r="AC41" s="331"/>
      <c r="AD41" s="331"/>
      <c r="AE41" s="331"/>
      <c r="AF41" s="331"/>
      <c r="AG41" s="331"/>
      <c r="AH41" s="331"/>
      <c r="AI41" s="331"/>
      <c r="AJ41" s="331"/>
      <c r="AK41" s="331"/>
      <c r="AL41" s="331"/>
      <c r="AM41" s="331"/>
      <c r="AN41" s="331"/>
      <c r="AO41" s="331"/>
      <c r="AP41" s="331"/>
      <c r="AQ41" s="331"/>
    </row>
    <row r="42" spans="1:43">
      <c r="A42" s="331"/>
      <c r="B42" s="331"/>
      <c r="C42" s="331"/>
      <c r="D42" s="331"/>
      <c r="E42" s="331"/>
      <c r="F42" s="331"/>
      <c r="G42" s="331"/>
      <c r="H42" s="331"/>
      <c r="I42" s="331"/>
      <c r="J42" s="331"/>
      <c r="K42" s="331"/>
      <c r="L42" s="331"/>
      <c r="M42" s="331"/>
      <c r="N42" s="331"/>
      <c r="O42" s="331"/>
      <c r="P42" s="331"/>
      <c r="Q42" s="331"/>
      <c r="R42" s="331"/>
      <c r="S42" s="331"/>
      <c r="T42" s="331"/>
      <c r="U42" s="331"/>
      <c r="V42" s="331"/>
      <c r="W42" s="331"/>
      <c r="X42" s="331"/>
      <c r="Y42" s="331"/>
      <c r="Z42" s="331"/>
      <c r="AA42" s="331"/>
      <c r="AB42" s="331"/>
      <c r="AC42" s="331"/>
      <c r="AD42" s="331"/>
      <c r="AE42" s="331"/>
      <c r="AF42" s="331"/>
      <c r="AG42" s="331"/>
      <c r="AH42" s="331"/>
      <c r="AI42" s="331"/>
      <c r="AJ42" s="331"/>
      <c r="AK42" s="331"/>
      <c r="AL42" s="331"/>
      <c r="AM42" s="331"/>
      <c r="AN42" s="331"/>
      <c r="AO42" s="331"/>
      <c r="AP42" s="331"/>
      <c r="AQ42" s="331"/>
    </row>
    <row r="43" spans="1:43">
      <c r="A43" s="331"/>
      <c r="B43" s="331"/>
      <c r="C43" s="331"/>
      <c r="D43" s="331"/>
      <c r="E43" s="331"/>
      <c r="F43" s="331"/>
      <c r="G43" s="331"/>
      <c r="H43" s="331"/>
      <c r="I43" s="331"/>
      <c r="J43" s="331"/>
      <c r="K43" s="331"/>
      <c r="L43" s="331"/>
      <c r="M43" s="331"/>
      <c r="N43" s="331"/>
      <c r="O43" s="331"/>
      <c r="P43" s="331"/>
      <c r="Q43" s="331"/>
      <c r="R43" s="331"/>
      <c r="S43" s="331"/>
      <c r="T43" s="331"/>
      <c r="U43" s="331"/>
      <c r="V43" s="331"/>
      <c r="W43" s="331"/>
      <c r="X43" s="331"/>
      <c r="Y43" s="331"/>
      <c r="Z43" s="331"/>
      <c r="AA43" s="331"/>
      <c r="AB43" s="331"/>
      <c r="AC43" s="331"/>
      <c r="AD43" s="331"/>
      <c r="AE43" s="331"/>
      <c r="AF43" s="331"/>
      <c r="AG43" s="331"/>
      <c r="AH43" s="331"/>
      <c r="AI43" s="331"/>
      <c r="AJ43" s="331"/>
      <c r="AK43" s="331"/>
      <c r="AL43" s="331"/>
      <c r="AM43" s="331"/>
      <c r="AN43" s="331"/>
      <c r="AO43" s="331"/>
      <c r="AP43" s="331"/>
      <c r="AQ43" s="331"/>
    </row>
    <row r="44" spans="1:43">
      <c r="A44" s="331"/>
      <c r="B44" s="331"/>
      <c r="C44" s="331"/>
      <c r="D44" s="331"/>
      <c r="E44" s="331"/>
      <c r="F44" s="331"/>
      <c r="G44" s="331"/>
      <c r="H44" s="331"/>
      <c r="I44" s="331"/>
      <c r="J44" s="331"/>
      <c r="K44" s="331"/>
      <c r="L44" s="331"/>
      <c r="M44" s="331"/>
      <c r="N44" s="331"/>
      <c r="O44" s="331"/>
      <c r="P44" s="331"/>
      <c r="Q44" s="331"/>
      <c r="R44" s="331"/>
      <c r="S44" s="331"/>
      <c r="T44" s="331"/>
      <c r="U44" s="331"/>
      <c r="V44" s="331"/>
      <c r="W44" s="331"/>
      <c r="X44" s="331"/>
      <c r="Y44" s="331"/>
      <c r="Z44" s="331"/>
      <c r="AA44" s="331"/>
      <c r="AB44" s="331"/>
      <c r="AC44" s="331"/>
      <c r="AD44" s="331"/>
      <c r="AE44" s="331"/>
      <c r="AF44" s="331"/>
      <c r="AG44" s="331"/>
      <c r="AH44" s="331"/>
      <c r="AI44" s="331"/>
      <c r="AJ44" s="331"/>
      <c r="AK44" s="331"/>
      <c r="AL44" s="331"/>
      <c r="AM44" s="331"/>
      <c r="AN44" s="331"/>
      <c r="AO44" s="331"/>
      <c r="AP44" s="331"/>
      <c r="AQ44" s="331"/>
    </row>
    <row r="45" spans="1:43">
      <c r="A45" s="331"/>
      <c r="B45" s="331"/>
      <c r="C45" s="331"/>
      <c r="D45" s="331"/>
      <c r="E45" s="331"/>
      <c r="F45" s="331"/>
      <c r="G45" s="331"/>
      <c r="H45" s="331"/>
      <c r="I45" s="331"/>
      <c r="J45" s="331"/>
      <c r="K45" s="331"/>
      <c r="L45" s="331"/>
      <c r="M45" s="331"/>
      <c r="N45" s="331"/>
      <c r="O45" s="331"/>
      <c r="P45" s="331"/>
      <c r="Q45" s="331"/>
      <c r="R45" s="331"/>
      <c r="S45" s="331"/>
      <c r="T45" s="331"/>
      <c r="U45" s="331"/>
      <c r="V45" s="331"/>
      <c r="W45" s="331"/>
      <c r="X45" s="331"/>
      <c r="Y45" s="331"/>
      <c r="Z45" s="331"/>
      <c r="AA45" s="331"/>
      <c r="AB45" s="331"/>
      <c r="AC45" s="331"/>
      <c r="AD45" s="331"/>
      <c r="AE45" s="331"/>
      <c r="AF45" s="331"/>
      <c r="AG45" s="331"/>
      <c r="AH45" s="331"/>
      <c r="AI45" s="331"/>
      <c r="AJ45" s="331"/>
      <c r="AK45" s="331"/>
      <c r="AL45" s="331"/>
      <c r="AM45" s="331"/>
      <c r="AN45" s="331"/>
      <c r="AO45" s="331"/>
      <c r="AP45" s="331"/>
      <c r="AQ45" s="331"/>
    </row>
    <row r="46" spans="1:43">
      <c r="A46" s="331"/>
      <c r="B46" s="331"/>
      <c r="C46" s="331"/>
      <c r="D46" s="331"/>
      <c r="E46" s="331"/>
      <c r="F46" s="331"/>
      <c r="G46" s="331"/>
      <c r="H46" s="331"/>
      <c r="I46" s="331"/>
      <c r="J46" s="331"/>
      <c r="K46" s="331"/>
      <c r="L46" s="331"/>
      <c r="M46" s="331"/>
      <c r="N46" s="331"/>
      <c r="O46" s="331"/>
      <c r="P46" s="331"/>
      <c r="Q46" s="331"/>
      <c r="R46" s="331"/>
      <c r="S46" s="331"/>
      <c r="T46" s="331"/>
      <c r="U46" s="331"/>
      <c r="V46" s="331"/>
      <c r="W46" s="331"/>
      <c r="X46" s="331"/>
      <c r="Y46" s="331"/>
      <c r="Z46" s="331"/>
      <c r="AA46" s="331"/>
      <c r="AB46" s="331"/>
      <c r="AC46" s="331"/>
      <c r="AD46" s="331"/>
      <c r="AE46" s="331"/>
      <c r="AF46" s="331"/>
      <c r="AG46" s="331"/>
      <c r="AH46" s="331"/>
      <c r="AI46" s="331"/>
      <c r="AJ46" s="331"/>
      <c r="AK46" s="331"/>
      <c r="AL46" s="331"/>
      <c r="AM46" s="331"/>
      <c r="AN46" s="331"/>
      <c r="AO46" s="331"/>
      <c r="AP46" s="331"/>
      <c r="AQ46" s="331"/>
    </row>
    <row r="47" spans="1:43">
      <c r="A47" s="331"/>
      <c r="B47" s="331"/>
      <c r="C47" s="331"/>
      <c r="D47" s="331"/>
      <c r="E47" s="331"/>
      <c r="F47" s="331"/>
      <c r="G47" s="331"/>
      <c r="H47" s="331"/>
      <c r="I47" s="331"/>
      <c r="J47" s="331"/>
      <c r="K47" s="331"/>
      <c r="L47" s="331"/>
      <c r="M47" s="331"/>
      <c r="N47" s="331"/>
      <c r="O47" s="331"/>
      <c r="P47" s="331"/>
      <c r="Q47" s="331"/>
      <c r="R47" s="331"/>
      <c r="S47" s="331"/>
      <c r="T47" s="331"/>
      <c r="U47" s="331"/>
      <c r="V47" s="331"/>
      <c r="W47" s="331"/>
      <c r="X47" s="331"/>
      <c r="Y47" s="331"/>
      <c r="Z47" s="331"/>
      <c r="AA47" s="331"/>
      <c r="AB47" s="331"/>
      <c r="AC47" s="331"/>
      <c r="AD47" s="331"/>
      <c r="AE47" s="331"/>
      <c r="AF47" s="331"/>
      <c r="AG47" s="331"/>
      <c r="AH47" s="331"/>
      <c r="AI47" s="331"/>
      <c r="AJ47" s="331"/>
      <c r="AK47" s="331"/>
      <c r="AL47" s="331"/>
      <c r="AM47" s="331"/>
      <c r="AN47" s="331"/>
      <c r="AO47" s="331"/>
      <c r="AP47" s="331"/>
      <c r="AQ47" s="331"/>
    </row>
    <row r="48" spans="1:43">
      <c r="A48" s="331"/>
      <c r="B48" s="331"/>
      <c r="C48" s="331"/>
      <c r="D48" s="331"/>
      <c r="E48" s="331"/>
      <c r="F48" s="331"/>
      <c r="G48" s="331"/>
      <c r="H48" s="331"/>
      <c r="I48" s="331"/>
      <c r="J48" s="331"/>
      <c r="K48" s="331"/>
      <c r="L48" s="331"/>
      <c r="M48" s="331"/>
      <c r="N48" s="331"/>
      <c r="O48" s="331"/>
      <c r="P48" s="331"/>
      <c r="Q48" s="331"/>
      <c r="R48" s="331"/>
      <c r="S48" s="331"/>
      <c r="T48" s="331"/>
      <c r="U48" s="331"/>
      <c r="V48" s="331"/>
      <c r="W48" s="331"/>
      <c r="X48" s="331"/>
      <c r="Y48" s="331"/>
      <c r="Z48" s="331"/>
      <c r="AA48" s="331"/>
      <c r="AB48" s="331"/>
      <c r="AC48" s="331"/>
      <c r="AD48" s="331"/>
      <c r="AE48" s="331"/>
      <c r="AF48" s="331"/>
      <c r="AG48" s="331"/>
      <c r="AH48" s="331"/>
      <c r="AI48" s="331"/>
      <c r="AJ48" s="331"/>
      <c r="AK48" s="331"/>
      <c r="AL48" s="331"/>
      <c r="AM48" s="331"/>
      <c r="AN48" s="331"/>
      <c r="AO48" s="331"/>
      <c r="AP48" s="331"/>
      <c r="AQ48" s="331"/>
    </row>
    <row r="49" spans="1:43">
      <c r="A49" s="331"/>
      <c r="B49" s="331"/>
      <c r="C49" s="331"/>
      <c r="D49" s="331"/>
      <c r="E49" s="331"/>
      <c r="F49" s="331"/>
      <c r="G49" s="331"/>
      <c r="H49" s="331"/>
      <c r="I49" s="331"/>
      <c r="J49" s="331"/>
      <c r="K49" s="331"/>
      <c r="L49" s="331"/>
      <c r="M49" s="331"/>
      <c r="N49" s="331"/>
      <c r="O49" s="331"/>
      <c r="P49" s="331"/>
      <c r="Q49" s="331"/>
      <c r="R49" s="331"/>
      <c r="S49" s="331"/>
      <c r="T49" s="331"/>
      <c r="U49" s="331"/>
      <c r="V49" s="331"/>
      <c r="W49" s="331"/>
      <c r="X49" s="331"/>
      <c r="Y49" s="331"/>
      <c r="Z49" s="331"/>
      <c r="AA49" s="331"/>
      <c r="AB49" s="331"/>
      <c r="AC49" s="331"/>
      <c r="AD49" s="331"/>
      <c r="AE49" s="331"/>
      <c r="AF49" s="331"/>
      <c r="AG49" s="331"/>
      <c r="AH49" s="331"/>
      <c r="AI49" s="331"/>
      <c r="AJ49" s="331"/>
      <c r="AK49" s="331"/>
      <c r="AL49" s="331"/>
      <c r="AM49" s="331"/>
      <c r="AN49" s="331"/>
      <c r="AO49" s="331"/>
      <c r="AP49" s="331"/>
      <c r="AQ49" s="331"/>
    </row>
    <row r="50" spans="1:43">
      <c r="A50" s="331"/>
      <c r="B50" s="331"/>
      <c r="C50" s="331"/>
      <c r="D50" s="331"/>
      <c r="E50" s="331"/>
      <c r="F50" s="331"/>
      <c r="G50" s="331"/>
      <c r="H50" s="331"/>
      <c r="I50" s="331"/>
      <c r="J50" s="331"/>
      <c r="K50" s="331"/>
      <c r="L50" s="331"/>
      <c r="M50" s="331"/>
      <c r="N50" s="331"/>
      <c r="O50" s="331"/>
      <c r="P50" s="331"/>
      <c r="Q50" s="331"/>
      <c r="R50" s="331"/>
      <c r="S50" s="331"/>
      <c r="T50" s="331"/>
      <c r="U50" s="331"/>
      <c r="V50" s="331"/>
      <c r="W50" s="331"/>
      <c r="X50" s="331"/>
      <c r="Y50" s="331"/>
      <c r="Z50" s="331"/>
      <c r="AA50" s="331"/>
      <c r="AB50" s="331"/>
      <c r="AC50" s="331"/>
      <c r="AD50" s="331"/>
      <c r="AE50" s="331"/>
      <c r="AF50" s="331"/>
      <c r="AG50" s="331"/>
      <c r="AH50" s="331"/>
      <c r="AI50" s="331"/>
      <c r="AJ50" s="331"/>
      <c r="AK50" s="331"/>
      <c r="AL50" s="331"/>
      <c r="AM50" s="331"/>
      <c r="AN50" s="331"/>
      <c r="AO50" s="331"/>
      <c r="AP50" s="331"/>
      <c r="AQ50" s="331"/>
    </row>
    <row r="51" spans="1:43">
      <c r="A51" s="331"/>
      <c r="B51" s="331"/>
      <c r="C51" s="331"/>
      <c r="D51" s="331"/>
      <c r="E51" s="331"/>
      <c r="F51" s="331"/>
      <c r="G51" s="331"/>
      <c r="H51" s="331"/>
      <c r="I51" s="331"/>
      <c r="J51" s="331"/>
      <c r="K51" s="331"/>
      <c r="L51" s="331"/>
      <c r="M51" s="331"/>
      <c r="N51" s="331"/>
      <c r="O51" s="331"/>
      <c r="P51" s="331"/>
      <c r="Q51" s="331"/>
      <c r="R51" s="331"/>
      <c r="S51" s="331"/>
      <c r="T51" s="331"/>
      <c r="U51" s="331"/>
      <c r="V51" s="331"/>
      <c r="W51" s="331"/>
      <c r="X51" s="331"/>
      <c r="Y51" s="331"/>
      <c r="Z51" s="331"/>
      <c r="AA51" s="331"/>
      <c r="AB51" s="331"/>
      <c r="AC51" s="331"/>
      <c r="AD51" s="331"/>
      <c r="AE51" s="331"/>
      <c r="AF51" s="331"/>
      <c r="AG51" s="331"/>
      <c r="AH51" s="331"/>
      <c r="AI51" s="331"/>
      <c r="AJ51" s="331"/>
      <c r="AK51" s="331"/>
      <c r="AL51" s="331"/>
      <c r="AM51" s="331"/>
      <c r="AN51" s="331"/>
      <c r="AO51" s="331"/>
      <c r="AP51" s="331"/>
      <c r="AQ51" s="331"/>
    </row>
    <row r="52" spans="1:43">
      <c r="A52" s="331"/>
      <c r="B52" s="331"/>
      <c r="C52" s="331"/>
      <c r="D52" s="331"/>
      <c r="E52" s="331"/>
      <c r="F52" s="331"/>
      <c r="G52" s="331"/>
      <c r="H52" s="331"/>
      <c r="I52" s="331"/>
      <c r="J52" s="331"/>
      <c r="K52" s="331"/>
      <c r="L52" s="331"/>
      <c r="M52" s="331"/>
      <c r="N52" s="331"/>
      <c r="O52" s="331"/>
      <c r="P52" s="331"/>
      <c r="Q52" s="331"/>
      <c r="R52" s="331"/>
      <c r="S52" s="331"/>
      <c r="T52" s="331"/>
      <c r="U52" s="331"/>
      <c r="V52" s="331"/>
      <c r="W52" s="331"/>
      <c r="X52" s="331"/>
      <c r="Y52" s="331"/>
      <c r="Z52" s="331"/>
      <c r="AA52" s="331"/>
      <c r="AB52" s="331"/>
      <c r="AC52" s="331"/>
      <c r="AD52" s="331"/>
      <c r="AE52" s="331"/>
      <c r="AF52" s="331"/>
      <c r="AG52" s="331"/>
      <c r="AH52" s="331"/>
      <c r="AI52" s="331"/>
      <c r="AJ52" s="331"/>
      <c r="AK52" s="331"/>
      <c r="AL52" s="331"/>
      <c r="AM52" s="331"/>
      <c r="AN52" s="331"/>
      <c r="AO52" s="331"/>
      <c r="AP52" s="331"/>
      <c r="AQ52" s="331"/>
    </row>
    <row r="53" spans="1:43">
      <c r="A53" s="331"/>
      <c r="B53" s="331"/>
      <c r="C53" s="331"/>
      <c r="D53" s="331"/>
      <c r="E53" s="331"/>
      <c r="F53" s="331"/>
      <c r="G53" s="331"/>
      <c r="H53" s="331"/>
      <c r="I53" s="331"/>
      <c r="J53" s="331"/>
      <c r="K53" s="331"/>
      <c r="L53" s="331"/>
      <c r="M53" s="331"/>
      <c r="N53" s="331"/>
      <c r="O53" s="331"/>
      <c r="P53" s="331"/>
      <c r="Q53" s="331"/>
      <c r="R53" s="331"/>
      <c r="S53" s="331"/>
      <c r="T53" s="331"/>
      <c r="U53" s="331"/>
      <c r="V53" s="331"/>
      <c r="W53" s="331"/>
      <c r="X53" s="331"/>
      <c r="Y53" s="331"/>
      <c r="Z53" s="331"/>
      <c r="AA53" s="331"/>
      <c r="AB53" s="331"/>
      <c r="AC53" s="331"/>
      <c r="AD53" s="331"/>
      <c r="AE53" s="331"/>
      <c r="AF53" s="331"/>
      <c r="AG53" s="331"/>
      <c r="AH53" s="331"/>
      <c r="AI53" s="331"/>
      <c r="AJ53" s="331"/>
      <c r="AK53" s="331"/>
      <c r="AL53" s="331"/>
      <c r="AM53" s="331"/>
      <c r="AN53" s="331"/>
      <c r="AO53" s="331"/>
      <c r="AP53" s="331"/>
      <c r="AQ53" s="331"/>
    </row>
    <row r="54" spans="1:43">
      <c r="A54" s="331"/>
      <c r="B54" s="331"/>
      <c r="C54" s="331"/>
      <c r="D54" s="331"/>
      <c r="E54" s="331"/>
      <c r="F54" s="331"/>
      <c r="G54" s="331"/>
      <c r="H54" s="331"/>
      <c r="I54" s="331"/>
      <c r="J54" s="331"/>
      <c r="K54" s="331"/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331"/>
      <c r="AC54" s="331"/>
      <c r="AD54" s="331"/>
      <c r="AE54" s="331"/>
      <c r="AF54" s="331"/>
      <c r="AG54" s="331"/>
      <c r="AH54" s="331"/>
      <c r="AI54" s="331"/>
      <c r="AJ54" s="331"/>
      <c r="AK54" s="331"/>
      <c r="AL54" s="331"/>
      <c r="AM54" s="331"/>
      <c r="AN54" s="331"/>
      <c r="AO54" s="331"/>
      <c r="AP54" s="331"/>
      <c r="AQ54" s="331"/>
    </row>
    <row r="55" spans="1:43">
      <c r="A55" s="331"/>
      <c r="B55" s="331"/>
      <c r="C55" s="331"/>
      <c r="D55" s="331"/>
      <c r="E55" s="331"/>
      <c r="F55" s="331"/>
      <c r="G55" s="331"/>
      <c r="H55" s="331"/>
      <c r="I55" s="331"/>
      <c r="J55" s="331"/>
      <c r="K55" s="331"/>
      <c r="L55" s="331"/>
      <c r="M55" s="331"/>
      <c r="N55" s="331"/>
      <c r="O55" s="331"/>
      <c r="P55" s="331"/>
      <c r="Q55" s="331"/>
      <c r="R55" s="331"/>
      <c r="S55" s="331"/>
      <c r="T55" s="331"/>
      <c r="U55" s="331"/>
      <c r="V55" s="331"/>
      <c r="W55" s="331"/>
      <c r="X55" s="331"/>
      <c r="Y55" s="331"/>
      <c r="Z55" s="331"/>
      <c r="AA55" s="331"/>
      <c r="AB55" s="331"/>
      <c r="AC55" s="331"/>
      <c r="AD55" s="331"/>
      <c r="AE55" s="331"/>
      <c r="AF55" s="331"/>
      <c r="AG55" s="331"/>
      <c r="AH55" s="331"/>
      <c r="AI55" s="331"/>
      <c r="AJ55" s="331"/>
      <c r="AK55" s="331"/>
      <c r="AL55" s="331"/>
      <c r="AM55" s="331"/>
      <c r="AN55" s="331"/>
      <c r="AO55" s="331"/>
      <c r="AP55" s="331"/>
      <c r="AQ55" s="331"/>
    </row>
    <row r="56" spans="1:43">
      <c r="A56" s="331"/>
      <c r="B56" s="331"/>
      <c r="C56" s="331"/>
      <c r="D56" s="331"/>
      <c r="E56" s="331"/>
      <c r="F56" s="331"/>
      <c r="G56" s="331"/>
      <c r="H56" s="331"/>
      <c r="I56" s="331"/>
      <c r="J56" s="331"/>
      <c r="K56" s="331"/>
      <c r="L56" s="331"/>
      <c r="M56" s="331"/>
      <c r="N56" s="331"/>
      <c r="O56" s="331"/>
      <c r="P56" s="331"/>
      <c r="Q56" s="331"/>
      <c r="R56" s="331"/>
      <c r="S56" s="331"/>
      <c r="T56" s="331"/>
      <c r="U56" s="331"/>
      <c r="V56" s="331"/>
      <c r="W56" s="331"/>
      <c r="X56" s="331"/>
      <c r="Y56" s="331"/>
      <c r="Z56" s="331"/>
      <c r="AA56" s="331"/>
      <c r="AB56" s="331"/>
      <c r="AC56" s="331"/>
      <c r="AD56" s="331"/>
      <c r="AE56" s="331"/>
      <c r="AF56" s="331"/>
      <c r="AG56" s="331"/>
      <c r="AH56" s="331"/>
      <c r="AI56" s="331"/>
      <c r="AJ56" s="331"/>
      <c r="AK56" s="331"/>
      <c r="AL56" s="331"/>
      <c r="AM56" s="331"/>
      <c r="AN56" s="331"/>
      <c r="AO56" s="331"/>
      <c r="AP56" s="331"/>
      <c r="AQ56" s="331"/>
    </row>
    <row r="57" spans="1:43">
      <c r="A57" s="331"/>
      <c r="B57" s="331"/>
      <c r="C57" s="331"/>
      <c r="D57" s="331"/>
      <c r="E57" s="331"/>
      <c r="F57" s="331"/>
      <c r="G57" s="331"/>
      <c r="H57" s="331"/>
      <c r="I57" s="331"/>
      <c r="J57" s="331"/>
      <c r="K57" s="331"/>
      <c r="L57" s="331"/>
      <c r="M57" s="331"/>
      <c r="N57" s="331"/>
      <c r="O57" s="331"/>
      <c r="P57" s="331"/>
      <c r="Q57" s="331"/>
      <c r="R57" s="331"/>
      <c r="S57" s="331"/>
      <c r="T57" s="331"/>
      <c r="U57" s="331"/>
      <c r="V57" s="331"/>
      <c r="W57" s="331"/>
      <c r="X57" s="331"/>
      <c r="Y57" s="331"/>
      <c r="Z57" s="331"/>
      <c r="AA57" s="331"/>
      <c r="AB57" s="331"/>
      <c r="AC57" s="331"/>
      <c r="AD57" s="331"/>
      <c r="AE57" s="331"/>
      <c r="AF57" s="331"/>
      <c r="AG57" s="331"/>
      <c r="AH57" s="331"/>
      <c r="AI57" s="331"/>
      <c r="AJ57" s="331"/>
      <c r="AK57" s="331"/>
      <c r="AL57" s="331"/>
      <c r="AM57" s="331"/>
      <c r="AN57" s="331"/>
      <c r="AO57" s="331"/>
      <c r="AP57" s="331"/>
      <c r="AQ57" s="331"/>
    </row>
    <row r="58" spans="1:43">
      <c r="A58" s="331"/>
      <c r="B58" s="331"/>
      <c r="C58" s="331"/>
      <c r="D58" s="331"/>
      <c r="E58" s="331"/>
      <c r="F58" s="331"/>
      <c r="G58" s="331"/>
      <c r="H58" s="331"/>
      <c r="I58" s="331"/>
      <c r="J58" s="331"/>
      <c r="K58" s="331"/>
      <c r="L58" s="331"/>
      <c r="M58" s="331"/>
      <c r="N58" s="331"/>
      <c r="O58" s="331"/>
      <c r="P58" s="331"/>
      <c r="Q58" s="331"/>
      <c r="R58" s="331"/>
      <c r="S58" s="331"/>
      <c r="T58" s="331"/>
      <c r="U58" s="331"/>
      <c r="V58" s="331"/>
      <c r="W58" s="331"/>
      <c r="X58" s="331"/>
      <c r="Y58" s="331"/>
      <c r="Z58" s="331"/>
      <c r="AA58" s="331"/>
      <c r="AB58" s="331"/>
      <c r="AC58" s="331"/>
      <c r="AD58" s="331"/>
      <c r="AE58" s="331"/>
      <c r="AF58" s="331"/>
      <c r="AG58" s="331"/>
      <c r="AH58" s="331"/>
      <c r="AI58" s="331"/>
      <c r="AJ58" s="331"/>
      <c r="AK58" s="331"/>
      <c r="AL58" s="331"/>
      <c r="AM58" s="331"/>
      <c r="AN58" s="331"/>
      <c r="AO58" s="331"/>
      <c r="AP58" s="331"/>
      <c r="AQ58" s="331"/>
    </row>
    <row r="59" spans="1:43">
      <c r="A59" s="331"/>
      <c r="B59" s="331"/>
      <c r="C59" s="331"/>
      <c r="D59" s="331"/>
      <c r="E59" s="331"/>
      <c r="F59" s="331"/>
      <c r="G59" s="331"/>
      <c r="H59" s="331"/>
      <c r="I59" s="331"/>
      <c r="J59" s="331"/>
      <c r="K59" s="331"/>
      <c r="L59" s="331"/>
      <c r="M59" s="331"/>
      <c r="N59" s="331"/>
      <c r="O59" s="331"/>
      <c r="P59" s="331"/>
      <c r="Q59" s="331"/>
      <c r="R59" s="331"/>
      <c r="S59" s="331"/>
      <c r="T59" s="331"/>
      <c r="U59" s="331"/>
      <c r="V59" s="331"/>
      <c r="W59" s="331"/>
      <c r="X59" s="331"/>
      <c r="Y59" s="331"/>
      <c r="Z59" s="331"/>
      <c r="AA59" s="331"/>
      <c r="AB59" s="331"/>
      <c r="AC59" s="331"/>
      <c r="AD59" s="331"/>
      <c r="AE59" s="331"/>
      <c r="AF59" s="331"/>
      <c r="AG59" s="331"/>
      <c r="AH59" s="331"/>
      <c r="AI59" s="331"/>
      <c r="AJ59" s="331"/>
      <c r="AK59" s="331"/>
      <c r="AL59" s="331"/>
      <c r="AM59" s="331"/>
      <c r="AN59" s="331"/>
      <c r="AO59" s="331"/>
      <c r="AP59" s="331"/>
      <c r="AQ59" s="331"/>
    </row>
    <row r="60" spans="1:43">
      <c r="A60" s="331"/>
      <c r="B60" s="331"/>
      <c r="C60" s="331"/>
      <c r="D60" s="331"/>
      <c r="E60" s="331"/>
      <c r="F60" s="331"/>
      <c r="G60" s="331"/>
      <c r="H60" s="331"/>
      <c r="I60" s="331"/>
      <c r="J60" s="331"/>
      <c r="K60" s="331"/>
      <c r="L60" s="331"/>
      <c r="M60" s="331"/>
      <c r="N60" s="331"/>
      <c r="O60" s="331"/>
      <c r="P60" s="331"/>
      <c r="Q60" s="331"/>
      <c r="R60" s="331"/>
      <c r="S60" s="331"/>
      <c r="T60" s="331"/>
      <c r="U60" s="331"/>
      <c r="V60" s="331"/>
      <c r="W60" s="331"/>
      <c r="X60" s="331"/>
      <c r="Y60" s="331"/>
      <c r="Z60" s="331"/>
      <c r="AA60" s="331"/>
      <c r="AB60" s="331"/>
      <c r="AC60" s="331"/>
      <c r="AD60" s="331"/>
      <c r="AE60" s="331"/>
      <c r="AF60" s="331"/>
      <c r="AG60" s="331"/>
      <c r="AH60" s="331"/>
      <c r="AI60" s="331"/>
      <c r="AJ60" s="331"/>
      <c r="AK60" s="331"/>
      <c r="AL60" s="331"/>
      <c r="AM60" s="331"/>
      <c r="AN60" s="331"/>
      <c r="AO60" s="331"/>
      <c r="AP60" s="331"/>
      <c r="AQ60" s="331"/>
    </row>
    <row r="61" spans="1:43">
      <c r="A61" s="331"/>
      <c r="B61" s="331"/>
      <c r="C61" s="331"/>
      <c r="D61" s="331"/>
      <c r="E61" s="331"/>
      <c r="F61" s="331"/>
      <c r="G61" s="331"/>
      <c r="H61" s="331"/>
      <c r="I61" s="331"/>
      <c r="J61" s="331"/>
      <c r="K61" s="331"/>
      <c r="L61" s="331"/>
      <c r="M61" s="331"/>
      <c r="N61" s="331"/>
      <c r="O61" s="331"/>
      <c r="P61" s="331"/>
      <c r="Q61" s="331"/>
      <c r="R61" s="331"/>
      <c r="S61" s="331"/>
      <c r="T61" s="331"/>
      <c r="U61" s="331"/>
      <c r="V61" s="331"/>
      <c r="W61" s="331"/>
      <c r="X61" s="331"/>
      <c r="Y61" s="331"/>
      <c r="Z61" s="331"/>
      <c r="AA61" s="331"/>
      <c r="AB61" s="331"/>
      <c r="AC61" s="331"/>
      <c r="AD61" s="331"/>
      <c r="AE61" s="331"/>
      <c r="AF61" s="331"/>
      <c r="AG61" s="331"/>
      <c r="AH61" s="331"/>
      <c r="AI61" s="331"/>
      <c r="AJ61" s="331"/>
      <c r="AK61" s="331"/>
      <c r="AL61" s="331"/>
      <c r="AM61" s="331"/>
      <c r="AN61" s="331"/>
      <c r="AO61" s="331"/>
      <c r="AP61" s="331"/>
      <c r="AQ61" s="331"/>
    </row>
    <row r="62" spans="1:43">
      <c r="A62" s="331"/>
      <c r="B62" s="331"/>
      <c r="C62" s="331"/>
      <c r="D62" s="331"/>
      <c r="E62" s="331"/>
      <c r="F62" s="331"/>
      <c r="G62" s="331"/>
      <c r="H62" s="331"/>
      <c r="I62" s="331"/>
      <c r="J62" s="331"/>
      <c r="K62" s="331"/>
      <c r="L62" s="331"/>
      <c r="M62" s="331"/>
      <c r="N62" s="331"/>
      <c r="O62" s="331"/>
      <c r="P62" s="331"/>
      <c r="Q62" s="331"/>
      <c r="R62" s="331"/>
      <c r="S62" s="331"/>
      <c r="T62" s="331"/>
      <c r="U62" s="331"/>
      <c r="V62" s="331"/>
      <c r="W62" s="331"/>
      <c r="X62" s="331"/>
      <c r="Y62" s="331"/>
      <c r="Z62" s="331"/>
      <c r="AA62" s="331"/>
      <c r="AB62" s="331"/>
      <c r="AC62" s="331"/>
      <c r="AD62" s="331"/>
      <c r="AE62" s="331"/>
      <c r="AF62" s="331"/>
      <c r="AG62" s="331"/>
      <c r="AH62" s="331"/>
      <c r="AI62" s="331"/>
      <c r="AJ62" s="331"/>
      <c r="AK62" s="331"/>
      <c r="AL62" s="331"/>
      <c r="AM62" s="331"/>
      <c r="AN62" s="331"/>
      <c r="AO62" s="331"/>
      <c r="AP62" s="331"/>
      <c r="AQ62" s="331"/>
    </row>
    <row r="63" spans="1:43">
      <c r="A63" s="331"/>
      <c r="B63" s="331"/>
      <c r="C63" s="331"/>
      <c r="D63" s="331"/>
      <c r="E63" s="331"/>
      <c r="F63" s="331"/>
      <c r="G63" s="331"/>
      <c r="H63" s="331"/>
      <c r="I63" s="331"/>
      <c r="J63" s="331"/>
      <c r="K63" s="331"/>
      <c r="L63" s="331"/>
      <c r="M63" s="331"/>
      <c r="N63" s="331"/>
      <c r="O63" s="331"/>
      <c r="P63" s="331"/>
      <c r="Q63" s="331"/>
      <c r="R63" s="331"/>
      <c r="S63" s="331"/>
      <c r="T63" s="331"/>
      <c r="U63" s="331"/>
      <c r="V63" s="331"/>
      <c r="W63" s="331"/>
      <c r="X63" s="331"/>
      <c r="Y63" s="331"/>
      <c r="Z63" s="331"/>
      <c r="AA63" s="331"/>
      <c r="AB63" s="331"/>
      <c r="AC63" s="331"/>
      <c r="AD63" s="331"/>
      <c r="AE63" s="331"/>
      <c r="AF63" s="331"/>
      <c r="AG63" s="331"/>
      <c r="AH63" s="331"/>
      <c r="AI63" s="331"/>
      <c r="AJ63" s="331"/>
      <c r="AK63" s="331"/>
      <c r="AL63" s="331"/>
      <c r="AM63" s="331"/>
      <c r="AN63" s="331"/>
      <c r="AO63" s="331"/>
      <c r="AP63" s="331"/>
      <c r="AQ63" s="331"/>
    </row>
    <row r="64" spans="1:43">
      <c r="A64" s="331"/>
      <c r="B64" s="331"/>
      <c r="C64" s="331"/>
      <c r="D64" s="331"/>
      <c r="E64" s="331"/>
      <c r="F64" s="331"/>
      <c r="G64" s="331"/>
      <c r="H64" s="331"/>
      <c r="I64" s="331"/>
      <c r="J64" s="331"/>
      <c r="K64" s="331"/>
      <c r="L64" s="331"/>
      <c r="M64" s="331"/>
      <c r="N64" s="331"/>
      <c r="O64" s="331"/>
      <c r="P64" s="331"/>
      <c r="Q64" s="331"/>
      <c r="R64" s="331"/>
      <c r="S64" s="331"/>
      <c r="T64" s="331"/>
      <c r="U64" s="331"/>
      <c r="V64" s="331"/>
      <c r="W64" s="331"/>
      <c r="X64" s="331"/>
      <c r="Y64" s="331"/>
      <c r="Z64" s="331"/>
      <c r="AA64" s="331"/>
      <c r="AB64" s="331"/>
      <c r="AC64" s="331"/>
      <c r="AD64" s="331"/>
      <c r="AE64" s="331"/>
      <c r="AF64" s="331"/>
      <c r="AG64" s="331"/>
      <c r="AH64" s="331"/>
      <c r="AI64" s="331"/>
      <c r="AJ64" s="331"/>
      <c r="AK64" s="331"/>
      <c r="AL64" s="331"/>
      <c r="AM64" s="331"/>
      <c r="AN64" s="331"/>
      <c r="AO64" s="331"/>
      <c r="AP64" s="331"/>
      <c r="AQ64" s="331"/>
    </row>
    <row r="65" spans="1:43">
      <c r="A65" s="331"/>
      <c r="B65" s="331"/>
      <c r="C65" s="331"/>
      <c r="D65" s="331"/>
      <c r="E65" s="331"/>
      <c r="F65" s="331"/>
      <c r="G65" s="331"/>
      <c r="H65" s="331"/>
      <c r="I65" s="331"/>
      <c r="J65" s="331"/>
      <c r="K65" s="331"/>
      <c r="L65" s="331"/>
      <c r="M65" s="331"/>
      <c r="N65" s="331"/>
      <c r="O65" s="331"/>
      <c r="P65" s="331"/>
      <c r="Q65" s="331"/>
      <c r="R65" s="331"/>
      <c r="S65" s="331"/>
      <c r="T65" s="331"/>
      <c r="U65" s="331"/>
      <c r="V65" s="331"/>
      <c r="W65" s="331"/>
      <c r="X65" s="331"/>
      <c r="Y65" s="331"/>
      <c r="Z65" s="331"/>
      <c r="AA65" s="331"/>
      <c r="AB65" s="331"/>
      <c r="AC65" s="331"/>
      <c r="AD65" s="331"/>
      <c r="AE65" s="331"/>
      <c r="AF65" s="331"/>
      <c r="AG65" s="331"/>
      <c r="AH65" s="331"/>
      <c r="AI65" s="331"/>
      <c r="AJ65" s="331"/>
      <c r="AK65" s="331"/>
      <c r="AL65" s="331"/>
      <c r="AM65" s="331"/>
      <c r="AN65" s="331"/>
      <c r="AO65" s="331"/>
      <c r="AP65" s="331"/>
      <c r="AQ65" s="331"/>
    </row>
    <row r="66" spans="1:43">
      <c r="A66" s="331"/>
      <c r="B66" s="331"/>
      <c r="C66" s="331"/>
      <c r="D66" s="331"/>
      <c r="E66" s="331"/>
      <c r="F66" s="331"/>
      <c r="G66" s="331"/>
      <c r="H66" s="331"/>
      <c r="I66" s="331"/>
      <c r="J66" s="331"/>
      <c r="K66" s="331"/>
      <c r="L66" s="331"/>
      <c r="M66" s="331"/>
      <c r="N66" s="331"/>
      <c r="O66" s="331"/>
      <c r="P66" s="331"/>
      <c r="Q66" s="331"/>
      <c r="R66" s="331"/>
      <c r="S66" s="331"/>
      <c r="T66" s="331"/>
      <c r="U66" s="331"/>
      <c r="V66" s="331"/>
      <c r="W66" s="331"/>
      <c r="X66" s="331"/>
      <c r="Y66" s="331"/>
      <c r="Z66" s="331"/>
      <c r="AA66" s="331"/>
      <c r="AB66" s="331"/>
      <c r="AC66" s="331"/>
      <c r="AD66" s="331"/>
      <c r="AE66" s="331"/>
      <c r="AF66" s="331"/>
      <c r="AG66" s="331"/>
      <c r="AH66" s="331"/>
      <c r="AI66" s="331"/>
      <c r="AJ66" s="331"/>
      <c r="AK66" s="331"/>
      <c r="AL66" s="331"/>
      <c r="AM66" s="331"/>
      <c r="AN66" s="331"/>
      <c r="AO66" s="331"/>
      <c r="AP66" s="331"/>
      <c r="AQ66" s="331"/>
    </row>
    <row r="67" spans="1:43">
      <c r="A67" s="331"/>
      <c r="B67" s="331"/>
      <c r="C67" s="331"/>
      <c r="D67" s="331"/>
      <c r="E67" s="331"/>
      <c r="F67" s="331"/>
      <c r="G67" s="331"/>
      <c r="H67" s="331"/>
      <c r="I67" s="331"/>
      <c r="J67" s="331"/>
      <c r="K67" s="331"/>
      <c r="L67" s="331"/>
      <c r="M67" s="331"/>
      <c r="N67" s="331"/>
      <c r="O67" s="331"/>
      <c r="P67" s="331"/>
      <c r="Q67" s="331"/>
      <c r="R67" s="331"/>
      <c r="S67" s="331"/>
      <c r="T67" s="331"/>
      <c r="U67" s="331"/>
      <c r="V67" s="331"/>
      <c r="W67" s="331"/>
      <c r="X67" s="331"/>
      <c r="Y67" s="331"/>
      <c r="Z67" s="331"/>
      <c r="AA67" s="331"/>
      <c r="AB67" s="331"/>
      <c r="AC67" s="331"/>
      <c r="AD67" s="331"/>
      <c r="AE67" s="331"/>
      <c r="AF67" s="331"/>
      <c r="AG67" s="331"/>
      <c r="AH67" s="331"/>
      <c r="AI67" s="331"/>
      <c r="AJ67" s="331"/>
      <c r="AK67" s="331"/>
      <c r="AL67" s="331"/>
      <c r="AM67" s="331"/>
      <c r="AN67" s="331"/>
      <c r="AO67" s="331"/>
      <c r="AP67" s="331"/>
      <c r="AQ67" s="331"/>
    </row>
    <row r="68" spans="1:43">
      <c r="A68" s="331"/>
      <c r="B68" s="331"/>
      <c r="C68" s="331"/>
      <c r="D68" s="331"/>
      <c r="E68" s="331"/>
      <c r="F68" s="331"/>
      <c r="G68" s="331"/>
      <c r="H68" s="331"/>
      <c r="I68" s="331"/>
      <c r="J68" s="331"/>
      <c r="K68" s="331"/>
      <c r="L68" s="331"/>
      <c r="M68" s="331"/>
      <c r="N68" s="331"/>
      <c r="O68" s="331"/>
      <c r="P68" s="331"/>
      <c r="Q68" s="331"/>
      <c r="R68" s="331"/>
      <c r="S68" s="331"/>
      <c r="T68" s="331"/>
      <c r="U68" s="331"/>
      <c r="V68" s="331"/>
      <c r="W68" s="331"/>
      <c r="X68" s="331"/>
      <c r="Y68" s="331"/>
      <c r="Z68" s="331"/>
      <c r="AA68" s="331"/>
      <c r="AB68" s="331"/>
      <c r="AC68" s="331"/>
      <c r="AD68" s="331"/>
      <c r="AE68" s="331"/>
      <c r="AF68" s="331"/>
      <c r="AG68" s="331"/>
      <c r="AH68" s="331"/>
      <c r="AI68" s="331"/>
      <c r="AJ68" s="331"/>
      <c r="AK68" s="331"/>
      <c r="AL68" s="331"/>
      <c r="AM68" s="331"/>
      <c r="AN68" s="331"/>
      <c r="AO68" s="331"/>
      <c r="AP68" s="331"/>
      <c r="AQ68" s="331"/>
    </row>
    <row r="69" spans="1:43">
      <c r="A69" s="331"/>
      <c r="B69" s="331"/>
      <c r="C69" s="331"/>
      <c r="D69" s="331"/>
      <c r="E69" s="331"/>
      <c r="F69" s="331"/>
      <c r="G69" s="331"/>
      <c r="H69" s="331"/>
      <c r="I69" s="331"/>
      <c r="J69" s="331"/>
      <c r="K69" s="331"/>
      <c r="L69" s="331"/>
      <c r="M69" s="331"/>
      <c r="N69" s="331"/>
      <c r="O69" s="331"/>
      <c r="P69" s="331"/>
      <c r="Q69" s="331"/>
      <c r="R69" s="331"/>
      <c r="S69" s="331"/>
      <c r="T69" s="331"/>
      <c r="U69" s="331"/>
      <c r="V69" s="331"/>
      <c r="W69" s="331"/>
      <c r="X69" s="331"/>
      <c r="Y69" s="331"/>
      <c r="Z69" s="331"/>
      <c r="AA69" s="331"/>
      <c r="AB69" s="331"/>
      <c r="AC69" s="331"/>
      <c r="AD69" s="331"/>
      <c r="AE69" s="331"/>
      <c r="AF69" s="331"/>
      <c r="AG69" s="331"/>
      <c r="AH69" s="331"/>
      <c r="AI69" s="331"/>
      <c r="AJ69" s="331"/>
      <c r="AK69" s="331"/>
      <c r="AL69" s="331"/>
      <c r="AM69" s="331"/>
      <c r="AN69" s="331"/>
      <c r="AO69" s="331"/>
      <c r="AP69" s="331"/>
      <c r="AQ69" s="331"/>
    </row>
    <row r="70" spans="1:43">
      <c r="A70" s="331"/>
      <c r="B70" s="331"/>
      <c r="C70" s="331"/>
      <c r="D70" s="331"/>
      <c r="E70" s="331"/>
      <c r="F70" s="331"/>
      <c r="G70" s="331"/>
      <c r="H70" s="331"/>
      <c r="I70" s="331"/>
      <c r="J70" s="331"/>
      <c r="K70" s="331"/>
      <c r="L70" s="331"/>
      <c r="M70" s="331"/>
      <c r="N70" s="331"/>
      <c r="O70" s="331"/>
      <c r="P70" s="331"/>
      <c r="Q70" s="331"/>
      <c r="R70" s="331"/>
      <c r="S70" s="331"/>
      <c r="T70" s="331"/>
      <c r="U70" s="331"/>
      <c r="V70" s="331"/>
      <c r="W70" s="331"/>
      <c r="X70" s="331"/>
      <c r="Y70" s="331"/>
      <c r="Z70" s="331"/>
      <c r="AA70" s="331"/>
      <c r="AB70" s="331"/>
      <c r="AC70" s="331"/>
      <c r="AD70" s="331"/>
      <c r="AE70" s="331"/>
      <c r="AF70" s="331"/>
      <c r="AG70" s="331"/>
      <c r="AH70" s="331"/>
      <c r="AI70" s="331"/>
      <c r="AJ70" s="331"/>
      <c r="AK70" s="331"/>
      <c r="AL70" s="331"/>
      <c r="AM70" s="331"/>
      <c r="AN70" s="331"/>
      <c r="AO70" s="331"/>
      <c r="AP70" s="331"/>
      <c r="AQ70" s="331"/>
    </row>
    <row r="71" spans="1:43">
      <c r="A71" s="331"/>
      <c r="B71" s="331"/>
      <c r="C71" s="331"/>
      <c r="D71" s="331"/>
      <c r="E71" s="331"/>
      <c r="F71" s="331"/>
      <c r="G71" s="331"/>
      <c r="H71" s="331"/>
      <c r="I71" s="331"/>
      <c r="J71" s="331"/>
      <c r="K71" s="331"/>
      <c r="L71" s="331"/>
      <c r="M71" s="331"/>
      <c r="N71" s="331"/>
      <c r="O71" s="331"/>
      <c r="P71" s="331"/>
      <c r="Q71" s="331"/>
      <c r="R71" s="331"/>
      <c r="S71" s="331"/>
      <c r="T71" s="331"/>
      <c r="U71" s="331"/>
      <c r="V71" s="331"/>
      <c r="W71" s="331"/>
      <c r="X71" s="331"/>
      <c r="Y71" s="331"/>
      <c r="Z71" s="331"/>
      <c r="AA71" s="331"/>
      <c r="AB71" s="331"/>
      <c r="AC71" s="331"/>
      <c r="AD71" s="331"/>
      <c r="AE71" s="331"/>
      <c r="AF71" s="331"/>
      <c r="AG71" s="331"/>
      <c r="AH71" s="331"/>
      <c r="AI71" s="331"/>
      <c r="AJ71" s="331"/>
      <c r="AK71" s="331"/>
      <c r="AL71" s="331"/>
      <c r="AM71" s="331"/>
      <c r="AN71" s="331"/>
      <c r="AO71" s="331"/>
      <c r="AP71" s="331"/>
      <c r="AQ71" s="331"/>
    </row>
    <row r="72" spans="1:43">
      <c r="A72" s="331"/>
      <c r="B72" s="331"/>
      <c r="C72" s="331"/>
      <c r="D72" s="331"/>
      <c r="E72" s="331"/>
      <c r="F72" s="331"/>
      <c r="G72" s="331"/>
      <c r="H72" s="331"/>
      <c r="I72" s="331"/>
      <c r="J72" s="331"/>
      <c r="K72" s="331"/>
      <c r="L72" s="331"/>
      <c r="M72" s="331"/>
      <c r="N72" s="331"/>
      <c r="O72" s="331"/>
      <c r="P72" s="331"/>
      <c r="Q72" s="331"/>
      <c r="R72" s="331"/>
      <c r="S72" s="331"/>
      <c r="T72" s="331"/>
      <c r="U72" s="331"/>
      <c r="V72" s="331"/>
      <c r="W72" s="331"/>
      <c r="X72" s="331"/>
      <c r="Y72" s="331"/>
      <c r="Z72" s="331"/>
      <c r="AA72" s="331"/>
      <c r="AB72" s="331"/>
      <c r="AC72" s="331"/>
      <c r="AD72" s="331"/>
      <c r="AE72" s="331"/>
      <c r="AF72" s="331"/>
      <c r="AG72" s="331"/>
      <c r="AH72" s="331"/>
      <c r="AI72" s="331"/>
      <c r="AJ72" s="331"/>
      <c r="AK72" s="331"/>
      <c r="AL72" s="331"/>
      <c r="AM72" s="331"/>
      <c r="AN72" s="331"/>
      <c r="AO72" s="331"/>
      <c r="AP72" s="331"/>
      <c r="AQ72" s="331"/>
    </row>
    <row r="73" spans="1:43">
      <c r="A73" s="331"/>
      <c r="B73" s="331"/>
      <c r="C73" s="331"/>
      <c r="D73" s="331"/>
      <c r="E73" s="331"/>
      <c r="F73" s="331"/>
      <c r="G73" s="331"/>
      <c r="H73" s="331"/>
      <c r="I73" s="331"/>
      <c r="J73" s="331"/>
      <c r="K73" s="331"/>
      <c r="L73" s="331"/>
      <c r="M73" s="331"/>
      <c r="N73" s="331"/>
      <c r="O73" s="331"/>
      <c r="P73" s="331"/>
      <c r="Q73" s="331"/>
      <c r="R73" s="331"/>
      <c r="S73" s="331"/>
      <c r="T73" s="331"/>
      <c r="U73" s="331"/>
      <c r="V73" s="331"/>
      <c r="W73" s="331"/>
      <c r="X73" s="331"/>
      <c r="Y73" s="331"/>
      <c r="Z73" s="331"/>
      <c r="AA73" s="331"/>
      <c r="AB73" s="331"/>
      <c r="AC73" s="331"/>
      <c r="AD73" s="331"/>
      <c r="AE73" s="331"/>
      <c r="AF73" s="331"/>
      <c r="AG73" s="331"/>
      <c r="AH73" s="331"/>
      <c r="AI73" s="331"/>
      <c r="AJ73" s="331"/>
      <c r="AK73" s="331"/>
      <c r="AL73" s="331"/>
      <c r="AM73" s="331"/>
      <c r="AN73" s="331"/>
      <c r="AO73" s="331"/>
      <c r="AP73" s="331"/>
      <c r="AQ73" s="331"/>
    </row>
    <row r="74" spans="1:43">
      <c r="A74" s="331"/>
      <c r="B74" s="331"/>
      <c r="C74" s="331"/>
      <c r="D74" s="331"/>
      <c r="E74" s="331"/>
      <c r="F74" s="331"/>
      <c r="G74" s="331"/>
      <c r="H74" s="331"/>
      <c r="I74" s="331"/>
      <c r="J74" s="331"/>
      <c r="K74" s="331"/>
      <c r="L74" s="331"/>
      <c r="M74" s="331"/>
      <c r="N74" s="331"/>
      <c r="O74" s="331"/>
      <c r="P74" s="331"/>
      <c r="Q74" s="331"/>
      <c r="R74" s="331"/>
      <c r="S74" s="331"/>
      <c r="T74" s="331"/>
      <c r="U74" s="331"/>
      <c r="V74" s="331"/>
      <c r="W74" s="331"/>
      <c r="X74" s="331"/>
      <c r="Y74" s="331"/>
      <c r="Z74" s="331"/>
      <c r="AA74" s="331"/>
      <c r="AB74" s="331"/>
      <c r="AC74" s="331"/>
      <c r="AD74" s="331"/>
      <c r="AE74" s="331"/>
      <c r="AF74" s="331"/>
      <c r="AG74" s="331"/>
      <c r="AH74" s="331"/>
      <c r="AI74" s="331"/>
      <c r="AJ74" s="331"/>
      <c r="AK74" s="331"/>
      <c r="AL74" s="331"/>
      <c r="AM74" s="331"/>
      <c r="AN74" s="331"/>
      <c r="AO74" s="331"/>
      <c r="AP74" s="331"/>
      <c r="AQ74" s="331"/>
    </row>
    <row r="75" spans="1:43">
      <c r="A75" s="331"/>
      <c r="B75" s="331"/>
      <c r="C75" s="331"/>
      <c r="D75" s="331"/>
      <c r="E75" s="331"/>
      <c r="F75" s="331"/>
      <c r="G75" s="331"/>
      <c r="H75" s="331"/>
      <c r="I75" s="331"/>
      <c r="J75" s="331"/>
      <c r="K75" s="331"/>
      <c r="L75" s="331"/>
      <c r="M75" s="331"/>
      <c r="N75" s="331"/>
      <c r="O75" s="331"/>
      <c r="P75" s="331"/>
      <c r="Q75" s="331"/>
      <c r="R75" s="331"/>
      <c r="S75" s="331"/>
      <c r="T75" s="331"/>
      <c r="U75" s="331"/>
      <c r="V75" s="331"/>
      <c r="W75" s="331"/>
      <c r="X75" s="331"/>
      <c r="Y75" s="331"/>
      <c r="Z75" s="331"/>
      <c r="AA75" s="331"/>
      <c r="AB75" s="331"/>
      <c r="AC75" s="331"/>
      <c r="AD75" s="331"/>
      <c r="AE75" s="331"/>
      <c r="AF75" s="331"/>
      <c r="AG75" s="331"/>
      <c r="AH75" s="331"/>
      <c r="AI75" s="331"/>
      <c r="AJ75" s="331"/>
      <c r="AK75" s="331"/>
      <c r="AL75" s="331"/>
      <c r="AM75" s="331"/>
      <c r="AN75" s="331"/>
      <c r="AO75" s="331"/>
      <c r="AP75" s="331"/>
      <c r="AQ75" s="331"/>
    </row>
    <row r="76" spans="1:43">
      <c r="A76" s="331"/>
      <c r="B76" s="331"/>
      <c r="C76" s="331"/>
      <c r="D76" s="331"/>
      <c r="E76" s="331"/>
      <c r="F76" s="331"/>
      <c r="G76" s="331"/>
      <c r="H76" s="331"/>
      <c r="I76" s="331"/>
      <c r="J76" s="331"/>
      <c r="K76" s="331"/>
      <c r="L76" s="331"/>
      <c r="M76" s="331"/>
      <c r="N76" s="331"/>
      <c r="O76" s="331"/>
      <c r="P76" s="331"/>
      <c r="Q76" s="331"/>
      <c r="R76" s="331"/>
      <c r="S76" s="331"/>
      <c r="T76" s="331"/>
      <c r="U76" s="331"/>
      <c r="V76" s="331"/>
      <c r="AF76" s="331"/>
      <c r="AG76" s="331"/>
      <c r="AH76" s="331"/>
      <c r="AI76" s="331"/>
      <c r="AJ76" s="331"/>
      <c r="AK76" s="331"/>
      <c r="AL76" s="331"/>
      <c r="AM76" s="331"/>
      <c r="AN76" s="331"/>
      <c r="AO76" s="331"/>
      <c r="AP76" s="331"/>
      <c r="AQ76" s="331"/>
    </row>
    <row r="77" spans="1:43">
      <c r="A77" s="331"/>
      <c r="B77" s="331"/>
      <c r="C77" s="331"/>
      <c r="D77" s="331"/>
      <c r="E77" s="331"/>
      <c r="F77" s="331"/>
      <c r="G77" s="331"/>
      <c r="H77" s="331"/>
      <c r="I77" s="331"/>
      <c r="J77" s="331"/>
      <c r="K77" s="331"/>
      <c r="L77" s="331"/>
      <c r="M77" s="331"/>
      <c r="N77" s="331"/>
      <c r="O77" s="331"/>
      <c r="P77" s="331"/>
      <c r="Q77" s="331"/>
      <c r="R77" s="331"/>
      <c r="S77" s="331"/>
      <c r="T77" s="331"/>
      <c r="U77" s="331"/>
      <c r="V77" s="331"/>
      <c r="AF77" s="331"/>
      <c r="AG77" s="331"/>
      <c r="AH77" s="331"/>
      <c r="AI77" s="331"/>
      <c r="AJ77" s="331"/>
      <c r="AK77" s="331"/>
      <c r="AL77" s="331"/>
      <c r="AM77" s="331"/>
      <c r="AN77" s="331"/>
      <c r="AO77" s="331"/>
      <c r="AP77" s="331"/>
      <c r="AQ77" s="331"/>
    </row>
    <row r="78" spans="1:43">
      <c r="A78" s="331"/>
      <c r="B78" s="331"/>
      <c r="C78" s="331"/>
      <c r="D78" s="331"/>
      <c r="E78" s="331"/>
      <c r="F78" s="331"/>
      <c r="G78" s="331"/>
      <c r="H78" s="331"/>
      <c r="I78" s="331"/>
      <c r="J78" s="331"/>
      <c r="K78" s="331"/>
      <c r="L78" s="331"/>
      <c r="M78" s="331"/>
      <c r="N78" s="331"/>
      <c r="O78" s="331"/>
      <c r="P78" s="331"/>
      <c r="Q78" s="331"/>
      <c r="R78" s="331"/>
      <c r="S78" s="331"/>
      <c r="T78" s="331"/>
      <c r="U78" s="331"/>
      <c r="V78" s="331"/>
      <c r="AF78" s="331"/>
      <c r="AG78" s="331"/>
      <c r="AH78" s="331"/>
      <c r="AI78" s="331"/>
      <c r="AJ78" s="331"/>
      <c r="AK78" s="331"/>
      <c r="AL78" s="331"/>
      <c r="AM78" s="331"/>
      <c r="AN78" s="331"/>
      <c r="AO78" s="331"/>
      <c r="AP78" s="331"/>
      <c r="AQ78" s="331"/>
    </row>
    <row r="79" spans="1:43">
      <c r="A79" s="331"/>
      <c r="B79" s="331"/>
      <c r="C79" s="331"/>
      <c r="D79" s="331"/>
      <c r="E79" s="331"/>
      <c r="F79" s="331"/>
      <c r="G79" s="331"/>
      <c r="H79" s="331"/>
      <c r="I79" s="331"/>
      <c r="J79" s="331"/>
      <c r="K79" s="331"/>
      <c r="L79" s="331"/>
      <c r="M79" s="331"/>
      <c r="N79" s="331"/>
      <c r="O79" s="331"/>
      <c r="P79" s="331"/>
      <c r="Q79" s="331"/>
      <c r="R79" s="331"/>
      <c r="S79" s="331"/>
      <c r="T79" s="331"/>
      <c r="U79" s="331"/>
      <c r="V79" s="331"/>
      <c r="AF79" s="331"/>
      <c r="AG79" s="331"/>
      <c r="AH79" s="331"/>
      <c r="AI79" s="331"/>
      <c r="AJ79" s="331"/>
      <c r="AK79" s="331"/>
      <c r="AL79" s="331"/>
      <c r="AM79" s="331"/>
      <c r="AN79" s="331"/>
      <c r="AO79" s="331"/>
      <c r="AP79" s="331"/>
      <c r="AQ79" s="331"/>
    </row>
  </sheetData>
  <sheetProtection sheet="1" objects="1" scenarios="1"/>
  <mergeCells count="17">
    <mergeCell ref="A19:J19"/>
    <mergeCell ref="A20:J20"/>
    <mergeCell ref="A14:J14"/>
    <mergeCell ref="A15:J15"/>
    <mergeCell ref="A16:J16"/>
    <mergeCell ref="A17:J17"/>
    <mergeCell ref="A18:J18"/>
    <mergeCell ref="O7:P7"/>
    <mergeCell ref="A10:J10"/>
    <mergeCell ref="A11:J11"/>
    <mergeCell ref="A12:J12"/>
    <mergeCell ref="A13:J13"/>
    <mergeCell ref="A2:N2"/>
    <mergeCell ref="A3:N3"/>
    <mergeCell ref="A5:N5"/>
    <mergeCell ref="I7:J7"/>
    <mergeCell ref="K7:N7"/>
  </mergeCells>
  <pageMargins left="0.39374999999999999" right="0.39374999999999999" top="1.9298611111111099" bottom="0.98402777777777795" header="0.511811023622047" footer="0.511811023622047"/>
  <pageSetup paperSize="9" scale="47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AMK268"/>
  <sheetViews>
    <sheetView showGridLines="0" zoomScale="130" zoomScaleNormal="130" workbookViewId="0">
      <selection activeCell="C52" sqref="C52"/>
    </sheetView>
  </sheetViews>
  <sheetFormatPr defaultColWidth="9" defaultRowHeight="12.75"/>
  <cols>
    <col min="1" max="1" width="9" style="554" customWidth="1"/>
    <col min="2" max="2" width="39.7109375" style="555" customWidth="1"/>
    <col min="3" max="3" width="19.28515625" style="556" customWidth="1"/>
    <col min="4" max="4" width="19.5703125" style="556" customWidth="1"/>
    <col min="5" max="5" width="14.28515625" style="556" customWidth="1"/>
    <col min="6" max="8" width="10.7109375" style="556" customWidth="1"/>
    <col min="9" max="1025" width="11.42578125" style="556" customWidth="1"/>
    <col min="1026" max="16384" width="9" style="534"/>
  </cols>
  <sheetData>
    <row r="4" spans="1:64" ht="13.5"/>
    <row r="5" spans="1:64" ht="15.75" customHeight="1">
      <c r="A5" s="557" t="s">
        <v>69</v>
      </c>
      <c r="B5" s="558"/>
      <c r="D5" s="559" t="s">
        <v>29</v>
      </c>
      <c r="E5" s="535" t="s">
        <v>30</v>
      </c>
    </row>
    <row r="6" spans="1:64" ht="15.75" customHeight="1">
      <c r="A6" s="560" t="s">
        <v>70</v>
      </c>
      <c r="B6" s="558"/>
      <c r="D6" s="559" t="s">
        <v>32</v>
      </c>
      <c r="E6" s="535">
        <v>2026</v>
      </c>
    </row>
    <row r="7" spans="1:64" ht="15.75" customHeight="1">
      <c r="A7" s="556"/>
      <c r="D7" s="536" t="s">
        <v>33</v>
      </c>
      <c r="E7" s="537" t="s">
        <v>4</v>
      </c>
    </row>
    <row r="8" spans="1:64" ht="15.75" customHeight="1"/>
    <row r="9" spans="1:64" ht="15.75" customHeight="1">
      <c r="D9" s="561"/>
      <c r="E9" s="562"/>
    </row>
    <row r="10" spans="1:64" ht="20.25" customHeight="1">
      <c r="A10" s="563" t="s">
        <v>71</v>
      </c>
      <c r="B10" s="564" t="s">
        <v>72</v>
      </c>
      <c r="C10" s="565"/>
      <c r="D10" s="566"/>
      <c r="E10" s="565"/>
      <c r="F10" s="565"/>
      <c r="G10" s="565"/>
      <c r="H10" s="565"/>
      <c r="I10" s="565"/>
      <c r="J10" s="565"/>
    </row>
    <row r="11" spans="1:64" ht="19.5" customHeight="1">
      <c r="A11" s="567" t="s">
        <v>73</v>
      </c>
      <c r="B11" s="568" t="s">
        <v>74</v>
      </c>
      <c r="C11" s="569" t="s">
        <v>75</v>
      </c>
      <c r="D11" s="570"/>
      <c r="E11" s="571"/>
      <c r="F11" s="572"/>
      <c r="G11" s="572"/>
      <c r="H11" s="572"/>
      <c r="I11" s="572"/>
      <c r="J11" s="572"/>
      <c r="K11" s="573"/>
      <c r="L11" s="573"/>
      <c r="M11" s="573"/>
      <c r="N11" s="573"/>
      <c r="O11" s="573"/>
      <c r="P11" s="573"/>
      <c r="Q11" s="573"/>
      <c r="R11" s="573"/>
      <c r="S11" s="573"/>
      <c r="T11" s="573"/>
      <c r="U11" s="573"/>
      <c r="V11" s="573"/>
      <c r="W11" s="573"/>
      <c r="X11" s="573"/>
      <c r="Y11" s="573"/>
      <c r="Z11" s="573"/>
      <c r="AA11" s="573"/>
      <c r="AB11" s="573"/>
      <c r="AC11" s="573"/>
      <c r="AD11" s="573"/>
      <c r="AE11" s="573"/>
      <c r="AF11" s="573"/>
      <c r="AG11" s="573"/>
      <c r="AH11" s="573"/>
      <c r="AI11" s="573"/>
      <c r="AJ11" s="573"/>
      <c r="AK11" s="573"/>
      <c r="AL11" s="573"/>
      <c r="AM11" s="573"/>
      <c r="AN11" s="573"/>
      <c r="AO11" s="573"/>
      <c r="AP11" s="573"/>
      <c r="AQ11" s="573"/>
      <c r="AR11" s="573"/>
      <c r="AS11" s="573"/>
      <c r="AT11" s="573"/>
      <c r="AU11" s="573"/>
    </row>
    <row r="12" spans="1:64" ht="15" customHeight="1">
      <c r="A12" s="574" t="s">
        <v>76</v>
      </c>
      <c r="B12" s="575" t="s">
        <v>77</v>
      </c>
      <c r="C12" s="576">
        <v>1</v>
      </c>
      <c r="D12" s="577"/>
      <c r="E12" s="572"/>
      <c r="F12" s="572"/>
      <c r="G12" s="572"/>
      <c r="H12" s="572"/>
      <c r="I12" s="572"/>
      <c r="J12" s="572"/>
      <c r="K12" s="573"/>
      <c r="L12" s="573"/>
      <c r="M12" s="573"/>
      <c r="N12" s="573"/>
      <c r="O12" s="573"/>
      <c r="P12" s="573"/>
      <c r="Q12" s="573"/>
      <c r="R12" s="573"/>
      <c r="S12" s="573"/>
      <c r="T12" s="573"/>
      <c r="U12" s="573"/>
      <c r="V12" s="573"/>
      <c r="W12" s="573"/>
      <c r="X12" s="573"/>
      <c r="Y12" s="573"/>
      <c r="Z12" s="573"/>
      <c r="AA12" s="573"/>
      <c r="AB12" s="573"/>
      <c r="AC12" s="573"/>
      <c r="AD12" s="573"/>
      <c r="AE12" s="573"/>
      <c r="AF12" s="573"/>
      <c r="AG12" s="573"/>
      <c r="AH12" s="573"/>
      <c r="AI12" s="573"/>
      <c r="AJ12" s="573"/>
      <c r="AK12" s="573"/>
      <c r="AL12" s="573"/>
      <c r="AM12" s="573"/>
      <c r="AN12" s="573"/>
      <c r="AO12" s="573"/>
      <c r="AP12" s="573"/>
      <c r="AQ12" s="573"/>
      <c r="AR12" s="573"/>
      <c r="AS12" s="573"/>
      <c r="AT12" s="573"/>
      <c r="AU12" s="573"/>
    </row>
    <row r="13" spans="1:64" ht="12" customHeight="1">
      <c r="A13" s="578"/>
      <c r="B13" s="571"/>
      <c r="C13" s="578"/>
      <c r="D13" s="577"/>
      <c r="E13" s="572"/>
      <c r="F13" s="572"/>
      <c r="G13" s="572"/>
      <c r="H13" s="572"/>
      <c r="I13" s="572"/>
      <c r="J13" s="572"/>
      <c r="K13" s="573"/>
      <c r="L13" s="573"/>
      <c r="M13" s="573"/>
      <c r="N13" s="573"/>
      <c r="O13" s="573"/>
      <c r="P13" s="573"/>
      <c r="Q13" s="573"/>
      <c r="R13" s="573"/>
      <c r="S13" s="573"/>
      <c r="T13" s="573"/>
      <c r="U13" s="573"/>
      <c r="V13" s="573"/>
      <c r="W13" s="573"/>
      <c r="X13" s="573"/>
      <c r="Y13" s="573"/>
      <c r="Z13" s="573"/>
      <c r="AA13" s="573"/>
      <c r="AB13" s="573"/>
      <c r="AC13" s="573"/>
      <c r="AD13" s="573"/>
      <c r="AE13" s="573"/>
      <c r="AF13" s="573"/>
      <c r="AG13" s="573"/>
      <c r="AH13" s="573"/>
      <c r="AI13" s="573"/>
      <c r="AJ13" s="573"/>
      <c r="AK13" s="573"/>
      <c r="AL13" s="573"/>
      <c r="AM13" s="573"/>
      <c r="AN13" s="573"/>
      <c r="AO13" s="573"/>
      <c r="AP13" s="573"/>
      <c r="AQ13" s="573"/>
      <c r="AR13" s="573"/>
      <c r="AS13" s="573"/>
      <c r="AT13" s="573"/>
      <c r="AU13" s="573"/>
    </row>
    <row r="14" spans="1:64" s="553" customFormat="1" ht="15" customHeight="1">
      <c r="A14" s="579" t="s">
        <v>78</v>
      </c>
      <c r="B14" s="580" t="s">
        <v>79</v>
      </c>
      <c r="C14" s="581">
        <f>SUM(C15:C17)</f>
        <v>1710482.19</v>
      </c>
      <c r="D14" s="582"/>
      <c r="E14" s="572"/>
      <c r="F14" s="572"/>
      <c r="G14" s="572"/>
      <c r="H14" s="572"/>
      <c r="I14" s="572"/>
      <c r="J14" s="573"/>
      <c r="K14" s="573"/>
      <c r="L14" s="573"/>
      <c r="M14" s="573"/>
      <c r="N14" s="573"/>
      <c r="O14" s="573"/>
      <c r="P14" s="573"/>
      <c r="Q14" s="573"/>
      <c r="R14" s="573"/>
      <c r="S14" s="573"/>
      <c r="T14" s="573"/>
      <c r="U14" s="573"/>
      <c r="V14" s="573"/>
      <c r="W14" s="573"/>
      <c r="X14" s="573"/>
      <c r="Y14" s="573"/>
      <c r="Z14" s="573"/>
      <c r="AA14" s="573"/>
      <c r="AB14" s="573"/>
      <c r="AC14" s="573"/>
      <c r="AD14" s="573"/>
      <c r="AE14" s="573"/>
      <c r="AF14" s="573"/>
      <c r="AG14" s="573"/>
      <c r="AH14" s="573"/>
      <c r="AI14" s="573"/>
      <c r="AJ14" s="573"/>
      <c r="AK14" s="573"/>
      <c r="AL14" s="573"/>
      <c r="AM14" s="573"/>
      <c r="AN14" s="573"/>
      <c r="AO14" s="573"/>
      <c r="AP14" s="573"/>
      <c r="AQ14" s="573"/>
      <c r="AR14" s="573"/>
      <c r="AS14" s="573"/>
      <c r="AT14" s="573"/>
      <c r="AU14" s="573"/>
      <c r="AV14" s="573"/>
      <c r="AW14" s="573"/>
      <c r="AX14" s="573"/>
      <c r="AY14" s="573"/>
      <c r="AZ14" s="573"/>
      <c r="BA14" s="573"/>
      <c r="BB14" s="573"/>
      <c r="BC14" s="573"/>
      <c r="BD14" s="573"/>
      <c r="BE14" s="573"/>
      <c r="BF14" s="573"/>
      <c r="BG14" s="573"/>
      <c r="BH14" s="573"/>
      <c r="BI14" s="573"/>
      <c r="BJ14" s="573"/>
      <c r="BK14" s="573"/>
      <c r="BL14" s="573"/>
    </row>
    <row r="15" spans="1:64" s="553" customFormat="1" ht="15" customHeight="1">
      <c r="A15" s="583" t="s">
        <v>80</v>
      </c>
      <c r="B15" s="584" t="s">
        <v>81</v>
      </c>
      <c r="C15" s="585">
        <v>1957808.59</v>
      </c>
      <c r="D15" s="582"/>
      <c r="E15" s="586"/>
      <c r="F15" s="572"/>
      <c r="G15" s="572"/>
      <c r="H15" s="572"/>
      <c r="I15" s="572"/>
      <c r="J15" s="572"/>
      <c r="K15" s="573"/>
      <c r="L15" s="573"/>
      <c r="M15" s="573"/>
      <c r="N15" s="573"/>
      <c r="O15" s="573"/>
      <c r="P15" s="573"/>
      <c r="Q15" s="573"/>
      <c r="R15" s="573"/>
      <c r="S15" s="573"/>
      <c r="T15" s="573"/>
      <c r="U15" s="573"/>
      <c r="V15" s="573"/>
      <c r="W15" s="573"/>
      <c r="X15" s="573"/>
      <c r="Y15" s="573"/>
      <c r="Z15" s="573"/>
      <c r="AA15" s="573"/>
      <c r="AB15" s="573"/>
      <c r="AC15" s="573"/>
      <c r="AD15" s="573"/>
      <c r="AE15" s="573"/>
      <c r="AF15" s="573"/>
      <c r="AG15" s="573"/>
      <c r="AH15" s="573"/>
      <c r="AI15" s="573"/>
      <c r="AJ15" s="573"/>
      <c r="AK15" s="573"/>
      <c r="AL15" s="573"/>
      <c r="AM15" s="573"/>
      <c r="AN15" s="573"/>
      <c r="AO15" s="573"/>
      <c r="AP15" s="573"/>
      <c r="AQ15" s="573"/>
      <c r="AR15" s="573"/>
      <c r="AS15" s="573"/>
      <c r="AT15" s="573"/>
      <c r="AU15" s="573"/>
      <c r="AV15" s="573"/>
      <c r="AW15" s="573"/>
      <c r="AX15" s="573"/>
      <c r="AY15" s="573"/>
      <c r="AZ15" s="573"/>
      <c r="BA15" s="573"/>
      <c r="BB15" s="573"/>
      <c r="BC15" s="573"/>
      <c r="BD15" s="573"/>
      <c r="BE15" s="573"/>
      <c r="BF15" s="573"/>
      <c r="BG15" s="573"/>
      <c r="BH15" s="573"/>
      <c r="BI15" s="573"/>
      <c r="BJ15" s="573"/>
      <c r="BK15" s="573"/>
      <c r="BL15" s="573"/>
    </row>
    <row r="16" spans="1:64" s="553" customFormat="1" ht="15" customHeight="1">
      <c r="A16" s="587" t="s">
        <v>82</v>
      </c>
      <c r="B16" s="588" t="s">
        <v>83</v>
      </c>
      <c r="C16" s="589">
        <v>39173.599999999999</v>
      </c>
      <c r="D16" s="582"/>
      <c r="E16" s="572"/>
      <c r="F16" s="572"/>
      <c r="G16" s="572"/>
      <c r="H16" s="572"/>
      <c r="I16" s="572"/>
      <c r="J16" s="572"/>
      <c r="K16" s="573"/>
      <c r="L16" s="573"/>
      <c r="M16" s="573"/>
      <c r="N16" s="573"/>
      <c r="O16" s="573"/>
      <c r="P16" s="573"/>
      <c r="Q16" s="573"/>
      <c r="R16" s="573"/>
      <c r="S16" s="573"/>
      <c r="T16" s="573"/>
      <c r="U16" s="573"/>
      <c r="V16" s="573"/>
      <c r="W16" s="573"/>
      <c r="X16" s="573"/>
      <c r="Y16" s="573"/>
      <c r="Z16" s="573"/>
      <c r="AA16" s="573"/>
      <c r="AB16" s="573"/>
      <c r="AC16" s="573"/>
      <c r="AD16" s="573"/>
      <c r="AE16" s="573"/>
      <c r="AF16" s="573"/>
      <c r="AG16" s="573"/>
      <c r="AH16" s="573"/>
      <c r="AI16" s="573"/>
      <c r="AJ16" s="573"/>
      <c r="AK16" s="573"/>
      <c r="AL16" s="573"/>
      <c r="AM16" s="573"/>
      <c r="AN16" s="573"/>
      <c r="AO16" s="573"/>
      <c r="AP16" s="573"/>
      <c r="AQ16" s="573"/>
      <c r="AR16" s="573"/>
      <c r="AS16" s="573"/>
      <c r="AT16" s="573"/>
      <c r="AU16" s="573"/>
      <c r="AV16" s="573"/>
      <c r="AW16" s="573"/>
      <c r="AX16" s="573"/>
      <c r="AY16" s="573"/>
      <c r="AZ16" s="573"/>
      <c r="BA16" s="573"/>
      <c r="BB16" s="573"/>
      <c r="BC16" s="573"/>
      <c r="BD16" s="573"/>
      <c r="BE16" s="573"/>
      <c r="BF16" s="573"/>
      <c r="BG16" s="573"/>
      <c r="BH16" s="573"/>
      <c r="BI16" s="573"/>
      <c r="BJ16" s="573"/>
      <c r="BK16" s="573"/>
      <c r="BL16" s="573"/>
    </row>
    <row r="17" spans="1:64" s="553" customFormat="1" ht="15" customHeight="1">
      <c r="A17" s="583" t="s">
        <v>84</v>
      </c>
      <c r="B17" s="590" t="s">
        <v>85</v>
      </c>
      <c r="C17" s="591">
        <v>-286500</v>
      </c>
      <c r="D17" s="582"/>
      <c r="E17" s="572"/>
      <c r="F17" s="572"/>
      <c r="G17" s="572"/>
      <c r="H17" s="572"/>
      <c r="I17" s="572"/>
      <c r="J17" s="572"/>
      <c r="K17" s="573"/>
      <c r="L17" s="573"/>
      <c r="M17" s="573"/>
      <c r="N17" s="573"/>
      <c r="O17" s="573"/>
      <c r="P17" s="573"/>
      <c r="Q17" s="573"/>
      <c r="R17" s="573"/>
      <c r="S17" s="573"/>
      <c r="T17" s="573"/>
      <c r="U17" s="573"/>
      <c r="V17" s="573"/>
      <c r="W17" s="573"/>
      <c r="X17" s="573"/>
      <c r="Y17" s="573"/>
      <c r="Z17" s="573"/>
      <c r="AA17" s="573"/>
      <c r="AB17" s="573"/>
      <c r="AC17" s="573"/>
      <c r="AD17" s="573"/>
      <c r="AE17" s="573"/>
      <c r="AF17" s="573"/>
      <c r="AG17" s="573"/>
      <c r="AH17" s="573"/>
      <c r="AI17" s="573"/>
      <c r="AJ17" s="573"/>
      <c r="AK17" s="573"/>
      <c r="AL17" s="573"/>
      <c r="AM17" s="573"/>
      <c r="AN17" s="573"/>
      <c r="AO17" s="573"/>
      <c r="AP17" s="573"/>
      <c r="AQ17" s="573"/>
      <c r="AR17" s="573"/>
      <c r="AS17" s="573"/>
      <c r="AT17" s="573"/>
      <c r="AU17" s="573"/>
      <c r="AV17" s="573"/>
      <c r="AW17" s="573"/>
      <c r="AX17" s="573"/>
      <c r="AY17" s="573"/>
      <c r="AZ17" s="573"/>
      <c r="BA17" s="573"/>
      <c r="BB17" s="573"/>
      <c r="BC17" s="573"/>
      <c r="BD17" s="573"/>
      <c r="BE17" s="573"/>
      <c r="BF17" s="573"/>
      <c r="BG17" s="573"/>
      <c r="BH17" s="573"/>
      <c r="BI17" s="573"/>
      <c r="BJ17" s="573"/>
      <c r="BK17" s="573"/>
      <c r="BL17" s="573"/>
    </row>
    <row r="18" spans="1:64" s="553" customFormat="1" ht="12" customHeight="1">
      <c r="A18" s="592"/>
      <c r="B18" s="593"/>
      <c r="C18" s="594"/>
      <c r="D18" s="582"/>
      <c r="E18" s="595"/>
      <c r="F18" s="572"/>
      <c r="G18" s="572"/>
      <c r="H18" s="572"/>
      <c r="I18" s="572"/>
      <c r="J18" s="572"/>
      <c r="K18" s="573"/>
      <c r="L18" s="573"/>
      <c r="M18" s="573"/>
      <c r="N18" s="573"/>
      <c r="O18" s="573"/>
      <c r="P18" s="573"/>
      <c r="Q18" s="573"/>
      <c r="R18" s="573"/>
      <c r="S18" s="573"/>
      <c r="T18" s="573"/>
      <c r="U18" s="573"/>
      <c r="V18" s="573"/>
      <c r="W18" s="573"/>
      <c r="X18" s="573"/>
      <c r="Y18" s="573"/>
      <c r="Z18" s="573"/>
      <c r="AA18" s="573"/>
      <c r="AB18" s="573"/>
      <c r="AC18" s="573"/>
      <c r="AD18" s="573"/>
      <c r="AE18" s="573"/>
      <c r="AF18" s="573"/>
      <c r="AG18" s="573"/>
      <c r="AH18" s="573"/>
      <c r="AI18" s="573"/>
      <c r="AJ18" s="573"/>
      <c r="AK18" s="573"/>
      <c r="AL18" s="573"/>
      <c r="AM18" s="573"/>
      <c r="AN18" s="573"/>
      <c r="AO18" s="573"/>
      <c r="AP18" s="573"/>
      <c r="AQ18" s="573"/>
      <c r="AR18" s="573"/>
      <c r="AS18" s="573"/>
      <c r="AT18" s="573"/>
      <c r="AU18" s="573"/>
      <c r="AV18" s="573"/>
      <c r="AW18" s="573"/>
      <c r="AX18" s="573"/>
      <c r="AY18" s="573"/>
      <c r="AZ18" s="573"/>
      <c r="BA18" s="573"/>
      <c r="BB18" s="573"/>
      <c r="BC18" s="573"/>
      <c r="BD18" s="573"/>
      <c r="BE18" s="573"/>
      <c r="BF18" s="573"/>
      <c r="BG18" s="573"/>
      <c r="BH18" s="573"/>
      <c r="BI18" s="573"/>
      <c r="BJ18" s="573"/>
      <c r="BK18" s="573"/>
      <c r="BL18" s="573"/>
    </row>
    <row r="19" spans="1:64" s="553" customFormat="1" ht="15" customHeight="1">
      <c r="A19" s="596" t="s">
        <v>86</v>
      </c>
      <c r="B19" s="597" t="s">
        <v>87</v>
      </c>
      <c r="C19" s="598">
        <f>SUM(C20:C44)</f>
        <v>1710482.19</v>
      </c>
      <c r="D19" s="582"/>
      <c r="E19" s="595"/>
      <c r="F19" s="572"/>
      <c r="G19" s="572"/>
      <c r="H19" s="572"/>
      <c r="I19" s="572"/>
      <c r="J19" s="572"/>
      <c r="K19" s="573"/>
      <c r="L19" s="573"/>
      <c r="M19" s="573"/>
      <c r="N19" s="573"/>
      <c r="O19" s="573"/>
      <c r="P19" s="573"/>
      <c r="Q19" s="573"/>
      <c r="R19" s="573"/>
      <c r="S19" s="573"/>
      <c r="T19" s="573"/>
      <c r="U19" s="573"/>
      <c r="V19" s="573"/>
      <c r="W19" s="573"/>
      <c r="X19" s="573"/>
      <c r="Y19" s="573"/>
      <c r="Z19" s="573"/>
      <c r="AA19" s="573"/>
      <c r="AB19" s="573"/>
      <c r="AC19" s="573"/>
      <c r="AD19" s="573"/>
      <c r="AE19" s="573"/>
      <c r="AF19" s="573"/>
      <c r="AG19" s="573"/>
      <c r="AH19" s="573"/>
      <c r="AI19" s="573"/>
      <c r="AJ19" s="573"/>
      <c r="AK19" s="573"/>
      <c r="AL19" s="573"/>
      <c r="AM19" s="573"/>
      <c r="AN19" s="573"/>
      <c r="AO19" s="573"/>
      <c r="AP19" s="573"/>
      <c r="AQ19" s="573"/>
      <c r="AR19" s="573"/>
      <c r="AS19" s="573"/>
      <c r="AT19" s="573"/>
      <c r="AU19" s="573"/>
      <c r="AV19" s="573"/>
      <c r="AW19" s="573"/>
      <c r="AX19" s="573"/>
      <c r="AY19" s="573"/>
      <c r="AZ19" s="573"/>
      <c r="BA19" s="573"/>
      <c r="BB19" s="573"/>
      <c r="BC19" s="573"/>
      <c r="BD19" s="573"/>
      <c r="BE19" s="573"/>
      <c r="BF19" s="573"/>
      <c r="BG19" s="573"/>
      <c r="BH19" s="573"/>
      <c r="BI19" s="573"/>
      <c r="BJ19" s="573"/>
      <c r="BK19" s="573"/>
      <c r="BL19" s="573"/>
    </row>
    <row r="20" spans="1:64" s="553" customFormat="1" ht="15" customHeight="1">
      <c r="A20" s="599" t="s">
        <v>88</v>
      </c>
      <c r="B20" s="600" t="s">
        <v>89</v>
      </c>
      <c r="C20" s="601">
        <f>SUM('[1]FIN. DETALHADO'!D14:D21)</f>
        <v>725000.94</v>
      </c>
      <c r="D20" s="582"/>
      <c r="E20" s="582"/>
      <c r="F20" s="572"/>
      <c r="G20" s="572"/>
      <c r="H20" s="572"/>
      <c r="I20" s="572"/>
      <c r="J20" s="572"/>
      <c r="K20" s="573"/>
      <c r="L20" s="573"/>
      <c r="M20" s="573"/>
      <c r="N20" s="573"/>
      <c r="O20" s="573"/>
      <c r="P20" s="573"/>
      <c r="Q20" s="573"/>
      <c r="R20" s="573"/>
      <c r="S20" s="573"/>
      <c r="T20" s="573"/>
      <c r="U20" s="573"/>
      <c r="V20" s="573"/>
      <c r="W20" s="573"/>
      <c r="X20" s="573"/>
      <c r="Y20" s="573"/>
      <c r="Z20" s="573"/>
      <c r="AA20" s="573"/>
      <c r="AB20" s="573"/>
      <c r="AC20" s="573"/>
      <c r="AD20" s="573"/>
      <c r="AE20" s="573"/>
      <c r="AF20" s="573"/>
      <c r="AG20" s="573"/>
      <c r="AH20" s="573"/>
      <c r="AI20" s="573"/>
      <c r="AJ20" s="573"/>
      <c r="AK20" s="573"/>
      <c r="AL20" s="573"/>
      <c r="AM20" s="573"/>
      <c r="AN20" s="573"/>
      <c r="AO20" s="573"/>
      <c r="AP20" s="573"/>
      <c r="AQ20" s="573"/>
      <c r="AR20" s="573"/>
      <c r="AS20" s="573"/>
      <c r="AT20" s="573"/>
      <c r="AU20" s="573"/>
      <c r="AV20" s="573"/>
      <c r="AW20" s="573"/>
      <c r="AX20" s="573"/>
      <c r="AY20" s="573"/>
      <c r="AZ20" s="573"/>
      <c r="BA20" s="573"/>
      <c r="BB20" s="573"/>
      <c r="BC20" s="573"/>
      <c r="BD20" s="573"/>
      <c r="BE20" s="573"/>
      <c r="BF20" s="573"/>
      <c r="BG20" s="573"/>
      <c r="BH20" s="573"/>
      <c r="BI20" s="573"/>
      <c r="BJ20" s="573"/>
      <c r="BK20" s="573"/>
      <c r="BL20" s="573"/>
    </row>
    <row r="21" spans="1:64" s="553" customFormat="1" ht="15" customHeight="1">
      <c r="A21" s="602" t="s">
        <v>90</v>
      </c>
      <c r="B21" s="603" t="s">
        <v>91</v>
      </c>
      <c r="C21" s="604">
        <f>SUM('[1]FIN. DETALHADO'!D22:D59)</f>
        <v>569654.07999999996</v>
      </c>
      <c r="D21" s="582"/>
      <c r="E21" s="572"/>
      <c r="F21" s="572"/>
      <c r="G21" s="572"/>
      <c r="H21" s="572"/>
      <c r="I21" s="572"/>
      <c r="J21" s="572"/>
      <c r="K21" s="573"/>
      <c r="L21" s="573"/>
      <c r="M21" s="573"/>
      <c r="N21" s="573"/>
      <c r="O21" s="573"/>
      <c r="P21" s="573"/>
      <c r="Q21" s="573"/>
      <c r="R21" s="573"/>
      <c r="S21" s="573"/>
      <c r="T21" s="573"/>
      <c r="U21" s="573"/>
      <c r="V21" s="573"/>
      <c r="W21" s="573"/>
      <c r="X21" s="573"/>
      <c r="Y21" s="573"/>
      <c r="Z21" s="573"/>
      <c r="AA21" s="573"/>
      <c r="AB21" s="573"/>
      <c r="AC21" s="573"/>
      <c r="AD21" s="573"/>
      <c r="AE21" s="573"/>
      <c r="AF21" s="573"/>
      <c r="AG21" s="573"/>
      <c r="AH21" s="573"/>
      <c r="AI21" s="573"/>
      <c r="AJ21" s="573"/>
      <c r="AK21" s="573"/>
      <c r="AL21" s="573"/>
      <c r="AM21" s="573"/>
      <c r="AN21" s="573"/>
      <c r="AO21" s="573"/>
      <c r="AP21" s="573"/>
      <c r="AQ21" s="573"/>
      <c r="AR21" s="573"/>
      <c r="AS21" s="573"/>
      <c r="AT21" s="573"/>
      <c r="AU21" s="573"/>
      <c r="AV21" s="573"/>
      <c r="AW21" s="573"/>
      <c r="AX21" s="573"/>
      <c r="AY21" s="573"/>
      <c r="AZ21" s="573"/>
      <c r="BA21" s="573"/>
      <c r="BB21" s="573"/>
      <c r="BC21" s="573"/>
      <c r="BD21" s="573"/>
      <c r="BE21" s="573"/>
      <c r="BF21" s="573"/>
      <c r="BG21" s="573"/>
      <c r="BH21" s="573"/>
      <c r="BI21" s="573"/>
      <c r="BJ21" s="573"/>
      <c r="BK21" s="573"/>
      <c r="BL21" s="573"/>
    </row>
    <row r="22" spans="1:64" s="553" customFormat="1" ht="15" customHeight="1">
      <c r="A22" s="602" t="s">
        <v>92</v>
      </c>
      <c r="B22" s="603" t="s">
        <v>93</v>
      </c>
      <c r="C22" s="604">
        <f>SUM('[1]FIN. DETALHADO'!D60:D66)</f>
        <v>4780</v>
      </c>
      <c r="D22" s="582"/>
      <c r="E22" s="605"/>
      <c r="F22" s="572"/>
      <c r="G22" s="572"/>
      <c r="H22" s="572"/>
      <c r="I22" s="572"/>
      <c r="J22" s="572"/>
      <c r="K22" s="573"/>
      <c r="L22" s="573"/>
      <c r="M22" s="573"/>
      <c r="N22" s="573"/>
      <c r="O22" s="573"/>
      <c r="P22" s="573"/>
      <c r="Q22" s="573"/>
      <c r="R22" s="573"/>
      <c r="S22" s="573"/>
      <c r="T22" s="573"/>
      <c r="U22" s="573"/>
      <c r="V22" s="573"/>
      <c r="W22" s="573"/>
      <c r="X22" s="573"/>
      <c r="Y22" s="573"/>
      <c r="Z22" s="573"/>
      <c r="AA22" s="573"/>
      <c r="AB22" s="573"/>
      <c r="AC22" s="573"/>
      <c r="AD22" s="573"/>
      <c r="AE22" s="573"/>
      <c r="AF22" s="573"/>
      <c r="AG22" s="573"/>
      <c r="AH22" s="573"/>
      <c r="AI22" s="573"/>
      <c r="AJ22" s="573"/>
      <c r="AK22" s="573"/>
      <c r="AL22" s="573"/>
      <c r="AM22" s="573"/>
      <c r="AN22" s="573"/>
      <c r="AO22" s="573"/>
      <c r="AP22" s="573"/>
      <c r="AQ22" s="573"/>
      <c r="AR22" s="573"/>
      <c r="AS22" s="573"/>
      <c r="AT22" s="573"/>
      <c r="AU22" s="573"/>
      <c r="AV22" s="573"/>
      <c r="AW22" s="573"/>
      <c r="AX22" s="573"/>
      <c r="AY22" s="573"/>
      <c r="AZ22" s="573"/>
      <c r="BA22" s="573"/>
      <c r="BB22" s="573"/>
      <c r="BC22" s="573"/>
      <c r="BD22" s="573"/>
      <c r="BE22" s="573"/>
      <c r="BF22" s="573"/>
      <c r="BG22" s="573"/>
      <c r="BH22" s="573"/>
      <c r="BI22" s="573"/>
      <c r="BJ22" s="573"/>
      <c r="BK22" s="573"/>
      <c r="BL22" s="573"/>
    </row>
    <row r="23" spans="1:64" s="553" customFormat="1" ht="15" customHeight="1">
      <c r="A23" s="602" t="s">
        <v>94</v>
      </c>
      <c r="B23" s="603" t="s">
        <v>95</v>
      </c>
      <c r="C23" s="604">
        <f>SUM('[1]FIN. DETALHADO'!D67:D68)</f>
        <v>16405.919999999998</v>
      </c>
      <c r="D23" s="606"/>
      <c r="E23" s="582"/>
      <c r="F23" s="572"/>
      <c r="G23" s="572"/>
      <c r="H23" s="572"/>
      <c r="I23" s="572"/>
      <c r="J23" s="572"/>
      <c r="K23" s="573"/>
      <c r="L23" s="573"/>
      <c r="M23" s="573"/>
      <c r="N23" s="573"/>
      <c r="O23" s="573"/>
      <c r="P23" s="573"/>
      <c r="Q23" s="573"/>
      <c r="R23" s="573"/>
      <c r="S23" s="573"/>
      <c r="T23" s="573"/>
      <c r="U23" s="573"/>
      <c r="V23" s="573"/>
      <c r="W23" s="573"/>
      <c r="X23" s="573"/>
      <c r="Y23" s="573"/>
      <c r="Z23" s="573"/>
      <c r="AA23" s="573"/>
      <c r="AB23" s="573"/>
      <c r="AC23" s="573"/>
      <c r="AD23" s="573"/>
      <c r="AE23" s="573"/>
      <c r="AF23" s="573"/>
      <c r="AG23" s="573"/>
      <c r="AH23" s="573"/>
      <c r="AI23" s="573"/>
      <c r="AJ23" s="573"/>
      <c r="AK23" s="573"/>
      <c r="AL23" s="573"/>
      <c r="AM23" s="573"/>
      <c r="AN23" s="573"/>
      <c r="AO23" s="573"/>
      <c r="AP23" s="573"/>
      <c r="AQ23" s="573"/>
      <c r="AR23" s="573"/>
      <c r="AS23" s="573"/>
      <c r="AT23" s="573"/>
      <c r="AU23" s="573"/>
      <c r="AV23" s="573"/>
      <c r="AW23" s="573"/>
      <c r="AX23" s="573"/>
      <c r="AY23" s="573"/>
      <c r="AZ23" s="573"/>
      <c r="BA23" s="573"/>
      <c r="BB23" s="573"/>
      <c r="BC23" s="573"/>
      <c r="BD23" s="573"/>
      <c r="BE23" s="573"/>
      <c r="BF23" s="573"/>
      <c r="BG23" s="573"/>
      <c r="BH23" s="573"/>
      <c r="BI23" s="573"/>
      <c r="BJ23" s="573"/>
      <c r="BK23" s="573"/>
      <c r="BL23" s="573"/>
    </row>
    <row r="24" spans="1:64" s="553" customFormat="1" ht="15" customHeight="1">
      <c r="A24" s="602" t="s">
        <v>96</v>
      </c>
      <c r="B24" s="603" t="s">
        <v>97</v>
      </c>
      <c r="C24" s="604">
        <f>SUM('[1]FIN. DETALHADO'!D69:D73)</f>
        <v>17240.3</v>
      </c>
      <c r="D24" s="606"/>
      <c r="E24" s="572"/>
      <c r="F24" s="572"/>
      <c r="G24" s="572"/>
      <c r="H24" s="572"/>
      <c r="I24" s="572"/>
      <c r="J24" s="572"/>
      <c r="K24" s="573"/>
      <c r="L24" s="573"/>
      <c r="M24" s="573"/>
      <c r="N24" s="573"/>
      <c r="O24" s="573"/>
      <c r="P24" s="573"/>
      <c r="Q24" s="573"/>
      <c r="R24" s="573"/>
      <c r="S24" s="573"/>
      <c r="T24" s="573"/>
      <c r="U24" s="573"/>
      <c r="V24" s="573"/>
      <c r="W24" s="573"/>
      <c r="X24" s="573"/>
      <c r="Y24" s="573"/>
      <c r="Z24" s="573"/>
      <c r="AA24" s="573"/>
      <c r="AB24" s="573"/>
      <c r="AC24" s="573"/>
      <c r="AD24" s="573"/>
      <c r="AE24" s="573"/>
      <c r="AF24" s="573"/>
      <c r="AG24" s="573"/>
      <c r="AH24" s="573"/>
      <c r="AI24" s="573"/>
      <c r="AJ24" s="573"/>
      <c r="AK24" s="573"/>
      <c r="AL24" s="573"/>
      <c r="AM24" s="573"/>
      <c r="AN24" s="573"/>
      <c r="AO24" s="573"/>
      <c r="AP24" s="573"/>
      <c r="AQ24" s="573"/>
      <c r="AR24" s="573"/>
      <c r="AS24" s="573"/>
      <c r="AT24" s="573"/>
      <c r="AU24" s="573"/>
      <c r="AV24" s="573"/>
      <c r="AW24" s="573"/>
      <c r="AX24" s="573"/>
      <c r="AY24" s="573"/>
      <c r="AZ24" s="573"/>
      <c r="BA24" s="573"/>
      <c r="BB24" s="573"/>
      <c r="BC24" s="573"/>
      <c r="BD24" s="573"/>
      <c r="BE24" s="573"/>
      <c r="BF24" s="573"/>
      <c r="BG24" s="573"/>
      <c r="BH24" s="573"/>
      <c r="BI24" s="573"/>
      <c r="BJ24" s="573"/>
      <c r="BK24" s="573"/>
      <c r="BL24" s="573"/>
    </row>
    <row r="25" spans="1:64" s="553" customFormat="1" ht="15" customHeight="1">
      <c r="A25" s="602" t="s">
        <v>98</v>
      </c>
      <c r="B25" s="603" t="s">
        <v>99</v>
      </c>
      <c r="C25" s="604">
        <f>SUM('[1]FIN. DETALHADO'!D74:D78)</f>
        <v>74845.55</v>
      </c>
      <c r="D25" s="572"/>
      <c r="E25" s="607"/>
      <c r="F25" s="572"/>
      <c r="G25" s="572"/>
      <c r="H25" s="572"/>
      <c r="I25" s="572"/>
      <c r="J25" s="572"/>
      <c r="K25" s="573"/>
      <c r="L25" s="573"/>
      <c r="M25" s="573"/>
      <c r="N25" s="573"/>
      <c r="O25" s="573"/>
      <c r="P25" s="573"/>
      <c r="Q25" s="573"/>
      <c r="R25" s="573"/>
      <c r="S25" s="573"/>
      <c r="T25" s="573"/>
      <c r="U25" s="573"/>
      <c r="V25" s="573"/>
      <c r="W25" s="573"/>
      <c r="X25" s="573"/>
      <c r="Y25" s="573"/>
      <c r="Z25" s="573"/>
      <c r="AA25" s="573"/>
      <c r="AB25" s="573"/>
      <c r="AC25" s="573"/>
      <c r="AD25" s="573"/>
      <c r="AE25" s="573"/>
      <c r="AF25" s="573"/>
      <c r="AG25" s="573"/>
      <c r="AH25" s="573"/>
      <c r="AI25" s="573"/>
      <c r="AJ25" s="573"/>
      <c r="AK25" s="573"/>
      <c r="AL25" s="573"/>
      <c r="AM25" s="573"/>
      <c r="AN25" s="573"/>
      <c r="AO25" s="573"/>
      <c r="AP25" s="573"/>
      <c r="AQ25" s="573"/>
      <c r="AR25" s="573"/>
      <c r="AS25" s="573"/>
      <c r="AT25" s="573"/>
      <c r="AU25" s="573"/>
      <c r="AV25" s="573"/>
      <c r="AW25" s="573"/>
      <c r="AX25" s="573"/>
      <c r="AY25" s="573"/>
      <c r="AZ25" s="573"/>
      <c r="BA25" s="573"/>
      <c r="BB25" s="573"/>
      <c r="BC25" s="573"/>
      <c r="BD25" s="573"/>
      <c r="BE25" s="573"/>
      <c r="BF25" s="573"/>
      <c r="BG25" s="573"/>
      <c r="BH25" s="573"/>
      <c r="BI25" s="573"/>
      <c r="BJ25" s="573"/>
      <c r="BK25" s="573"/>
      <c r="BL25" s="573"/>
    </row>
    <row r="26" spans="1:64" s="553" customFormat="1" ht="15" customHeight="1">
      <c r="A26" s="602" t="s">
        <v>100</v>
      </c>
      <c r="B26" s="603" t="s">
        <v>101</v>
      </c>
      <c r="C26" s="604">
        <f>SUM('[1]FIN. DETALHADO'!D79:D84)</f>
        <v>100000</v>
      </c>
      <c r="D26" s="572"/>
      <c r="E26" s="607"/>
      <c r="F26" s="572"/>
      <c r="G26" s="572"/>
      <c r="H26" s="572"/>
      <c r="I26" s="572"/>
      <c r="J26" s="572"/>
      <c r="K26" s="573"/>
      <c r="L26" s="573"/>
      <c r="M26" s="573"/>
      <c r="N26" s="573"/>
      <c r="O26" s="573"/>
      <c r="P26" s="573"/>
      <c r="Q26" s="573"/>
      <c r="R26" s="573"/>
      <c r="S26" s="573"/>
      <c r="T26" s="573"/>
      <c r="U26" s="573"/>
      <c r="V26" s="573"/>
      <c r="W26" s="573"/>
      <c r="X26" s="573"/>
      <c r="Y26" s="573"/>
      <c r="Z26" s="573"/>
      <c r="AA26" s="573"/>
      <c r="AB26" s="573"/>
      <c r="AC26" s="573"/>
      <c r="AD26" s="573"/>
      <c r="AE26" s="573"/>
      <c r="AF26" s="573"/>
      <c r="AG26" s="573"/>
      <c r="AH26" s="573"/>
      <c r="AI26" s="573"/>
      <c r="AJ26" s="573"/>
      <c r="AK26" s="573"/>
      <c r="AL26" s="573"/>
      <c r="AM26" s="573"/>
      <c r="AN26" s="573"/>
      <c r="AO26" s="573"/>
      <c r="AP26" s="573"/>
      <c r="AQ26" s="573"/>
      <c r="AR26" s="573"/>
      <c r="AS26" s="573"/>
      <c r="AT26" s="573"/>
      <c r="AU26" s="573"/>
      <c r="AV26" s="573"/>
      <c r="AW26" s="573"/>
      <c r="AX26" s="573"/>
      <c r="AY26" s="573"/>
      <c r="AZ26" s="573"/>
      <c r="BA26" s="573"/>
      <c r="BB26" s="573"/>
      <c r="BC26" s="573"/>
      <c r="BD26" s="573"/>
      <c r="BE26" s="573"/>
      <c r="BF26" s="573"/>
      <c r="BG26" s="573"/>
      <c r="BH26" s="573"/>
      <c r="BI26" s="573"/>
      <c r="BJ26" s="573"/>
      <c r="BK26" s="573"/>
      <c r="BL26" s="573"/>
    </row>
    <row r="27" spans="1:64" s="553" customFormat="1" ht="15" customHeight="1">
      <c r="A27" s="602" t="s">
        <v>102</v>
      </c>
      <c r="B27" s="603" t="s">
        <v>103</v>
      </c>
      <c r="C27" s="604">
        <f>SUM('[1]FIN. DETALHADO'!D85:D89)</f>
        <v>129.9</v>
      </c>
      <c r="D27" s="582"/>
      <c r="E27" s="607"/>
      <c r="F27" s="572"/>
      <c r="G27" s="572"/>
      <c r="H27" s="572"/>
      <c r="I27" s="572"/>
      <c r="J27" s="572"/>
      <c r="K27" s="573"/>
      <c r="L27" s="573"/>
      <c r="M27" s="573"/>
      <c r="N27" s="573"/>
      <c r="O27" s="573"/>
      <c r="P27" s="573"/>
      <c r="Q27" s="573"/>
      <c r="R27" s="573"/>
      <c r="S27" s="573"/>
      <c r="T27" s="573"/>
      <c r="U27" s="573"/>
      <c r="V27" s="573"/>
      <c r="W27" s="573"/>
      <c r="X27" s="573"/>
      <c r="Y27" s="573"/>
      <c r="Z27" s="573"/>
      <c r="AA27" s="573"/>
      <c r="AB27" s="573"/>
      <c r="AC27" s="573"/>
      <c r="AD27" s="573"/>
      <c r="AE27" s="573"/>
      <c r="AF27" s="573"/>
      <c r="AG27" s="573"/>
      <c r="AH27" s="573"/>
      <c r="AI27" s="573"/>
      <c r="AJ27" s="573"/>
      <c r="AK27" s="573"/>
      <c r="AL27" s="573"/>
      <c r="AM27" s="573"/>
      <c r="AN27" s="573"/>
      <c r="AO27" s="573"/>
      <c r="AP27" s="573"/>
      <c r="AQ27" s="573"/>
      <c r="AR27" s="573"/>
      <c r="AS27" s="573"/>
      <c r="AT27" s="573"/>
      <c r="AU27" s="573"/>
      <c r="AV27" s="573"/>
      <c r="AW27" s="573"/>
      <c r="AX27" s="573"/>
      <c r="AY27" s="573"/>
      <c r="AZ27" s="573"/>
      <c r="BA27" s="573"/>
      <c r="BB27" s="573"/>
      <c r="BC27" s="573"/>
      <c r="BD27" s="573"/>
      <c r="BE27" s="573"/>
      <c r="BF27" s="573"/>
      <c r="BG27" s="573"/>
      <c r="BH27" s="573"/>
      <c r="BI27" s="573"/>
      <c r="BJ27" s="573"/>
      <c r="BK27" s="573"/>
      <c r="BL27" s="573"/>
    </row>
    <row r="28" spans="1:64" s="553" customFormat="1" ht="15" customHeight="1">
      <c r="A28" s="602" t="s">
        <v>104</v>
      </c>
      <c r="B28" s="603" t="s">
        <v>105</v>
      </c>
      <c r="C28" s="604">
        <f>SUM('[1]FIN. DETALHADO'!D90:D91)</f>
        <v>0</v>
      </c>
      <c r="D28" s="582"/>
      <c r="E28" s="572"/>
      <c r="F28" s="572"/>
      <c r="G28" s="572"/>
      <c r="H28" s="572"/>
      <c r="I28" s="572"/>
      <c r="J28" s="572"/>
      <c r="K28" s="573"/>
      <c r="L28" s="573"/>
      <c r="M28" s="573"/>
      <c r="N28" s="573"/>
      <c r="O28" s="573"/>
      <c r="P28" s="573"/>
      <c r="Q28" s="573"/>
      <c r="R28" s="573"/>
      <c r="S28" s="573"/>
      <c r="T28" s="573"/>
      <c r="U28" s="573"/>
      <c r="V28" s="573"/>
      <c r="W28" s="573"/>
      <c r="X28" s="573"/>
      <c r="Y28" s="573"/>
      <c r="Z28" s="573"/>
      <c r="AA28" s="573"/>
      <c r="AB28" s="573"/>
      <c r="AC28" s="573"/>
      <c r="AD28" s="573"/>
      <c r="AE28" s="573"/>
      <c r="AF28" s="573"/>
      <c r="AG28" s="573"/>
      <c r="AH28" s="573"/>
      <c r="AI28" s="573"/>
      <c r="AJ28" s="573"/>
      <c r="AK28" s="573"/>
      <c r="AL28" s="573"/>
      <c r="AM28" s="573"/>
      <c r="AN28" s="573"/>
      <c r="AO28" s="573"/>
      <c r="AP28" s="573"/>
      <c r="AQ28" s="573"/>
      <c r="AR28" s="573"/>
      <c r="AS28" s="573"/>
      <c r="AT28" s="573"/>
      <c r="AU28" s="573"/>
      <c r="AV28" s="573"/>
      <c r="AW28" s="573"/>
      <c r="AX28" s="573"/>
      <c r="AY28" s="573"/>
      <c r="AZ28" s="573"/>
      <c r="BA28" s="573"/>
      <c r="BB28" s="573"/>
      <c r="BC28" s="573"/>
      <c r="BD28" s="573"/>
      <c r="BE28" s="573"/>
      <c r="BF28" s="573"/>
      <c r="BG28" s="573"/>
      <c r="BH28" s="573"/>
      <c r="BI28" s="573"/>
      <c r="BJ28" s="573"/>
      <c r="BK28" s="573"/>
      <c r="BL28" s="573"/>
    </row>
    <row r="29" spans="1:64" s="553" customFormat="1" ht="15" customHeight="1">
      <c r="A29" s="602" t="s">
        <v>106</v>
      </c>
      <c r="B29" s="603" t="s">
        <v>107</v>
      </c>
      <c r="C29" s="604">
        <f>SUM('[1]FIN. DETALHADO'!D92:D100)</f>
        <v>20347</v>
      </c>
      <c r="D29" s="572"/>
      <c r="E29" s="572"/>
      <c r="F29" s="572"/>
      <c r="G29" s="572"/>
      <c r="H29" s="572"/>
      <c r="I29" s="572"/>
      <c r="J29" s="572"/>
      <c r="K29" s="573"/>
      <c r="L29" s="573"/>
      <c r="M29" s="573"/>
      <c r="N29" s="573"/>
      <c r="O29" s="573"/>
      <c r="P29" s="573"/>
      <c r="Q29" s="573"/>
      <c r="R29" s="573"/>
      <c r="S29" s="573"/>
      <c r="T29" s="573"/>
      <c r="U29" s="573"/>
      <c r="V29" s="573"/>
      <c r="W29" s="573"/>
      <c r="X29" s="573"/>
      <c r="Y29" s="573"/>
      <c r="Z29" s="573"/>
      <c r="AA29" s="573"/>
      <c r="AB29" s="573"/>
      <c r="AC29" s="573"/>
      <c r="AD29" s="573"/>
      <c r="AE29" s="573"/>
      <c r="AF29" s="573"/>
      <c r="AG29" s="573"/>
      <c r="AH29" s="573"/>
      <c r="AI29" s="573"/>
      <c r="AJ29" s="573"/>
      <c r="AK29" s="573"/>
      <c r="AL29" s="573"/>
      <c r="AM29" s="573"/>
      <c r="AN29" s="573"/>
      <c r="AO29" s="573"/>
      <c r="AP29" s="573"/>
      <c r="AQ29" s="573"/>
      <c r="AR29" s="573"/>
      <c r="AS29" s="573"/>
      <c r="AT29" s="573"/>
      <c r="AU29" s="573"/>
      <c r="AV29" s="573"/>
      <c r="AW29" s="573"/>
      <c r="AX29" s="573"/>
      <c r="AY29" s="573"/>
      <c r="AZ29" s="573"/>
      <c r="BA29" s="573"/>
      <c r="BB29" s="573"/>
      <c r="BC29" s="573"/>
      <c r="BD29" s="573"/>
      <c r="BE29" s="573"/>
      <c r="BF29" s="573"/>
      <c r="BG29" s="573"/>
      <c r="BH29" s="573"/>
      <c r="BI29" s="573"/>
      <c r="BJ29" s="573"/>
      <c r="BK29" s="573"/>
      <c r="BL29" s="573"/>
    </row>
    <row r="30" spans="1:64" s="553" customFormat="1" ht="15" customHeight="1">
      <c r="A30" s="602" t="s">
        <v>108</v>
      </c>
      <c r="B30" s="603" t="s">
        <v>109</v>
      </c>
      <c r="C30" s="604">
        <f>SUM('[1]FIN. DETALHADO'!D101:D105)</f>
        <v>0</v>
      </c>
      <c r="D30" s="572"/>
      <c r="E30" s="572"/>
      <c r="F30" s="572"/>
      <c r="G30" s="572"/>
      <c r="H30" s="572"/>
      <c r="I30" s="572"/>
      <c r="J30" s="572"/>
      <c r="K30" s="573"/>
      <c r="L30" s="573"/>
      <c r="M30" s="573"/>
      <c r="N30" s="573"/>
      <c r="O30" s="573"/>
      <c r="P30" s="573"/>
      <c r="Q30" s="573"/>
      <c r="R30" s="573"/>
      <c r="S30" s="573"/>
      <c r="T30" s="573"/>
      <c r="U30" s="573"/>
      <c r="V30" s="573"/>
      <c r="W30" s="573"/>
      <c r="X30" s="573"/>
      <c r="Y30" s="573"/>
      <c r="Z30" s="573"/>
      <c r="AA30" s="573"/>
      <c r="AB30" s="573"/>
      <c r="AC30" s="573"/>
      <c r="AD30" s="573"/>
      <c r="AE30" s="573"/>
      <c r="AF30" s="573"/>
      <c r="AG30" s="573"/>
      <c r="AH30" s="573"/>
      <c r="AI30" s="573"/>
      <c r="AJ30" s="573"/>
      <c r="AK30" s="573"/>
      <c r="AL30" s="573"/>
      <c r="AM30" s="573"/>
      <c r="AN30" s="573"/>
      <c r="AO30" s="573"/>
      <c r="AP30" s="573"/>
      <c r="AQ30" s="573"/>
      <c r="AR30" s="573"/>
      <c r="AS30" s="573"/>
      <c r="AT30" s="573"/>
      <c r="AU30" s="573"/>
      <c r="AV30" s="573"/>
      <c r="AW30" s="573"/>
      <c r="AX30" s="573"/>
      <c r="AY30" s="573"/>
      <c r="AZ30" s="573"/>
      <c r="BA30" s="573"/>
      <c r="BB30" s="573"/>
      <c r="BC30" s="573"/>
      <c r="BD30" s="573"/>
      <c r="BE30" s="573"/>
      <c r="BF30" s="573"/>
      <c r="BG30" s="573"/>
      <c r="BH30" s="573"/>
      <c r="BI30" s="573"/>
      <c r="BJ30" s="573"/>
      <c r="BK30" s="573"/>
      <c r="BL30" s="573"/>
    </row>
    <row r="31" spans="1:64" s="553" customFormat="1" ht="15" customHeight="1">
      <c r="A31" s="602" t="s">
        <v>110</v>
      </c>
      <c r="B31" s="603" t="s">
        <v>111</v>
      </c>
      <c r="C31" s="604">
        <f>SUM('[1]FIN. DETALHADO'!D106:D107)</f>
        <v>0</v>
      </c>
      <c r="D31" s="572"/>
      <c r="E31" s="572"/>
      <c r="F31" s="572"/>
      <c r="G31" s="572"/>
      <c r="H31" s="572"/>
      <c r="I31" s="572"/>
      <c r="J31" s="572"/>
      <c r="K31" s="573"/>
      <c r="L31" s="573"/>
      <c r="M31" s="573"/>
      <c r="N31" s="573"/>
      <c r="O31" s="573"/>
      <c r="P31" s="573"/>
      <c r="Q31" s="573"/>
      <c r="R31" s="573"/>
      <c r="S31" s="573"/>
      <c r="T31" s="573"/>
      <c r="U31" s="573"/>
      <c r="V31" s="573"/>
      <c r="W31" s="573"/>
      <c r="X31" s="573"/>
      <c r="Y31" s="573"/>
      <c r="Z31" s="573"/>
      <c r="AA31" s="573"/>
      <c r="AB31" s="573"/>
      <c r="AC31" s="573"/>
      <c r="AD31" s="573"/>
      <c r="AE31" s="573"/>
      <c r="AF31" s="573"/>
      <c r="AG31" s="573"/>
      <c r="AH31" s="573"/>
      <c r="AI31" s="573"/>
      <c r="AJ31" s="573"/>
      <c r="AK31" s="573"/>
      <c r="AL31" s="573"/>
      <c r="AM31" s="573"/>
      <c r="AN31" s="573"/>
      <c r="AO31" s="573"/>
      <c r="AP31" s="573"/>
      <c r="AQ31" s="573"/>
      <c r="AR31" s="573"/>
      <c r="AS31" s="573"/>
      <c r="AT31" s="573"/>
      <c r="AU31" s="573"/>
      <c r="AV31" s="573"/>
      <c r="AW31" s="573"/>
      <c r="AX31" s="573"/>
      <c r="AY31" s="573"/>
      <c r="AZ31" s="573"/>
      <c r="BA31" s="573"/>
      <c r="BB31" s="573"/>
      <c r="BC31" s="573"/>
      <c r="BD31" s="573"/>
      <c r="BE31" s="573"/>
      <c r="BF31" s="573"/>
      <c r="BG31" s="573"/>
      <c r="BH31" s="573"/>
      <c r="BI31" s="573"/>
      <c r="BJ31" s="573"/>
      <c r="BK31" s="573"/>
      <c r="BL31" s="573"/>
    </row>
    <row r="32" spans="1:64" s="553" customFormat="1" ht="15" customHeight="1">
      <c r="A32" s="602" t="s">
        <v>112</v>
      </c>
      <c r="B32" s="603" t="s">
        <v>113</v>
      </c>
      <c r="C32" s="604">
        <f>SUM('[1]FIN. DETALHADO'!D108:D110)</f>
        <v>0</v>
      </c>
      <c r="D32" s="572"/>
      <c r="E32" s="572"/>
      <c r="F32" s="572"/>
      <c r="G32" s="572"/>
      <c r="H32" s="572"/>
      <c r="I32" s="572"/>
      <c r="J32" s="572"/>
      <c r="K32" s="573"/>
      <c r="L32" s="573"/>
      <c r="M32" s="573"/>
      <c r="N32" s="573"/>
      <c r="O32" s="573"/>
      <c r="P32" s="573"/>
      <c r="Q32" s="573"/>
      <c r="R32" s="573"/>
      <c r="S32" s="573"/>
      <c r="T32" s="573"/>
      <c r="U32" s="573"/>
      <c r="V32" s="573"/>
      <c r="W32" s="573"/>
      <c r="X32" s="573"/>
      <c r="Y32" s="573"/>
      <c r="Z32" s="573"/>
      <c r="AA32" s="573"/>
      <c r="AB32" s="573"/>
      <c r="AC32" s="573"/>
      <c r="AD32" s="573"/>
      <c r="AE32" s="573"/>
      <c r="AF32" s="573"/>
      <c r="AG32" s="573"/>
      <c r="AH32" s="573"/>
      <c r="AI32" s="573"/>
      <c r="AJ32" s="573"/>
      <c r="AK32" s="573"/>
      <c r="AL32" s="573"/>
      <c r="AM32" s="573"/>
      <c r="AN32" s="573"/>
      <c r="AO32" s="573"/>
      <c r="AP32" s="573"/>
      <c r="AQ32" s="573"/>
      <c r="AR32" s="573"/>
      <c r="AS32" s="573"/>
      <c r="AT32" s="573"/>
      <c r="AU32" s="573"/>
      <c r="AV32" s="573"/>
      <c r="AW32" s="573"/>
      <c r="AX32" s="573"/>
      <c r="AY32" s="573"/>
      <c r="AZ32" s="573"/>
      <c r="BA32" s="573"/>
      <c r="BB32" s="573"/>
      <c r="BC32" s="573"/>
      <c r="BD32" s="573"/>
      <c r="BE32" s="573"/>
      <c r="BF32" s="573"/>
      <c r="BG32" s="573"/>
      <c r="BH32" s="573"/>
      <c r="BI32" s="573"/>
      <c r="BJ32" s="573"/>
      <c r="BK32" s="573"/>
      <c r="BL32" s="573"/>
    </row>
    <row r="33" spans="1:64" s="553" customFormat="1" ht="15" customHeight="1">
      <c r="A33" s="602" t="s">
        <v>114</v>
      </c>
      <c r="B33" s="603" t="s">
        <v>115</v>
      </c>
      <c r="C33" s="604">
        <f>SUM('[1]FIN. DETALHADO'!D111:D117)</f>
        <v>14011.16</v>
      </c>
      <c r="D33" s="572"/>
      <c r="E33" s="572"/>
      <c r="F33" s="572"/>
      <c r="G33" s="572"/>
      <c r="H33" s="572"/>
      <c r="I33" s="572"/>
      <c r="J33" s="572"/>
      <c r="K33" s="573"/>
      <c r="L33" s="573"/>
      <c r="M33" s="573"/>
      <c r="N33" s="573"/>
      <c r="O33" s="573"/>
      <c r="P33" s="573"/>
      <c r="Q33" s="573"/>
      <c r="R33" s="573"/>
      <c r="S33" s="573"/>
      <c r="T33" s="573"/>
      <c r="U33" s="573"/>
      <c r="V33" s="573"/>
      <c r="W33" s="573"/>
      <c r="X33" s="573"/>
      <c r="Y33" s="573"/>
      <c r="Z33" s="573"/>
      <c r="AA33" s="573"/>
      <c r="AB33" s="573"/>
      <c r="AC33" s="573"/>
      <c r="AD33" s="573"/>
      <c r="AE33" s="573"/>
      <c r="AF33" s="573"/>
      <c r="AG33" s="573"/>
      <c r="AH33" s="573"/>
      <c r="AI33" s="573"/>
      <c r="AJ33" s="573"/>
      <c r="AK33" s="573"/>
      <c r="AL33" s="573"/>
      <c r="AM33" s="573"/>
      <c r="AN33" s="573"/>
      <c r="AO33" s="573"/>
      <c r="AP33" s="573"/>
      <c r="AQ33" s="573"/>
      <c r="AR33" s="573"/>
      <c r="AS33" s="573"/>
      <c r="AT33" s="573"/>
      <c r="AU33" s="573"/>
      <c r="AV33" s="573"/>
      <c r="AW33" s="573"/>
      <c r="AX33" s="573"/>
      <c r="AY33" s="573"/>
      <c r="AZ33" s="573"/>
      <c r="BA33" s="573"/>
      <c r="BB33" s="573"/>
      <c r="BC33" s="573"/>
      <c r="BD33" s="573"/>
      <c r="BE33" s="573"/>
      <c r="BF33" s="573"/>
      <c r="BG33" s="573"/>
      <c r="BH33" s="573"/>
      <c r="BI33" s="573"/>
      <c r="BJ33" s="573"/>
      <c r="BK33" s="573"/>
      <c r="BL33" s="573"/>
    </row>
    <row r="34" spans="1:64" s="553" customFormat="1" ht="15" customHeight="1">
      <c r="A34" s="602" t="s">
        <v>116</v>
      </c>
      <c r="B34" s="603" t="s">
        <v>117</v>
      </c>
      <c r="C34" s="604">
        <f>SUM('[1]FIN. DETALHADO'!D118:D125)</f>
        <v>0</v>
      </c>
      <c r="D34" s="572"/>
      <c r="E34" s="572"/>
      <c r="F34" s="572"/>
      <c r="G34" s="572"/>
      <c r="H34" s="572"/>
      <c r="I34" s="572"/>
      <c r="J34" s="572"/>
      <c r="K34" s="573"/>
      <c r="L34" s="573"/>
      <c r="M34" s="573"/>
      <c r="N34" s="573"/>
      <c r="O34" s="573"/>
      <c r="P34" s="573"/>
      <c r="Q34" s="573"/>
      <c r="R34" s="573"/>
      <c r="S34" s="573"/>
      <c r="T34" s="573"/>
      <c r="U34" s="573"/>
      <c r="V34" s="573"/>
      <c r="W34" s="573"/>
      <c r="X34" s="573"/>
      <c r="Y34" s="573"/>
      <c r="Z34" s="573"/>
      <c r="AA34" s="573"/>
      <c r="AB34" s="573"/>
      <c r="AC34" s="573"/>
      <c r="AD34" s="573"/>
      <c r="AE34" s="573"/>
      <c r="AF34" s="573"/>
      <c r="AG34" s="573"/>
      <c r="AH34" s="573"/>
      <c r="AI34" s="573"/>
      <c r="AJ34" s="573"/>
      <c r="AK34" s="573"/>
      <c r="AL34" s="573"/>
      <c r="AM34" s="573"/>
      <c r="AN34" s="573"/>
      <c r="AO34" s="573"/>
      <c r="AP34" s="573"/>
      <c r="AQ34" s="573"/>
      <c r="AR34" s="573"/>
      <c r="AS34" s="573"/>
      <c r="AT34" s="573"/>
      <c r="AU34" s="573"/>
      <c r="AV34" s="573"/>
      <c r="AW34" s="573"/>
      <c r="AX34" s="573"/>
      <c r="AY34" s="573"/>
      <c r="AZ34" s="573"/>
      <c r="BA34" s="573"/>
      <c r="BB34" s="573"/>
      <c r="BC34" s="573"/>
      <c r="BD34" s="573"/>
      <c r="BE34" s="573"/>
      <c r="BF34" s="573"/>
      <c r="BG34" s="573"/>
      <c r="BH34" s="573"/>
      <c r="BI34" s="573"/>
      <c r="BJ34" s="573"/>
      <c r="BK34" s="573"/>
      <c r="BL34" s="573"/>
    </row>
    <row r="35" spans="1:64" s="553" customFormat="1" ht="15" customHeight="1">
      <c r="A35" s="602" t="s">
        <v>118</v>
      </c>
      <c r="B35" s="603" t="s">
        <v>119</v>
      </c>
      <c r="C35" s="604">
        <f>SUM('[1]FIN. DETALHADO'!D126:D128)</f>
        <v>6768.75</v>
      </c>
      <c r="D35" s="572"/>
      <c r="E35" s="572"/>
      <c r="F35" s="572"/>
      <c r="G35" s="572"/>
      <c r="H35" s="572"/>
      <c r="I35" s="572"/>
      <c r="J35" s="572"/>
      <c r="K35" s="573"/>
      <c r="L35" s="573"/>
      <c r="M35" s="573"/>
      <c r="N35" s="573"/>
      <c r="O35" s="573"/>
      <c r="P35" s="573"/>
      <c r="Q35" s="573"/>
      <c r="R35" s="573"/>
      <c r="S35" s="573"/>
      <c r="T35" s="573"/>
      <c r="U35" s="573"/>
      <c r="V35" s="573"/>
      <c r="W35" s="573"/>
      <c r="X35" s="573"/>
      <c r="Y35" s="573"/>
      <c r="Z35" s="573"/>
      <c r="AA35" s="573"/>
      <c r="AB35" s="573"/>
      <c r="AC35" s="573"/>
      <c r="AD35" s="573"/>
      <c r="AE35" s="573"/>
      <c r="AF35" s="573"/>
      <c r="AG35" s="573"/>
      <c r="AH35" s="573"/>
      <c r="AI35" s="573"/>
      <c r="AJ35" s="573"/>
      <c r="AK35" s="573"/>
      <c r="AL35" s="573"/>
      <c r="AM35" s="573"/>
      <c r="AN35" s="573"/>
      <c r="AO35" s="573"/>
      <c r="AP35" s="573"/>
      <c r="AQ35" s="573"/>
      <c r="AR35" s="573"/>
      <c r="AS35" s="573"/>
      <c r="AT35" s="573"/>
      <c r="AU35" s="573"/>
      <c r="AV35" s="573"/>
      <c r="AW35" s="573"/>
      <c r="AX35" s="573"/>
      <c r="AY35" s="573"/>
      <c r="AZ35" s="573"/>
      <c r="BA35" s="573"/>
      <c r="BB35" s="573"/>
      <c r="BC35" s="573"/>
      <c r="BD35" s="573"/>
      <c r="BE35" s="573"/>
      <c r="BF35" s="573"/>
      <c r="BG35" s="573"/>
      <c r="BH35" s="573"/>
      <c r="BI35" s="573"/>
      <c r="BJ35" s="573"/>
      <c r="BK35" s="573"/>
      <c r="BL35" s="573"/>
    </row>
    <row r="36" spans="1:64" s="553" customFormat="1" ht="15" customHeight="1">
      <c r="A36" s="602" t="s">
        <v>120</v>
      </c>
      <c r="B36" s="603" t="s">
        <v>121</v>
      </c>
      <c r="C36" s="604">
        <f>SUM('[1]FIN. DETALHADO'!D129:D131)</f>
        <v>0</v>
      </c>
      <c r="D36" s="572"/>
      <c r="E36" s="572"/>
      <c r="F36" s="572"/>
      <c r="G36" s="572"/>
      <c r="H36" s="572"/>
      <c r="I36" s="572"/>
      <c r="J36" s="572"/>
      <c r="K36" s="573"/>
      <c r="L36" s="573"/>
      <c r="M36" s="573"/>
      <c r="N36" s="573"/>
      <c r="O36" s="573"/>
      <c r="P36" s="573"/>
      <c r="Q36" s="573"/>
      <c r="R36" s="573"/>
      <c r="S36" s="573"/>
      <c r="T36" s="573"/>
      <c r="U36" s="573"/>
      <c r="V36" s="573"/>
      <c r="W36" s="573"/>
      <c r="X36" s="573"/>
      <c r="Y36" s="573"/>
      <c r="Z36" s="573"/>
      <c r="AA36" s="573"/>
      <c r="AB36" s="573"/>
      <c r="AC36" s="573"/>
      <c r="AD36" s="573"/>
      <c r="AE36" s="573"/>
      <c r="AF36" s="573"/>
      <c r="AG36" s="573"/>
      <c r="AH36" s="573"/>
      <c r="AI36" s="573"/>
      <c r="AJ36" s="573"/>
      <c r="AK36" s="573"/>
      <c r="AL36" s="573"/>
      <c r="AM36" s="573"/>
      <c r="AN36" s="573"/>
      <c r="AO36" s="573"/>
      <c r="AP36" s="573"/>
      <c r="AQ36" s="573"/>
      <c r="AR36" s="573"/>
      <c r="AS36" s="573"/>
      <c r="AT36" s="573"/>
      <c r="AU36" s="573"/>
      <c r="AV36" s="573"/>
      <c r="AW36" s="573"/>
      <c r="AX36" s="573"/>
      <c r="AY36" s="573"/>
      <c r="AZ36" s="573"/>
      <c r="BA36" s="573"/>
      <c r="BB36" s="573"/>
      <c r="BC36" s="573"/>
      <c r="BD36" s="573"/>
      <c r="BE36" s="573"/>
      <c r="BF36" s="573"/>
      <c r="BG36" s="573"/>
      <c r="BH36" s="573"/>
      <c r="BI36" s="573"/>
      <c r="BJ36" s="573"/>
      <c r="BK36" s="573"/>
      <c r="BL36" s="573"/>
    </row>
    <row r="37" spans="1:64" s="553" customFormat="1" ht="15" customHeight="1">
      <c r="A37" s="602" t="s">
        <v>122</v>
      </c>
      <c r="B37" s="603" t="s">
        <v>123</v>
      </c>
      <c r="C37" s="604">
        <f>SUM('[1]FIN. DETALHADO'!D132:D136)</f>
        <v>121831.16</v>
      </c>
      <c r="D37" s="572"/>
      <c r="E37" s="572"/>
      <c r="F37" s="572"/>
      <c r="G37" s="572"/>
      <c r="H37" s="572"/>
      <c r="I37" s="572"/>
      <c r="J37" s="572"/>
      <c r="K37" s="573"/>
      <c r="L37" s="573"/>
      <c r="M37" s="573"/>
      <c r="N37" s="573"/>
      <c r="O37" s="573"/>
      <c r="P37" s="573"/>
      <c r="Q37" s="573"/>
      <c r="R37" s="573"/>
      <c r="S37" s="573"/>
      <c r="T37" s="573"/>
      <c r="U37" s="573"/>
      <c r="V37" s="573"/>
      <c r="W37" s="573"/>
      <c r="X37" s="573"/>
      <c r="Y37" s="573"/>
      <c r="Z37" s="573"/>
      <c r="AA37" s="573"/>
      <c r="AB37" s="573"/>
      <c r="AC37" s="573"/>
      <c r="AD37" s="573"/>
      <c r="AE37" s="573"/>
      <c r="AF37" s="573"/>
      <c r="AG37" s="573"/>
      <c r="AH37" s="573"/>
      <c r="AI37" s="573"/>
      <c r="AJ37" s="573"/>
      <c r="AK37" s="573"/>
      <c r="AL37" s="573"/>
      <c r="AM37" s="573"/>
      <c r="AN37" s="573"/>
      <c r="AO37" s="573"/>
      <c r="AP37" s="573"/>
      <c r="AQ37" s="573"/>
      <c r="AR37" s="573"/>
      <c r="AS37" s="573"/>
      <c r="AT37" s="573"/>
      <c r="AU37" s="573"/>
      <c r="AV37" s="573"/>
      <c r="AW37" s="573"/>
      <c r="AX37" s="573"/>
      <c r="AY37" s="573"/>
      <c r="AZ37" s="573"/>
      <c r="BA37" s="573"/>
      <c r="BB37" s="573"/>
      <c r="BC37" s="573"/>
      <c r="BD37" s="573"/>
      <c r="BE37" s="573"/>
      <c r="BF37" s="573"/>
      <c r="BG37" s="573"/>
      <c r="BH37" s="573"/>
      <c r="BI37" s="573"/>
      <c r="BJ37" s="573"/>
      <c r="BK37" s="573"/>
      <c r="BL37" s="573"/>
    </row>
    <row r="38" spans="1:64" s="553" customFormat="1" ht="15" customHeight="1">
      <c r="A38" s="602" t="s">
        <v>124</v>
      </c>
      <c r="B38" s="603" t="s">
        <v>125</v>
      </c>
      <c r="C38" s="604">
        <f>SUM('[1]FIN. DETALHADO'!D137:D141)</f>
        <v>2579.21</v>
      </c>
      <c r="D38" s="572"/>
      <c r="E38" s="572"/>
      <c r="F38" s="572"/>
      <c r="G38" s="572"/>
      <c r="H38" s="572"/>
      <c r="I38" s="572"/>
      <c r="J38" s="572"/>
      <c r="K38" s="573"/>
      <c r="L38" s="573"/>
      <c r="M38" s="573"/>
      <c r="N38" s="573"/>
      <c r="O38" s="573"/>
      <c r="P38" s="573"/>
      <c r="Q38" s="573"/>
      <c r="R38" s="573"/>
      <c r="S38" s="573"/>
      <c r="T38" s="573"/>
      <c r="U38" s="573"/>
      <c r="V38" s="573"/>
      <c r="W38" s="573"/>
      <c r="X38" s="573"/>
      <c r="Y38" s="573"/>
      <c r="Z38" s="573"/>
      <c r="AA38" s="573"/>
      <c r="AB38" s="573"/>
      <c r="AC38" s="573"/>
      <c r="AD38" s="573"/>
      <c r="AE38" s="573"/>
      <c r="AF38" s="573"/>
      <c r="AG38" s="573"/>
      <c r="AH38" s="573"/>
      <c r="AI38" s="573"/>
      <c r="AJ38" s="573"/>
      <c r="AK38" s="573"/>
      <c r="AL38" s="573"/>
      <c r="AM38" s="573"/>
      <c r="AN38" s="573"/>
      <c r="AO38" s="573"/>
      <c r="AP38" s="573"/>
      <c r="AQ38" s="573"/>
      <c r="AR38" s="573"/>
      <c r="AS38" s="573"/>
      <c r="AT38" s="573"/>
      <c r="AU38" s="573"/>
      <c r="AV38" s="573"/>
      <c r="AW38" s="573"/>
      <c r="AX38" s="573"/>
      <c r="AY38" s="573"/>
      <c r="AZ38" s="573"/>
      <c r="BA38" s="573"/>
      <c r="BB38" s="573"/>
      <c r="BC38" s="573"/>
      <c r="BD38" s="573"/>
      <c r="BE38" s="573"/>
      <c r="BF38" s="573"/>
      <c r="BG38" s="573"/>
      <c r="BH38" s="573"/>
      <c r="BI38" s="573"/>
      <c r="BJ38" s="573"/>
      <c r="BK38" s="573"/>
      <c r="BL38" s="573"/>
    </row>
    <row r="39" spans="1:64" s="553" customFormat="1" ht="15" customHeight="1">
      <c r="A39" s="602" t="s">
        <v>126</v>
      </c>
      <c r="B39" s="608" t="s">
        <v>127</v>
      </c>
      <c r="C39" s="609">
        <f>SUM('[1]FIN. DETALHADO'!D146:D152)</f>
        <v>24997</v>
      </c>
      <c r="D39" s="572"/>
      <c r="E39" s="572"/>
      <c r="F39" s="572"/>
      <c r="G39" s="572"/>
      <c r="H39" s="572"/>
      <c r="I39" s="572"/>
      <c r="J39" s="572"/>
      <c r="K39" s="573"/>
      <c r="L39" s="573"/>
      <c r="M39" s="573"/>
      <c r="N39" s="573"/>
      <c r="O39" s="573"/>
      <c r="P39" s="573"/>
      <c r="Q39" s="573"/>
      <c r="R39" s="573"/>
      <c r="S39" s="573"/>
      <c r="T39" s="573"/>
      <c r="U39" s="573"/>
      <c r="V39" s="573"/>
      <c r="W39" s="573"/>
      <c r="X39" s="573"/>
      <c r="Y39" s="573"/>
      <c r="Z39" s="573"/>
      <c r="AA39" s="573"/>
      <c r="AB39" s="573"/>
      <c r="AC39" s="573"/>
      <c r="AD39" s="573"/>
      <c r="AE39" s="573"/>
      <c r="AF39" s="573"/>
      <c r="AG39" s="573"/>
      <c r="AH39" s="573"/>
      <c r="AI39" s="573"/>
      <c r="AJ39" s="573"/>
      <c r="AK39" s="573"/>
      <c r="AL39" s="573"/>
      <c r="AM39" s="573"/>
      <c r="AN39" s="573"/>
      <c r="AO39" s="573"/>
      <c r="AP39" s="573"/>
      <c r="AQ39" s="573"/>
      <c r="AR39" s="573"/>
      <c r="AS39" s="573"/>
      <c r="AT39" s="573"/>
      <c r="AU39" s="573"/>
      <c r="AV39" s="573"/>
      <c r="AW39" s="573"/>
      <c r="AX39" s="573"/>
      <c r="AY39" s="573"/>
      <c r="AZ39" s="573"/>
      <c r="BA39" s="573"/>
      <c r="BB39" s="573"/>
      <c r="BC39" s="573"/>
      <c r="BD39" s="573"/>
      <c r="BE39" s="573"/>
      <c r="BF39" s="573"/>
      <c r="BG39" s="573"/>
      <c r="BH39" s="573"/>
      <c r="BI39" s="573"/>
      <c r="BJ39" s="573"/>
      <c r="BK39" s="573"/>
      <c r="BL39" s="573"/>
    </row>
    <row r="40" spans="1:64" s="553" customFormat="1" ht="15" customHeight="1">
      <c r="A40" s="602" t="s">
        <v>128</v>
      </c>
      <c r="B40" s="608" t="s">
        <v>129</v>
      </c>
      <c r="C40" s="609">
        <f>SUM('[1]FIN. DETALHADO'!D153:D155)</f>
        <v>0</v>
      </c>
      <c r="D40" s="572"/>
      <c r="E40" s="572"/>
      <c r="F40" s="572"/>
      <c r="G40" s="572"/>
      <c r="H40" s="572"/>
      <c r="I40" s="572"/>
      <c r="J40" s="572"/>
      <c r="K40" s="573"/>
      <c r="L40" s="573"/>
      <c r="M40" s="573"/>
      <c r="N40" s="573"/>
      <c r="O40" s="573"/>
      <c r="P40" s="573"/>
      <c r="Q40" s="573"/>
      <c r="R40" s="573"/>
      <c r="S40" s="573"/>
      <c r="T40" s="573"/>
      <c r="U40" s="573"/>
      <c r="V40" s="573"/>
      <c r="W40" s="573"/>
      <c r="X40" s="573"/>
      <c r="Y40" s="573"/>
      <c r="Z40" s="573"/>
      <c r="AA40" s="573"/>
      <c r="AB40" s="573"/>
      <c r="AC40" s="573"/>
      <c r="AD40" s="573"/>
      <c r="AE40" s="573"/>
      <c r="AF40" s="573"/>
      <c r="AG40" s="573"/>
      <c r="AH40" s="573"/>
      <c r="AI40" s="573"/>
      <c r="AJ40" s="573"/>
      <c r="AK40" s="573"/>
      <c r="AL40" s="573"/>
      <c r="AM40" s="573"/>
      <c r="AN40" s="573"/>
      <c r="AO40" s="573"/>
      <c r="AP40" s="573"/>
      <c r="AQ40" s="573"/>
      <c r="AR40" s="573"/>
      <c r="AS40" s="573"/>
      <c r="AT40" s="573"/>
      <c r="AU40" s="573"/>
      <c r="AV40" s="573"/>
      <c r="AW40" s="573"/>
      <c r="AX40" s="573"/>
      <c r="AY40" s="573"/>
      <c r="AZ40" s="573"/>
      <c r="BA40" s="573"/>
      <c r="BB40" s="573"/>
      <c r="BC40" s="573"/>
      <c r="BD40" s="573"/>
      <c r="BE40" s="573"/>
      <c r="BF40" s="573"/>
      <c r="BG40" s="573"/>
      <c r="BH40" s="573"/>
      <c r="BI40" s="573"/>
      <c r="BJ40" s="573"/>
      <c r="BK40" s="573"/>
      <c r="BL40" s="573"/>
    </row>
    <row r="41" spans="1:64" s="553" customFormat="1" ht="15" customHeight="1">
      <c r="A41" s="602" t="s">
        <v>128</v>
      </c>
      <c r="B41" s="603" t="s">
        <v>130</v>
      </c>
      <c r="C41" s="609">
        <f>SUM('[1]FIN. DETALHADO'!D142:D145)</f>
        <v>0</v>
      </c>
      <c r="D41" s="572"/>
      <c r="E41" s="572"/>
      <c r="F41" s="572"/>
      <c r="G41" s="572"/>
      <c r="H41" s="572"/>
      <c r="I41" s="572"/>
      <c r="J41" s="572"/>
      <c r="K41" s="573"/>
      <c r="L41" s="573"/>
      <c r="M41" s="573"/>
      <c r="N41" s="573"/>
      <c r="O41" s="573"/>
      <c r="P41" s="573"/>
      <c r="Q41" s="573"/>
      <c r="R41" s="573"/>
      <c r="S41" s="573"/>
      <c r="T41" s="573"/>
      <c r="U41" s="573"/>
      <c r="V41" s="573"/>
      <c r="W41" s="573"/>
      <c r="X41" s="573"/>
      <c r="Y41" s="573"/>
      <c r="Z41" s="573"/>
      <c r="AA41" s="573"/>
      <c r="AB41" s="573"/>
      <c r="AC41" s="573"/>
      <c r="AD41" s="573"/>
      <c r="AE41" s="573"/>
      <c r="AF41" s="573"/>
      <c r="AG41" s="573"/>
      <c r="AH41" s="573"/>
      <c r="AI41" s="573"/>
      <c r="AJ41" s="573"/>
      <c r="AK41" s="573"/>
      <c r="AL41" s="573"/>
      <c r="AM41" s="573"/>
      <c r="AN41" s="573"/>
      <c r="AO41" s="573"/>
      <c r="AP41" s="573"/>
      <c r="AQ41" s="573"/>
      <c r="AR41" s="573"/>
      <c r="AS41" s="573"/>
      <c r="AT41" s="573"/>
      <c r="AU41" s="573"/>
      <c r="AV41" s="573"/>
      <c r="AW41" s="573"/>
      <c r="AX41" s="573"/>
      <c r="AY41" s="573"/>
      <c r="AZ41" s="573"/>
      <c r="BA41" s="573"/>
      <c r="BB41" s="573"/>
      <c r="BC41" s="573"/>
      <c r="BD41" s="573"/>
      <c r="BE41" s="573"/>
      <c r="BF41" s="573"/>
      <c r="BG41" s="573"/>
      <c r="BH41" s="573"/>
      <c r="BI41" s="573"/>
      <c r="BJ41" s="573"/>
      <c r="BK41" s="573"/>
      <c r="BL41" s="573"/>
    </row>
    <row r="42" spans="1:64" s="553" customFormat="1" ht="15" customHeight="1">
      <c r="A42" s="602" t="s">
        <v>131</v>
      </c>
      <c r="B42" s="603" t="s">
        <v>132</v>
      </c>
      <c r="C42" s="609">
        <f>SUM('[1]FIN. DETALHADO'!D156:D156)</f>
        <v>0</v>
      </c>
      <c r="D42" s="572"/>
      <c r="E42" s="572"/>
      <c r="F42" s="572"/>
      <c r="G42" s="572"/>
      <c r="H42" s="572"/>
      <c r="I42" s="572"/>
      <c r="J42" s="572"/>
      <c r="K42" s="573"/>
      <c r="L42" s="573"/>
      <c r="M42" s="573"/>
      <c r="N42" s="573"/>
      <c r="O42" s="573"/>
      <c r="P42" s="573"/>
      <c r="Q42" s="573"/>
      <c r="R42" s="573"/>
      <c r="S42" s="573"/>
      <c r="T42" s="573"/>
      <c r="U42" s="573"/>
      <c r="V42" s="573"/>
      <c r="W42" s="573"/>
      <c r="X42" s="573"/>
      <c r="Y42" s="573"/>
      <c r="Z42" s="573"/>
      <c r="AA42" s="573"/>
      <c r="AB42" s="573"/>
      <c r="AC42" s="573"/>
      <c r="AD42" s="573"/>
      <c r="AE42" s="573"/>
      <c r="AF42" s="573"/>
      <c r="AG42" s="573"/>
      <c r="AH42" s="573"/>
      <c r="AI42" s="573"/>
      <c r="AJ42" s="573"/>
      <c r="AK42" s="573"/>
      <c r="AL42" s="573"/>
      <c r="AM42" s="573"/>
      <c r="AN42" s="573"/>
      <c r="AO42" s="573"/>
      <c r="AP42" s="573"/>
      <c r="AQ42" s="573"/>
      <c r="AR42" s="573"/>
      <c r="AS42" s="573"/>
      <c r="AT42" s="573"/>
      <c r="AU42" s="573"/>
      <c r="AV42" s="573"/>
      <c r="AW42" s="573"/>
      <c r="AX42" s="573"/>
      <c r="AY42" s="573"/>
      <c r="AZ42" s="573"/>
      <c r="BA42" s="573"/>
      <c r="BB42" s="573"/>
      <c r="BC42" s="573"/>
      <c r="BD42" s="573"/>
      <c r="BE42" s="573"/>
      <c r="BF42" s="573"/>
      <c r="BG42" s="573"/>
      <c r="BH42" s="573"/>
      <c r="BI42" s="573"/>
      <c r="BJ42" s="573"/>
      <c r="BK42" s="573"/>
      <c r="BL42" s="573"/>
    </row>
    <row r="43" spans="1:64" s="553" customFormat="1" ht="15" customHeight="1">
      <c r="A43" s="602" t="s">
        <v>133</v>
      </c>
      <c r="B43" s="603" t="s">
        <v>134</v>
      </c>
      <c r="C43" s="609">
        <f>SUM('[1]FIN. DETALHADO'!D157:D159)</f>
        <v>3871.87</v>
      </c>
      <c r="D43" s="572"/>
      <c r="E43" s="572"/>
      <c r="F43" s="572"/>
      <c r="G43" s="572"/>
      <c r="H43" s="572"/>
      <c r="I43" s="572"/>
      <c r="J43" s="572"/>
      <c r="K43" s="573"/>
      <c r="L43" s="573"/>
      <c r="M43" s="573"/>
      <c r="N43" s="573"/>
      <c r="O43" s="573"/>
      <c r="P43" s="573"/>
      <c r="Q43" s="573"/>
      <c r="R43" s="573"/>
      <c r="S43" s="573"/>
      <c r="T43" s="573"/>
      <c r="U43" s="573"/>
      <c r="V43" s="573"/>
      <c r="W43" s="573"/>
      <c r="X43" s="573"/>
      <c r="Y43" s="573"/>
      <c r="Z43" s="573"/>
      <c r="AA43" s="573"/>
      <c r="AB43" s="573"/>
      <c r="AC43" s="573"/>
      <c r="AD43" s="573"/>
      <c r="AE43" s="573"/>
      <c r="AF43" s="573"/>
      <c r="AG43" s="573"/>
      <c r="AH43" s="573"/>
      <c r="AI43" s="573"/>
      <c r="AJ43" s="573"/>
      <c r="AK43" s="573"/>
      <c r="AL43" s="573"/>
      <c r="AM43" s="573"/>
      <c r="AN43" s="573"/>
      <c r="AO43" s="573"/>
      <c r="AP43" s="573"/>
      <c r="AQ43" s="573"/>
      <c r="AR43" s="573"/>
      <c r="AS43" s="573"/>
      <c r="AT43" s="573"/>
      <c r="AU43" s="573"/>
      <c r="AV43" s="573"/>
      <c r="AW43" s="573"/>
      <c r="AX43" s="573"/>
      <c r="AY43" s="573"/>
      <c r="AZ43" s="573"/>
      <c r="BA43" s="573"/>
      <c r="BB43" s="573"/>
      <c r="BC43" s="573"/>
      <c r="BD43" s="573"/>
      <c r="BE43" s="573"/>
      <c r="BF43" s="573"/>
      <c r="BG43" s="573"/>
      <c r="BH43" s="573"/>
      <c r="BI43" s="573"/>
      <c r="BJ43" s="573"/>
      <c r="BK43" s="573"/>
      <c r="BL43" s="573"/>
    </row>
    <row r="44" spans="1:64" s="553" customFormat="1" ht="15" customHeight="1">
      <c r="A44" s="602" t="s">
        <v>135</v>
      </c>
      <c r="B44" s="603" t="s">
        <v>136</v>
      </c>
      <c r="C44" s="609">
        <f>SUM('[1]FIN. DETALHADO'!D160:D160)</f>
        <v>8019.35</v>
      </c>
      <c r="D44" s="572"/>
      <c r="E44" s="572"/>
      <c r="F44" s="572"/>
      <c r="G44" s="572"/>
      <c r="H44" s="572"/>
      <c r="I44" s="572"/>
      <c r="J44" s="572"/>
      <c r="K44" s="573"/>
      <c r="L44" s="573"/>
      <c r="M44" s="573"/>
      <c r="N44" s="573"/>
      <c r="O44" s="573"/>
      <c r="P44" s="573"/>
      <c r="Q44" s="573"/>
      <c r="R44" s="573"/>
      <c r="S44" s="573"/>
      <c r="T44" s="573"/>
      <c r="U44" s="573"/>
      <c r="V44" s="573"/>
      <c r="W44" s="573"/>
      <c r="X44" s="573"/>
      <c r="Y44" s="573"/>
      <c r="Z44" s="573"/>
      <c r="AA44" s="573"/>
      <c r="AB44" s="573"/>
      <c r="AC44" s="573"/>
      <c r="AD44" s="573"/>
      <c r="AE44" s="573"/>
      <c r="AF44" s="573"/>
      <c r="AG44" s="573"/>
      <c r="AH44" s="573"/>
      <c r="AI44" s="573"/>
      <c r="AJ44" s="573"/>
      <c r="AK44" s="573"/>
      <c r="AL44" s="573"/>
      <c r="AM44" s="573"/>
      <c r="AN44" s="573"/>
      <c r="AO44" s="573"/>
      <c r="AP44" s="573"/>
      <c r="AQ44" s="573"/>
      <c r="AR44" s="573"/>
      <c r="AS44" s="573"/>
      <c r="AT44" s="573"/>
      <c r="AU44" s="573"/>
      <c r="AV44" s="573"/>
      <c r="AW44" s="573"/>
      <c r="AX44" s="573"/>
      <c r="AY44" s="573"/>
      <c r="AZ44" s="573"/>
      <c r="BA44" s="573"/>
      <c r="BB44" s="573"/>
      <c r="BC44" s="573"/>
      <c r="BD44" s="573"/>
      <c r="BE44" s="573"/>
      <c r="BF44" s="573"/>
      <c r="BG44" s="573"/>
      <c r="BH44" s="573"/>
      <c r="BI44" s="573"/>
      <c r="BJ44" s="573"/>
      <c r="BK44" s="573"/>
      <c r="BL44" s="573"/>
    </row>
    <row r="45" spans="1:64" s="553" customFormat="1" ht="12" customHeight="1">
      <c r="A45" s="610"/>
      <c r="B45" s="611"/>
      <c r="C45" s="612"/>
      <c r="D45" s="572"/>
      <c r="E45" s="572"/>
      <c r="F45" s="572"/>
      <c r="G45" s="572"/>
      <c r="H45" s="572"/>
      <c r="I45" s="572"/>
      <c r="J45" s="572"/>
      <c r="K45" s="573"/>
      <c r="L45" s="573"/>
      <c r="M45" s="573"/>
      <c r="N45" s="573"/>
      <c r="O45" s="573"/>
      <c r="P45" s="573"/>
      <c r="Q45" s="573"/>
      <c r="R45" s="573"/>
      <c r="S45" s="573"/>
      <c r="T45" s="573"/>
      <c r="U45" s="573"/>
      <c r="V45" s="573"/>
      <c r="W45" s="573"/>
      <c r="X45" s="573"/>
      <c r="Y45" s="573"/>
      <c r="Z45" s="573"/>
      <c r="AA45" s="573"/>
      <c r="AB45" s="573"/>
      <c r="AC45" s="573"/>
      <c r="AD45" s="573"/>
      <c r="AE45" s="573"/>
      <c r="AF45" s="573"/>
      <c r="AG45" s="573"/>
      <c r="AH45" s="573"/>
      <c r="AI45" s="573"/>
      <c r="AJ45" s="573"/>
      <c r="AK45" s="573"/>
      <c r="AL45" s="573"/>
      <c r="AM45" s="573"/>
      <c r="AN45" s="573"/>
      <c r="AO45" s="573"/>
      <c r="AP45" s="573"/>
      <c r="AQ45" s="573"/>
      <c r="AR45" s="573"/>
      <c r="AS45" s="573"/>
      <c r="AT45" s="573"/>
      <c r="AU45" s="573"/>
      <c r="AV45" s="573"/>
      <c r="AW45" s="573"/>
      <c r="AX45" s="573"/>
      <c r="AY45" s="573"/>
      <c r="AZ45" s="573"/>
      <c r="BA45" s="573"/>
      <c r="BB45" s="573"/>
      <c r="BC45" s="573"/>
      <c r="BD45" s="573"/>
      <c r="BE45" s="573"/>
      <c r="BF45" s="573"/>
      <c r="BG45" s="573"/>
      <c r="BH45" s="573"/>
      <c r="BI45" s="573"/>
      <c r="BJ45" s="573"/>
      <c r="BK45" s="573"/>
      <c r="BL45" s="573"/>
    </row>
    <row r="46" spans="1:64" s="553" customFormat="1" ht="15" customHeight="1">
      <c r="A46" s="613"/>
      <c r="B46" s="603" t="s">
        <v>137</v>
      </c>
      <c r="C46" s="614">
        <f>C12+C14-C19</f>
        <v>1.00000000023283</v>
      </c>
      <c r="D46" s="572"/>
      <c r="E46" s="572"/>
      <c r="F46" s="572"/>
      <c r="G46" s="572"/>
      <c r="H46" s="572"/>
      <c r="I46" s="572"/>
      <c r="J46" s="572"/>
      <c r="K46" s="573"/>
      <c r="L46" s="573"/>
      <c r="M46" s="573"/>
      <c r="N46" s="573"/>
      <c r="O46" s="573"/>
      <c r="P46" s="573"/>
      <c r="Q46" s="573"/>
      <c r="R46" s="573"/>
      <c r="S46" s="573"/>
      <c r="T46" s="573"/>
      <c r="U46" s="573"/>
      <c r="V46" s="573"/>
      <c r="W46" s="573"/>
      <c r="X46" s="573"/>
      <c r="Y46" s="573"/>
      <c r="Z46" s="573"/>
      <c r="AA46" s="573"/>
      <c r="AB46" s="573"/>
      <c r="AC46" s="573"/>
      <c r="AD46" s="573"/>
      <c r="AE46" s="573"/>
      <c r="AF46" s="573"/>
      <c r="AG46" s="573"/>
      <c r="AH46" s="573"/>
      <c r="AI46" s="573"/>
      <c r="AJ46" s="573"/>
      <c r="AK46" s="573"/>
      <c r="AL46" s="573"/>
      <c r="AM46" s="573"/>
      <c r="AN46" s="573"/>
      <c r="AO46" s="573"/>
      <c r="AP46" s="573"/>
      <c r="AQ46" s="573"/>
      <c r="AR46" s="573"/>
      <c r="AS46" s="573"/>
      <c r="AT46" s="573"/>
      <c r="AU46" s="573"/>
      <c r="AV46" s="573"/>
      <c r="AW46" s="573"/>
      <c r="AX46" s="573"/>
      <c r="AY46" s="573"/>
      <c r="AZ46" s="573"/>
      <c r="BA46" s="573"/>
      <c r="BB46" s="573"/>
      <c r="BC46" s="573"/>
      <c r="BD46" s="573"/>
      <c r="BE46" s="573"/>
      <c r="BF46" s="573"/>
      <c r="BG46" s="573"/>
      <c r="BH46" s="573"/>
      <c r="BI46" s="573"/>
      <c r="BJ46" s="573"/>
      <c r="BK46" s="573"/>
      <c r="BL46" s="573"/>
    </row>
    <row r="47" spans="1:64" s="553" customFormat="1" ht="6" customHeight="1">
      <c r="A47" s="592"/>
      <c r="B47" s="615"/>
      <c r="C47" s="616"/>
      <c r="D47" s="572"/>
      <c r="E47" s="572"/>
      <c r="F47" s="572"/>
      <c r="G47" s="572"/>
      <c r="H47" s="572"/>
      <c r="I47" s="572"/>
      <c r="J47" s="572"/>
      <c r="K47" s="573"/>
      <c r="L47" s="573"/>
      <c r="M47" s="573"/>
      <c r="N47" s="573"/>
      <c r="O47" s="573"/>
      <c r="P47" s="573"/>
      <c r="Q47" s="573"/>
      <c r="R47" s="573"/>
      <c r="S47" s="573"/>
      <c r="T47" s="573"/>
      <c r="U47" s="573"/>
      <c r="V47" s="573"/>
      <c r="W47" s="573"/>
      <c r="X47" s="573"/>
      <c r="Y47" s="573"/>
      <c r="Z47" s="573"/>
      <c r="AA47" s="573"/>
      <c r="AB47" s="573"/>
      <c r="AC47" s="573"/>
      <c r="AD47" s="573"/>
      <c r="AE47" s="573"/>
      <c r="AF47" s="573"/>
      <c r="AG47" s="573"/>
      <c r="AH47" s="573"/>
      <c r="AI47" s="573"/>
      <c r="AJ47" s="573"/>
      <c r="AK47" s="573"/>
      <c r="AL47" s="573"/>
      <c r="AM47" s="573"/>
      <c r="AN47" s="573"/>
      <c r="AO47" s="573"/>
      <c r="AP47" s="573"/>
      <c r="AQ47" s="573"/>
      <c r="AR47" s="573"/>
      <c r="AS47" s="573"/>
      <c r="AT47" s="573"/>
      <c r="AU47" s="573"/>
      <c r="AV47" s="573"/>
      <c r="AW47" s="573"/>
      <c r="AX47" s="573"/>
      <c r="AY47" s="573"/>
      <c r="AZ47" s="573"/>
      <c r="BA47" s="573"/>
      <c r="BB47" s="573"/>
      <c r="BC47" s="573"/>
      <c r="BD47" s="573"/>
      <c r="BE47" s="573"/>
      <c r="BF47" s="573"/>
      <c r="BG47" s="573"/>
      <c r="BH47" s="573"/>
      <c r="BI47" s="573"/>
      <c r="BJ47" s="573"/>
      <c r="BK47" s="573"/>
      <c r="BL47" s="573"/>
    </row>
    <row r="48" spans="1:64" s="553" customFormat="1" ht="12" customHeight="1">
      <c r="A48" s="592"/>
      <c r="B48" s="615"/>
      <c r="C48" s="616"/>
      <c r="D48" s="572"/>
      <c r="E48" s="572"/>
      <c r="F48" s="572"/>
      <c r="G48" s="572"/>
      <c r="H48" s="572"/>
      <c r="I48" s="572"/>
      <c r="J48" s="572"/>
      <c r="K48" s="573"/>
      <c r="L48" s="573"/>
      <c r="M48" s="573"/>
      <c r="N48" s="573"/>
      <c r="O48" s="573"/>
      <c r="P48" s="573"/>
      <c r="Q48" s="573"/>
      <c r="R48" s="573"/>
      <c r="S48" s="573"/>
      <c r="T48" s="573"/>
      <c r="U48" s="573"/>
      <c r="V48" s="573"/>
      <c r="W48" s="573"/>
      <c r="X48" s="573"/>
      <c r="Y48" s="573"/>
      <c r="Z48" s="573"/>
      <c r="AA48" s="573"/>
      <c r="AB48" s="573"/>
      <c r="AC48" s="573"/>
      <c r="AD48" s="573"/>
      <c r="AE48" s="573"/>
      <c r="AF48" s="573"/>
      <c r="AG48" s="573"/>
      <c r="AH48" s="573"/>
      <c r="AI48" s="573"/>
      <c r="AJ48" s="573"/>
      <c r="AK48" s="573"/>
      <c r="AL48" s="573"/>
      <c r="AM48" s="573"/>
      <c r="AN48" s="573"/>
      <c r="AO48" s="573"/>
      <c r="AP48" s="573"/>
      <c r="AQ48" s="573"/>
      <c r="AR48" s="573"/>
      <c r="AS48" s="573"/>
      <c r="AT48" s="573"/>
      <c r="AU48" s="573"/>
      <c r="AV48" s="573"/>
      <c r="AW48" s="573"/>
      <c r="AX48" s="573"/>
      <c r="AY48" s="573"/>
      <c r="AZ48" s="573"/>
      <c r="BA48" s="573"/>
      <c r="BB48" s="573"/>
      <c r="BC48" s="573"/>
      <c r="BD48" s="573"/>
      <c r="BE48" s="573"/>
      <c r="BF48" s="573"/>
      <c r="BG48" s="573"/>
      <c r="BH48" s="573"/>
      <c r="BI48" s="573"/>
      <c r="BJ48" s="573"/>
      <c r="BK48" s="573"/>
      <c r="BL48" s="573"/>
    </row>
    <row r="49" spans="1:64" s="553" customFormat="1" ht="15" customHeight="1">
      <c r="A49" s="617" t="s">
        <v>138</v>
      </c>
      <c r="B49" s="618" t="s">
        <v>139</v>
      </c>
      <c r="C49" s="619">
        <f>C50+C51</f>
        <v>6389247.7300000004</v>
      </c>
      <c r="D49" s="572"/>
      <c r="E49" s="572"/>
      <c r="F49" s="572"/>
      <c r="G49" s="572"/>
      <c r="H49" s="572"/>
      <c r="I49" s="572"/>
      <c r="J49" s="572"/>
      <c r="K49" s="573"/>
      <c r="L49" s="573"/>
      <c r="M49" s="573"/>
      <c r="N49" s="573"/>
      <c r="O49" s="573"/>
      <c r="P49" s="573"/>
      <c r="Q49" s="573"/>
      <c r="R49" s="573"/>
      <c r="S49" s="573"/>
      <c r="T49" s="573"/>
      <c r="U49" s="573"/>
      <c r="V49" s="573"/>
      <c r="W49" s="573"/>
      <c r="X49" s="573"/>
      <c r="Y49" s="573"/>
      <c r="Z49" s="573"/>
      <c r="AA49" s="573"/>
      <c r="AB49" s="573"/>
      <c r="AC49" s="573"/>
      <c r="AD49" s="573"/>
      <c r="AE49" s="573"/>
      <c r="AF49" s="573"/>
      <c r="AG49" s="573"/>
      <c r="AH49" s="573"/>
      <c r="AI49" s="573"/>
      <c r="AJ49" s="573"/>
      <c r="AK49" s="573"/>
      <c r="AL49" s="573"/>
      <c r="AM49" s="573"/>
      <c r="AN49" s="573"/>
      <c r="AO49" s="573"/>
      <c r="AP49" s="573"/>
      <c r="AQ49" s="573"/>
      <c r="AR49" s="573"/>
      <c r="AS49" s="573"/>
      <c r="AT49" s="573"/>
      <c r="AU49" s="573"/>
      <c r="AV49" s="573"/>
      <c r="AW49" s="573"/>
      <c r="AX49" s="573"/>
      <c r="AY49" s="573"/>
      <c r="AZ49" s="573"/>
      <c r="BA49" s="573"/>
      <c r="BB49" s="573"/>
      <c r="BC49" s="573"/>
      <c r="BD49" s="573"/>
      <c r="BE49" s="573"/>
      <c r="BF49" s="573"/>
      <c r="BG49" s="573"/>
      <c r="BH49" s="573"/>
      <c r="BI49" s="573"/>
      <c r="BJ49" s="573"/>
      <c r="BK49" s="573"/>
      <c r="BL49" s="573"/>
    </row>
    <row r="50" spans="1:64" s="553" customFormat="1" ht="15" customHeight="1">
      <c r="A50" s="602" t="s">
        <v>140</v>
      </c>
      <c r="B50" s="608" t="s">
        <v>141</v>
      </c>
      <c r="C50" s="620">
        <v>6247557.79</v>
      </c>
      <c r="D50" s="572"/>
      <c r="E50" s="572"/>
      <c r="F50" s="572"/>
      <c r="G50" s="572"/>
      <c r="H50" s="572"/>
      <c r="I50" s="572"/>
      <c r="J50" s="572"/>
      <c r="K50" s="573"/>
      <c r="L50" s="573"/>
      <c r="M50" s="573"/>
      <c r="N50" s="573"/>
      <c r="O50" s="573"/>
      <c r="P50" s="573"/>
      <c r="Q50" s="573"/>
      <c r="R50" s="573"/>
      <c r="S50" s="573"/>
      <c r="T50" s="573"/>
      <c r="U50" s="573"/>
      <c r="V50" s="573"/>
      <c r="W50" s="573"/>
      <c r="X50" s="573"/>
      <c r="Y50" s="573"/>
      <c r="Z50" s="573"/>
      <c r="AA50" s="573"/>
      <c r="AB50" s="573"/>
      <c r="AC50" s="573"/>
      <c r="AD50" s="573"/>
      <c r="AE50" s="573"/>
      <c r="AF50" s="573"/>
      <c r="AG50" s="573"/>
      <c r="AH50" s="573"/>
      <c r="AI50" s="573"/>
      <c r="AJ50" s="573"/>
      <c r="AK50" s="573"/>
      <c r="AL50" s="573"/>
      <c r="AM50" s="573"/>
      <c r="AN50" s="573"/>
      <c r="AO50" s="573"/>
      <c r="AP50" s="573"/>
      <c r="AQ50" s="573"/>
      <c r="AR50" s="573"/>
      <c r="AS50" s="573"/>
      <c r="AT50" s="573"/>
      <c r="AU50" s="573"/>
      <c r="AV50" s="573"/>
      <c r="AW50" s="573"/>
      <c r="AX50" s="573"/>
      <c r="AY50" s="573"/>
      <c r="AZ50" s="573"/>
      <c r="BA50" s="573"/>
      <c r="BB50" s="573"/>
      <c r="BC50" s="573"/>
      <c r="BD50" s="573"/>
      <c r="BE50" s="573"/>
      <c r="BF50" s="573"/>
      <c r="BG50" s="573"/>
      <c r="BH50" s="573"/>
      <c r="BI50" s="573"/>
      <c r="BJ50" s="573"/>
      <c r="BK50" s="573"/>
      <c r="BL50" s="573"/>
    </row>
    <row r="51" spans="1:64" s="553" customFormat="1" ht="15" customHeight="1">
      <c r="A51" s="602" t="s">
        <v>142</v>
      </c>
      <c r="B51" s="608" t="s">
        <v>143</v>
      </c>
      <c r="C51" s="621">
        <v>141689.94</v>
      </c>
      <c r="D51" s="572"/>
      <c r="E51" s="572"/>
      <c r="F51" s="572"/>
      <c r="G51" s="572"/>
      <c r="H51" s="572"/>
      <c r="I51" s="572"/>
      <c r="J51" s="572"/>
      <c r="K51" s="573"/>
      <c r="L51" s="573"/>
      <c r="M51" s="573"/>
      <c r="N51" s="573"/>
      <c r="O51" s="573"/>
      <c r="P51" s="573"/>
      <c r="Q51" s="573"/>
      <c r="R51" s="573"/>
      <c r="S51" s="573"/>
      <c r="T51" s="573"/>
      <c r="U51" s="573"/>
      <c r="V51" s="573"/>
      <c r="W51" s="573"/>
      <c r="X51" s="573"/>
      <c r="Y51" s="573"/>
      <c r="Z51" s="573"/>
      <c r="AA51" s="573"/>
      <c r="AB51" s="573"/>
      <c r="AC51" s="573"/>
      <c r="AD51" s="573"/>
      <c r="AE51" s="573"/>
      <c r="AF51" s="573"/>
      <c r="AG51" s="573"/>
      <c r="AH51" s="573"/>
      <c r="AI51" s="573"/>
      <c r="AJ51" s="573"/>
      <c r="AK51" s="573"/>
      <c r="AL51" s="573"/>
      <c r="AM51" s="573"/>
      <c r="AN51" s="573"/>
      <c r="AO51" s="573"/>
      <c r="AP51" s="573"/>
      <c r="AQ51" s="573"/>
      <c r="AR51" s="573"/>
      <c r="AS51" s="573"/>
      <c r="AT51" s="573"/>
      <c r="AU51" s="573"/>
      <c r="AV51" s="573"/>
      <c r="AW51" s="573"/>
      <c r="AX51" s="573"/>
      <c r="AY51" s="573"/>
      <c r="AZ51" s="573"/>
      <c r="BA51" s="573"/>
      <c r="BB51" s="573"/>
      <c r="BC51" s="573"/>
      <c r="BD51" s="573"/>
      <c r="BE51" s="573"/>
      <c r="BF51" s="573"/>
      <c r="BG51" s="573"/>
      <c r="BH51" s="573"/>
      <c r="BI51" s="573"/>
      <c r="BJ51" s="573"/>
      <c r="BK51" s="573"/>
      <c r="BL51" s="573"/>
    </row>
    <row r="52" spans="1:64" s="553" customFormat="1" ht="12" customHeight="1">
      <c r="A52" s="592"/>
      <c r="B52" s="615"/>
      <c r="C52" s="616"/>
      <c r="D52" s="572"/>
      <c r="E52" s="572"/>
      <c r="F52" s="572"/>
      <c r="G52" s="572"/>
      <c r="H52" s="572"/>
      <c r="I52" s="572"/>
      <c r="J52" s="572"/>
      <c r="K52" s="573"/>
      <c r="L52" s="573"/>
      <c r="M52" s="573"/>
      <c r="N52" s="573"/>
      <c r="O52" s="573"/>
      <c r="P52" s="573"/>
      <c r="Q52" s="573"/>
      <c r="R52" s="573"/>
      <c r="S52" s="573"/>
      <c r="T52" s="573"/>
      <c r="U52" s="573"/>
      <c r="V52" s="573"/>
      <c r="W52" s="573"/>
      <c r="X52" s="573"/>
      <c r="Y52" s="573"/>
      <c r="Z52" s="573"/>
      <c r="AA52" s="573"/>
      <c r="AB52" s="573"/>
      <c r="AC52" s="573"/>
      <c r="AD52" s="573"/>
      <c r="AE52" s="573"/>
      <c r="AF52" s="573"/>
      <c r="AG52" s="573"/>
      <c r="AH52" s="573"/>
      <c r="AI52" s="573"/>
      <c r="AJ52" s="573"/>
      <c r="AK52" s="573"/>
      <c r="AL52" s="573"/>
      <c r="AM52" s="573"/>
      <c r="AN52" s="573"/>
      <c r="AO52" s="573"/>
      <c r="AP52" s="573"/>
      <c r="AQ52" s="573"/>
      <c r="AR52" s="573"/>
      <c r="AS52" s="573"/>
      <c r="AT52" s="573"/>
      <c r="AU52" s="573"/>
      <c r="AV52" s="573"/>
      <c r="AW52" s="573"/>
      <c r="AX52" s="573"/>
      <c r="AY52" s="573"/>
      <c r="AZ52" s="573"/>
      <c r="BA52" s="573"/>
      <c r="BB52" s="573"/>
      <c r="BC52" s="573"/>
      <c r="BD52" s="573"/>
      <c r="BE52" s="573"/>
      <c r="BF52" s="573"/>
      <c r="BG52" s="573"/>
      <c r="BH52" s="573"/>
      <c r="BI52" s="573"/>
      <c r="BJ52" s="573"/>
      <c r="BK52" s="573"/>
      <c r="BL52" s="573"/>
    </row>
    <row r="53" spans="1:64" s="553" customFormat="1" ht="12" customHeight="1">
      <c r="A53" s="592"/>
      <c r="B53" s="615"/>
      <c r="C53" s="616"/>
      <c r="D53" s="572"/>
      <c r="E53" s="572"/>
      <c r="F53" s="572"/>
      <c r="G53" s="572"/>
      <c r="H53" s="572"/>
      <c r="I53" s="572"/>
      <c r="J53" s="572"/>
      <c r="K53" s="573"/>
      <c r="L53" s="573"/>
      <c r="M53" s="573"/>
      <c r="N53" s="573"/>
      <c r="O53" s="573"/>
      <c r="P53" s="573"/>
      <c r="Q53" s="573"/>
      <c r="R53" s="573"/>
      <c r="S53" s="573"/>
      <c r="T53" s="573"/>
      <c r="U53" s="573"/>
      <c r="V53" s="573"/>
      <c r="W53" s="573"/>
      <c r="X53" s="573"/>
      <c r="Y53" s="573"/>
      <c r="Z53" s="573"/>
      <c r="AA53" s="573"/>
      <c r="AB53" s="573"/>
      <c r="AC53" s="573"/>
      <c r="AD53" s="573"/>
      <c r="AE53" s="573"/>
      <c r="AF53" s="573"/>
      <c r="AG53" s="573"/>
      <c r="AH53" s="573"/>
      <c r="AI53" s="573"/>
      <c r="AJ53" s="573"/>
      <c r="AK53" s="573"/>
      <c r="AL53" s="573"/>
      <c r="AM53" s="573"/>
      <c r="AN53" s="573"/>
      <c r="AO53" s="573"/>
      <c r="AP53" s="573"/>
      <c r="AQ53" s="573"/>
      <c r="AR53" s="573"/>
      <c r="AS53" s="573"/>
      <c r="AT53" s="573"/>
      <c r="AU53" s="573"/>
      <c r="AV53" s="573"/>
      <c r="AW53" s="573"/>
      <c r="AX53" s="573"/>
      <c r="AY53" s="573"/>
      <c r="AZ53" s="573"/>
      <c r="BA53" s="573"/>
      <c r="BB53" s="573"/>
      <c r="BC53" s="573"/>
      <c r="BD53" s="573"/>
      <c r="BE53" s="573"/>
      <c r="BF53" s="573"/>
      <c r="BG53" s="573"/>
      <c r="BH53" s="573"/>
      <c r="BI53" s="573"/>
      <c r="BJ53" s="573"/>
      <c r="BK53" s="573"/>
      <c r="BL53" s="573"/>
    </row>
    <row r="54" spans="1:64" s="553" customFormat="1" ht="12" customHeight="1">
      <c r="A54" s="668" t="s">
        <v>144</v>
      </c>
      <c r="B54" s="668"/>
      <c r="C54" s="668"/>
      <c r="D54" s="572"/>
      <c r="E54" s="572"/>
      <c r="F54" s="572"/>
      <c r="G54" s="572"/>
      <c r="H54" s="572"/>
      <c r="I54" s="572"/>
      <c r="J54" s="572"/>
      <c r="K54" s="573"/>
      <c r="L54" s="573"/>
      <c r="M54" s="573"/>
      <c r="N54" s="573"/>
      <c r="O54" s="573"/>
      <c r="P54" s="573"/>
      <c r="Q54" s="573"/>
      <c r="R54" s="573"/>
      <c r="S54" s="573"/>
      <c r="T54" s="573"/>
      <c r="U54" s="573"/>
      <c r="V54" s="573"/>
      <c r="W54" s="573"/>
      <c r="X54" s="573"/>
      <c r="Y54" s="573"/>
      <c r="Z54" s="573"/>
      <c r="AA54" s="573"/>
      <c r="AB54" s="573"/>
      <c r="AC54" s="573"/>
      <c r="AD54" s="573"/>
      <c r="AE54" s="573"/>
      <c r="AF54" s="573"/>
      <c r="AG54" s="573"/>
      <c r="AH54" s="573"/>
      <c r="AI54" s="573"/>
      <c r="AJ54" s="573"/>
      <c r="AK54" s="573"/>
      <c r="AL54" s="573"/>
      <c r="AM54" s="573"/>
      <c r="AN54" s="573"/>
      <c r="AO54" s="573"/>
      <c r="AP54" s="573"/>
      <c r="AQ54" s="573"/>
      <c r="AR54" s="573"/>
      <c r="AS54" s="573"/>
      <c r="AT54" s="573"/>
      <c r="AU54" s="573"/>
      <c r="AV54" s="573"/>
      <c r="AW54" s="573"/>
      <c r="AX54" s="573"/>
      <c r="AY54" s="573"/>
      <c r="AZ54" s="573"/>
      <c r="BA54" s="573"/>
      <c r="BB54" s="573"/>
      <c r="BC54" s="573"/>
      <c r="BD54" s="573"/>
      <c r="BE54" s="573"/>
      <c r="BF54" s="573"/>
      <c r="BG54" s="573"/>
      <c r="BH54" s="573"/>
      <c r="BI54" s="573"/>
      <c r="BJ54" s="573"/>
      <c r="BK54" s="573"/>
      <c r="BL54" s="573"/>
    </row>
    <row r="55" spans="1:64" s="553" customFormat="1" ht="12" customHeight="1">
      <c r="A55" s="622"/>
      <c r="B55" s="622"/>
      <c r="C55" s="616"/>
      <c r="D55" s="572"/>
      <c r="E55" s="572"/>
      <c r="F55" s="572"/>
      <c r="G55" s="572"/>
      <c r="H55" s="572"/>
      <c r="I55" s="572"/>
      <c r="J55" s="572"/>
      <c r="K55" s="573"/>
      <c r="L55" s="573"/>
      <c r="M55" s="573"/>
      <c r="N55" s="573"/>
      <c r="O55" s="573"/>
      <c r="P55" s="573"/>
      <c r="Q55" s="573"/>
      <c r="R55" s="573"/>
      <c r="S55" s="573"/>
      <c r="T55" s="573"/>
      <c r="U55" s="573"/>
      <c r="V55" s="573"/>
      <c r="W55" s="573"/>
      <c r="X55" s="573"/>
      <c r="Y55" s="573"/>
      <c r="Z55" s="573"/>
      <c r="AA55" s="573"/>
      <c r="AB55" s="573"/>
      <c r="AC55" s="573"/>
      <c r="AD55" s="573"/>
      <c r="AE55" s="573"/>
      <c r="AF55" s="573"/>
      <c r="AG55" s="573"/>
      <c r="AH55" s="573"/>
      <c r="AI55" s="573"/>
      <c r="AJ55" s="573"/>
      <c r="AK55" s="573"/>
      <c r="AL55" s="573"/>
      <c r="AM55" s="573"/>
      <c r="AN55" s="573"/>
      <c r="AO55" s="573"/>
      <c r="AP55" s="573"/>
      <c r="AQ55" s="573"/>
      <c r="AR55" s="573"/>
      <c r="AS55" s="573"/>
      <c r="AT55" s="573"/>
      <c r="AU55" s="573"/>
      <c r="AV55" s="573"/>
      <c r="AW55" s="573"/>
      <c r="AX55" s="573"/>
      <c r="AY55" s="573"/>
      <c r="AZ55" s="573"/>
      <c r="BA55" s="573"/>
      <c r="BB55" s="573"/>
      <c r="BC55" s="573"/>
      <c r="BD55" s="573"/>
      <c r="BE55" s="573"/>
      <c r="BF55" s="573"/>
      <c r="BG55" s="573"/>
      <c r="BH55" s="573"/>
      <c r="BI55" s="573"/>
      <c r="BJ55" s="573"/>
      <c r="BK55" s="573"/>
      <c r="BL55" s="573"/>
    </row>
    <row r="56" spans="1:64" s="553" customFormat="1" ht="15" customHeight="1">
      <c r="A56" s="559" t="s">
        <v>145</v>
      </c>
      <c r="B56" s="669" t="s">
        <v>146</v>
      </c>
      <c r="C56" s="669"/>
      <c r="D56" s="572"/>
      <c r="E56" s="572"/>
      <c r="F56" s="572"/>
      <c r="G56" s="572"/>
      <c r="H56" s="572"/>
      <c r="I56" s="572"/>
      <c r="J56" s="573"/>
      <c r="K56" s="573"/>
      <c r="L56" s="573"/>
      <c r="M56" s="573"/>
      <c r="N56" s="573"/>
      <c r="O56" s="573"/>
      <c r="P56" s="573"/>
      <c r="Q56" s="573"/>
      <c r="R56" s="573"/>
      <c r="S56" s="573"/>
      <c r="T56" s="573"/>
      <c r="U56" s="573"/>
      <c r="V56" s="573"/>
      <c r="W56" s="573"/>
      <c r="X56" s="573"/>
      <c r="Y56" s="573"/>
      <c r="Z56" s="573"/>
      <c r="AA56" s="573"/>
      <c r="AB56" s="573"/>
      <c r="AC56" s="573"/>
      <c r="AD56" s="573"/>
      <c r="AE56" s="573"/>
      <c r="AF56" s="573"/>
      <c r="AG56" s="573"/>
      <c r="AH56" s="573"/>
      <c r="AI56" s="573"/>
      <c r="AJ56" s="573"/>
      <c r="AK56" s="573"/>
      <c r="AL56" s="573"/>
      <c r="AM56" s="573"/>
      <c r="AN56" s="573"/>
      <c r="AO56" s="573"/>
      <c r="AP56" s="573"/>
      <c r="AQ56" s="573"/>
      <c r="AR56" s="573"/>
      <c r="AS56" s="573"/>
      <c r="AT56" s="573"/>
      <c r="AU56" s="573"/>
      <c r="AV56" s="573"/>
      <c r="AW56" s="573"/>
      <c r="AX56" s="573"/>
      <c r="AY56" s="573"/>
      <c r="AZ56" s="573"/>
      <c r="BA56" s="573"/>
      <c r="BB56" s="573"/>
      <c r="BC56" s="573"/>
      <c r="BD56" s="573"/>
      <c r="BE56" s="573"/>
      <c r="BF56" s="573"/>
      <c r="BG56" s="573"/>
      <c r="BH56" s="573"/>
      <c r="BI56" s="573"/>
      <c r="BJ56" s="573"/>
      <c r="BK56" s="573"/>
      <c r="BL56" s="573"/>
    </row>
    <row r="57" spans="1:64" s="553" customFormat="1" ht="15" customHeight="1">
      <c r="A57" s="559" t="s">
        <v>22</v>
      </c>
      <c r="B57" s="669" t="s">
        <v>147</v>
      </c>
      <c r="C57" s="669"/>
      <c r="D57" s="572"/>
      <c r="E57" s="572"/>
      <c r="F57" s="572"/>
      <c r="G57" s="572"/>
      <c r="H57" s="572"/>
      <c r="I57" s="572"/>
      <c r="J57" s="573"/>
      <c r="K57" s="573"/>
      <c r="L57" s="573"/>
      <c r="M57" s="573"/>
      <c r="N57" s="573"/>
      <c r="O57" s="573"/>
      <c r="P57" s="573"/>
      <c r="Q57" s="573"/>
      <c r="R57" s="573"/>
      <c r="S57" s="573"/>
      <c r="T57" s="573"/>
      <c r="U57" s="573"/>
      <c r="V57" s="573"/>
      <c r="W57" s="573"/>
      <c r="X57" s="573"/>
      <c r="Y57" s="573"/>
      <c r="Z57" s="573"/>
      <c r="AA57" s="573"/>
      <c r="AB57" s="573"/>
      <c r="AC57" s="573"/>
      <c r="AD57" s="573"/>
      <c r="AE57" s="573"/>
      <c r="AF57" s="573"/>
      <c r="AG57" s="573"/>
      <c r="AH57" s="573"/>
      <c r="AI57" s="573"/>
      <c r="AJ57" s="573"/>
      <c r="AK57" s="573"/>
      <c r="AL57" s="573"/>
      <c r="AM57" s="573"/>
      <c r="AN57" s="573"/>
      <c r="AO57" s="573"/>
      <c r="AP57" s="573"/>
      <c r="AQ57" s="573"/>
      <c r="AR57" s="573"/>
      <c r="AS57" s="573"/>
      <c r="AT57" s="573"/>
      <c r="AU57" s="573"/>
      <c r="AV57" s="573"/>
      <c r="AW57" s="573"/>
      <c r="AX57" s="573"/>
      <c r="AY57" s="573"/>
      <c r="AZ57" s="573"/>
      <c r="BA57" s="573"/>
      <c r="BB57" s="573"/>
      <c r="BC57" s="573"/>
      <c r="BD57" s="573"/>
      <c r="BE57" s="573"/>
      <c r="BF57" s="573"/>
      <c r="BG57" s="573"/>
      <c r="BH57" s="573"/>
      <c r="BI57" s="573"/>
      <c r="BJ57" s="573"/>
      <c r="BK57" s="573"/>
      <c r="BL57" s="573"/>
    </row>
    <row r="58" spans="1:64" s="553" customFormat="1" ht="15" customHeight="1">
      <c r="A58" s="559" t="s">
        <v>24</v>
      </c>
      <c r="B58" s="669" t="s">
        <v>148</v>
      </c>
      <c r="C58" s="669"/>
      <c r="D58" s="572"/>
      <c r="E58" s="572"/>
      <c r="F58" s="572"/>
      <c r="G58" s="572"/>
      <c r="H58" s="572"/>
      <c r="I58" s="572"/>
      <c r="J58" s="573"/>
      <c r="K58" s="573"/>
      <c r="L58" s="573"/>
      <c r="M58" s="573"/>
      <c r="N58" s="573"/>
      <c r="O58" s="573"/>
      <c r="P58" s="573"/>
      <c r="Q58" s="573"/>
      <c r="R58" s="573"/>
      <c r="S58" s="573"/>
      <c r="T58" s="573"/>
      <c r="U58" s="573"/>
      <c r="V58" s="573"/>
      <c r="W58" s="573"/>
      <c r="X58" s="573"/>
      <c r="Y58" s="573"/>
      <c r="Z58" s="573"/>
      <c r="AA58" s="573"/>
      <c r="AB58" s="573"/>
      <c r="AC58" s="573"/>
      <c r="AD58" s="573"/>
      <c r="AE58" s="573"/>
      <c r="AF58" s="573"/>
      <c r="AG58" s="573"/>
      <c r="AH58" s="573"/>
      <c r="AI58" s="573"/>
      <c r="AJ58" s="573"/>
      <c r="AK58" s="573"/>
      <c r="AL58" s="573"/>
      <c r="AM58" s="573"/>
      <c r="AN58" s="573"/>
      <c r="AO58" s="573"/>
      <c r="AP58" s="573"/>
      <c r="AQ58" s="573"/>
      <c r="AR58" s="573"/>
      <c r="AS58" s="573"/>
      <c r="AT58" s="573"/>
      <c r="AU58" s="573"/>
      <c r="AV58" s="573"/>
      <c r="AW58" s="573"/>
      <c r="AX58" s="573"/>
      <c r="AY58" s="573"/>
      <c r="AZ58" s="573"/>
      <c r="BA58" s="573"/>
      <c r="BB58" s="573"/>
      <c r="BC58" s="573"/>
      <c r="BD58" s="573"/>
      <c r="BE58" s="573"/>
      <c r="BF58" s="573"/>
      <c r="BG58" s="573"/>
      <c r="BH58" s="573"/>
      <c r="BI58" s="573"/>
      <c r="BJ58" s="573"/>
      <c r="BK58" s="573"/>
      <c r="BL58" s="573"/>
    </row>
    <row r="59" spans="1:64" s="553" customFormat="1" ht="16.5" customHeight="1">
      <c r="A59" s="559" t="s">
        <v>26</v>
      </c>
      <c r="B59" s="670" t="s">
        <v>149</v>
      </c>
      <c r="C59" s="670"/>
      <c r="D59" s="572"/>
      <c r="E59" s="572"/>
      <c r="F59" s="572"/>
      <c r="G59" s="572"/>
      <c r="H59" s="572"/>
      <c r="I59" s="572"/>
      <c r="J59" s="572"/>
      <c r="K59" s="573"/>
      <c r="L59" s="573"/>
      <c r="M59" s="573"/>
      <c r="N59" s="573"/>
      <c r="O59" s="573"/>
      <c r="P59" s="573"/>
      <c r="Q59" s="573"/>
      <c r="R59" s="573"/>
      <c r="S59" s="573"/>
      <c r="T59" s="573"/>
      <c r="U59" s="573"/>
      <c r="V59" s="573"/>
      <c r="W59" s="573"/>
      <c r="X59" s="573"/>
      <c r="Y59" s="573"/>
      <c r="Z59" s="573"/>
      <c r="AA59" s="573"/>
      <c r="AB59" s="573"/>
      <c r="AC59" s="573"/>
      <c r="AD59" s="573"/>
      <c r="AE59" s="573"/>
      <c r="AF59" s="573"/>
      <c r="AG59" s="573"/>
      <c r="AH59" s="573"/>
      <c r="AI59" s="573"/>
      <c r="AJ59" s="573"/>
      <c r="AK59" s="573"/>
      <c r="AL59" s="573"/>
      <c r="AM59" s="573"/>
      <c r="AN59" s="573"/>
      <c r="AO59" s="573"/>
      <c r="AP59" s="573"/>
      <c r="AQ59" s="573"/>
      <c r="AR59" s="573"/>
      <c r="AS59" s="573"/>
      <c r="AT59" s="573"/>
      <c r="AU59" s="573"/>
      <c r="AV59" s="573"/>
      <c r="AW59" s="573"/>
      <c r="AX59" s="573"/>
      <c r="AY59" s="573"/>
      <c r="AZ59" s="573"/>
      <c r="BA59" s="573"/>
      <c r="BB59" s="573"/>
      <c r="BC59" s="573"/>
      <c r="BD59" s="573"/>
      <c r="BE59" s="573"/>
      <c r="BF59" s="573"/>
      <c r="BG59" s="573"/>
      <c r="BH59" s="573"/>
      <c r="BI59" s="573"/>
      <c r="BJ59" s="573"/>
      <c r="BK59" s="573"/>
      <c r="BL59" s="573"/>
    </row>
    <row r="60" spans="1:64" s="553" customFormat="1" ht="16.5" customHeight="1">
      <c r="A60" s="592"/>
      <c r="B60" s="615"/>
      <c r="C60" s="616"/>
      <c r="D60" s="572"/>
      <c r="E60" s="572"/>
      <c r="F60" s="572"/>
      <c r="G60" s="572"/>
      <c r="H60" s="572"/>
      <c r="I60" s="572"/>
      <c r="J60" s="572"/>
      <c r="K60" s="573"/>
      <c r="L60" s="573"/>
      <c r="M60" s="573"/>
      <c r="N60" s="573"/>
      <c r="O60" s="573"/>
      <c r="P60" s="573"/>
      <c r="Q60" s="573"/>
      <c r="R60" s="573"/>
      <c r="S60" s="573"/>
      <c r="T60" s="573"/>
      <c r="U60" s="573"/>
      <c r="V60" s="573"/>
      <c r="W60" s="573"/>
      <c r="X60" s="573"/>
      <c r="Y60" s="573"/>
      <c r="Z60" s="573"/>
      <c r="AA60" s="573"/>
      <c r="AB60" s="573"/>
      <c r="AC60" s="573"/>
      <c r="AD60" s="573"/>
      <c r="AE60" s="573"/>
      <c r="AF60" s="573"/>
      <c r="AG60" s="573"/>
      <c r="AH60" s="573"/>
      <c r="AI60" s="573"/>
      <c r="AJ60" s="573"/>
      <c r="AK60" s="573"/>
      <c r="AL60" s="573"/>
      <c r="AM60" s="573"/>
      <c r="AN60" s="573"/>
      <c r="AO60" s="573"/>
      <c r="AP60" s="573"/>
      <c r="AQ60" s="573"/>
      <c r="AR60" s="573"/>
      <c r="AS60" s="573"/>
      <c r="AT60" s="573"/>
      <c r="AU60" s="573"/>
      <c r="AV60" s="573"/>
      <c r="AW60" s="573"/>
      <c r="AX60" s="573"/>
      <c r="AY60" s="573"/>
      <c r="AZ60" s="573"/>
      <c r="BA60" s="573"/>
      <c r="BB60" s="573"/>
      <c r="BC60" s="573"/>
      <c r="BD60" s="573"/>
      <c r="BE60" s="573"/>
      <c r="BF60" s="573"/>
      <c r="BG60" s="573"/>
      <c r="BH60" s="573"/>
      <c r="BI60" s="573"/>
      <c r="BJ60" s="573"/>
      <c r="BK60" s="573"/>
      <c r="BL60" s="573"/>
    </row>
    <row r="61" spans="1:64" s="553" customFormat="1" ht="16.5" customHeight="1">
      <c r="A61" s="592"/>
      <c r="B61" s="615"/>
      <c r="C61" s="616"/>
      <c r="D61" s="572"/>
      <c r="E61" s="572"/>
      <c r="F61" s="572"/>
      <c r="G61" s="572"/>
      <c r="H61" s="572"/>
      <c r="I61" s="572"/>
      <c r="J61" s="572"/>
      <c r="K61" s="573"/>
      <c r="L61" s="573"/>
      <c r="M61" s="573"/>
      <c r="N61" s="573"/>
      <c r="O61" s="573"/>
      <c r="P61" s="573"/>
      <c r="Q61" s="573"/>
      <c r="R61" s="573"/>
      <c r="S61" s="573"/>
      <c r="T61" s="573"/>
      <c r="U61" s="573"/>
      <c r="V61" s="573"/>
      <c r="W61" s="573"/>
      <c r="X61" s="573"/>
      <c r="Y61" s="573"/>
      <c r="Z61" s="573"/>
      <c r="AA61" s="573"/>
      <c r="AB61" s="573"/>
      <c r="AC61" s="573"/>
      <c r="AD61" s="573"/>
      <c r="AE61" s="573"/>
      <c r="AF61" s="573"/>
      <c r="AG61" s="573"/>
      <c r="AH61" s="573"/>
      <c r="AI61" s="573"/>
      <c r="AJ61" s="573"/>
      <c r="AK61" s="573"/>
      <c r="AL61" s="573"/>
      <c r="AM61" s="573"/>
      <c r="AN61" s="573"/>
      <c r="AO61" s="573"/>
      <c r="AP61" s="573"/>
      <c r="AQ61" s="573"/>
      <c r="AR61" s="573"/>
      <c r="AS61" s="573"/>
      <c r="AT61" s="573"/>
      <c r="AU61" s="573"/>
      <c r="AV61" s="573"/>
      <c r="AW61" s="573"/>
      <c r="AX61" s="573"/>
      <c r="AY61" s="573"/>
      <c r="AZ61" s="573"/>
      <c r="BA61" s="573"/>
      <c r="BB61" s="573"/>
      <c r="BC61" s="573"/>
      <c r="BD61" s="573"/>
      <c r="BE61" s="573"/>
      <c r="BF61" s="573"/>
      <c r="BG61" s="573"/>
      <c r="BH61" s="573"/>
      <c r="BI61" s="573"/>
      <c r="BJ61" s="573"/>
      <c r="BK61" s="573"/>
      <c r="BL61" s="573"/>
    </row>
    <row r="62" spans="1:64" s="553" customFormat="1" ht="16.5" customHeight="1">
      <c r="A62" s="592"/>
      <c r="B62" s="615"/>
      <c r="C62" s="616"/>
      <c r="D62" s="572"/>
      <c r="E62" s="572"/>
      <c r="F62" s="572"/>
      <c r="G62" s="572"/>
      <c r="H62" s="572"/>
      <c r="I62" s="572"/>
      <c r="J62" s="572"/>
      <c r="K62" s="573"/>
      <c r="L62" s="573"/>
      <c r="M62" s="573"/>
      <c r="N62" s="573"/>
      <c r="O62" s="573"/>
      <c r="P62" s="573"/>
      <c r="Q62" s="573"/>
      <c r="R62" s="573"/>
      <c r="S62" s="573"/>
      <c r="T62" s="573"/>
      <c r="U62" s="573"/>
      <c r="V62" s="573"/>
      <c r="W62" s="573"/>
      <c r="X62" s="573"/>
      <c r="Y62" s="573"/>
      <c r="Z62" s="573"/>
      <c r="AA62" s="573"/>
      <c r="AB62" s="573"/>
      <c r="AC62" s="573"/>
      <c r="AD62" s="573"/>
      <c r="AE62" s="573"/>
      <c r="AF62" s="573"/>
      <c r="AG62" s="573"/>
      <c r="AH62" s="573"/>
      <c r="AI62" s="573"/>
      <c r="AJ62" s="573"/>
      <c r="AK62" s="573"/>
      <c r="AL62" s="573"/>
      <c r="AM62" s="573"/>
      <c r="AN62" s="573"/>
      <c r="AO62" s="573"/>
      <c r="AP62" s="573"/>
      <c r="AQ62" s="573"/>
      <c r="AR62" s="573"/>
      <c r="AS62" s="573"/>
      <c r="AT62" s="573"/>
      <c r="AU62" s="573"/>
      <c r="AV62" s="573"/>
      <c r="AW62" s="573"/>
      <c r="AX62" s="573"/>
      <c r="AY62" s="573"/>
      <c r="AZ62" s="573"/>
      <c r="BA62" s="573"/>
      <c r="BB62" s="573"/>
      <c r="BC62" s="573"/>
      <c r="BD62" s="573"/>
      <c r="BE62" s="573"/>
      <c r="BF62" s="573"/>
      <c r="BG62" s="573"/>
      <c r="BH62" s="573"/>
      <c r="BI62" s="573"/>
      <c r="BJ62" s="573"/>
      <c r="BK62" s="573"/>
      <c r="BL62" s="573"/>
    </row>
    <row r="63" spans="1:64" s="553" customFormat="1" ht="16.5" customHeight="1">
      <c r="A63" s="592"/>
      <c r="B63" s="615"/>
      <c r="C63" s="616"/>
      <c r="D63" s="572"/>
      <c r="E63" s="572"/>
      <c r="F63" s="572"/>
      <c r="G63" s="572"/>
      <c r="H63" s="572"/>
      <c r="I63" s="572"/>
      <c r="J63" s="572"/>
      <c r="K63" s="573"/>
      <c r="L63" s="573"/>
      <c r="M63" s="573"/>
      <c r="N63" s="573"/>
      <c r="O63" s="573"/>
      <c r="P63" s="573"/>
      <c r="Q63" s="573"/>
      <c r="R63" s="573"/>
      <c r="S63" s="573"/>
      <c r="T63" s="573"/>
      <c r="U63" s="573"/>
      <c r="V63" s="573"/>
      <c r="W63" s="573"/>
      <c r="X63" s="573"/>
      <c r="Y63" s="573"/>
      <c r="Z63" s="573"/>
      <c r="AA63" s="573"/>
      <c r="AB63" s="573"/>
      <c r="AC63" s="573"/>
      <c r="AD63" s="573"/>
      <c r="AE63" s="573"/>
      <c r="AF63" s="573"/>
      <c r="AG63" s="573"/>
      <c r="AH63" s="573"/>
      <c r="AI63" s="573"/>
      <c r="AJ63" s="573"/>
      <c r="AK63" s="573"/>
      <c r="AL63" s="573"/>
      <c r="AM63" s="573"/>
      <c r="AN63" s="573"/>
      <c r="AO63" s="573"/>
      <c r="AP63" s="573"/>
      <c r="AQ63" s="573"/>
      <c r="AR63" s="573"/>
      <c r="AS63" s="573"/>
      <c r="AT63" s="573"/>
      <c r="AU63" s="573"/>
      <c r="AV63" s="573"/>
      <c r="AW63" s="573"/>
      <c r="AX63" s="573"/>
      <c r="AY63" s="573"/>
      <c r="AZ63" s="573"/>
      <c r="BA63" s="573"/>
      <c r="BB63" s="573"/>
      <c r="BC63" s="573"/>
      <c r="BD63" s="573"/>
      <c r="BE63" s="573"/>
      <c r="BF63" s="573"/>
      <c r="BG63" s="573"/>
      <c r="BH63" s="573"/>
      <c r="BI63" s="573"/>
      <c r="BJ63" s="573"/>
      <c r="BK63" s="573"/>
      <c r="BL63" s="573"/>
    </row>
    <row r="64" spans="1:64" s="553" customFormat="1" ht="16.5" customHeight="1">
      <c r="A64" s="592"/>
      <c r="B64" s="615"/>
      <c r="C64" s="616"/>
      <c r="D64" s="572"/>
      <c r="E64" s="572"/>
      <c r="F64" s="572"/>
      <c r="G64" s="572"/>
      <c r="H64" s="572"/>
      <c r="I64" s="572"/>
      <c r="J64" s="572"/>
      <c r="K64" s="573"/>
      <c r="L64" s="573"/>
      <c r="M64" s="573"/>
      <c r="N64" s="573"/>
      <c r="O64" s="573"/>
      <c r="P64" s="573"/>
      <c r="Q64" s="573"/>
      <c r="R64" s="573"/>
      <c r="S64" s="573"/>
      <c r="T64" s="573"/>
      <c r="U64" s="573"/>
      <c r="V64" s="573"/>
      <c r="W64" s="573"/>
      <c r="X64" s="573"/>
      <c r="Y64" s="573"/>
      <c r="Z64" s="573"/>
      <c r="AA64" s="573"/>
      <c r="AB64" s="573"/>
      <c r="AC64" s="573"/>
      <c r="AD64" s="573"/>
      <c r="AE64" s="573"/>
      <c r="AF64" s="573"/>
      <c r="AG64" s="573"/>
      <c r="AH64" s="573"/>
      <c r="AI64" s="573"/>
      <c r="AJ64" s="573"/>
      <c r="AK64" s="573"/>
      <c r="AL64" s="573"/>
      <c r="AM64" s="573"/>
      <c r="AN64" s="573"/>
      <c r="AO64" s="573"/>
      <c r="AP64" s="573"/>
      <c r="AQ64" s="573"/>
      <c r="AR64" s="573"/>
      <c r="AS64" s="573"/>
      <c r="AT64" s="573"/>
      <c r="AU64" s="573"/>
      <c r="AV64" s="573"/>
      <c r="AW64" s="573"/>
      <c r="AX64" s="573"/>
      <c r="AY64" s="573"/>
      <c r="AZ64" s="573"/>
      <c r="BA64" s="573"/>
      <c r="BB64" s="573"/>
      <c r="BC64" s="573"/>
      <c r="BD64" s="573"/>
      <c r="BE64" s="573"/>
      <c r="BF64" s="573"/>
      <c r="BG64" s="573"/>
      <c r="BH64" s="573"/>
      <c r="BI64" s="573"/>
      <c r="BJ64" s="573"/>
      <c r="BK64" s="573"/>
      <c r="BL64" s="573"/>
    </row>
    <row r="65" spans="1:64" s="553" customFormat="1" ht="16.5" customHeight="1">
      <c r="A65" s="592"/>
      <c r="B65" s="615"/>
      <c r="C65" s="616"/>
      <c r="D65" s="572"/>
      <c r="E65" s="572"/>
      <c r="F65" s="572"/>
      <c r="G65" s="572"/>
      <c r="H65" s="572"/>
      <c r="I65" s="572"/>
      <c r="J65" s="572"/>
      <c r="K65" s="573"/>
      <c r="L65" s="573"/>
      <c r="M65" s="573"/>
      <c r="N65" s="573"/>
      <c r="O65" s="573"/>
      <c r="P65" s="573"/>
      <c r="Q65" s="573"/>
      <c r="R65" s="573"/>
      <c r="S65" s="573"/>
      <c r="T65" s="573"/>
      <c r="U65" s="573"/>
      <c r="V65" s="573"/>
      <c r="W65" s="573"/>
      <c r="X65" s="573"/>
      <c r="Y65" s="573"/>
      <c r="Z65" s="573"/>
      <c r="AA65" s="573"/>
      <c r="AB65" s="573"/>
      <c r="AC65" s="573"/>
      <c r="AD65" s="573"/>
      <c r="AE65" s="573"/>
      <c r="AF65" s="573"/>
      <c r="AG65" s="573"/>
      <c r="AH65" s="573"/>
      <c r="AI65" s="573"/>
      <c r="AJ65" s="573"/>
      <c r="AK65" s="573"/>
      <c r="AL65" s="573"/>
      <c r="AM65" s="573"/>
      <c r="AN65" s="573"/>
      <c r="AO65" s="573"/>
      <c r="AP65" s="573"/>
      <c r="AQ65" s="573"/>
      <c r="AR65" s="573"/>
      <c r="AS65" s="573"/>
      <c r="AT65" s="573"/>
      <c r="AU65" s="573"/>
      <c r="AV65" s="573"/>
      <c r="AW65" s="573"/>
      <c r="AX65" s="573"/>
      <c r="AY65" s="573"/>
      <c r="AZ65" s="573"/>
      <c r="BA65" s="573"/>
      <c r="BB65" s="573"/>
      <c r="BC65" s="573"/>
      <c r="BD65" s="573"/>
      <c r="BE65" s="573"/>
      <c r="BF65" s="573"/>
      <c r="BG65" s="573"/>
      <c r="BH65" s="573"/>
      <c r="BI65" s="573"/>
      <c r="BJ65" s="573"/>
      <c r="BK65" s="573"/>
      <c r="BL65" s="573"/>
    </row>
    <row r="66" spans="1:64" s="553" customFormat="1" ht="16.5" customHeight="1">
      <c r="A66" s="592"/>
      <c r="B66" s="615"/>
      <c r="C66" s="616"/>
      <c r="D66" s="572"/>
      <c r="E66" s="572"/>
      <c r="F66" s="572"/>
      <c r="G66" s="572"/>
      <c r="H66" s="572"/>
      <c r="I66" s="572"/>
      <c r="J66" s="572"/>
      <c r="K66" s="573"/>
      <c r="L66" s="573"/>
      <c r="M66" s="573"/>
      <c r="N66" s="573"/>
      <c r="O66" s="573"/>
      <c r="P66" s="573"/>
      <c r="Q66" s="573"/>
      <c r="R66" s="573"/>
      <c r="S66" s="573"/>
      <c r="T66" s="573"/>
      <c r="U66" s="573"/>
      <c r="V66" s="573"/>
      <c r="W66" s="573"/>
      <c r="X66" s="573"/>
      <c r="Y66" s="573"/>
      <c r="Z66" s="573"/>
      <c r="AA66" s="573"/>
      <c r="AB66" s="573"/>
      <c r="AC66" s="573"/>
      <c r="AD66" s="573"/>
      <c r="AE66" s="573"/>
      <c r="AF66" s="573"/>
      <c r="AG66" s="573"/>
      <c r="AH66" s="573"/>
      <c r="AI66" s="573"/>
      <c r="AJ66" s="573"/>
      <c r="AK66" s="573"/>
      <c r="AL66" s="573"/>
      <c r="AM66" s="573"/>
      <c r="AN66" s="573"/>
      <c r="AO66" s="573"/>
      <c r="AP66" s="573"/>
      <c r="AQ66" s="573"/>
      <c r="AR66" s="573"/>
      <c r="AS66" s="573"/>
      <c r="AT66" s="573"/>
      <c r="AU66" s="573"/>
      <c r="AV66" s="573"/>
      <c r="AW66" s="573"/>
      <c r="AX66" s="573"/>
      <c r="AY66" s="573"/>
      <c r="AZ66" s="573"/>
      <c r="BA66" s="573"/>
      <c r="BB66" s="573"/>
      <c r="BC66" s="573"/>
      <c r="BD66" s="573"/>
      <c r="BE66" s="573"/>
      <c r="BF66" s="573"/>
      <c r="BG66" s="573"/>
      <c r="BH66" s="573"/>
      <c r="BI66" s="573"/>
      <c r="BJ66" s="573"/>
      <c r="BK66" s="573"/>
      <c r="BL66" s="573"/>
    </row>
    <row r="67" spans="1:64" s="553" customFormat="1" ht="16.5" customHeight="1">
      <c r="A67" s="592"/>
      <c r="B67" s="615"/>
      <c r="C67" s="616"/>
      <c r="D67" s="572"/>
      <c r="E67" s="572"/>
      <c r="F67" s="572"/>
      <c r="G67" s="572"/>
      <c r="H67" s="572"/>
      <c r="I67" s="572"/>
      <c r="J67" s="572"/>
      <c r="K67" s="573"/>
      <c r="L67" s="573"/>
      <c r="M67" s="573"/>
      <c r="N67" s="573"/>
      <c r="O67" s="573"/>
      <c r="P67" s="573"/>
      <c r="Q67" s="573"/>
      <c r="R67" s="573"/>
      <c r="S67" s="573"/>
      <c r="T67" s="573"/>
      <c r="U67" s="573"/>
      <c r="V67" s="573"/>
      <c r="W67" s="573"/>
      <c r="X67" s="573"/>
      <c r="Y67" s="573"/>
      <c r="Z67" s="573"/>
      <c r="AA67" s="573"/>
      <c r="AB67" s="573"/>
      <c r="AC67" s="573"/>
      <c r="AD67" s="573"/>
      <c r="AE67" s="573"/>
      <c r="AF67" s="573"/>
      <c r="AG67" s="573"/>
      <c r="AH67" s="573"/>
      <c r="AI67" s="573"/>
      <c r="AJ67" s="573"/>
      <c r="AK67" s="573"/>
      <c r="AL67" s="573"/>
      <c r="AM67" s="573"/>
      <c r="AN67" s="573"/>
      <c r="AO67" s="573"/>
      <c r="AP67" s="573"/>
      <c r="AQ67" s="573"/>
      <c r="AR67" s="573"/>
      <c r="AS67" s="573"/>
      <c r="AT67" s="573"/>
      <c r="AU67" s="573"/>
      <c r="AV67" s="573"/>
      <c r="AW67" s="573"/>
      <c r="AX67" s="573"/>
      <c r="AY67" s="573"/>
      <c r="AZ67" s="573"/>
      <c r="BA67" s="573"/>
      <c r="BB67" s="573"/>
      <c r="BC67" s="573"/>
      <c r="BD67" s="573"/>
      <c r="BE67" s="573"/>
      <c r="BF67" s="573"/>
      <c r="BG67" s="573"/>
      <c r="BH67" s="573"/>
      <c r="BI67" s="573"/>
      <c r="BJ67" s="573"/>
      <c r="BK67" s="573"/>
      <c r="BL67" s="573"/>
    </row>
    <row r="68" spans="1:64" s="553" customFormat="1" ht="16.5" customHeight="1">
      <c r="A68" s="592"/>
      <c r="B68" s="615"/>
      <c r="C68" s="616"/>
      <c r="D68" s="572"/>
      <c r="E68" s="572"/>
      <c r="F68" s="572"/>
      <c r="G68" s="572"/>
      <c r="H68" s="572"/>
      <c r="I68" s="572"/>
      <c r="J68" s="572"/>
      <c r="K68" s="573"/>
      <c r="L68" s="573"/>
      <c r="M68" s="573"/>
      <c r="N68" s="573"/>
      <c r="O68" s="573"/>
      <c r="P68" s="573"/>
      <c r="Q68" s="573"/>
      <c r="R68" s="573"/>
      <c r="S68" s="573"/>
      <c r="T68" s="573"/>
      <c r="U68" s="573"/>
      <c r="V68" s="573"/>
      <c r="W68" s="573"/>
      <c r="X68" s="573"/>
      <c r="Y68" s="573"/>
      <c r="Z68" s="573"/>
      <c r="AA68" s="573"/>
      <c r="AB68" s="573"/>
      <c r="AC68" s="573"/>
      <c r="AD68" s="573"/>
      <c r="AE68" s="573"/>
      <c r="AF68" s="573"/>
      <c r="AG68" s="573"/>
      <c r="AH68" s="573"/>
      <c r="AI68" s="573"/>
      <c r="AJ68" s="573"/>
      <c r="AK68" s="573"/>
      <c r="AL68" s="573"/>
      <c r="AM68" s="573"/>
      <c r="AN68" s="573"/>
      <c r="AO68" s="573"/>
      <c r="AP68" s="573"/>
      <c r="AQ68" s="573"/>
      <c r="AR68" s="573"/>
      <c r="AS68" s="573"/>
      <c r="AT68" s="573"/>
      <c r="AU68" s="573"/>
      <c r="AV68" s="573"/>
      <c r="AW68" s="573"/>
      <c r="AX68" s="573"/>
      <c r="AY68" s="573"/>
      <c r="AZ68" s="573"/>
      <c r="BA68" s="573"/>
      <c r="BB68" s="573"/>
      <c r="BC68" s="573"/>
      <c r="BD68" s="573"/>
      <c r="BE68" s="573"/>
      <c r="BF68" s="573"/>
      <c r="BG68" s="573"/>
      <c r="BH68" s="573"/>
      <c r="BI68" s="573"/>
      <c r="BJ68" s="573"/>
      <c r="BK68" s="573"/>
      <c r="BL68" s="573"/>
    </row>
    <row r="69" spans="1:64" s="553" customFormat="1" ht="16.5" customHeight="1">
      <c r="A69" s="592"/>
      <c r="B69" s="615"/>
      <c r="C69" s="616"/>
      <c r="D69" s="572"/>
      <c r="E69" s="572"/>
      <c r="F69" s="572"/>
      <c r="G69" s="572"/>
      <c r="H69" s="572"/>
      <c r="I69" s="572"/>
      <c r="J69" s="572"/>
      <c r="K69" s="573"/>
      <c r="L69" s="573"/>
      <c r="M69" s="573"/>
      <c r="N69" s="573"/>
      <c r="O69" s="573"/>
      <c r="P69" s="573"/>
      <c r="Q69" s="573"/>
      <c r="R69" s="573"/>
      <c r="S69" s="573"/>
      <c r="T69" s="573"/>
      <c r="U69" s="573"/>
      <c r="V69" s="573"/>
      <c r="W69" s="573"/>
      <c r="X69" s="573"/>
      <c r="Y69" s="573"/>
      <c r="Z69" s="573"/>
      <c r="AA69" s="573"/>
      <c r="AB69" s="573"/>
      <c r="AC69" s="573"/>
      <c r="AD69" s="573"/>
      <c r="AE69" s="573"/>
      <c r="AF69" s="573"/>
      <c r="AG69" s="573"/>
      <c r="AH69" s="573"/>
      <c r="AI69" s="573"/>
      <c r="AJ69" s="573"/>
      <c r="AK69" s="573"/>
      <c r="AL69" s="573"/>
      <c r="AM69" s="573"/>
      <c r="AN69" s="573"/>
      <c r="AO69" s="573"/>
      <c r="AP69" s="573"/>
      <c r="AQ69" s="573"/>
      <c r="AR69" s="573"/>
      <c r="AS69" s="573"/>
      <c r="AT69" s="573"/>
      <c r="AU69" s="573"/>
      <c r="AV69" s="573"/>
      <c r="AW69" s="573"/>
      <c r="AX69" s="573"/>
      <c r="AY69" s="573"/>
      <c r="AZ69" s="573"/>
      <c r="BA69" s="573"/>
      <c r="BB69" s="573"/>
      <c r="BC69" s="573"/>
      <c r="BD69" s="573"/>
      <c r="BE69" s="573"/>
      <c r="BF69" s="573"/>
      <c r="BG69" s="573"/>
      <c r="BH69" s="573"/>
      <c r="BI69" s="573"/>
      <c r="BJ69" s="573"/>
      <c r="BK69" s="573"/>
      <c r="BL69" s="573"/>
    </row>
    <row r="70" spans="1:64" s="553" customFormat="1" ht="16.5" customHeight="1">
      <c r="A70" s="592"/>
      <c r="B70" s="615"/>
      <c r="C70" s="616"/>
      <c r="D70" s="572"/>
      <c r="E70" s="572"/>
      <c r="F70" s="572"/>
      <c r="G70" s="572"/>
      <c r="H70" s="572"/>
      <c r="I70" s="572"/>
      <c r="J70" s="572"/>
      <c r="K70" s="573"/>
      <c r="L70" s="573"/>
      <c r="M70" s="573"/>
      <c r="N70" s="573"/>
      <c r="O70" s="573"/>
      <c r="P70" s="573"/>
      <c r="Q70" s="573"/>
      <c r="R70" s="573"/>
      <c r="S70" s="573"/>
      <c r="T70" s="573"/>
      <c r="U70" s="573"/>
      <c r="V70" s="573"/>
      <c r="W70" s="573"/>
      <c r="X70" s="573"/>
      <c r="Y70" s="573"/>
      <c r="Z70" s="573"/>
      <c r="AA70" s="573"/>
      <c r="AB70" s="573"/>
      <c r="AC70" s="573"/>
      <c r="AD70" s="573"/>
      <c r="AE70" s="573"/>
      <c r="AF70" s="573"/>
      <c r="AG70" s="573"/>
      <c r="AH70" s="573"/>
      <c r="AI70" s="573"/>
      <c r="AJ70" s="573"/>
      <c r="AK70" s="573"/>
      <c r="AL70" s="573"/>
      <c r="AM70" s="573"/>
      <c r="AN70" s="573"/>
      <c r="AO70" s="573"/>
      <c r="AP70" s="573"/>
      <c r="AQ70" s="573"/>
      <c r="AR70" s="573"/>
      <c r="AS70" s="573"/>
      <c r="AT70" s="573"/>
      <c r="AU70" s="573"/>
      <c r="AV70" s="573"/>
      <c r="AW70" s="573"/>
      <c r="AX70" s="573"/>
      <c r="AY70" s="573"/>
      <c r="AZ70" s="573"/>
      <c r="BA70" s="573"/>
      <c r="BB70" s="573"/>
      <c r="BC70" s="573"/>
      <c r="BD70" s="573"/>
      <c r="BE70" s="573"/>
      <c r="BF70" s="573"/>
      <c r="BG70" s="573"/>
      <c r="BH70" s="573"/>
      <c r="BI70" s="573"/>
      <c r="BJ70" s="573"/>
      <c r="BK70" s="573"/>
      <c r="BL70" s="573"/>
    </row>
    <row r="71" spans="1:64" s="553" customFormat="1" ht="16.5" customHeight="1">
      <c r="A71" s="592"/>
      <c r="B71" s="615"/>
      <c r="C71" s="616"/>
      <c r="D71" s="572"/>
      <c r="E71" s="572"/>
      <c r="F71" s="572"/>
      <c r="G71" s="572"/>
      <c r="H71" s="572"/>
      <c r="I71" s="572"/>
      <c r="J71" s="572"/>
      <c r="K71" s="573"/>
      <c r="L71" s="573"/>
      <c r="M71" s="573"/>
      <c r="N71" s="573"/>
      <c r="O71" s="573"/>
      <c r="P71" s="573"/>
      <c r="Q71" s="573"/>
      <c r="R71" s="573"/>
      <c r="S71" s="573"/>
      <c r="T71" s="573"/>
      <c r="U71" s="573"/>
      <c r="V71" s="573"/>
      <c r="W71" s="573"/>
      <c r="X71" s="573"/>
      <c r="Y71" s="573"/>
      <c r="Z71" s="573"/>
      <c r="AA71" s="573"/>
      <c r="AB71" s="573"/>
      <c r="AC71" s="573"/>
      <c r="AD71" s="573"/>
      <c r="AE71" s="573"/>
      <c r="AF71" s="573"/>
      <c r="AG71" s="573"/>
      <c r="AH71" s="573"/>
      <c r="AI71" s="573"/>
      <c r="AJ71" s="573"/>
      <c r="AK71" s="573"/>
      <c r="AL71" s="573"/>
      <c r="AM71" s="573"/>
      <c r="AN71" s="573"/>
      <c r="AO71" s="573"/>
      <c r="AP71" s="573"/>
      <c r="AQ71" s="573"/>
      <c r="AR71" s="573"/>
      <c r="AS71" s="573"/>
      <c r="AT71" s="573"/>
      <c r="AU71" s="573"/>
      <c r="AV71" s="573"/>
      <c r="AW71" s="573"/>
      <c r="AX71" s="573"/>
      <c r="AY71" s="573"/>
      <c r="AZ71" s="573"/>
      <c r="BA71" s="573"/>
      <c r="BB71" s="573"/>
      <c r="BC71" s="573"/>
      <c r="BD71" s="573"/>
      <c r="BE71" s="573"/>
      <c r="BF71" s="573"/>
      <c r="BG71" s="573"/>
      <c r="BH71" s="573"/>
      <c r="BI71" s="573"/>
      <c r="BJ71" s="573"/>
      <c r="BK71" s="573"/>
      <c r="BL71" s="573"/>
    </row>
    <row r="72" spans="1:64" s="553" customFormat="1" ht="16.5" customHeight="1">
      <c r="A72" s="592"/>
      <c r="B72" s="615"/>
      <c r="C72" s="616"/>
      <c r="D72" s="572"/>
      <c r="E72" s="572"/>
      <c r="F72" s="572"/>
      <c r="G72" s="572"/>
      <c r="H72" s="572"/>
      <c r="I72" s="572"/>
      <c r="J72" s="572"/>
      <c r="K72" s="573"/>
      <c r="L72" s="573"/>
      <c r="M72" s="573"/>
      <c r="N72" s="573"/>
      <c r="O72" s="573"/>
      <c r="P72" s="573"/>
      <c r="Q72" s="573"/>
      <c r="R72" s="573"/>
      <c r="S72" s="573"/>
      <c r="T72" s="573"/>
      <c r="U72" s="573"/>
      <c r="V72" s="573"/>
      <c r="W72" s="573"/>
      <c r="X72" s="573"/>
      <c r="Y72" s="573"/>
      <c r="Z72" s="573"/>
      <c r="AA72" s="573"/>
      <c r="AB72" s="573"/>
      <c r="AC72" s="573"/>
      <c r="AD72" s="573"/>
      <c r="AE72" s="573"/>
      <c r="AF72" s="573"/>
      <c r="AG72" s="573"/>
      <c r="AH72" s="573"/>
      <c r="AI72" s="573"/>
      <c r="AJ72" s="573"/>
      <c r="AK72" s="573"/>
      <c r="AL72" s="573"/>
      <c r="AM72" s="573"/>
      <c r="AN72" s="573"/>
      <c r="AO72" s="573"/>
      <c r="AP72" s="573"/>
      <c r="AQ72" s="573"/>
      <c r="AR72" s="573"/>
      <c r="AS72" s="573"/>
      <c r="AT72" s="573"/>
      <c r="AU72" s="573"/>
      <c r="AV72" s="573"/>
      <c r="AW72" s="573"/>
      <c r="AX72" s="573"/>
      <c r="AY72" s="573"/>
      <c r="AZ72" s="573"/>
      <c r="BA72" s="573"/>
      <c r="BB72" s="573"/>
      <c r="BC72" s="573"/>
      <c r="BD72" s="573"/>
      <c r="BE72" s="573"/>
      <c r="BF72" s="573"/>
      <c r="BG72" s="573"/>
      <c r="BH72" s="573"/>
      <c r="BI72" s="573"/>
      <c r="BJ72" s="573"/>
      <c r="BK72" s="573"/>
      <c r="BL72" s="573"/>
    </row>
    <row r="73" spans="1:64" s="553" customFormat="1" ht="16.5" customHeight="1">
      <c r="A73" s="592"/>
      <c r="B73" s="615"/>
      <c r="C73" s="616"/>
      <c r="D73" s="572"/>
      <c r="E73" s="572"/>
      <c r="F73" s="572"/>
      <c r="G73" s="572"/>
      <c r="H73" s="572"/>
      <c r="I73" s="572"/>
      <c r="J73" s="572"/>
      <c r="K73" s="573"/>
      <c r="L73" s="573"/>
      <c r="M73" s="573"/>
      <c r="N73" s="573"/>
      <c r="O73" s="573"/>
      <c r="P73" s="573"/>
      <c r="Q73" s="573"/>
      <c r="R73" s="573"/>
      <c r="S73" s="573"/>
      <c r="T73" s="573"/>
      <c r="U73" s="573"/>
      <c r="V73" s="573"/>
      <c r="W73" s="573"/>
      <c r="X73" s="573"/>
      <c r="Y73" s="573"/>
      <c r="Z73" s="573"/>
      <c r="AA73" s="573"/>
      <c r="AB73" s="573"/>
      <c r="AC73" s="573"/>
      <c r="AD73" s="573"/>
      <c r="AE73" s="573"/>
      <c r="AF73" s="573"/>
      <c r="AG73" s="573"/>
      <c r="AH73" s="573"/>
      <c r="AI73" s="573"/>
      <c r="AJ73" s="573"/>
      <c r="AK73" s="573"/>
      <c r="AL73" s="573"/>
      <c r="AM73" s="573"/>
      <c r="AN73" s="573"/>
      <c r="AO73" s="573"/>
      <c r="AP73" s="573"/>
      <c r="AQ73" s="573"/>
      <c r="AR73" s="573"/>
      <c r="AS73" s="573"/>
      <c r="AT73" s="573"/>
      <c r="AU73" s="573"/>
      <c r="AV73" s="573"/>
      <c r="AW73" s="573"/>
      <c r="AX73" s="573"/>
      <c r="AY73" s="573"/>
      <c r="AZ73" s="573"/>
      <c r="BA73" s="573"/>
      <c r="BB73" s="573"/>
      <c r="BC73" s="573"/>
      <c r="BD73" s="573"/>
      <c r="BE73" s="573"/>
      <c r="BF73" s="573"/>
      <c r="BG73" s="573"/>
      <c r="BH73" s="573"/>
      <c r="BI73" s="573"/>
      <c r="BJ73" s="573"/>
      <c r="BK73" s="573"/>
      <c r="BL73" s="573"/>
    </row>
    <row r="74" spans="1:64" s="553" customFormat="1" ht="16.5" customHeight="1">
      <c r="A74" s="592"/>
      <c r="B74" s="615"/>
      <c r="C74" s="616"/>
      <c r="D74" s="572"/>
      <c r="E74" s="572"/>
      <c r="F74" s="572"/>
      <c r="G74" s="572"/>
      <c r="H74" s="572"/>
      <c r="I74" s="572"/>
      <c r="J74" s="572"/>
      <c r="K74" s="573"/>
      <c r="L74" s="573"/>
      <c r="M74" s="573"/>
      <c r="N74" s="573"/>
      <c r="O74" s="573"/>
      <c r="P74" s="573"/>
      <c r="Q74" s="573"/>
      <c r="R74" s="573"/>
      <c r="S74" s="573"/>
      <c r="T74" s="573"/>
      <c r="U74" s="573"/>
      <c r="V74" s="573"/>
      <c r="W74" s="573"/>
      <c r="X74" s="573"/>
      <c r="Y74" s="573"/>
      <c r="Z74" s="573"/>
      <c r="AA74" s="573"/>
      <c r="AB74" s="573"/>
      <c r="AC74" s="573"/>
      <c r="AD74" s="573"/>
      <c r="AE74" s="573"/>
      <c r="AF74" s="573"/>
      <c r="AG74" s="573"/>
      <c r="AH74" s="573"/>
      <c r="AI74" s="573"/>
      <c r="AJ74" s="573"/>
      <c r="AK74" s="573"/>
      <c r="AL74" s="573"/>
      <c r="AM74" s="573"/>
      <c r="AN74" s="573"/>
      <c r="AO74" s="573"/>
      <c r="AP74" s="573"/>
      <c r="AQ74" s="573"/>
      <c r="AR74" s="573"/>
      <c r="AS74" s="573"/>
      <c r="AT74" s="573"/>
      <c r="AU74" s="573"/>
      <c r="AV74" s="573"/>
      <c r="AW74" s="573"/>
      <c r="AX74" s="573"/>
      <c r="AY74" s="573"/>
      <c r="AZ74" s="573"/>
      <c r="BA74" s="573"/>
      <c r="BB74" s="573"/>
      <c r="BC74" s="573"/>
      <c r="BD74" s="573"/>
      <c r="BE74" s="573"/>
      <c r="BF74" s="573"/>
      <c r="BG74" s="573"/>
      <c r="BH74" s="573"/>
      <c r="BI74" s="573"/>
      <c r="BJ74" s="573"/>
      <c r="BK74" s="573"/>
      <c r="BL74" s="573"/>
    </row>
    <row r="75" spans="1:64" s="553" customFormat="1" ht="16.5" customHeight="1">
      <c r="A75" s="592"/>
      <c r="B75" s="615"/>
      <c r="C75" s="616"/>
      <c r="D75" s="572"/>
      <c r="E75" s="572"/>
      <c r="F75" s="572"/>
      <c r="G75" s="572"/>
      <c r="H75" s="572"/>
      <c r="I75" s="572"/>
      <c r="J75" s="572"/>
      <c r="K75" s="573"/>
      <c r="L75" s="573"/>
      <c r="M75" s="573"/>
      <c r="N75" s="573"/>
      <c r="O75" s="573"/>
      <c r="P75" s="573"/>
      <c r="Q75" s="573"/>
      <c r="R75" s="573"/>
      <c r="S75" s="573"/>
      <c r="T75" s="573"/>
      <c r="U75" s="573"/>
      <c r="V75" s="573"/>
      <c r="W75" s="573"/>
      <c r="X75" s="573"/>
      <c r="Y75" s="573"/>
      <c r="Z75" s="573"/>
      <c r="AA75" s="573"/>
      <c r="AB75" s="573"/>
      <c r="AC75" s="573"/>
      <c r="AD75" s="573"/>
      <c r="AE75" s="573"/>
      <c r="AF75" s="573"/>
      <c r="AG75" s="573"/>
      <c r="AH75" s="573"/>
      <c r="AI75" s="573"/>
      <c r="AJ75" s="573"/>
      <c r="AK75" s="573"/>
      <c r="AL75" s="573"/>
      <c r="AM75" s="573"/>
      <c r="AN75" s="573"/>
      <c r="AO75" s="573"/>
      <c r="AP75" s="573"/>
      <c r="AQ75" s="573"/>
      <c r="AR75" s="573"/>
      <c r="AS75" s="573"/>
      <c r="AT75" s="573"/>
      <c r="AU75" s="573"/>
      <c r="AV75" s="573"/>
      <c r="AW75" s="573"/>
      <c r="AX75" s="573"/>
      <c r="AY75" s="573"/>
      <c r="AZ75" s="573"/>
      <c r="BA75" s="573"/>
      <c r="BB75" s="573"/>
      <c r="BC75" s="573"/>
      <c r="BD75" s="573"/>
      <c r="BE75" s="573"/>
      <c r="BF75" s="573"/>
      <c r="BG75" s="573"/>
      <c r="BH75" s="573"/>
      <c r="BI75" s="573"/>
      <c r="BJ75" s="573"/>
      <c r="BK75" s="573"/>
      <c r="BL75" s="573"/>
    </row>
    <row r="76" spans="1:64" s="553" customFormat="1" ht="16.5" customHeight="1">
      <c r="A76" s="592"/>
      <c r="B76" s="615"/>
      <c r="C76" s="616"/>
      <c r="D76" s="572"/>
      <c r="E76" s="572"/>
      <c r="F76" s="572"/>
      <c r="G76" s="572"/>
      <c r="H76" s="572"/>
      <c r="I76" s="572"/>
      <c r="J76" s="572"/>
      <c r="K76" s="573"/>
      <c r="L76" s="573"/>
      <c r="M76" s="573"/>
      <c r="N76" s="573"/>
      <c r="O76" s="573"/>
      <c r="P76" s="573"/>
      <c r="Q76" s="573"/>
      <c r="R76" s="573"/>
      <c r="S76" s="573"/>
      <c r="T76" s="573"/>
      <c r="U76" s="573"/>
      <c r="V76" s="573"/>
      <c r="W76" s="573"/>
      <c r="X76" s="573"/>
      <c r="Y76" s="573"/>
      <c r="Z76" s="573"/>
      <c r="AA76" s="573"/>
      <c r="AB76" s="573"/>
      <c r="AC76" s="573"/>
      <c r="AD76" s="573"/>
      <c r="AE76" s="573"/>
      <c r="AF76" s="573"/>
      <c r="AG76" s="573"/>
      <c r="AH76" s="573"/>
      <c r="AI76" s="573"/>
      <c r="AJ76" s="573"/>
      <c r="AK76" s="573"/>
      <c r="AL76" s="573"/>
      <c r="AM76" s="573"/>
      <c r="AN76" s="573"/>
      <c r="AO76" s="573"/>
      <c r="AP76" s="573"/>
      <c r="AQ76" s="573"/>
      <c r="AR76" s="573"/>
      <c r="AS76" s="573"/>
      <c r="AT76" s="573"/>
      <c r="AU76" s="573"/>
      <c r="AV76" s="573"/>
      <c r="AW76" s="573"/>
      <c r="AX76" s="573"/>
      <c r="AY76" s="573"/>
      <c r="AZ76" s="573"/>
      <c r="BA76" s="573"/>
      <c r="BB76" s="573"/>
      <c r="BC76" s="573"/>
      <c r="BD76" s="573"/>
      <c r="BE76" s="573"/>
      <c r="BF76" s="573"/>
      <c r="BG76" s="573"/>
      <c r="BH76" s="573"/>
      <c r="BI76" s="573"/>
      <c r="BJ76" s="573"/>
      <c r="BK76" s="573"/>
      <c r="BL76" s="573"/>
    </row>
    <row r="77" spans="1:64" s="553" customFormat="1" ht="16.5" customHeight="1">
      <c r="A77" s="592"/>
      <c r="B77" s="615"/>
      <c r="C77" s="616"/>
      <c r="D77" s="572"/>
      <c r="E77" s="572"/>
      <c r="F77" s="572"/>
      <c r="G77" s="572"/>
      <c r="H77" s="572"/>
      <c r="I77" s="572"/>
      <c r="J77" s="572"/>
      <c r="K77" s="573"/>
      <c r="L77" s="573"/>
      <c r="M77" s="573"/>
      <c r="N77" s="573"/>
      <c r="O77" s="573"/>
      <c r="P77" s="573"/>
      <c r="Q77" s="573"/>
      <c r="R77" s="573"/>
      <c r="S77" s="573"/>
      <c r="T77" s="573"/>
      <c r="U77" s="573"/>
      <c r="V77" s="573"/>
      <c r="W77" s="573"/>
      <c r="X77" s="573"/>
      <c r="Y77" s="573"/>
      <c r="Z77" s="573"/>
      <c r="AA77" s="573"/>
      <c r="AB77" s="573"/>
      <c r="AC77" s="573"/>
      <c r="AD77" s="573"/>
      <c r="AE77" s="573"/>
      <c r="AF77" s="573"/>
      <c r="AG77" s="573"/>
      <c r="AH77" s="573"/>
      <c r="AI77" s="573"/>
      <c r="AJ77" s="573"/>
      <c r="AK77" s="573"/>
      <c r="AL77" s="573"/>
      <c r="AM77" s="573"/>
      <c r="AN77" s="573"/>
      <c r="AO77" s="573"/>
      <c r="AP77" s="573"/>
      <c r="AQ77" s="573"/>
      <c r="AR77" s="573"/>
      <c r="AS77" s="573"/>
      <c r="AT77" s="573"/>
      <c r="AU77" s="573"/>
      <c r="AV77" s="573"/>
      <c r="AW77" s="573"/>
      <c r="AX77" s="573"/>
      <c r="AY77" s="573"/>
      <c r="AZ77" s="573"/>
      <c r="BA77" s="573"/>
      <c r="BB77" s="573"/>
      <c r="BC77" s="573"/>
      <c r="BD77" s="573"/>
      <c r="BE77" s="573"/>
      <c r="BF77" s="573"/>
      <c r="BG77" s="573"/>
      <c r="BH77" s="573"/>
      <c r="BI77" s="573"/>
      <c r="BJ77" s="573"/>
      <c r="BK77" s="573"/>
      <c r="BL77" s="573"/>
    </row>
    <row r="78" spans="1:64" s="553" customFormat="1" ht="16.5" customHeight="1">
      <c r="A78" s="592"/>
      <c r="B78" s="615"/>
      <c r="C78" s="616"/>
      <c r="D78" s="572"/>
      <c r="E78" s="572"/>
      <c r="F78" s="572"/>
      <c r="G78" s="572"/>
      <c r="H78" s="572"/>
      <c r="I78" s="572"/>
      <c r="J78" s="572"/>
      <c r="K78" s="573"/>
      <c r="L78" s="573"/>
      <c r="M78" s="573"/>
      <c r="N78" s="573"/>
      <c r="O78" s="573"/>
      <c r="P78" s="573"/>
      <c r="Q78" s="573"/>
      <c r="R78" s="573"/>
      <c r="S78" s="573"/>
      <c r="T78" s="573"/>
      <c r="U78" s="573"/>
      <c r="V78" s="573"/>
      <c r="W78" s="573"/>
      <c r="X78" s="573"/>
      <c r="Y78" s="573"/>
      <c r="Z78" s="573"/>
      <c r="AA78" s="573"/>
      <c r="AB78" s="573"/>
      <c r="AC78" s="573"/>
      <c r="AD78" s="573"/>
      <c r="AE78" s="573"/>
      <c r="AF78" s="573"/>
      <c r="AG78" s="573"/>
      <c r="AH78" s="573"/>
      <c r="AI78" s="573"/>
      <c r="AJ78" s="573"/>
      <c r="AK78" s="573"/>
      <c r="AL78" s="573"/>
      <c r="AM78" s="573"/>
      <c r="AN78" s="573"/>
      <c r="AO78" s="573"/>
      <c r="AP78" s="573"/>
      <c r="AQ78" s="573"/>
      <c r="AR78" s="573"/>
      <c r="AS78" s="573"/>
      <c r="AT78" s="573"/>
      <c r="AU78" s="573"/>
      <c r="AV78" s="573"/>
      <c r="AW78" s="573"/>
      <c r="AX78" s="573"/>
      <c r="AY78" s="573"/>
      <c r="AZ78" s="573"/>
      <c r="BA78" s="573"/>
      <c r="BB78" s="573"/>
      <c r="BC78" s="573"/>
      <c r="BD78" s="573"/>
      <c r="BE78" s="573"/>
      <c r="BF78" s="573"/>
      <c r="BG78" s="573"/>
      <c r="BH78" s="573"/>
      <c r="BI78" s="573"/>
      <c r="BJ78" s="573"/>
      <c r="BK78" s="573"/>
      <c r="BL78" s="573"/>
    </row>
    <row r="79" spans="1:64" ht="16.5" customHeight="1"/>
    <row r="80" spans="1:64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</sheetData>
  <sheetProtection sheet="1" objects="1" scenarios="1"/>
  <mergeCells count="5">
    <mergeCell ref="A54:C54"/>
    <mergeCell ref="B56:C56"/>
    <mergeCell ref="B57:C57"/>
    <mergeCell ref="B58:C58"/>
    <mergeCell ref="B59:C59"/>
  </mergeCells>
  <conditionalFormatting sqref="C46">
    <cfRule type="cellIs" dxfId="2" priority="3" operator="equal">
      <formula>0</formula>
    </cfRule>
    <cfRule type="cellIs" dxfId="1" priority="2" operator="lessThan">
      <formula>0</formula>
    </cfRule>
    <cfRule type="cellIs" dxfId="0" priority="1" operator="greaterThan">
      <formula>0</formula>
    </cfRule>
  </conditionalFormatting>
  <printOptions horizontalCentered="1"/>
  <pageMargins left="0.31527777777777799" right="0.118055555555556" top="1.1499999999999999" bottom="0" header="0.51180555555555496" footer="0.51180555555555496"/>
  <pageSetup paperSize="9" scale="73" firstPageNumber="0" orientation="portrait" useFirstPageNumber="1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AMK1022"/>
  <sheetViews>
    <sheetView showGridLines="0" zoomScale="130" zoomScaleNormal="130" workbookViewId="0">
      <selection activeCell="D160" sqref="D160"/>
    </sheetView>
  </sheetViews>
  <sheetFormatPr defaultColWidth="9" defaultRowHeight="12.75"/>
  <cols>
    <col min="1" max="1" width="7.140625" style="531" customWidth="1"/>
    <col min="2" max="2" width="60" style="532" customWidth="1"/>
    <col min="3" max="3" width="46.7109375" style="530" customWidth="1"/>
    <col min="4" max="4" width="17.140625" style="530" customWidth="1"/>
    <col min="5" max="5" width="15.28515625" style="530" customWidth="1"/>
    <col min="6" max="6" width="11.42578125" style="530" customWidth="1"/>
    <col min="7" max="7" width="34.140625" style="530" customWidth="1"/>
    <col min="8" max="8" width="39.42578125" style="530" customWidth="1"/>
    <col min="9" max="9" width="11.42578125" style="530" customWidth="1"/>
    <col min="10" max="10" width="83.85546875" style="533" customWidth="1"/>
    <col min="11" max="15" width="11.42578125" style="530" customWidth="1"/>
    <col min="16" max="16" width="12.28515625" style="530" customWidth="1"/>
    <col min="17" max="1025" width="11.42578125" style="530" customWidth="1"/>
    <col min="1026" max="16384" width="9" style="534"/>
  </cols>
  <sheetData>
    <row r="4" spans="1:10" ht="13.5">
      <c r="B4" s="772"/>
      <c r="J4" s="773"/>
    </row>
    <row r="5" spans="1:10" ht="16.5" customHeight="1">
      <c r="B5" s="671" t="s">
        <v>150</v>
      </c>
      <c r="C5" s="671"/>
      <c r="D5" s="535" t="s">
        <v>30</v>
      </c>
      <c r="J5" s="773"/>
    </row>
    <row r="6" spans="1:10" ht="16.5" customHeight="1">
      <c r="B6" s="672" t="s">
        <v>151</v>
      </c>
      <c r="C6" s="672"/>
      <c r="D6" s="535">
        <v>2026</v>
      </c>
      <c r="J6" s="773"/>
    </row>
    <row r="7" spans="1:10" ht="16.5" customHeight="1">
      <c r="B7" s="772"/>
      <c r="C7" s="536" t="s">
        <v>33</v>
      </c>
      <c r="D7" s="537" t="s">
        <v>4</v>
      </c>
      <c r="J7" s="773"/>
    </row>
    <row r="11" spans="1:10" s="528" customFormat="1" ht="15">
      <c r="A11" s="538"/>
      <c r="B11" s="539" t="s">
        <v>152</v>
      </c>
      <c r="C11" s="540" t="s">
        <v>153</v>
      </c>
      <c r="D11" s="774"/>
      <c r="E11" s="541"/>
      <c r="F11" s="542"/>
      <c r="G11" s="542"/>
      <c r="H11" s="542"/>
      <c r="I11" s="542"/>
      <c r="J11" s="775"/>
    </row>
    <row r="12" spans="1:10" s="528" customFormat="1" ht="10.5" customHeight="1">
      <c r="A12" s="538"/>
      <c r="B12" s="543"/>
      <c r="C12" s="540"/>
      <c r="D12" s="774"/>
      <c r="E12" s="541"/>
      <c r="F12" s="542"/>
      <c r="G12" s="542"/>
      <c r="H12" s="542"/>
      <c r="I12" s="542"/>
      <c r="J12" s="775"/>
    </row>
    <row r="13" spans="1:10" s="529" customFormat="1" ht="22.5" customHeight="1">
      <c r="A13" s="544" t="s">
        <v>73</v>
      </c>
      <c r="B13" s="545" t="s">
        <v>154</v>
      </c>
      <c r="C13" s="545" t="s">
        <v>155</v>
      </c>
      <c r="D13" s="546" t="s">
        <v>156</v>
      </c>
      <c r="E13" s="776"/>
      <c r="F13" s="776"/>
      <c r="G13" s="776"/>
      <c r="H13" s="547"/>
      <c r="I13" s="776"/>
      <c r="J13" s="777"/>
    </row>
    <row r="14" spans="1:10" s="530" customFormat="1" ht="15" customHeight="1">
      <c r="A14" s="778">
        <v>1</v>
      </c>
      <c r="B14" s="779" t="s">
        <v>157</v>
      </c>
      <c r="C14" s="548"/>
      <c r="D14" s="780">
        <v>604062.06999999995</v>
      </c>
      <c r="E14" s="549"/>
      <c r="F14" s="549"/>
      <c r="G14" s="775"/>
      <c r="H14" s="775"/>
      <c r="I14" s="549"/>
    </row>
    <row r="15" spans="1:10" s="530" customFormat="1" ht="15" customHeight="1">
      <c r="A15" s="778">
        <v>2</v>
      </c>
      <c r="B15" s="779" t="s">
        <v>158</v>
      </c>
      <c r="C15" s="548"/>
      <c r="D15" s="780"/>
      <c r="E15" s="549"/>
      <c r="F15" s="549"/>
      <c r="G15" s="775"/>
      <c r="H15" s="775"/>
      <c r="I15" s="549"/>
    </row>
    <row r="16" spans="1:10" s="530" customFormat="1" ht="15" customHeight="1">
      <c r="A16" s="778">
        <v>3</v>
      </c>
      <c r="B16" s="779" t="s">
        <v>159</v>
      </c>
      <c r="C16" s="548"/>
      <c r="D16" s="780">
        <v>78222.61</v>
      </c>
      <c r="E16" s="549"/>
      <c r="F16" s="549"/>
      <c r="G16" s="775"/>
      <c r="H16" s="775"/>
      <c r="I16" s="549"/>
    </row>
    <row r="17" spans="1:9" s="530" customFormat="1" ht="15" customHeight="1">
      <c r="A17" s="778">
        <v>4</v>
      </c>
      <c r="B17" s="779" t="s">
        <v>160</v>
      </c>
      <c r="C17" s="781"/>
      <c r="D17" s="780"/>
      <c r="E17" s="549"/>
      <c r="F17" s="549"/>
      <c r="G17" s="775"/>
      <c r="H17" s="775"/>
      <c r="I17" s="549"/>
    </row>
    <row r="18" spans="1:9" s="530" customFormat="1" ht="15" customHeight="1">
      <c r="A18" s="778">
        <v>5</v>
      </c>
      <c r="B18" s="779" t="s">
        <v>161</v>
      </c>
      <c r="C18" s="781"/>
      <c r="D18" s="780"/>
      <c r="E18" s="549"/>
      <c r="F18" s="549"/>
      <c r="G18" s="775"/>
      <c r="H18" s="775"/>
      <c r="I18" s="549"/>
    </row>
    <row r="19" spans="1:9" s="530" customFormat="1" ht="15" customHeight="1">
      <c r="A19" s="778">
        <v>6</v>
      </c>
      <c r="B19" s="779" t="s">
        <v>162</v>
      </c>
      <c r="C19" s="781"/>
      <c r="D19" s="780">
        <v>41684.06</v>
      </c>
      <c r="E19" s="549"/>
      <c r="F19" s="549"/>
      <c r="G19" s="775"/>
      <c r="H19" s="775"/>
      <c r="I19" s="549"/>
    </row>
    <row r="20" spans="1:9" s="530" customFormat="1" ht="15" customHeight="1">
      <c r="A20" s="778">
        <v>7</v>
      </c>
      <c r="B20" s="779" t="s">
        <v>163</v>
      </c>
      <c r="C20" s="781"/>
      <c r="D20" s="780">
        <v>1032.2</v>
      </c>
      <c r="E20" s="549"/>
      <c r="F20" s="549"/>
      <c r="G20" s="775"/>
      <c r="H20" s="775"/>
      <c r="I20" s="549"/>
    </row>
    <row r="21" spans="1:9" s="530" customFormat="1" ht="15" customHeight="1">
      <c r="A21" s="778">
        <v>8</v>
      </c>
      <c r="B21" s="779" t="s">
        <v>164</v>
      </c>
      <c r="C21" s="781"/>
      <c r="D21" s="780"/>
      <c r="E21" s="549"/>
      <c r="F21" s="549"/>
      <c r="G21" s="782"/>
      <c r="H21" s="775"/>
      <c r="I21" s="549"/>
    </row>
    <row r="22" spans="1:9" s="530" customFormat="1" ht="15" customHeight="1">
      <c r="A22" s="778">
        <v>9</v>
      </c>
      <c r="B22" s="779" t="s">
        <v>165</v>
      </c>
      <c r="C22" s="781"/>
      <c r="D22" s="780">
        <v>33326.35</v>
      </c>
      <c r="E22" s="549"/>
      <c r="F22" s="549"/>
      <c r="G22" s="782"/>
      <c r="H22" s="775"/>
      <c r="I22" s="549"/>
    </row>
    <row r="23" spans="1:9" s="530" customFormat="1" ht="15" customHeight="1">
      <c r="A23" s="778">
        <v>10</v>
      </c>
      <c r="B23" s="779" t="s">
        <v>166</v>
      </c>
      <c r="C23" s="781"/>
      <c r="D23" s="780"/>
      <c r="E23" s="549"/>
      <c r="F23" s="549"/>
      <c r="G23" s="782"/>
      <c r="H23" s="775"/>
      <c r="I23" s="549"/>
    </row>
    <row r="24" spans="1:9" s="530" customFormat="1" ht="15" customHeight="1">
      <c r="A24" s="778">
        <v>11</v>
      </c>
      <c r="B24" s="779" t="s">
        <v>167</v>
      </c>
      <c r="C24" s="781"/>
      <c r="D24" s="780"/>
      <c r="E24" s="549"/>
      <c r="F24" s="549"/>
      <c r="G24" s="782"/>
      <c r="H24" s="775"/>
      <c r="I24" s="549"/>
    </row>
    <row r="25" spans="1:9" s="530" customFormat="1" ht="15" customHeight="1">
      <c r="A25" s="778">
        <v>12</v>
      </c>
      <c r="B25" s="779" t="s">
        <v>168</v>
      </c>
      <c r="C25" s="781"/>
      <c r="D25" s="780"/>
      <c r="E25" s="549"/>
      <c r="F25" s="549"/>
      <c r="G25" s="782"/>
      <c r="H25" s="775"/>
      <c r="I25" s="549"/>
    </row>
    <row r="26" spans="1:9" s="530" customFormat="1" ht="15" customHeight="1">
      <c r="A26" s="778">
        <v>13</v>
      </c>
      <c r="B26" s="779" t="s">
        <v>169</v>
      </c>
      <c r="C26" s="781"/>
      <c r="D26" s="780"/>
      <c r="E26" s="549"/>
      <c r="F26" s="549"/>
      <c r="G26" s="783"/>
      <c r="H26" s="775"/>
      <c r="I26" s="549"/>
    </row>
    <row r="27" spans="1:9" s="530" customFormat="1" ht="15" customHeight="1">
      <c r="A27" s="778">
        <v>14</v>
      </c>
      <c r="B27" s="779" t="s">
        <v>170</v>
      </c>
      <c r="C27" s="781"/>
      <c r="D27" s="780"/>
      <c r="E27" s="549"/>
      <c r="F27" s="549"/>
      <c r="G27" s="783"/>
      <c r="H27" s="775"/>
      <c r="I27" s="549"/>
    </row>
    <row r="28" spans="1:9" s="530" customFormat="1" ht="15" customHeight="1">
      <c r="A28" s="778">
        <v>15</v>
      </c>
      <c r="B28" s="779" t="s">
        <v>171</v>
      </c>
      <c r="C28" s="781"/>
      <c r="D28" s="780">
        <v>10662</v>
      </c>
      <c r="E28" s="549"/>
      <c r="F28" s="549"/>
      <c r="G28" s="783"/>
      <c r="H28" s="775"/>
      <c r="I28" s="549"/>
    </row>
    <row r="29" spans="1:9" s="530" customFormat="1" ht="15" customHeight="1">
      <c r="A29" s="778">
        <v>16</v>
      </c>
      <c r="B29" s="779" t="s">
        <v>172</v>
      </c>
      <c r="C29" s="781"/>
      <c r="D29" s="780"/>
      <c r="E29" s="549"/>
      <c r="F29" s="549"/>
      <c r="G29" s="783"/>
      <c r="H29" s="775"/>
      <c r="I29" s="549"/>
    </row>
    <row r="30" spans="1:9" s="530" customFormat="1" ht="15" customHeight="1">
      <c r="A30" s="778">
        <v>17</v>
      </c>
      <c r="B30" s="779" t="s">
        <v>173</v>
      </c>
      <c r="C30" s="781"/>
      <c r="D30" s="780">
        <v>69764.75</v>
      </c>
      <c r="E30" s="549"/>
      <c r="F30" s="549"/>
      <c r="G30" s="783"/>
      <c r="H30" s="775"/>
      <c r="I30" s="549"/>
    </row>
    <row r="31" spans="1:9" s="530" customFormat="1" ht="15" customHeight="1">
      <c r="A31" s="778">
        <v>18</v>
      </c>
      <c r="B31" s="779" t="s">
        <v>174</v>
      </c>
      <c r="C31" s="781"/>
      <c r="D31" s="780"/>
      <c r="E31" s="549"/>
      <c r="F31" s="549"/>
      <c r="G31" s="783"/>
      <c r="H31" s="775"/>
      <c r="I31" s="549"/>
    </row>
    <row r="32" spans="1:9" s="530" customFormat="1" ht="15" customHeight="1">
      <c r="A32" s="778">
        <v>19</v>
      </c>
      <c r="B32" s="779" t="s">
        <v>175</v>
      </c>
      <c r="C32" s="781"/>
      <c r="D32" s="780"/>
      <c r="E32" s="549"/>
      <c r="F32" s="549"/>
      <c r="G32" s="782"/>
      <c r="H32" s="775"/>
      <c r="I32" s="549"/>
    </row>
    <row r="33" spans="1:9" s="530" customFormat="1" ht="15" customHeight="1">
      <c r="A33" s="778">
        <v>20</v>
      </c>
      <c r="B33" s="779" t="s">
        <v>176</v>
      </c>
      <c r="C33" s="781"/>
      <c r="D33" s="780">
        <v>235126.09</v>
      </c>
      <c r="E33" s="549"/>
      <c r="F33" s="549"/>
      <c r="G33" s="782"/>
      <c r="H33" s="775"/>
      <c r="I33" s="549"/>
    </row>
    <row r="34" spans="1:9" s="530" customFormat="1" ht="15" customHeight="1">
      <c r="A34" s="778">
        <v>21</v>
      </c>
      <c r="B34" s="779" t="s">
        <v>177</v>
      </c>
      <c r="C34" s="781"/>
      <c r="D34" s="780"/>
      <c r="E34" s="549"/>
      <c r="F34" s="549"/>
      <c r="G34" s="782"/>
      <c r="H34" s="775"/>
      <c r="I34" s="549"/>
    </row>
    <row r="35" spans="1:9" s="530" customFormat="1" ht="15" customHeight="1">
      <c r="A35" s="778">
        <v>22</v>
      </c>
      <c r="B35" s="779" t="s">
        <v>178</v>
      </c>
      <c r="C35" s="781"/>
      <c r="D35" s="780">
        <v>18001.62</v>
      </c>
      <c r="E35" s="549"/>
      <c r="F35" s="549"/>
      <c r="G35" s="782"/>
      <c r="H35" s="775"/>
      <c r="I35" s="549"/>
    </row>
    <row r="36" spans="1:9" s="530" customFormat="1" ht="15" customHeight="1">
      <c r="A36" s="778">
        <v>23</v>
      </c>
      <c r="B36" s="779" t="s">
        <v>179</v>
      </c>
      <c r="C36" s="781"/>
      <c r="D36" s="780">
        <v>37200</v>
      </c>
      <c r="E36" s="549"/>
      <c r="F36" s="549"/>
      <c r="G36" s="782"/>
      <c r="H36" s="775"/>
      <c r="I36" s="549"/>
    </row>
    <row r="37" spans="1:9" s="530" customFormat="1" ht="15" customHeight="1">
      <c r="A37" s="778">
        <v>24</v>
      </c>
      <c r="B37" s="779" t="s">
        <v>180</v>
      </c>
      <c r="C37" s="781"/>
      <c r="D37" s="780">
        <v>58908.77</v>
      </c>
      <c r="E37" s="549"/>
      <c r="F37" s="549"/>
      <c r="G37" s="782"/>
      <c r="H37" s="775"/>
      <c r="I37" s="549"/>
    </row>
    <row r="38" spans="1:9" s="530" customFormat="1" ht="15" customHeight="1">
      <c r="A38" s="778">
        <v>25</v>
      </c>
      <c r="B38" s="779" t="s">
        <v>181</v>
      </c>
      <c r="C38" s="781"/>
      <c r="D38" s="780"/>
      <c r="E38" s="549"/>
      <c r="F38" s="549"/>
      <c r="G38" s="782"/>
      <c r="H38" s="775"/>
      <c r="I38" s="549"/>
    </row>
    <row r="39" spans="1:9" s="530" customFormat="1" ht="15" customHeight="1">
      <c r="A39" s="778">
        <v>26</v>
      </c>
      <c r="B39" s="779" t="s">
        <v>182</v>
      </c>
      <c r="C39" s="781"/>
      <c r="D39" s="780"/>
      <c r="E39" s="549"/>
      <c r="F39" s="549"/>
      <c r="G39" s="782"/>
      <c r="H39" s="775"/>
      <c r="I39" s="549"/>
    </row>
    <row r="40" spans="1:9" s="530" customFormat="1" ht="15" customHeight="1">
      <c r="A40" s="778">
        <v>27</v>
      </c>
      <c r="B40" s="779" t="s">
        <v>183</v>
      </c>
      <c r="C40" s="781"/>
      <c r="D40" s="780"/>
      <c r="E40" s="549"/>
      <c r="F40" s="549"/>
      <c r="G40" s="782"/>
      <c r="H40" s="775"/>
      <c r="I40" s="549"/>
    </row>
    <row r="41" spans="1:9" s="530" customFormat="1" ht="15" customHeight="1">
      <c r="A41" s="778">
        <v>28</v>
      </c>
      <c r="B41" s="779" t="s">
        <v>184</v>
      </c>
      <c r="C41" s="781"/>
      <c r="D41" s="780"/>
      <c r="E41" s="549"/>
      <c r="F41" s="549"/>
      <c r="G41" s="782"/>
      <c r="H41" s="775"/>
      <c r="I41" s="549"/>
    </row>
    <row r="42" spans="1:9" s="530" customFormat="1" ht="15" customHeight="1">
      <c r="A42" s="778">
        <v>29</v>
      </c>
      <c r="B42" s="779" t="s">
        <v>185</v>
      </c>
      <c r="C42" s="781"/>
      <c r="D42" s="780"/>
      <c r="E42" s="549"/>
      <c r="F42" s="549"/>
      <c r="G42" s="782"/>
      <c r="H42" s="775"/>
      <c r="I42" s="549"/>
    </row>
    <row r="43" spans="1:9" s="530" customFormat="1" ht="15" customHeight="1">
      <c r="A43" s="778">
        <v>30</v>
      </c>
      <c r="B43" s="779" t="s">
        <v>186</v>
      </c>
      <c r="C43" s="781"/>
      <c r="D43" s="780"/>
      <c r="E43" s="549"/>
      <c r="F43" s="549"/>
      <c r="G43" s="782"/>
      <c r="H43" s="775"/>
      <c r="I43" s="549"/>
    </row>
    <row r="44" spans="1:9" s="530" customFormat="1" ht="15" customHeight="1">
      <c r="A44" s="778">
        <v>31</v>
      </c>
      <c r="B44" s="779" t="s">
        <v>187</v>
      </c>
      <c r="C44" s="781"/>
      <c r="D44" s="780"/>
      <c r="E44" s="549"/>
      <c r="F44" s="549"/>
      <c r="G44" s="782"/>
      <c r="H44" s="775"/>
      <c r="I44" s="549"/>
    </row>
    <row r="45" spans="1:9" s="530" customFormat="1" ht="15" customHeight="1">
      <c r="A45" s="778">
        <v>32</v>
      </c>
      <c r="B45" s="779" t="s">
        <v>188</v>
      </c>
      <c r="C45" s="781"/>
      <c r="D45" s="780">
        <v>2352</v>
      </c>
      <c r="E45" s="549"/>
      <c r="F45" s="549"/>
      <c r="G45" s="782"/>
      <c r="H45" s="775"/>
      <c r="I45" s="549"/>
    </row>
    <row r="46" spans="1:9" s="530" customFormat="1" ht="15" customHeight="1">
      <c r="A46" s="778">
        <v>33</v>
      </c>
      <c r="B46" s="779" t="s">
        <v>189</v>
      </c>
      <c r="C46" s="781"/>
      <c r="D46" s="780"/>
      <c r="E46" s="549"/>
      <c r="F46" s="549"/>
      <c r="G46" s="782"/>
      <c r="H46" s="775"/>
      <c r="I46" s="549"/>
    </row>
    <row r="47" spans="1:9" s="530" customFormat="1" ht="15" customHeight="1">
      <c r="A47" s="778">
        <v>34</v>
      </c>
      <c r="B47" s="779" t="s">
        <v>190</v>
      </c>
      <c r="C47" s="781"/>
      <c r="D47" s="780"/>
      <c r="E47" s="549"/>
      <c r="F47" s="549"/>
      <c r="G47" s="782"/>
      <c r="H47" s="775"/>
      <c r="I47" s="549"/>
    </row>
    <row r="48" spans="1:9" s="530" customFormat="1" ht="15" customHeight="1">
      <c r="A48" s="778">
        <v>35</v>
      </c>
      <c r="B48" s="779" t="s">
        <v>191</v>
      </c>
      <c r="C48" s="781"/>
      <c r="D48" s="780"/>
      <c r="E48" s="549"/>
      <c r="F48" s="549"/>
      <c r="G48" s="782"/>
      <c r="H48" s="775"/>
      <c r="I48" s="549"/>
    </row>
    <row r="49" spans="1:9" s="530" customFormat="1" ht="15" customHeight="1">
      <c r="A49" s="778">
        <v>36</v>
      </c>
      <c r="B49" s="779" t="s">
        <v>192</v>
      </c>
      <c r="C49" s="781"/>
      <c r="D49" s="780"/>
      <c r="E49" s="549"/>
      <c r="F49" s="549"/>
      <c r="G49" s="782"/>
      <c r="H49" s="775"/>
      <c r="I49" s="549"/>
    </row>
    <row r="50" spans="1:9" s="530" customFormat="1" ht="15" customHeight="1">
      <c r="A50" s="778">
        <v>37</v>
      </c>
      <c r="B50" s="779" t="s">
        <v>193</v>
      </c>
      <c r="C50" s="781"/>
      <c r="D50" s="780"/>
      <c r="E50" s="549"/>
      <c r="F50" s="549"/>
      <c r="G50" s="782"/>
      <c r="H50" s="775"/>
      <c r="I50" s="549"/>
    </row>
    <row r="51" spans="1:9" s="530" customFormat="1" ht="15" customHeight="1">
      <c r="A51" s="778">
        <v>38</v>
      </c>
      <c r="B51" s="779" t="s">
        <v>194</v>
      </c>
      <c r="C51" s="781"/>
      <c r="D51" s="780"/>
      <c r="E51" s="549"/>
      <c r="F51" s="549"/>
      <c r="G51" s="782"/>
      <c r="H51" s="775"/>
      <c r="I51" s="549"/>
    </row>
    <row r="52" spans="1:9" s="530" customFormat="1" ht="15" customHeight="1">
      <c r="A52" s="778">
        <v>39</v>
      </c>
      <c r="B52" s="779" t="s">
        <v>195</v>
      </c>
      <c r="C52" s="781"/>
      <c r="D52" s="780"/>
      <c r="E52" s="549"/>
      <c r="F52" s="549"/>
      <c r="G52" s="782"/>
      <c r="H52" s="775"/>
      <c r="I52" s="549"/>
    </row>
    <row r="53" spans="1:9" s="530" customFormat="1" ht="15" customHeight="1">
      <c r="A53" s="778">
        <v>40</v>
      </c>
      <c r="B53" s="779" t="s">
        <v>196</v>
      </c>
      <c r="C53" s="781"/>
      <c r="D53" s="780"/>
      <c r="E53" s="549"/>
      <c r="F53" s="549"/>
      <c r="G53" s="782"/>
      <c r="H53" s="775"/>
      <c r="I53" s="549"/>
    </row>
    <row r="54" spans="1:9" s="530" customFormat="1" ht="15" customHeight="1">
      <c r="A54" s="778">
        <v>41</v>
      </c>
      <c r="B54" s="779" t="s">
        <v>197</v>
      </c>
      <c r="C54" s="781"/>
      <c r="D54" s="780"/>
      <c r="E54" s="549"/>
      <c r="F54" s="549"/>
      <c r="G54" s="782"/>
      <c r="H54" s="775"/>
      <c r="I54" s="549"/>
    </row>
    <row r="55" spans="1:9" s="530" customFormat="1" ht="15" customHeight="1">
      <c r="A55" s="778">
        <v>42</v>
      </c>
      <c r="B55" s="779" t="s">
        <v>198</v>
      </c>
      <c r="C55" s="781"/>
      <c r="D55" s="780"/>
      <c r="E55" s="549"/>
      <c r="F55" s="549"/>
      <c r="G55" s="782"/>
      <c r="H55" s="775"/>
      <c r="I55" s="549"/>
    </row>
    <row r="56" spans="1:9" s="530" customFormat="1" ht="15" customHeight="1">
      <c r="A56" s="778">
        <v>43</v>
      </c>
      <c r="B56" s="779" t="s">
        <v>199</v>
      </c>
      <c r="C56" s="781"/>
      <c r="D56" s="780"/>
      <c r="E56" s="549"/>
      <c r="F56" s="549"/>
      <c r="G56" s="782"/>
      <c r="H56" s="775"/>
      <c r="I56" s="549"/>
    </row>
    <row r="57" spans="1:9" s="530" customFormat="1" ht="15" customHeight="1">
      <c r="A57" s="778">
        <v>44</v>
      </c>
      <c r="B57" s="779" t="s">
        <v>200</v>
      </c>
      <c r="C57" s="781"/>
      <c r="D57" s="780"/>
      <c r="E57" s="549"/>
      <c r="F57" s="549"/>
      <c r="G57" s="782"/>
      <c r="H57" s="775"/>
      <c r="I57" s="549"/>
    </row>
    <row r="58" spans="1:9" s="530" customFormat="1" ht="15" customHeight="1">
      <c r="A58" s="778">
        <v>45</v>
      </c>
      <c r="B58" s="779" t="s">
        <v>201</v>
      </c>
      <c r="C58" s="781"/>
      <c r="D58" s="780"/>
      <c r="E58" s="549"/>
      <c r="F58" s="549"/>
      <c r="G58" s="782"/>
      <c r="H58" s="775"/>
      <c r="I58" s="549"/>
    </row>
    <row r="59" spans="1:9" s="530" customFormat="1" ht="15" customHeight="1">
      <c r="A59" s="778">
        <v>46</v>
      </c>
      <c r="B59" s="779" t="s">
        <v>202</v>
      </c>
      <c r="C59" s="781"/>
      <c r="D59" s="780">
        <v>104312.5</v>
      </c>
      <c r="E59" s="549"/>
      <c r="F59" s="549"/>
      <c r="G59" s="782"/>
      <c r="H59" s="775"/>
      <c r="I59" s="549"/>
    </row>
    <row r="60" spans="1:9" s="530" customFormat="1" ht="15" customHeight="1">
      <c r="A60" s="778">
        <v>47</v>
      </c>
      <c r="B60" s="779" t="s">
        <v>203</v>
      </c>
      <c r="C60" s="781"/>
      <c r="D60" s="780"/>
      <c r="E60" s="549"/>
      <c r="F60" s="549"/>
      <c r="G60" s="782"/>
      <c r="H60" s="775"/>
      <c r="I60" s="549"/>
    </row>
    <row r="61" spans="1:9" s="530" customFormat="1" ht="15" customHeight="1">
      <c r="A61" s="778">
        <v>48</v>
      </c>
      <c r="B61" s="779" t="s">
        <v>204</v>
      </c>
      <c r="C61" s="781"/>
      <c r="D61" s="780"/>
      <c r="E61" s="549"/>
      <c r="F61" s="549"/>
      <c r="G61" s="775"/>
      <c r="H61" s="775"/>
      <c r="I61" s="549"/>
    </row>
    <row r="62" spans="1:9" s="530" customFormat="1" ht="15" customHeight="1">
      <c r="A62" s="778">
        <v>49</v>
      </c>
      <c r="B62" s="779" t="s">
        <v>205</v>
      </c>
      <c r="C62" s="781"/>
      <c r="D62" s="780"/>
      <c r="E62" s="549"/>
      <c r="F62" s="549"/>
      <c r="G62" s="782"/>
      <c r="H62" s="775"/>
      <c r="I62" s="549"/>
    </row>
    <row r="63" spans="1:9" s="530" customFormat="1" ht="15" customHeight="1">
      <c r="A63" s="778">
        <v>50</v>
      </c>
      <c r="B63" s="779" t="s">
        <v>206</v>
      </c>
      <c r="C63" s="781"/>
      <c r="D63" s="780"/>
      <c r="E63" s="549"/>
      <c r="F63" s="549"/>
      <c r="G63" s="782"/>
      <c r="H63" s="775"/>
      <c r="I63" s="549"/>
    </row>
    <row r="64" spans="1:9" s="530" customFormat="1" ht="15" customHeight="1">
      <c r="A64" s="778">
        <v>51</v>
      </c>
      <c r="B64" s="779" t="s">
        <v>207</v>
      </c>
      <c r="C64" s="781"/>
      <c r="D64" s="780"/>
      <c r="E64" s="549"/>
      <c r="F64" s="549"/>
      <c r="G64" s="775"/>
      <c r="H64" s="775"/>
      <c r="I64" s="549"/>
    </row>
    <row r="65" spans="1:9" s="530" customFormat="1" ht="15" customHeight="1">
      <c r="A65" s="778">
        <v>52</v>
      </c>
      <c r="B65" s="779" t="s">
        <v>208</v>
      </c>
      <c r="C65" s="781"/>
      <c r="D65" s="780">
        <v>4780</v>
      </c>
      <c r="E65" s="549"/>
      <c r="F65" s="549"/>
      <c r="G65" s="775"/>
      <c r="H65" s="775"/>
      <c r="I65" s="549"/>
    </row>
    <row r="66" spans="1:9" s="530" customFormat="1" ht="15" customHeight="1">
      <c r="A66" s="778">
        <v>53</v>
      </c>
      <c r="B66" s="779" t="s">
        <v>209</v>
      </c>
      <c r="C66" s="781"/>
      <c r="D66" s="780"/>
      <c r="E66" s="549"/>
      <c r="F66" s="549"/>
      <c r="G66" s="775"/>
      <c r="H66" s="775"/>
      <c r="I66" s="549"/>
    </row>
    <row r="67" spans="1:9" s="530" customFormat="1" ht="15" customHeight="1">
      <c r="A67" s="778">
        <v>54</v>
      </c>
      <c r="B67" s="779" t="s">
        <v>210</v>
      </c>
      <c r="C67" s="781"/>
      <c r="D67" s="780">
        <v>16405.919999999998</v>
      </c>
      <c r="E67" s="549"/>
      <c r="F67" s="549"/>
      <c r="G67" s="775"/>
      <c r="H67" s="775"/>
      <c r="I67" s="549"/>
    </row>
    <row r="68" spans="1:9" s="530" customFormat="1" ht="15" customHeight="1">
      <c r="A68" s="778">
        <v>55</v>
      </c>
      <c r="B68" s="779" t="s">
        <v>211</v>
      </c>
      <c r="C68" s="781"/>
      <c r="D68" s="780"/>
      <c r="E68" s="549"/>
      <c r="F68" s="549"/>
      <c r="G68" s="775"/>
      <c r="H68" s="775"/>
      <c r="I68" s="549"/>
    </row>
    <row r="69" spans="1:9" s="530" customFormat="1" ht="15" customHeight="1">
      <c r="A69" s="778">
        <v>56</v>
      </c>
      <c r="B69" s="779" t="s">
        <v>212</v>
      </c>
      <c r="C69" s="781"/>
      <c r="D69" s="780">
        <v>17240.3</v>
      </c>
      <c r="E69" s="549"/>
      <c r="F69" s="549"/>
      <c r="G69" s="775"/>
      <c r="H69" s="775"/>
      <c r="I69" s="549"/>
    </row>
    <row r="70" spans="1:9" s="530" customFormat="1" ht="15" customHeight="1">
      <c r="A70" s="778">
        <v>57</v>
      </c>
      <c r="B70" s="779" t="s">
        <v>213</v>
      </c>
      <c r="C70" s="781"/>
      <c r="D70" s="780"/>
      <c r="E70" s="549"/>
      <c r="F70" s="549"/>
      <c r="G70" s="775"/>
      <c r="H70" s="775"/>
      <c r="I70" s="549"/>
    </row>
    <row r="71" spans="1:9" s="530" customFormat="1" ht="15" customHeight="1">
      <c r="A71" s="778">
        <v>58</v>
      </c>
      <c r="B71" s="779" t="s">
        <v>214</v>
      </c>
      <c r="C71" s="781"/>
      <c r="D71" s="780"/>
      <c r="E71" s="549"/>
      <c r="F71" s="549"/>
      <c r="G71" s="775"/>
      <c r="H71" s="775"/>
      <c r="I71" s="549"/>
    </row>
    <row r="72" spans="1:9" s="530" customFormat="1" ht="15" customHeight="1">
      <c r="A72" s="778">
        <v>59</v>
      </c>
      <c r="B72" s="779" t="s">
        <v>215</v>
      </c>
      <c r="C72" s="781"/>
      <c r="D72" s="780"/>
      <c r="E72" s="549"/>
      <c r="F72" s="549"/>
      <c r="G72" s="775"/>
      <c r="H72" s="775"/>
      <c r="I72" s="549"/>
    </row>
    <row r="73" spans="1:9" s="530" customFormat="1" ht="15" customHeight="1">
      <c r="A73" s="778">
        <v>60</v>
      </c>
      <c r="B73" s="779" t="s">
        <v>216</v>
      </c>
      <c r="C73" s="781"/>
      <c r="D73" s="780"/>
      <c r="E73" s="549"/>
      <c r="F73" s="549"/>
      <c r="G73" s="775"/>
      <c r="H73" s="775"/>
      <c r="I73" s="549"/>
    </row>
    <row r="74" spans="1:9" s="530" customFormat="1" ht="15" customHeight="1">
      <c r="A74" s="778">
        <v>61</v>
      </c>
      <c r="B74" s="779" t="s">
        <v>217</v>
      </c>
      <c r="C74" s="781"/>
      <c r="D74" s="780"/>
      <c r="E74" s="549"/>
      <c r="F74" s="549"/>
      <c r="G74" s="783"/>
      <c r="H74" s="775"/>
      <c r="I74" s="549"/>
    </row>
    <row r="75" spans="1:9" s="530" customFormat="1" ht="15" customHeight="1">
      <c r="A75" s="778">
        <v>62</v>
      </c>
      <c r="B75" s="779" t="s">
        <v>218</v>
      </c>
      <c r="C75" s="781"/>
      <c r="D75" s="780">
        <v>74845.55</v>
      </c>
      <c r="E75" s="549"/>
      <c r="F75" s="549"/>
      <c r="G75" s="783"/>
      <c r="H75" s="775"/>
      <c r="I75" s="549"/>
    </row>
    <row r="76" spans="1:9" s="530" customFormat="1" ht="15" customHeight="1">
      <c r="A76" s="778">
        <v>63</v>
      </c>
      <c r="B76" s="779" t="s">
        <v>219</v>
      </c>
      <c r="C76" s="781"/>
      <c r="D76" s="780"/>
      <c r="E76" s="549"/>
      <c r="F76" s="549"/>
      <c r="G76" s="783"/>
      <c r="H76" s="775"/>
      <c r="I76" s="549"/>
    </row>
    <row r="77" spans="1:9" s="530" customFormat="1" ht="15" customHeight="1">
      <c r="A77" s="778">
        <v>64</v>
      </c>
      <c r="B77" s="779" t="s">
        <v>220</v>
      </c>
      <c r="C77" s="781"/>
      <c r="D77" s="780"/>
      <c r="E77" s="549"/>
      <c r="F77" s="549"/>
      <c r="G77" s="783"/>
      <c r="H77" s="775"/>
      <c r="I77" s="549"/>
    </row>
    <row r="78" spans="1:9" s="530" customFormat="1" ht="15" customHeight="1">
      <c r="A78" s="778">
        <v>65</v>
      </c>
      <c r="B78" s="779" t="s">
        <v>221</v>
      </c>
      <c r="C78" s="781"/>
      <c r="D78" s="780"/>
      <c r="E78" s="549"/>
      <c r="F78" s="549"/>
      <c r="G78" s="775"/>
      <c r="H78" s="775"/>
      <c r="I78" s="549"/>
    </row>
    <row r="79" spans="1:9" s="530" customFormat="1" ht="15" customHeight="1">
      <c r="A79" s="778">
        <v>66</v>
      </c>
      <c r="B79" s="779" t="s">
        <v>222</v>
      </c>
      <c r="C79" s="781"/>
      <c r="D79" s="780">
        <v>100000</v>
      </c>
      <c r="E79" s="549"/>
      <c r="F79" s="549"/>
      <c r="G79" s="775"/>
      <c r="H79" s="775"/>
      <c r="I79" s="549"/>
    </row>
    <row r="80" spans="1:9" s="530" customFormat="1" ht="15" customHeight="1">
      <c r="A80" s="778">
        <v>67</v>
      </c>
      <c r="B80" s="779" t="s">
        <v>223</v>
      </c>
      <c r="C80" s="781"/>
      <c r="D80" s="780"/>
      <c r="E80" s="549"/>
      <c r="F80" s="549"/>
      <c r="G80" s="775"/>
      <c r="H80" s="775"/>
      <c r="I80" s="549"/>
    </row>
    <row r="81" spans="1:9" s="530" customFormat="1" ht="15" customHeight="1">
      <c r="A81" s="778">
        <v>68</v>
      </c>
      <c r="B81" s="779" t="s">
        <v>224</v>
      </c>
      <c r="C81" s="781"/>
      <c r="D81" s="780"/>
      <c r="E81" s="549"/>
      <c r="F81" s="549"/>
      <c r="G81" s="775"/>
      <c r="H81" s="775"/>
      <c r="I81" s="549"/>
    </row>
    <row r="82" spans="1:9" s="530" customFormat="1" ht="15" customHeight="1">
      <c r="A82" s="778">
        <v>69</v>
      </c>
      <c r="B82" s="779" t="s">
        <v>225</v>
      </c>
      <c r="C82" s="781"/>
      <c r="D82" s="780"/>
      <c r="E82" s="549"/>
      <c r="F82" s="549"/>
      <c r="G82" s="775"/>
      <c r="H82" s="775"/>
      <c r="I82" s="549"/>
    </row>
    <row r="83" spans="1:9" s="530" customFormat="1" ht="15" customHeight="1">
      <c r="A83" s="778">
        <v>70</v>
      </c>
      <c r="B83" s="779" t="s">
        <v>226</v>
      </c>
      <c r="C83" s="781"/>
      <c r="D83" s="780"/>
      <c r="E83" s="549"/>
      <c r="F83" s="549"/>
      <c r="G83" s="775"/>
      <c r="H83" s="775"/>
      <c r="I83" s="549"/>
    </row>
    <row r="84" spans="1:9" s="530" customFormat="1" ht="15" customHeight="1">
      <c r="A84" s="778">
        <v>71</v>
      </c>
      <c r="B84" s="779" t="s">
        <v>227</v>
      </c>
      <c r="C84" s="781"/>
      <c r="D84" s="780"/>
      <c r="E84" s="549"/>
      <c r="F84" s="549"/>
      <c r="G84" s="775"/>
      <c r="H84" s="775"/>
      <c r="I84" s="549"/>
    </row>
    <row r="85" spans="1:9" s="530" customFormat="1" ht="15" customHeight="1">
      <c r="A85" s="778">
        <v>72</v>
      </c>
      <c r="B85" s="779" t="s">
        <v>228</v>
      </c>
      <c r="C85" s="781"/>
      <c r="D85" s="780"/>
      <c r="E85" s="549"/>
      <c r="F85" s="549"/>
      <c r="G85" s="782"/>
      <c r="H85" s="775"/>
      <c r="I85" s="549"/>
    </row>
    <row r="86" spans="1:9" s="530" customFormat="1" ht="15" customHeight="1">
      <c r="A86" s="778">
        <v>73</v>
      </c>
      <c r="B86" s="779" t="s">
        <v>229</v>
      </c>
      <c r="C86" s="781"/>
      <c r="D86" s="780"/>
      <c r="E86" s="549"/>
      <c r="F86" s="549"/>
      <c r="G86" s="782"/>
      <c r="H86" s="775"/>
      <c r="I86" s="549"/>
    </row>
    <row r="87" spans="1:9" s="530" customFormat="1" ht="15" customHeight="1">
      <c r="A87" s="778">
        <v>74</v>
      </c>
      <c r="B87" s="779" t="s">
        <v>230</v>
      </c>
      <c r="C87" s="781"/>
      <c r="D87" s="780">
        <v>129.9</v>
      </c>
      <c r="E87" s="549"/>
      <c r="F87" s="549"/>
      <c r="G87" s="782"/>
      <c r="H87" s="775"/>
      <c r="I87" s="549"/>
    </row>
    <row r="88" spans="1:9" s="530" customFormat="1" ht="15" customHeight="1">
      <c r="A88" s="778">
        <v>75</v>
      </c>
      <c r="B88" s="779" t="s">
        <v>231</v>
      </c>
      <c r="C88" s="781"/>
      <c r="D88" s="780"/>
      <c r="E88" s="549"/>
      <c r="F88" s="549"/>
      <c r="G88" s="782"/>
      <c r="H88" s="775"/>
      <c r="I88" s="549"/>
    </row>
    <row r="89" spans="1:9" s="530" customFormat="1" ht="15" customHeight="1">
      <c r="A89" s="778">
        <v>76</v>
      </c>
      <c r="B89" s="779" t="s">
        <v>232</v>
      </c>
      <c r="C89" s="781"/>
      <c r="D89" s="780"/>
      <c r="E89" s="549"/>
      <c r="F89" s="549"/>
      <c r="G89" s="782"/>
      <c r="H89" s="775"/>
      <c r="I89" s="549"/>
    </row>
    <row r="90" spans="1:9" s="530" customFormat="1" ht="15" customHeight="1">
      <c r="A90" s="778">
        <v>77</v>
      </c>
      <c r="B90" s="779" t="s">
        <v>233</v>
      </c>
      <c r="C90" s="781"/>
      <c r="D90" s="780"/>
      <c r="E90" s="549"/>
      <c r="F90" s="549"/>
      <c r="G90" s="782"/>
      <c r="H90" s="775"/>
      <c r="I90" s="549"/>
    </row>
    <row r="91" spans="1:9" s="530" customFormat="1" ht="15" customHeight="1">
      <c r="A91" s="778">
        <v>78</v>
      </c>
      <c r="B91" s="779" t="s">
        <v>234</v>
      </c>
      <c r="C91" s="781"/>
      <c r="D91" s="780"/>
      <c r="E91" s="549"/>
      <c r="F91" s="549"/>
      <c r="G91" s="782"/>
      <c r="H91" s="775"/>
      <c r="I91" s="549"/>
    </row>
    <row r="92" spans="1:9" s="530" customFormat="1" ht="15" customHeight="1">
      <c r="A92" s="778">
        <v>79</v>
      </c>
      <c r="B92" s="779" t="s">
        <v>235</v>
      </c>
      <c r="C92" s="781"/>
      <c r="D92" s="780"/>
      <c r="E92" s="549"/>
      <c r="F92" s="549"/>
      <c r="G92" s="782"/>
      <c r="H92" s="775"/>
      <c r="I92" s="549"/>
    </row>
    <row r="93" spans="1:9" s="530" customFormat="1" ht="15" customHeight="1">
      <c r="A93" s="778">
        <v>80</v>
      </c>
      <c r="B93" s="779" t="s">
        <v>236</v>
      </c>
      <c r="C93" s="781"/>
      <c r="D93" s="780"/>
      <c r="E93" s="549"/>
      <c r="F93" s="549"/>
      <c r="G93" s="783"/>
      <c r="H93" s="775"/>
      <c r="I93" s="549"/>
    </row>
    <row r="94" spans="1:9" s="530" customFormat="1" ht="15" customHeight="1">
      <c r="A94" s="778">
        <v>81</v>
      </c>
      <c r="B94" s="779" t="s">
        <v>237</v>
      </c>
      <c r="C94" s="781"/>
      <c r="D94" s="780"/>
      <c r="E94" s="549"/>
      <c r="F94" s="549"/>
      <c r="G94" s="783"/>
      <c r="H94" s="775"/>
      <c r="I94" s="549"/>
    </row>
    <row r="95" spans="1:9" s="530" customFormat="1" ht="15" customHeight="1">
      <c r="A95" s="778">
        <v>82</v>
      </c>
      <c r="B95" s="779" t="s">
        <v>238</v>
      </c>
      <c r="C95" s="781"/>
      <c r="D95" s="780"/>
      <c r="E95" s="549"/>
      <c r="F95" s="549"/>
      <c r="G95" s="783"/>
      <c r="H95" s="775"/>
      <c r="I95" s="549"/>
    </row>
    <row r="96" spans="1:9" s="530" customFormat="1" ht="15" customHeight="1">
      <c r="A96" s="778">
        <v>83</v>
      </c>
      <c r="B96" s="779" t="s">
        <v>239</v>
      </c>
      <c r="C96" s="781"/>
      <c r="D96" s="780"/>
      <c r="E96" s="549"/>
      <c r="F96" s="549"/>
      <c r="G96" s="783"/>
      <c r="H96" s="775"/>
      <c r="I96" s="549"/>
    </row>
    <row r="97" spans="1:9" s="530" customFormat="1" ht="15" customHeight="1">
      <c r="A97" s="778">
        <v>84</v>
      </c>
      <c r="B97" s="779" t="s">
        <v>240</v>
      </c>
      <c r="C97" s="781"/>
      <c r="D97" s="780"/>
      <c r="E97" s="549"/>
      <c r="F97" s="549"/>
      <c r="G97" s="783"/>
      <c r="H97" s="775"/>
      <c r="I97" s="549"/>
    </row>
    <row r="98" spans="1:9" s="530" customFormat="1" ht="15" customHeight="1">
      <c r="A98" s="778">
        <v>85</v>
      </c>
      <c r="B98" s="779" t="s">
        <v>241</v>
      </c>
      <c r="C98" s="781"/>
      <c r="D98" s="780"/>
      <c r="E98" s="549"/>
      <c r="F98" s="549"/>
      <c r="G98" s="782"/>
      <c r="H98" s="775"/>
      <c r="I98" s="549"/>
    </row>
    <row r="99" spans="1:9" s="530" customFormat="1" ht="15" customHeight="1">
      <c r="A99" s="778">
        <v>86</v>
      </c>
      <c r="B99" s="779" t="s">
        <v>242</v>
      </c>
      <c r="C99" s="781"/>
      <c r="D99" s="780"/>
      <c r="E99" s="549"/>
      <c r="F99" s="549"/>
      <c r="G99" s="782"/>
      <c r="H99" s="775"/>
      <c r="I99" s="549"/>
    </row>
    <row r="100" spans="1:9" s="530" customFormat="1" ht="15" customHeight="1">
      <c r="A100" s="778">
        <v>87</v>
      </c>
      <c r="B100" s="779" t="s">
        <v>243</v>
      </c>
      <c r="C100" s="781"/>
      <c r="D100" s="780">
        <v>20347</v>
      </c>
      <c r="E100" s="549"/>
      <c r="F100" s="549"/>
      <c r="G100" s="782"/>
      <c r="H100" s="775"/>
      <c r="I100" s="549"/>
    </row>
    <row r="101" spans="1:9" s="530" customFormat="1" ht="15" customHeight="1">
      <c r="A101" s="778">
        <v>88</v>
      </c>
      <c r="B101" s="779" t="s">
        <v>244</v>
      </c>
      <c r="C101" s="781"/>
      <c r="D101" s="780"/>
      <c r="E101" s="549"/>
      <c r="F101" s="549"/>
      <c r="G101" s="782"/>
      <c r="H101" s="775"/>
      <c r="I101" s="549"/>
    </row>
    <row r="102" spans="1:9" s="530" customFormat="1" ht="15" customHeight="1">
      <c r="A102" s="778">
        <v>89</v>
      </c>
      <c r="B102" s="779" t="s">
        <v>245</v>
      </c>
      <c r="C102" s="781"/>
      <c r="D102" s="780"/>
      <c r="E102" s="549"/>
      <c r="F102" s="549"/>
      <c r="G102" s="782"/>
      <c r="H102" s="775"/>
      <c r="I102" s="549"/>
    </row>
    <row r="103" spans="1:9" s="530" customFormat="1" ht="15" customHeight="1">
      <c r="A103" s="778">
        <v>90</v>
      </c>
      <c r="B103" s="779" t="s">
        <v>246</v>
      </c>
      <c r="C103" s="781"/>
      <c r="D103" s="780"/>
      <c r="E103" s="549"/>
      <c r="F103" s="549"/>
      <c r="G103" s="782"/>
      <c r="H103" s="775"/>
      <c r="I103" s="549"/>
    </row>
    <row r="104" spans="1:9" s="530" customFormat="1" ht="15" customHeight="1">
      <c r="A104" s="778">
        <v>91</v>
      </c>
      <c r="B104" s="779" t="s">
        <v>247</v>
      </c>
      <c r="C104" s="781"/>
      <c r="D104" s="780"/>
      <c r="E104" s="549"/>
      <c r="F104" s="549"/>
      <c r="G104" s="775"/>
      <c r="H104" s="775"/>
      <c r="I104" s="549"/>
    </row>
    <row r="105" spans="1:9" s="530" customFormat="1" ht="15" customHeight="1">
      <c r="A105" s="778">
        <v>92</v>
      </c>
      <c r="B105" s="779" t="s">
        <v>248</v>
      </c>
      <c r="C105" s="781"/>
      <c r="D105" s="780"/>
      <c r="E105" s="549"/>
      <c r="F105" s="549"/>
      <c r="G105" s="783"/>
      <c r="H105" s="775"/>
      <c r="I105" s="549"/>
    </row>
    <row r="106" spans="1:9" s="530" customFormat="1" ht="15" customHeight="1">
      <c r="A106" s="778">
        <v>93</v>
      </c>
      <c r="B106" s="779" t="s">
        <v>249</v>
      </c>
      <c r="C106" s="781"/>
      <c r="D106" s="780"/>
      <c r="E106" s="549"/>
      <c r="F106" s="549"/>
      <c r="G106" s="783"/>
      <c r="H106" s="775"/>
      <c r="I106" s="549"/>
    </row>
    <row r="107" spans="1:9" s="530" customFormat="1" ht="15" customHeight="1">
      <c r="A107" s="778">
        <v>94</v>
      </c>
      <c r="B107" s="779" t="s">
        <v>250</v>
      </c>
      <c r="C107" s="781"/>
      <c r="D107" s="780"/>
      <c r="E107" s="549"/>
      <c r="F107" s="549"/>
      <c r="G107" s="783"/>
      <c r="H107" s="775"/>
      <c r="I107" s="549"/>
    </row>
    <row r="108" spans="1:9" s="530" customFormat="1" ht="15" customHeight="1">
      <c r="A108" s="778">
        <v>95</v>
      </c>
      <c r="B108" s="779" t="s">
        <v>251</v>
      </c>
      <c r="C108" s="781"/>
      <c r="D108" s="780"/>
      <c r="E108" s="549"/>
      <c r="F108" s="549"/>
      <c r="G108" s="783"/>
      <c r="H108" s="775"/>
      <c r="I108" s="549"/>
    </row>
    <row r="109" spans="1:9" s="530" customFormat="1" ht="15" customHeight="1">
      <c r="A109" s="778">
        <v>96</v>
      </c>
      <c r="B109" s="779" t="s">
        <v>252</v>
      </c>
      <c r="C109" s="781"/>
      <c r="D109" s="780"/>
      <c r="E109" s="549"/>
      <c r="F109" s="549"/>
      <c r="G109" s="783"/>
      <c r="H109" s="775"/>
      <c r="I109" s="549"/>
    </row>
    <row r="110" spans="1:9" s="530" customFormat="1" ht="15" customHeight="1">
      <c r="A110" s="778">
        <v>97</v>
      </c>
      <c r="B110" s="779" t="s">
        <v>253</v>
      </c>
      <c r="C110" s="781"/>
      <c r="D110" s="780"/>
      <c r="E110" s="549"/>
      <c r="F110" s="549"/>
      <c r="G110" s="783"/>
      <c r="H110" s="775"/>
      <c r="I110" s="549"/>
    </row>
    <row r="111" spans="1:9" s="530" customFormat="1" ht="15" customHeight="1">
      <c r="A111" s="778">
        <v>98</v>
      </c>
      <c r="B111" s="779" t="s">
        <v>254</v>
      </c>
      <c r="C111" s="781"/>
      <c r="D111" s="780">
        <v>14011.16</v>
      </c>
      <c r="E111" s="549"/>
      <c r="F111" s="549"/>
      <c r="G111" s="775"/>
      <c r="H111" s="775"/>
      <c r="I111" s="549"/>
    </row>
    <row r="112" spans="1:9" s="530" customFormat="1" ht="15" customHeight="1">
      <c r="A112" s="778">
        <v>99</v>
      </c>
      <c r="B112" s="779" t="s">
        <v>255</v>
      </c>
      <c r="C112" s="781"/>
      <c r="D112" s="780"/>
      <c r="E112" s="549"/>
      <c r="F112" s="549"/>
      <c r="G112" s="775"/>
      <c r="H112" s="775"/>
      <c r="I112" s="549"/>
    </row>
    <row r="113" spans="1:9" s="530" customFormat="1" ht="15" customHeight="1">
      <c r="A113" s="778">
        <v>100</v>
      </c>
      <c r="B113" s="779" t="s">
        <v>256</v>
      </c>
      <c r="C113" s="781"/>
      <c r="D113" s="780"/>
      <c r="E113" s="549"/>
      <c r="F113" s="549"/>
      <c r="G113" s="775"/>
      <c r="H113" s="775"/>
      <c r="I113" s="549"/>
    </row>
    <row r="114" spans="1:9" s="530" customFormat="1" ht="15" customHeight="1">
      <c r="A114" s="778">
        <v>101</v>
      </c>
      <c r="B114" s="779" t="s">
        <v>257</v>
      </c>
      <c r="C114" s="781"/>
      <c r="D114" s="780"/>
      <c r="E114" s="549"/>
      <c r="F114" s="549"/>
      <c r="G114" s="775"/>
      <c r="H114" s="775"/>
      <c r="I114" s="549"/>
    </row>
    <row r="115" spans="1:9" s="530" customFormat="1" ht="15" customHeight="1">
      <c r="A115" s="778">
        <v>102</v>
      </c>
      <c r="B115" s="779" t="s">
        <v>258</v>
      </c>
      <c r="C115" s="781"/>
      <c r="D115" s="780"/>
      <c r="E115" s="549"/>
      <c r="F115" s="549"/>
      <c r="G115" s="775"/>
      <c r="H115" s="775"/>
      <c r="I115" s="549"/>
    </row>
    <row r="116" spans="1:9" s="530" customFormat="1" ht="15" customHeight="1">
      <c r="A116" s="778">
        <v>103</v>
      </c>
      <c r="B116" s="779" t="s">
        <v>259</v>
      </c>
      <c r="C116" s="781"/>
      <c r="D116" s="780"/>
      <c r="E116" s="549"/>
      <c r="F116" s="549"/>
      <c r="G116" s="775"/>
      <c r="H116" s="775"/>
      <c r="I116" s="549"/>
    </row>
    <row r="117" spans="1:9" s="530" customFormat="1" ht="15" customHeight="1">
      <c r="A117" s="778">
        <v>104</v>
      </c>
      <c r="B117" s="779" t="s">
        <v>260</v>
      </c>
      <c r="C117" s="781"/>
      <c r="D117" s="780"/>
      <c r="E117" s="549"/>
      <c r="F117" s="549"/>
      <c r="G117" s="775"/>
      <c r="H117" s="775"/>
      <c r="I117" s="549"/>
    </row>
    <row r="118" spans="1:9" s="530" customFormat="1" ht="15" customHeight="1">
      <c r="A118" s="778">
        <v>105</v>
      </c>
      <c r="B118" s="779" t="s">
        <v>261</v>
      </c>
      <c r="C118" s="781"/>
      <c r="D118" s="780"/>
      <c r="E118" s="549"/>
      <c r="F118" s="549"/>
      <c r="G118" s="775"/>
      <c r="H118" s="775"/>
      <c r="I118" s="549"/>
    </row>
    <row r="119" spans="1:9" s="530" customFormat="1" ht="15" customHeight="1">
      <c r="A119" s="778">
        <v>106</v>
      </c>
      <c r="B119" s="779" t="s">
        <v>262</v>
      </c>
      <c r="C119" s="781"/>
      <c r="D119" s="780"/>
      <c r="E119" s="549"/>
      <c r="F119" s="549"/>
      <c r="G119" s="775"/>
      <c r="H119" s="775"/>
      <c r="I119" s="549"/>
    </row>
    <row r="120" spans="1:9" s="530" customFormat="1" ht="15" customHeight="1">
      <c r="A120" s="778">
        <v>107</v>
      </c>
      <c r="B120" s="779" t="s">
        <v>263</v>
      </c>
      <c r="C120" s="781"/>
      <c r="D120" s="780"/>
      <c r="E120" s="549"/>
      <c r="F120" s="549"/>
      <c r="G120" s="775"/>
      <c r="H120" s="775"/>
      <c r="I120" s="549"/>
    </row>
    <row r="121" spans="1:9" s="530" customFormat="1" ht="15" customHeight="1">
      <c r="A121" s="778">
        <v>108</v>
      </c>
      <c r="B121" s="779" t="s">
        <v>264</v>
      </c>
      <c r="C121" s="781"/>
      <c r="D121" s="780"/>
      <c r="E121" s="549"/>
      <c r="F121" s="549"/>
      <c r="G121" s="549"/>
      <c r="H121" s="775"/>
      <c r="I121" s="549"/>
    </row>
    <row r="122" spans="1:9" s="530" customFormat="1" ht="15" customHeight="1">
      <c r="A122" s="778">
        <v>109</v>
      </c>
      <c r="B122" s="779" t="s">
        <v>265</v>
      </c>
      <c r="C122" s="781"/>
      <c r="D122" s="780"/>
      <c r="E122" s="549"/>
      <c r="F122" s="549"/>
      <c r="G122" s="549"/>
      <c r="H122" s="775"/>
      <c r="I122" s="549"/>
    </row>
    <row r="123" spans="1:9" s="530" customFormat="1" ht="15" customHeight="1">
      <c r="A123" s="778">
        <v>110</v>
      </c>
      <c r="B123" s="779" t="s">
        <v>266</v>
      </c>
      <c r="C123" s="781"/>
      <c r="D123" s="780"/>
      <c r="E123" s="549"/>
      <c r="F123" s="549"/>
      <c r="G123" s="549"/>
      <c r="H123" s="775"/>
      <c r="I123" s="549"/>
    </row>
    <row r="124" spans="1:9" s="530" customFormat="1" ht="15" customHeight="1">
      <c r="A124" s="778">
        <v>111</v>
      </c>
      <c r="B124" s="779" t="s">
        <v>267</v>
      </c>
      <c r="C124" s="781"/>
      <c r="D124" s="780"/>
      <c r="E124" s="549"/>
      <c r="F124" s="549"/>
      <c r="G124" s="549"/>
      <c r="H124" s="775"/>
      <c r="I124" s="549"/>
    </row>
    <row r="125" spans="1:9" s="530" customFormat="1" ht="15" customHeight="1">
      <c r="A125" s="778">
        <v>112</v>
      </c>
      <c r="B125" s="779" t="s">
        <v>268</v>
      </c>
      <c r="C125" s="781"/>
      <c r="D125" s="780"/>
      <c r="E125" s="549"/>
      <c r="F125" s="549"/>
      <c r="G125" s="549"/>
      <c r="H125" s="775"/>
      <c r="I125" s="549"/>
    </row>
    <row r="126" spans="1:9" s="530" customFormat="1" ht="15" customHeight="1">
      <c r="A126" s="778">
        <v>113</v>
      </c>
      <c r="B126" s="779" t="s">
        <v>269</v>
      </c>
      <c r="C126" s="781"/>
      <c r="D126" s="780">
        <v>2538.1999999999998</v>
      </c>
      <c r="E126" s="549"/>
      <c r="F126" s="549"/>
      <c r="G126" s="549"/>
      <c r="H126" s="775"/>
      <c r="I126" s="549"/>
    </row>
    <row r="127" spans="1:9" s="530" customFormat="1" ht="15" customHeight="1">
      <c r="A127" s="778">
        <v>114</v>
      </c>
      <c r="B127" s="779" t="s">
        <v>270</v>
      </c>
      <c r="C127" s="781"/>
      <c r="D127" s="780">
        <v>4230.55</v>
      </c>
      <c r="E127" s="549"/>
      <c r="F127" s="549"/>
      <c r="G127" s="549"/>
      <c r="H127" s="775"/>
      <c r="I127" s="549"/>
    </row>
    <row r="128" spans="1:9" s="530" customFormat="1" ht="15" customHeight="1">
      <c r="A128" s="778">
        <v>115</v>
      </c>
      <c r="B128" s="779" t="s">
        <v>271</v>
      </c>
      <c r="C128" s="781"/>
      <c r="D128" s="780"/>
      <c r="E128" s="549"/>
      <c r="F128" s="549"/>
      <c r="G128" s="549"/>
      <c r="H128" s="775"/>
      <c r="I128" s="549"/>
    </row>
    <row r="129" spans="1:9" s="530" customFormat="1" ht="15" customHeight="1">
      <c r="A129" s="778">
        <v>116</v>
      </c>
      <c r="B129" s="779" t="s">
        <v>272</v>
      </c>
      <c r="C129" s="781"/>
      <c r="D129" s="780"/>
      <c r="E129" s="549"/>
      <c r="F129" s="549"/>
      <c r="G129" s="549"/>
      <c r="H129" s="775"/>
      <c r="I129" s="549"/>
    </row>
    <row r="130" spans="1:9" s="530" customFormat="1" ht="15" customHeight="1">
      <c r="A130" s="778">
        <v>117</v>
      </c>
      <c r="B130" s="779" t="s">
        <v>273</v>
      </c>
      <c r="C130" s="781"/>
      <c r="D130" s="780"/>
      <c r="E130" s="549"/>
      <c r="F130" s="549"/>
      <c r="G130" s="549"/>
      <c r="H130" s="775"/>
      <c r="I130" s="549"/>
    </row>
    <row r="131" spans="1:9" s="530" customFormat="1" ht="15" customHeight="1">
      <c r="A131" s="778">
        <v>118</v>
      </c>
      <c r="B131" s="779" t="s">
        <v>274</v>
      </c>
      <c r="C131" s="781"/>
      <c r="D131" s="780"/>
      <c r="E131" s="549"/>
      <c r="F131" s="549"/>
      <c r="G131" s="549"/>
      <c r="H131" s="775"/>
      <c r="I131" s="549"/>
    </row>
    <row r="132" spans="1:9" s="530" customFormat="1" ht="15" customHeight="1">
      <c r="A132" s="778">
        <v>119</v>
      </c>
      <c r="B132" s="779" t="s">
        <v>275</v>
      </c>
      <c r="C132" s="781"/>
      <c r="D132" s="780">
        <v>14492.5</v>
      </c>
      <c r="E132" s="549"/>
      <c r="F132" s="549"/>
      <c r="G132" s="549"/>
      <c r="H132" s="775"/>
      <c r="I132" s="549"/>
    </row>
    <row r="133" spans="1:9" s="530" customFormat="1" ht="15" customHeight="1">
      <c r="A133" s="778">
        <v>120</v>
      </c>
      <c r="B133" s="779" t="s">
        <v>276</v>
      </c>
      <c r="C133" s="781"/>
      <c r="D133" s="780">
        <v>11845</v>
      </c>
      <c r="E133" s="549"/>
      <c r="F133" s="549"/>
      <c r="G133" s="549"/>
      <c r="H133" s="775"/>
      <c r="I133" s="549"/>
    </row>
    <row r="134" spans="1:9" s="530" customFormat="1" ht="15" customHeight="1">
      <c r="A134" s="778">
        <v>121</v>
      </c>
      <c r="B134" s="779" t="s">
        <v>277</v>
      </c>
      <c r="C134" s="781"/>
      <c r="D134" s="780">
        <v>91493.66</v>
      </c>
      <c r="E134" s="549"/>
      <c r="F134" s="549"/>
      <c r="G134" s="549"/>
      <c r="H134" s="775"/>
      <c r="I134" s="549"/>
    </row>
    <row r="135" spans="1:9" s="530" customFormat="1" ht="15" customHeight="1">
      <c r="A135" s="778">
        <v>122</v>
      </c>
      <c r="B135" s="779" t="s">
        <v>278</v>
      </c>
      <c r="C135" s="781"/>
      <c r="D135" s="780">
        <v>4000</v>
      </c>
      <c r="E135" s="549"/>
      <c r="F135" s="549"/>
      <c r="G135" s="549"/>
      <c r="H135" s="775"/>
      <c r="I135" s="549"/>
    </row>
    <row r="136" spans="1:9" s="530" customFormat="1" ht="15" customHeight="1">
      <c r="A136" s="778">
        <v>123</v>
      </c>
      <c r="B136" s="779" t="s">
        <v>279</v>
      </c>
      <c r="C136" s="781"/>
      <c r="D136" s="780"/>
      <c r="E136" s="549"/>
      <c r="F136" s="549"/>
      <c r="G136" s="549"/>
      <c r="H136" s="775"/>
      <c r="I136" s="549"/>
    </row>
    <row r="137" spans="1:9" s="530" customFormat="1" ht="15" customHeight="1">
      <c r="A137" s="778">
        <v>124</v>
      </c>
      <c r="B137" s="779" t="s">
        <v>280</v>
      </c>
      <c r="C137" s="781"/>
      <c r="D137" s="780">
        <v>2579.21</v>
      </c>
      <c r="E137" s="549"/>
      <c r="F137" s="549"/>
      <c r="G137" s="549"/>
      <c r="H137" s="775"/>
      <c r="I137" s="549"/>
    </row>
    <row r="138" spans="1:9" s="530" customFormat="1" ht="15" customHeight="1">
      <c r="A138" s="778">
        <v>125</v>
      </c>
      <c r="B138" s="779" t="s">
        <v>281</v>
      </c>
      <c r="C138" s="781"/>
      <c r="D138" s="780"/>
      <c r="E138" s="549"/>
      <c r="F138" s="549"/>
      <c r="G138" s="549"/>
      <c r="H138" s="775"/>
      <c r="I138" s="549"/>
    </row>
    <row r="139" spans="1:9" s="530" customFormat="1" ht="15" customHeight="1">
      <c r="A139" s="778">
        <v>126</v>
      </c>
      <c r="B139" s="779" t="s">
        <v>282</v>
      </c>
      <c r="C139" s="781"/>
      <c r="D139" s="780"/>
      <c r="E139" s="549"/>
      <c r="F139" s="549"/>
      <c r="G139" s="549"/>
      <c r="H139" s="775"/>
      <c r="I139" s="549"/>
    </row>
    <row r="140" spans="1:9" s="530" customFormat="1" ht="15" customHeight="1">
      <c r="A140" s="778">
        <v>127</v>
      </c>
      <c r="B140" s="779" t="s">
        <v>283</v>
      </c>
      <c r="C140" s="781"/>
      <c r="D140" s="780"/>
      <c r="E140" s="549"/>
      <c r="F140" s="549"/>
      <c r="G140" s="549"/>
      <c r="H140" s="775"/>
      <c r="I140" s="549"/>
    </row>
    <row r="141" spans="1:9" s="530" customFormat="1" ht="15" customHeight="1">
      <c r="A141" s="778">
        <v>128</v>
      </c>
      <c r="B141" s="779" t="s">
        <v>284</v>
      </c>
      <c r="C141" s="781"/>
      <c r="D141" s="780"/>
      <c r="E141" s="549"/>
      <c r="F141" s="549"/>
      <c r="G141" s="549"/>
      <c r="H141" s="775"/>
      <c r="I141" s="549"/>
    </row>
    <row r="142" spans="1:9" s="530" customFormat="1" ht="15" customHeight="1">
      <c r="A142" s="778">
        <v>129</v>
      </c>
      <c r="B142" s="779" t="s">
        <v>285</v>
      </c>
      <c r="C142" s="781"/>
      <c r="D142" s="780"/>
      <c r="E142" s="549"/>
      <c r="F142" s="549"/>
      <c r="G142" s="549"/>
      <c r="H142" s="775"/>
      <c r="I142" s="549"/>
    </row>
    <row r="143" spans="1:9" s="530" customFormat="1" ht="15" customHeight="1">
      <c r="A143" s="778">
        <v>130</v>
      </c>
      <c r="B143" s="779" t="s">
        <v>286</v>
      </c>
      <c r="C143" s="781"/>
      <c r="D143" s="780"/>
      <c r="E143" s="549"/>
      <c r="F143" s="549"/>
      <c r="G143" s="549"/>
      <c r="H143" s="775"/>
      <c r="I143" s="549"/>
    </row>
    <row r="144" spans="1:9" s="530" customFormat="1" ht="15" customHeight="1">
      <c r="A144" s="778">
        <v>131</v>
      </c>
      <c r="B144" s="779" t="s">
        <v>287</v>
      </c>
      <c r="C144" s="784"/>
      <c r="D144" s="780"/>
      <c r="E144" s="549"/>
      <c r="F144" s="549"/>
      <c r="G144" s="549"/>
      <c r="H144" s="775"/>
      <c r="I144" s="549"/>
    </row>
    <row r="145" spans="1:9" s="530" customFormat="1" ht="15" customHeight="1">
      <c r="A145" s="778">
        <v>132</v>
      </c>
      <c r="B145" s="779" t="s">
        <v>288</v>
      </c>
      <c r="C145" s="785"/>
      <c r="D145" s="780"/>
      <c r="E145" s="549"/>
      <c r="F145" s="549"/>
      <c r="G145" s="549"/>
      <c r="H145" s="775"/>
      <c r="I145" s="549"/>
    </row>
    <row r="146" spans="1:9" s="530" customFormat="1" ht="15" customHeight="1">
      <c r="A146" s="778">
        <v>133</v>
      </c>
      <c r="B146" s="779" t="s">
        <v>289</v>
      </c>
      <c r="C146" s="785"/>
      <c r="D146" s="780"/>
      <c r="E146" s="549"/>
      <c r="F146" s="549"/>
      <c r="G146" s="549"/>
      <c r="H146" s="775"/>
      <c r="I146" s="549"/>
    </row>
    <row r="147" spans="1:9" s="530" customFormat="1" ht="15" customHeight="1">
      <c r="A147" s="778">
        <v>134</v>
      </c>
      <c r="B147" s="779" t="s">
        <v>290</v>
      </c>
      <c r="C147" s="785"/>
      <c r="D147" s="780">
        <v>24997</v>
      </c>
      <c r="E147" s="549"/>
      <c r="F147" s="549"/>
      <c r="G147" s="549"/>
      <c r="H147" s="775"/>
      <c r="I147" s="549"/>
    </row>
    <row r="148" spans="1:9" s="530" customFormat="1" ht="15" customHeight="1">
      <c r="A148" s="778">
        <v>135</v>
      </c>
      <c r="B148" s="786" t="s">
        <v>291</v>
      </c>
      <c r="C148" s="785"/>
      <c r="D148" s="780"/>
      <c r="E148" s="549"/>
      <c r="F148" s="549"/>
      <c r="G148" s="549"/>
      <c r="H148" s="775"/>
      <c r="I148" s="549"/>
    </row>
    <row r="149" spans="1:9" s="530" customFormat="1" ht="15" customHeight="1">
      <c r="A149" s="778">
        <v>136</v>
      </c>
      <c r="B149" s="786" t="s">
        <v>292</v>
      </c>
      <c r="C149" s="785"/>
      <c r="D149" s="780"/>
      <c r="E149" s="549"/>
      <c r="F149" s="549"/>
      <c r="G149" s="549"/>
      <c r="H149" s="775"/>
      <c r="I149" s="549"/>
    </row>
    <row r="150" spans="1:9" s="530" customFormat="1" ht="15" customHeight="1">
      <c r="A150" s="778">
        <v>137</v>
      </c>
      <c r="B150" s="786" t="s">
        <v>293</v>
      </c>
      <c r="C150" s="785"/>
      <c r="D150" s="780"/>
      <c r="E150" s="549"/>
      <c r="F150" s="549"/>
      <c r="G150" s="549"/>
      <c r="H150" s="775"/>
      <c r="I150" s="549"/>
    </row>
    <row r="151" spans="1:9" s="530" customFormat="1" ht="15" customHeight="1">
      <c r="A151" s="778">
        <v>138</v>
      </c>
      <c r="B151" s="786" t="s">
        <v>294</v>
      </c>
      <c r="C151" s="785"/>
      <c r="D151" s="780"/>
      <c r="E151" s="549"/>
      <c r="F151" s="549"/>
      <c r="G151" s="549"/>
      <c r="H151" s="775"/>
      <c r="I151" s="549"/>
    </row>
    <row r="152" spans="1:9" s="530" customFormat="1" ht="15" customHeight="1">
      <c r="A152" s="778">
        <v>139</v>
      </c>
      <c r="B152" s="786" t="s">
        <v>295</v>
      </c>
      <c r="C152" s="785"/>
      <c r="D152" s="780"/>
      <c r="E152" s="549"/>
      <c r="F152" s="549"/>
      <c r="G152" s="549"/>
      <c r="H152" s="775"/>
      <c r="I152" s="549"/>
    </row>
    <row r="153" spans="1:9" s="530" customFormat="1" ht="15" customHeight="1">
      <c r="A153" s="778">
        <v>140</v>
      </c>
      <c r="B153" s="779" t="s">
        <v>296</v>
      </c>
      <c r="C153" s="785"/>
      <c r="D153" s="780"/>
      <c r="E153" s="549"/>
      <c r="F153" s="549"/>
      <c r="G153" s="549"/>
      <c r="H153" s="775"/>
      <c r="I153" s="549"/>
    </row>
    <row r="154" spans="1:9" s="530" customFormat="1" ht="15" customHeight="1">
      <c r="A154" s="778">
        <v>141</v>
      </c>
      <c r="B154" s="786" t="s">
        <v>297</v>
      </c>
      <c r="C154" s="787"/>
      <c r="D154" s="780"/>
      <c r="E154" s="549"/>
      <c r="F154" s="549"/>
      <c r="G154" s="549"/>
      <c r="H154" s="775"/>
      <c r="I154" s="549"/>
    </row>
    <row r="155" spans="1:9" s="530" customFormat="1" ht="15" customHeight="1">
      <c r="A155" s="788">
        <v>142</v>
      </c>
      <c r="B155" s="786" t="s">
        <v>298</v>
      </c>
      <c r="C155" s="787"/>
      <c r="D155" s="780"/>
      <c r="E155" s="549"/>
      <c r="F155" s="549"/>
      <c r="G155" s="549"/>
      <c r="H155" s="775"/>
      <c r="I155" s="549"/>
    </row>
    <row r="156" spans="1:9" s="530" customFormat="1" ht="15" customHeight="1">
      <c r="A156" s="778">
        <v>143</v>
      </c>
      <c r="B156" s="779" t="s">
        <v>299</v>
      </c>
      <c r="C156" s="785"/>
      <c r="D156" s="780"/>
      <c r="E156" s="549"/>
      <c r="F156" s="549"/>
      <c r="G156" s="549"/>
      <c r="H156" s="775"/>
      <c r="I156" s="549"/>
    </row>
    <row r="157" spans="1:9" s="530" customFormat="1" ht="15" customHeight="1">
      <c r="A157" s="788">
        <v>144</v>
      </c>
      <c r="B157" s="779" t="s">
        <v>300</v>
      </c>
      <c r="C157" s="785"/>
      <c r="D157" s="780">
        <v>3871.87</v>
      </c>
      <c r="E157" s="549"/>
      <c r="F157" s="549"/>
      <c r="G157" s="549"/>
      <c r="H157" s="775"/>
      <c r="I157" s="549"/>
    </row>
    <row r="158" spans="1:9" s="530" customFormat="1" ht="15" customHeight="1">
      <c r="A158" s="778">
        <v>145</v>
      </c>
      <c r="B158" s="779" t="s">
        <v>301</v>
      </c>
      <c r="C158" s="785"/>
      <c r="D158" s="780"/>
      <c r="E158" s="549"/>
      <c r="F158" s="549"/>
      <c r="G158" s="549"/>
      <c r="H158" s="775"/>
      <c r="I158" s="549"/>
    </row>
    <row r="159" spans="1:9" s="530" customFormat="1" ht="15" customHeight="1">
      <c r="A159" s="788">
        <v>146</v>
      </c>
      <c r="B159" s="779" t="s">
        <v>302</v>
      </c>
      <c r="C159" s="785"/>
      <c r="D159" s="780"/>
      <c r="E159" s="549"/>
      <c r="F159" s="549"/>
      <c r="G159" s="549"/>
      <c r="H159" s="775"/>
      <c r="I159" s="549"/>
    </row>
    <row r="160" spans="1:9" s="530" customFormat="1" ht="15" customHeight="1">
      <c r="A160" s="778">
        <v>147</v>
      </c>
      <c r="B160" s="779" t="s">
        <v>303</v>
      </c>
      <c r="C160" s="785"/>
      <c r="D160" s="780">
        <v>8019.35</v>
      </c>
      <c r="E160" s="549"/>
      <c r="F160" s="549"/>
      <c r="G160" s="549"/>
      <c r="H160" s="775"/>
      <c r="I160" s="549"/>
    </row>
    <row r="161" spans="1:10" ht="7.5" customHeight="1">
      <c r="A161" s="550"/>
      <c r="B161" s="789"/>
      <c r="C161" s="549"/>
      <c r="D161" s="549"/>
      <c r="E161" s="549"/>
      <c r="F161" s="549"/>
      <c r="G161" s="549"/>
      <c r="H161" s="549"/>
      <c r="I161" s="549"/>
      <c r="J161" s="775"/>
    </row>
    <row r="162" spans="1:10" ht="15" customHeight="1">
      <c r="A162" s="673" t="s">
        <v>304</v>
      </c>
      <c r="B162" s="673"/>
      <c r="C162" s="673"/>
      <c r="D162" s="551">
        <f>SUM(D14:D160)</f>
        <v>1710482.19</v>
      </c>
      <c r="E162" s="549"/>
      <c r="F162" s="549"/>
      <c r="G162" s="549"/>
      <c r="H162" s="549"/>
      <c r="I162" s="549"/>
      <c r="J162" s="775"/>
    </row>
    <row r="163" spans="1:10" ht="15" customHeight="1">
      <c r="A163" s="550"/>
      <c r="B163" s="789"/>
      <c r="C163" s="549"/>
      <c r="D163" s="549"/>
      <c r="E163" s="549"/>
      <c r="F163" s="549"/>
      <c r="G163" s="549"/>
      <c r="H163" s="549"/>
      <c r="I163" s="549"/>
      <c r="J163" s="775"/>
    </row>
    <row r="164" spans="1:10" ht="15" customHeight="1">
      <c r="A164" s="550"/>
      <c r="B164" s="789"/>
      <c r="C164" s="549"/>
      <c r="D164" s="549"/>
      <c r="E164" s="549"/>
      <c r="F164" s="549"/>
      <c r="G164" s="549"/>
      <c r="H164" s="549"/>
      <c r="I164" s="549"/>
      <c r="J164" s="775"/>
    </row>
    <row r="165" spans="1:10" ht="15" customHeight="1">
      <c r="A165" s="550"/>
      <c r="B165" s="789"/>
      <c r="C165" s="549"/>
      <c r="D165" s="549"/>
      <c r="E165" s="549"/>
      <c r="F165" s="549"/>
      <c r="G165" s="549"/>
      <c r="H165" s="549"/>
      <c r="I165" s="549"/>
      <c r="J165" s="775"/>
    </row>
    <row r="166" spans="1:10" ht="15" customHeight="1">
      <c r="A166" s="550"/>
      <c r="B166" s="789"/>
      <c r="C166" s="668" t="s">
        <v>144</v>
      </c>
      <c r="D166" s="668"/>
      <c r="E166" s="552"/>
      <c r="F166" s="549"/>
      <c r="G166" s="549"/>
      <c r="H166" s="549"/>
      <c r="I166" s="549"/>
      <c r="J166" s="775"/>
    </row>
    <row r="167" spans="1:10" ht="15" customHeight="1">
      <c r="A167" s="550"/>
      <c r="B167" s="789"/>
      <c r="C167" s="549"/>
      <c r="D167" s="549"/>
      <c r="E167" s="549"/>
      <c r="F167" s="549"/>
      <c r="G167" s="549"/>
      <c r="H167" s="549"/>
      <c r="I167" s="549"/>
      <c r="J167" s="775"/>
    </row>
    <row r="168" spans="1:10" ht="16.5" customHeight="1">
      <c r="A168" s="674" t="s">
        <v>145</v>
      </c>
      <c r="B168" s="674"/>
      <c r="C168" s="669" t="s">
        <v>146</v>
      </c>
      <c r="D168" s="669"/>
      <c r="E168" s="549"/>
      <c r="F168" s="549"/>
      <c r="G168" s="549"/>
      <c r="H168" s="549"/>
      <c r="I168" s="549"/>
      <c r="J168" s="775"/>
    </row>
    <row r="169" spans="1:10" ht="16.5" customHeight="1">
      <c r="A169" s="675" t="s">
        <v>22</v>
      </c>
      <c r="B169" s="675"/>
      <c r="C169" s="669" t="s">
        <v>147</v>
      </c>
      <c r="D169" s="669"/>
      <c r="E169" s="549"/>
      <c r="F169" s="549"/>
      <c r="G169" s="549"/>
      <c r="H169" s="549"/>
      <c r="I169" s="549"/>
      <c r="J169" s="775"/>
    </row>
    <row r="170" spans="1:10" ht="16.5" customHeight="1">
      <c r="A170" s="675" t="s">
        <v>24</v>
      </c>
      <c r="B170" s="675"/>
      <c r="C170" s="669" t="s">
        <v>148</v>
      </c>
      <c r="D170" s="669"/>
      <c r="E170" s="549"/>
      <c r="F170" s="549"/>
      <c r="G170" s="549"/>
      <c r="H170" s="549"/>
      <c r="I170" s="549"/>
      <c r="J170" s="775"/>
    </row>
    <row r="171" spans="1:10" ht="16.5" customHeight="1">
      <c r="A171" s="675" t="s">
        <v>26</v>
      </c>
      <c r="B171" s="675"/>
      <c r="C171" s="670" t="s">
        <v>149</v>
      </c>
      <c r="D171" s="670"/>
      <c r="E171" s="549"/>
      <c r="F171" s="549"/>
      <c r="G171" s="549"/>
      <c r="H171" s="775"/>
      <c r="I171" s="775"/>
      <c r="J171" s="549"/>
    </row>
    <row r="172" spans="1:10" ht="15" customHeight="1">
      <c r="B172" s="772"/>
      <c r="J172" s="773"/>
    </row>
    <row r="173" spans="1:10" ht="15" customHeight="1">
      <c r="B173" s="772"/>
      <c r="J173" s="773"/>
    </row>
    <row r="174" spans="1:10" ht="15" customHeight="1">
      <c r="B174" s="772"/>
      <c r="J174" s="773"/>
    </row>
    <row r="175" spans="1:10" ht="15" customHeight="1">
      <c r="B175" s="772"/>
      <c r="J175" s="773"/>
    </row>
    <row r="176" spans="1:10" ht="15" customHeight="1">
      <c r="B176" s="772"/>
      <c r="J176" s="773"/>
    </row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</sheetData>
  <mergeCells count="12">
    <mergeCell ref="A169:B169"/>
    <mergeCell ref="C169:D169"/>
    <mergeCell ref="A170:B170"/>
    <mergeCell ref="C170:D170"/>
    <mergeCell ref="A171:B171"/>
    <mergeCell ref="C171:D171"/>
    <mergeCell ref="B5:C5"/>
    <mergeCell ref="B6:C6"/>
    <mergeCell ref="A162:C162"/>
    <mergeCell ref="C166:D166"/>
    <mergeCell ref="A168:B168"/>
    <mergeCell ref="C168:D168"/>
  </mergeCells>
  <printOptions horizontalCentered="1"/>
  <pageMargins left="0.59027777777777801" right="0.59027777777777801" top="0.39374999999999999" bottom="0.39374999999999999" header="0.51180555555555496" footer="0.51180555555555496"/>
  <pageSetup paperSize="9" scale="70" firstPageNumber="0" orientation="portrait" useFirstPageNumber="1" horizontalDpi="300" verticalDpi="300"/>
  <rowBreaks count="1" manualBreakCount="1">
    <brk id="100" max="16383" man="1"/>
  </rowBreaks>
  <colBreaks count="1" manualBreakCount="1">
    <brk id="4" max="1048575" man="1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09"/>
  <sheetViews>
    <sheetView showGridLines="0" topLeftCell="C1" zoomScale="85" zoomScaleNormal="85" workbookViewId="0">
      <selection activeCell="H7" sqref="H7"/>
    </sheetView>
  </sheetViews>
  <sheetFormatPr defaultColWidth="11.42578125" defaultRowHeight="12.75"/>
  <cols>
    <col min="1" max="1" width="8.42578125" style="1" customWidth="1"/>
    <col min="2" max="2" width="7.7109375" style="6" customWidth="1"/>
    <col min="3" max="3" width="41.85546875" style="1" customWidth="1"/>
    <col min="4" max="4" width="8.28515625" style="7" customWidth="1"/>
    <col min="5" max="5" width="37.28515625" style="1" customWidth="1"/>
    <col min="6" max="6" width="13" style="7" customWidth="1"/>
    <col min="7" max="7" width="15.28515625" style="1" customWidth="1"/>
    <col min="8" max="8" width="11.42578125" style="1" customWidth="1"/>
    <col min="9" max="9" width="34.140625" style="1" customWidth="1"/>
    <col min="10" max="10" width="39.42578125" style="1" customWidth="1"/>
    <col min="11" max="11" width="11.42578125" style="1" customWidth="1"/>
    <col min="12" max="12" width="83.85546875" style="8" customWidth="1"/>
    <col min="13" max="17" width="11.42578125" style="1" customWidth="1"/>
    <col min="18" max="18" width="12.28515625" style="1" customWidth="1"/>
    <col min="19" max="16384" width="11.42578125" style="1"/>
  </cols>
  <sheetData>
    <row r="1" spans="1:12" ht="13.5"/>
    <row r="2" spans="1:12" ht="16.5" customHeight="1">
      <c r="C2" s="676" t="s">
        <v>28</v>
      </c>
      <c r="D2" s="676"/>
      <c r="E2" s="676"/>
      <c r="F2" s="285" t="s">
        <v>29</v>
      </c>
      <c r="G2" s="11" t="s">
        <v>30</v>
      </c>
    </row>
    <row r="3" spans="1:12" ht="16.5" customHeight="1">
      <c r="C3" s="677" t="s">
        <v>31</v>
      </c>
      <c r="D3" s="677"/>
      <c r="E3" s="677"/>
      <c r="F3" s="285" t="s">
        <v>32</v>
      </c>
      <c r="G3" s="11">
        <v>2026</v>
      </c>
    </row>
    <row r="4" spans="1:12" ht="16.5" customHeight="1">
      <c r="F4" s="286" t="s">
        <v>33</v>
      </c>
      <c r="G4" s="14" t="s">
        <v>4</v>
      </c>
    </row>
    <row r="5" spans="1:12" ht="16.5" customHeight="1">
      <c r="F5" s="286"/>
      <c r="G5" s="508"/>
    </row>
    <row r="6" spans="1:12" ht="16.5" customHeight="1">
      <c r="F6" s="286"/>
      <c r="G6" s="508"/>
    </row>
    <row r="7" spans="1:12" ht="16.5" customHeight="1">
      <c r="F7" s="286"/>
      <c r="G7" s="508"/>
    </row>
    <row r="10" spans="1:12" s="467" customFormat="1" ht="15.75" customHeight="1">
      <c r="A10" s="678" t="s">
        <v>305</v>
      </c>
      <c r="B10" s="678"/>
      <c r="C10" s="679" t="s">
        <v>306</v>
      </c>
      <c r="D10" s="679"/>
      <c r="E10" s="679"/>
      <c r="F10" s="471"/>
      <c r="G10" s="472"/>
      <c r="H10" s="473"/>
      <c r="I10" s="473"/>
      <c r="J10" s="473"/>
      <c r="K10" s="473"/>
      <c r="L10" s="474"/>
    </row>
    <row r="11" spans="1:12" s="467" customFormat="1" ht="7.5" customHeight="1">
      <c r="A11" s="469"/>
      <c r="B11" s="469"/>
      <c r="C11" s="470"/>
      <c r="D11" s="470"/>
      <c r="E11" s="470"/>
      <c r="F11" s="471"/>
      <c r="G11" s="472"/>
      <c r="H11" s="473"/>
      <c r="I11" s="473"/>
      <c r="J11" s="473"/>
      <c r="K11" s="473"/>
      <c r="L11" s="474"/>
    </row>
    <row r="12" spans="1:12" s="468" customFormat="1" ht="18" customHeight="1">
      <c r="B12" s="509" t="s">
        <v>307</v>
      </c>
      <c r="C12" s="510" t="s">
        <v>308</v>
      </c>
      <c r="D12" s="511" t="s">
        <v>309</v>
      </c>
      <c r="E12" s="511" t="s">
        <v>310</v>
      </c>
      <c r="F12" s="481" t="s">
        <v>311</v>
      </c>
      <c r="G12" s="512" t="s">
        <v>312</v>
      </c>
      <c r="H12" s="483"/>
      <c r="I12" s="483"/>
      <c r="J12" s="483"/>
      <c r="K12" s="484"/>
      <c r="L12" s="483"/>
    </row>
    <row r="13" spans="1:12" s="8" customFormat="1" ht="16.5" customHeight="1">
      <c r="B13" s="485">
        <v>1</v>
      </c>
      <c r="C13" s="486" t="s">
        <v>313</v>
      </c>
      <c r="D13" s="487" t="s">
        <v>314</v>
      </c>
      <c r="E13" s="363"/>
      <c r="F13" s="513"/>
      <c r="G13" s="514"/>
      <c r="H13" s="474"/>
      <c r="I13" s="474"/>
      <c r="J13" s="474"/>
      <c r="K13" s="474"/>
      <c r="L13" s="474"/>
    </row>
    <row r="14" spans="1:12" s="8" customFormat="1" ht="16.5" customHeight="1">
      <c r="B14" s="485">
        <v>2</v>
      </c>
      <c r="C14" s="486" t="s">
        <v>315</v>
      </c>
      <c r="D14" s="487" t="s">
        <v>314</v>
      </c>
      <c r="E14" s="363"/>
      <c r="F14" s="513"/>
      <c r="G14" s="514"/>
      <c r="H14" s="474"/>
      <c r="I14" s="474"/>
      <c r="J14" s="474"/>
      <c r="K14" s="474"/>
      <c r="L14" s="474"/>
    </row>
    <row r="15" spans="1:12" s="8" customFormat="1" ht="16.5" customHeight="1">
      <c r="B15" s="485">
        <v>3</v>
      </c>
      <c r="C15" s="486" t="s">
        <v>316</v>
      </c>
      <c r="D15" s="487" t="s">
        <v>314</v>
      </c>
      <c r="E15" s="363"/>
      <c r="F15" s="513"/>
      <c r="G15" s="514"/>
      <c r="H15" s="474"/>
      <c r="I15" s="474"/>
      <c r="J15" s="474"/>
      <c r="K15" s="474"/>
      <c r="L15" s="474"/>
    </row>
    <row r="16" spans="1:12" s="8" customFormat="1" ht="16.5" customHeight="1">
      <c r="B16" s="485">
        <v>4</v>
      </c>
      <c r="C16" s="486" t="s">
        <v>317</v>
      </c>
      <c r="D16" s="487" t="s">
        <v>314</v>
      </c>
      <c r="E16" s="363"/>
      <c r="F16" s="513"/>
      <c r="G16" s="514"/>
      <c r="H16" s="474"/>
      <c r="I16" s="474"/>
      <c r="J16" s="474"/>
      <c r="K16" s="474"/>
      <c r="L16" s="474"/>
    </row>
    <row r="17" spans="2:12" s="8" customFormat="1" ht="16.5" customHeight="1">
      <c r="B17" s="485">
        <v>5</v>
      </c>
      <c r="C17" s="486" t="s">
        <v>318</v>
      </c>
      <c r="D17" s="487" t="s">
        <v>314</v>
      </c>
      <c r="E17" s="363"/>
      <c r="F17" s="513"/>
      <c r="G17" s="514"/>
      <c r="H17" s="474"/>
      <c r="I17" s="474"/>
      <c r="J17" s="474"/>
      <c r="K17" s="474"/>
      <c r="L17" s="474"/>
    </row>
    <row r="18" spans="2:12" s="8" customFormat="1" ht="16.5" customHeight="1">
      <c r="B18" s="485">
        <v>6</v>
      </c>
      <c r="C18" s="486" t="s">
        <v>319</v>
      </c>
      <c r="D18" s="487" t="s">
        <v>314</v>
      </c>
      <c r="E18" s="363"/>
      <c r="F18" s="513"/>
      <c r="G18" s="514"/>
      <c r="H18" s="474"/>
      <c r="I18" s="474"/>
      <c r="J18" s="492"/>
      <c r="K18" s="474"/>
      <c r="L18" s="474"/>
    </row>
    <row r="19" spans="2:12" s="8" customFormat="1" ht="16.5" customHeight="1">
      <c r="B19" s="485">
        <v>7</v>
      </c>
      <c r="C19" s="486" t="s">
        <v>320</v>
      </c>
      <c r="D19" s="487" t="s">
        <v>314</v>
      </c>
      <c r="E19" s="363"/>
      <c r="F19" s="513"/>
      <c r="G19" s="514"/>
      <c r="H19" s="474"/>
      <c r="I19" s="474"/>
      <c r="J19" s="492"/>
      <c r="K19" s="474"/>
      <c r="L19" s="474"/>
    </row>
    <row r="20" spans="2:12" ht="16.5" customHeight="1">
      <c r="B20" s="485">
        <v>8</v>
      </c>
      <c r="C20" s="486" t="s">
        <v>321</v>
      </c>
      <c r="D20" s="487" t="s">
        <v>314</v>
      </c>
      <c r="E20" s="363"/>
      <c r="F20" s="513"/>
      <c r="G20" s="514"/>
      <c r="H20" s="500"/>
      <c r="I20" s="500"/>
      <c r="J20" s="500"/>
      <c r="K20" s="500"/>
      <c r="L20" s="474"/>
    </row>
    <row r="21" spans="2:12" ht="16.5" customHeight="1">
      <c r="B21" s="485">
        <v>9</v>
      </c>
      <c r="C21" s="486" t="s">
        <v>322</v>
      </c>
      <c r="D21" s="487" t="s">
        <v>314</v>
      </c>
      <c r="E21" s="363"/>
      <c r="F21" s="513"/>
      <c r="G21" s="514"/>
      <c r="H21" s="500"/>
      <c r="I21" s="500"/>
      <c r="J21" s="500"/>
      <c r="K21" s="500"/>
      <c r="L21" s="474"/>
    </row>
    <row r="22" spans="2:12" ht="16.5" customHeight="1">
      <c r="B22" s="485">
        <v>10</v>
      </c>
      <c r="C22" s="486" t="s">
        <v>323</v>
      </c>
      <c r="D22" s="487" t="s">
        <v>314</v>
      </c>
      <c r="E22" s="363"/>
      <c r="F22" s="513"/>
      <c r="G22" s="514"/>
      <c r="H22" s="500"/>
      <c r="I22" s="500"/>
      <c r="J22" s="500"/>
      <c r="K22" s="500"/>
      <c r="L22" s="474"/>
    </row>
    <row r="23" spans="2:12" ht="16.5" customHeight="1">
      <c r="B23" s="485">
        <v>11</v>
      </c>
      <c r="C23" s="486" t="s">
        <v>324</v>
      </c>
      <c r="D23" s="487" t="s">
        <v>314</v>
      </c>
      <c r="E23" s="363"/>
      <c r="F23" s="513"/>
      <c r="G23" s="514"/>
      <c r="H23" s="500"/>
      <c r="I23" s="500"/>
      <c r="J23" s="500"/>
      <c r="K23" s="500"/>
      <c r="L23" s="474"/>
    </row>
    <row r="24" spans="2:12" ht="16.5" customHeight="1">
      <c r="B24" s="485">
        <v>12</v>
      </c>
      <c r="C24" s="486" t="s">
        <v>325</v>
      </c>
      <c r="D24" s="487" t="s">
        <v>314</v>
      </c>
      <c r="E24" s="363"/>
      <c r="F24" s="513"/>
      <c r="G24" s="514"/>
      <c r="H24" s="500"/>
      <c r="I24" s="500"/>
      <c r="J24" s="500"/>
      <c r="K24" s="500"/>
      <c r="L24" s="474"/>
    </row>
    <row r="25" spans="2:12" ht="16.5" customHeight="1">
      <c r="B25" s="485">
        <v>13</v>
      </c>
      <c r="C25" s="486" t="s">
        <v>326</v>
      </c>
      <c r="D25" s="487" t="s">
        <v>314</v>
      </c>
      <c r="E25" s="363"/>
      <c r="F25" s="513"/>
      <c r="G25" s="514"/>
      <c r="H25" s="500"/>
      <c r="I25" s="500"/>
      <c r="J25" s="500"/>
      <c r="K25" s="500"/>
      <c r="L25" s="474"/>
    </row>
    <row r="26" spans="2:12" ht="16.5" customHeight="1">
      <c r="B26" s="485">
        <v>14</v>
      </c>
      <c r="C26" s="486" t="s">
        <v>327</v>
      </c>
      <c r="D26" s="487" t="s">
        <v>314</v>
      </c>
      <c r="E26" s="363"/>
      <c r="F26" s="513"/>
      <c r="G26" s="514"/>
      <c r="H26" s="500"/>
      <c r="I26" s="500"/>
      <c r="J26" s="500"/>
      <c r="K26" s="500"/>
      <c r="L26" s="474"/>
    </row>
    <row r="27" spans="2:12" ht="16.5" customHeight="1">
      <c r="B27" s="485">
        <v>15</v>
      </c>
      <c r="C27" s="486" t="s">
        <v>328</v>
      </c>
      <c r="D27" s="487" t="s">
        <v>314</v>
      </c>
      <c r="E27" s="363"/>
      <c r="F27" s="513"/>
      <c r="G27" s="514"/>
      <c r="H27" s="500"/>
      <c r="I27" s="500"/>
      <c r="J27" s="500"/>
      <c r="K27" s="500"/>
      <c r="L27" s="474"/>
    </row>
    <row r="28" spans="2:12" ht="16.5" customHeight="1">
      <c r="B28" s="485">
        <v>16</v>
      </c>
      <c r="C28" s="486" t="s">
        <v>329</v>
      </c>
      <c r="D28" s="487" t="s">
        <v>314</v>
      </c>
      <c r="E28" s="363"/>
      <c r="F28" s="513"/>
      <c r="G28" s="514"/>
      <c r="H28" s="500"/>
      <c r="I28" s="500"/>
      <c r="J28" s="500"/>
      <c r="K28" s="500"/>
      <c r="L28" s="474"/>
    </row>
    <row r="29" spans="2:12" ht="16.5" customHeight="1">
      <c r="B29" s="485">
        <v>17</v>
      </c>
      <c r="C29" s="486" t="s">
        <v>330</v>
      </c>
      <c r="D29" s="487" t="s">
        <v>314</v>
      </c>
      <c r="E29" s="363"/>
      <c r="F29" s="515"/>
      <c r="G29" s="514"/>
      <c r="H29" s="500"/>
      <c r="I29" s="500"/>
      <c r="J29" s="500"/>
      <c r="K29" s="500"/>
      <c r="L29" s="474"/>
    </row>
    <row r="30" spans="2:12" ht="16.5" customHeight="1">
      <c r="B30" s="485">
        <v>18</v>
      </c>
      <c r="C30" s="486" t="s">
        <v>331</v>
      </c>
      <c r="D30" s="487" t="s">
        <v>314</v>
      </c>
      <c r="E30" s="363"/>
      <c r="F30" s="513"/>
      <c r="G30" s="514"/>
      <c r="H30" s="500"/>
      <c r="I30" s="500"/>
      <c r="J30" s="500"/>
      <c r="K30" s="500"/>
      <c r="L30" s="474"/>
    </row>
    <row r="31" spans="2:12" ht="16.5" customHeight="1">
      <c r="B31" s="485">
        <v>19</v>
      </c>
      <c r="C31" s="486" t="s">
        <v>332</v>
      </c>
      <c r="D31" s="487" t="s">
        <v>314</v>
      </c>
      <c r="E31" s="363"/>
      <c r="F31" s="513"/>
      <c r="G31" s="514"/>
      <c r="H31" s="500"/>
      <c r="I31" s="500"/>
      <c r="J31" s="500"/>
      <c r="K31" s="500"/>
      <c r="L31" s="474"/>
    </row>
    <row r="32" spans="2:12" ht="16.5" customHeight="1">
      <c r="B32" s="485">
        <v>20</v>
      </c>
      <c r="C32" s="486" t="s">
        <v>333</v>
      </c>
      <c r="D32" s="487" t="s">
        <v>314</v>
      </c>
      <c r="E32" s="363"/>
      <c r="F32" s="516"/>
      <c r="G32" s="514"/>
      <c r="H32" s="500"/>
      <c r="I32" s="500"/>
      <c r="J32" s="500"/>
      <c r="K32" s="500"/>
      <c r="L32" s="474"/>
    </row>
    <row r="33" spans="2:12" ht="16.5" customHeight="1">
      <c r="B33" s="485">
        <v>21</v>
      </c>
      <c r="C33" s="486" t="s">
        <v>334</v>
      </c>
      <c r="D33" s="487" t="s">
        <v>314</v>
      </c>
      <c r="E33" s="363"/>
      <c r="F33" s="517"/>
      <c r="G33" s="514"/>
      <c r="H33" s="500"/>
      <c r="I33" s="500"/>
      <c r="J33" s="500"/>
      <c r="K33" s="500"/>
      <c r="L33" s="474"/>
    </row>
    <row r="34" spans="2:12" ht="16.5" customHeight="1">
      <c r="B34" s="485">
        <v>22</v>
      </c>
      <c r="C34" s="486" t="s">
        <v>335</v>
      </c>
      <c r="D34" s="487" t="s">
        <v>314</v>
      </c>
      <c r="E34" s="363"/>
      <c r="F34" s="517"/>
      <c r="G34" s="514"/>
      <c r="H34" s="500"/>
      <c r="I34" s="500"/>
      <c r="J34" s="500"/>
      <c r="K34" s="500"/>
      <c r="L34" s="474"/>
    </row>
    <row r="35" spans="2:12" ht="16.5" customHeight="1">
      <c r="B35" s="485">
        <v>23</v>
      </c>
      <c r="C35" s="486" t="s">
        <v>336</v>
      </c>
      <c r="D35" s="487" t="s">
        <v>314</v>
      </c>
      <c r="E35" s="363"/>
      <c r="F35" s="517"/>
      <c r="G35" s="514"/>
      <c r="H35" s="500"/>
      <c r="I35" s="500"/>
      <c r="J35" s="500"/>
      <c r="K35" s="500"/>
      <c r="L35" s="474"/>
    </row>
    <row r="36" spans="2:12" ht="16.5" customHeight="1">
      <c r="B36" s="485">
        <v>24</v>
      </c>
      <c r="C36" s="486" t="s">
        <v>337</v>
      </c>
      <c r="D36" s="487" t="s">
        <v>314</v>
      </c>
      <c r="E36" s="363"/>
      <c r="F36" s="517"/>
      <c r="G36" s="518"/>
      <c r="H36" s="500"/>
      <c r="I36" s="500"/>
      <c r="J36" s="500"/>
      <c r="K36" s="500"/>
      <c r="L36" s="474"/>
    </row>
    <row r="37" spans="2:12" ht="16.5" customHeight="1">
      <c r="B37" s="502">
        <v>25</v>
      </c>
      <c r="C37" s="493" t="s">
        <v>338</v>
      </c>
      <c r="D37" s="494" t="s">
        <v>314</v>
      </c>
      <c r="E37" s="519"/>
      <c r="F37" s="520"/>
      <c r="G37" s="518"/>
      <c r="H37" s="500"/>
      <c r="I37" s="500"/>
      <c r="J37" s="500"/>
      <c r="K37" s="500"/>
      <c r="L37" s="474"/>
    </row>
    <row r="38" spans="2:12" s="500" customFormat="1" ht="16.5" customHeight="1">
      <c r="B38" s="680" t="s">
        <v>339</v>
      </c>
      <c r="C38" s="680"/>
      <c r="D38" s="680"/>
      <c r="E38" s="680"/>
      <c r="F38" s="496">
        <f>SUM(F13:F37)</f>
        <v>0</v>
      </c>
      <c r="G38" s="497">
        <f>SUM(G13:G37)</f>
        <v>0</v>
      </c>
      <c r="L38" s="474"/>
    </row>
    <row r="39" spans="2:12" s="500" customFormat="1" ht="8.25" customHeight="1">
      <c r="B39" s="521"/>
      <c r="C39" s="474"/>
      <c r="D39" s="522"/>
      <c r="E39" s="523"/>
      <c r="F39" s="524"/>
      <c r="G39" s="525"/>
      <c r="L39" s="474"/>
    </row>
    <row r="40" spans="2:12" ht="18" customHeight="1">
      <c r="B40" s="509" t="s">
        <v>307</v>
      </c>
      <c r="C40" s="510" t="s">
        <v>308</v>
      </c>
      <c r="D40" s="511" t="s">
        <v>309</v>
      </c>
      <c r="E40" s="511" t="s">
        <v>310</v>
      </c>
      <c r="F40" s="481" t="s">
        <v>311</v>
      </c>
      <c r="G40" s="512" t="s">
        <v>312</v>
      </c>
      <c r="H40" s="500"/>
      <c r="I40" s="500"/>
      <c r="J40" s="500"/>
      <c r="K40" s="500"/>
      <c r="L40" s="474"/>
    </row>
    <row r="41" spans="2:12" ht="16.5" customHeight="1">
      <c r="B41" s="485">
        <v>26</v>
      </c>
      <c r="C41" s="486" t="s">
        <v>340</v>
      </c>
      <c r="D41" s="487" t="s">
        <v>314</v>
      </c>
      <c r="E41" s="363"/>
      <c r="F41" s="513"/>
      <c r="G41" s="514"/>
      <c r="H41" s="500"/>
      <c r="I41" s="500"/>
      <c r="J41" s="500"/>
      <c r="K41" s="500"/>
      <c r="L41" s="474"/>
    </row>
    <row r="42" spans="2:12" ht="16.5" customHeight="1">
      <c r="B42" s="485">
        <v>27</v>
      </c>
      <c r="C42" s="486" t="s">
        <v>341</v>
      </c>
      <c r="D42" s="487" t="s">
        <v>314</v>
      </c>
      <c r="E42" s="363"/>
      <c r="F42" s="526"/>
      <c r="G42" s="514"/>
      <c r="H42" s="500"/>
      <c r="I42" s="500"/>
      <c r="J42" s="500"/>
      <c r="K42" s="500"/>
      <c r="L42" s="474"/>
    </row>
    <row r="43" spans="2:12" ht="16.5" customHeight="1">
      <c r="B43" s="485">
        <v>28</v>
      </c>
      <c r="C43" s="486" t="s">
        <v>342</v>
      </c>
      <c r="D43" s="487" t="s">
        <v>314</v>
      </c>
      <c r="E43" s="363"/>
      <c r="F43" s="526"/>
      <c r="G43" s="514"/>
      <c r="H43" s="500"/>
      <c r="I43" s="500"/>
      <c r="J43" s="500"/>
      <c r="K43" s="500"/>
      <c r="L43" s="474"/>
    </row>
    <row r="44" spans="2:12" ht="16.5" customHeight="1">
      <c r="B44" s="485">
        <v>29</v>
      </c>
      <c r="C44" s="486" t="s">
        <v>343</v>
      </c>
      <c r="D44" s="487" t="s">
        <v>314</v>
      </c>
      <c r="E44" s="363"/>
      <c r="F44" s="526"/>
      <c r="G44" s="514"/>
      <c r="H44" s="500"/>
      <c r="I44" s="500"/>
      <c r="J44" s="500"/>
      <c r="K44" s="500"/>
      <c r="L44" s="474"/>
    </row>
    <row r="45" spans="2:12" ht="16.5" customHeight="1">
      <c r="B45" s="485">
        <v>30</v>
      </c>
      <c r="C45" s="486" t="s">
        <v>344</v>
      </c>
      <c r="D45" s="487" t="s">
        <v>314</v>
      </c>
      <c r="E45" s="363"/>
      <c r="F45" s="526"/>
      <c r="G45" s="514"/>
      <c r="H45" s="500"/>
      <c r="I45" s="500"/>
      <c r="J45" s="500"/>
      <c r="K45" s="500"/>
      <c r="L45" s="474"/>
    </row>
    <row r="46" spans="2:12" ht="16.5" customHeight="1">
      <c r="B46" s="485">
        <v>31</v>
      </c>
      <c r="C46" s="486" t="s">
        <v>345</v>
      </c>
      <c r="D46" s="487" t="s">
        <v>314</v>
      </c>
      <c r="E46" s="363"/>
      <c r="F46" s="513"/>
      <c r="G46" s="514"/>
      <c r="H46" s="500"/>
      <c r="I46" s="500"/>
      <c r="J46" s="500"/>
      <c r="K46" s="500"/>
      <c r="L46" s="474"/>
    </row>
    <row r="47" spans="2:12" ht="16.5" customHeight="1">
      <c r="B47" s="681" t="s">
        <v>346</v>
      </c>
      <c r="C47" s="681"/>
      <c r="D47" s="681"/>
      <c r="E47" s="681"/>
      <c r="F47" s="496">
        <f>SUM(F41:F46)</f>
        <v>0</v>
      </c>
      <c r="G47" s="497">
        <f>SUM(G41:G46)</f>
        <v>0</v>
      </c>
      <c r="H47" s="500"/>
      <c r="I47" s="500"/>
      <c r="J47" s="500"/>
      <c r="K47" s="500"/>
      <c r="L47" s="474"/>
    </row>
    <row r="48" spans="2:12" ht="7.5" customHeight="1">
      <c r="B48" s="499"/>
      <c r="C48" s="500"/>
      <c r="D48" s="501"/>
      <c r="E48" s="500"/>
      <c r="F48" s="501"/>
      <c r="G48" s="500"/>
      <c r="H48" s="500"/>
      <c r="I48" s="500"/>
      <c r="J48" s="500"/>
      <c r="K48" s="500"/>
      <c r="L48" s="474"/>
    </row>
    <row r="49" spans="2:12" ht="16.5" customHeight="1">
      <c r="B49" s="680" t="s">
        <v>347</v>
      </c>
      <c r="C49" s="680"/>
      <c r="D49" s="680"/>
      <c r="E49" s="680"/>
      <c r="F49" s="496">
        <f>F38+F47</f>
        <v>0</v>
      </c>
      <c r="G49" s="527">
        <f>G38+G47</f>
        <v>0</v>
      </c>
      <c r="H49" s="500"/>
      <c r="I49" s="500"/>
      <c r="J49" s="500"/>
      <c r="K49" s="500"/>
      <c r="L49" s="474"/>
    </row>
    <row r="50" spans="2:12" ht="15" customHeight="1">
      <c r="B50" s="499"/>
      <c r="C50" s="500"/>
      <c r="D50" s="501"/>
      <c r="E50" s="500"/>
      <c r="F50" s="501"/>
      <c r="G50" s="500"/>
      <c r="H50" s="500"/>
      <c r="I50" s="500"/>
      <c r="J50" s="500"/>
      <c r="K50" s="500"/>
      <c r="L50" s="474"/>
    </row>
    <row r="51" spans="2:12" ht="15" customHeight="1">
      <c r="B51" s="499"/>
      <c r="C51" s="500"/>
      <c r="D51" s="501"/>
      <c r="E51" s="500"/>
      <c r="F51" s="501"/>
      <c r="G51" s="500"/>
      <c r="H51" s="500"/>
      <c r="I51" s="500"/>
      <c r="J51" s="500"/>
      <c r="K51" s="500"/>
      <c r="L51" s="474"/>
    </row>
    <row r="52" spans="2:12" ht="15" customHeight="1">
      <c r="B52" s="499"/>
      <c r="C52" s="500"/>
      <c r="D52" s="501"/>
      <c r="E52" s="500"/>
      <c r="F52" s="501"/>
      <c r="G52" s="500"/>
      <c r="H52" s="500"/>
      <c r="I52" s="500"/>
      <c r="J52" s="500"/>
      <c r="K52" s="500"/>
      <c r="L52" s="474"/>
    </row>
    <row r="53" spans="2:12" ht="15" customHeight="1">
      <c r="B53" s="499"/>
      <c r="C53" s="682" t="s">
        <v>144</v>
      </c>
      <c r="D53" s="682"/>
      <c r="E53" s="500"/>
      <c r="F53" s="501"/>
      <c r="G53" s="500"/>
      <c r="H53" s="500"/>
      <c r="I53" s="500"/>
      <c r="J53" s="500"/>
      <c r="K53" s="500"/>
      <c r="L53" s="474"/>
    </row>
    <row r="54" spans="2:12" ht="15" customHeight="1">
      <c r="B54" s="499"/>
      <c r="C54" s="500"/>
      <c r="D54" s="501"/>
      <c r="E54" s="500"/>
      <c r="F54" s="501"/>
      <c r="G54" s="500"/>
      <c r="H54" s="500"/>
      <c r="I54" s="500"/>
      <c r="J54" s="500"/>
      <c r="K54" s="500"/>
      <c r="L54" s="474"/>
    </row>
    <row r="55" spans="2:12" ht="15.75" customHeight="1">
      <c r="B55" s="506" t="s">
        <v>145</v>
      </c>
      <c r="C55" s="683"/>
      <c r="D55" s="683"/>
      <c r="E55" s="500"/>
      <c r="F55" s="500"/>
      <c r="G55" s="500"/>
      <c r="H55" s="500"/>
      <c r="I55" s="500"/>
      <c r="J55" s="474"/>
      <c r="L55" s="1"/>
    </row>
    <row r="56" spans="2:12" ht="15.75" customHeight="1">
      <c r="B56" s="507" t="s">
        <v>22</v>
      </c>
      <c r="C56" s="683"/>
      <c r="D56" s="683"/>
      <c r="E56" s="500"/>
      <c r="F56" s="500"/>
      <c r="G56" s="500"/>
      <c r="H56" s="500"/>
      <c r="I56" s="500"/>
      <c r="J56" s="474"/>
      <c r="L56" s="1"/>
    </row>
    <row r="57" spans="2:12" ht="15.75" customHeight="1">
      <c r="B57" s="507" t="s">
        <v>24</v>
      </c>
      <c r="C57" s="683"/>
      <c r="D57" s="683"/>
      <c r="E57" s="500"/>
      <c r="F57" s="500"/>
      <c r="G57" s="500"/>
      <c r="H57" s="500"/>
      <c r="I57" s="500"/>
      <c r="J57" s="474"/>
      <c r="L57" s="1"/>
    </row>
    <row r="58" spans="2:12" ht="15.75" customHeight="1">
      <c r="B58" s="507" t="s">
        <v>26</v>
      </c>
      <c r="C58" s="684"/>
      <c r="D58" s="684"/>
      <c r="E58" s="500"/>
      <c r="F58" s="500"/>
      <c r="G58" s="500"/>
      <c r="H58" s="474"/>
      <c r="I58" s="474"/>
      <c r="J58" s="500"/>
      <c r="L58" s="1"/>
    </row>
    <row r="59" spans="2:12" ht="15" customHeight="1"/>
    <row r="60" spans="2:12" ht="15" customHeight="1"/>
    <row r="61" spans="2:12" ht="15" customHeight="1"/>
    <row r="62" spans="2:12" ht="15" customHeight="1"/>
    <row r="63" spans="2:12" ht="15" customHeight="1"/>
    <row r="64" spans="2:12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</sheetData>
  <sheetProtection sheet="1" objects="1" scenarios="1"/>
  <mergeCells count="12">
    <mergeCell ref="C57:D57"/>
    <mergeCell ref="C58:D58"/>
    <mergeCell ref="B47:E47"/>
    <mergeCell ref="B49:E49"/>
    <mergeCell ref="C53:D53"/>
    <mergeCell ref="C55:D55"/>
    <mergeCell ref="C56:D56"/>
    <mergeCell ref="C2:E2"/>
    <mergeCell ref="C3:E3"/>
    <mergeCell ref="A10:B10"/>
    <mergeCell ref="C10:E10"/>
    <mergeCell ref="B38:E38"/>
  </mergeCells>
  <pageMargins left="0.54027777777777797" right="0.42986111111111103" top="0.87013888888888902" bottom="0.62013888888888902" header="0.511811023622047" footer="0.511811023622047"/>
  <pageSetup paperSize="9" scale="72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97"/>
  <sheetViews>
    <sheetView showGridLines="0" zoomScale="86" zoomScaleNormal="86" workbookViewId="0">
      <selection activeCell="E15" sqref="E15"/>
    </sheetView>
  </sheetViews>
  <sheetFormatPr defaultColWidth="11.42578125" defaultRowHeight="12.75"/>
  <cols>
    <col min="1" max="1" width="8.42578125" style="1" customWidth="1"/>
    <col min="2" max="2" width="7.42578125" style="6" customWidth="1"/>
    <col min="3" max="3" width="39.7109375" style="1" customWidth="1"/>
    <col min="4" max="4" width="8.42578125" style="7" customWidth="1"/>
    <col min="5" max="5" width="37.28515625" style="1" customWidth="1"/>
    <col min="6" max="6" width="13" style="7" customWidth="1"/>
    <col min="7" max="7" width="15.28515625" style="1" customWidth="1"/>
    <col min="8" max="8" width="11.42578125" style="1" customWidth="1"/>
    <col min="9" max="9" width="34.140625" style="1" customWidth="1"/>
    <col min="10" max="10" width="39.42578125" style="1" customWidth="1"/>
    <col min="11" max="11" width="11.42578125" style="1" customWidth="1"/>
    <col min="12" max="12" width="83.85546875" style="8" customWidth="1"/>
    <col min="13" max="17" width="11.42578125" style="1" customWidth="1"/>
    <col min="18" max="18" width="12.28515625" style="1" customWidth="1"/>
    <col min="19" max="16384" width="11.42578125" style="1"/>
  </cols>
  <sheetData>
    <row r="1" spans="1:12" ht="13.5"/>
    <row r="2" spans="1:12" ht="16.5" customHeight="1">
      <c r="C2" s="676" t="s">
        <v>28</v>
      </c>
      <c r="D2" s="676"/>
      <c r="E2" s="676"/>
      <c r="F2" s="285" t="s">
        <v>29</v>
      </c>
      <c r="G2" s="11" t="s">
        <v>30</v>
      </c>
    </row>
    <row r="3" spans="1:12" ht="16.5" customHeight="1">
      <c r="C3" s="677" t="s">
        <v>31</v>
      </c>
      <c r="D3" s="677"/>
      <c r="E3" s="677"/>
      <c r="F3" s="285" t="s">
        <v>32</v>
      </c>
      <c r="G3" s="11">
        <v>2026</v>
      </c>
    </row>
    <row r="4" spans="1:12" ht="16.5" customHeight="1">
      <c r="F4" s="286" t="s">
        <v>33</v>
      </c>
      <c r="G4" s="14" t="s">
        <v>4</v>
      </c>
    </row>
    <row r="8" spans="1:12" s="467" customFormat="1" ht="15.75" customHeight="1">
      <c r="A8" s="678" t="s">
        <v>348</v>
      </c>
      <c r="B8" s="678"/>
      <c r="C8" s="679" t="s">
        <v>349</v>
      </c>
      <c r="D8" s="679"/>
      <c r="E8" s="679"/>
      <c r="F8" s="471"/>
      <c r="G8" s="472"/>
      <c r="H8" s="473"/>
      <c r="I8" s="473"/>
      <c r="J8" s="473"/>
      <c r="K8" s="473"/>
      <c r="L8" s="474"/>
    </row>
    <row r="9" spans="1:12" s="467" customFormat="1" ht="8.25" customHeight="1">
      <c r="B9" s="475"/>
      <c r="C9" s="470"/>
      <c r="D9" s="476"/>
      <c r="E9" s="476"/>
      <c r="F9" s="471"/>
      <c r="G9" s="472"/>
      <c r="H9" s="473"/>
      <c r="I9" s="473"/>
      <c r="J9" s="473"/>
      <c r="K9" s="473"/>
      <c r="L9" s="474"/>
    </row>
    <row r="10" spans="1:12" s="468" customFormat="1" ht="18.75" customHeight="1">
      <c r="B10" s="477" t="s">
        <v>307</v>
      </c>
      <c r="C10" s="478" t="s">
        <v>308</v>
      </c>
      <c r="D10" s="479" t="s">
        <v>309</v>
      </c>
      <c r="E10" s="480" t="s">
        <v>310</v>
      </c>
      <c r="F10" s="481" t="s">
        <v>311</v>
      </c>
      <c r="G10" s="482" t="s">
        <v>312</v>
      </c>
      <c r="H10" s="483"/>
      <c r="I10" s="483"/>
      <c r="J10" s="483"/>
      <c r="K10" s="484"/>
      <c r="L10" s="483"/>
    </row>
    <row r="11" spans="1:12" s="8" customFormat="1" ht="15" customHeight="1">
      <c r="B11" s="485">
        <v>1</v>
      </c>
      <c r="C11" s="486" t="s">
        <v>350</v>
      </c>
      <c r="D11" s="487" t="s">
        <v>314</v>
      </c>
      <c r="E11" s="488" t="s">
        <v>351</v>
      </c>
      <c r="F11" s="489"/>
      <c r="G11" s="490">
        <v>1313.16</v>
      </c>
      <c r="H11" s="474"/>
      <c r="I11" s="474"/>
      <c r="J11" s="474"/>
      <c r="K11" s="474"/>
      <c r="L11" s="474"/>
    </row>
    <row r="12" spans="1:12" s="8" customFormat="1" ht="15" customHeight="1">
      <c r="B12" s="485">
        <v>2</v>
      </c>
      <c r="C12" s="486" t="s">
        <v>352</v>
      </c>
      <c r="D12" s="487" t="s">
        <v>314</v>
      </c>
      <c r="E12" s="488"/>
      <c r="F12" s="489"/>
      <c r="G12" s="490"/>
      <c r="H12" s="474"/>
      <c r="I12" s="474"/>
      <c r="J12" s="474"/>
      <c r="K12" s="474"/>
      <c r="L12" s="474"/>
    </row>
    <row r="13" spans="1:12" s="8" customFormat="1" ht="15" customHeight="1">
      <c r="B13" s="485">
        <v>3</v>
      </c>
      <c r="C13" s="486" t="s">
        <v>353</v>
      </c>
      <c r="D13" s="487" t="s">
        <v>354</v>
      </c>
      <c r="E13" s="488" t="s">
        <v>351</v>
      </c>
      <c r="F13" s="489"/>
      <c r="G13" s="490">
        <v>4735.88</v>
      </c>
      <c r="H13" s="474"/>
      <c r="I13" s="474"/>
      <c r="J13" s="474"/>
      <c r="K13" s="474"/>
      <c r="L13" s="474"/>
    </row>
    <row r="14" spans="1:12" s="8" customFormat="1" ht="15" customHeight="1">
      <c r="B14" s="485">
        <v>4</v>
      </c>
      <c r="C14" s="486" t="s">
        <v>355</v>
      </c>
      <c r="D14" s="487" t="s">
        <v>354</v>
      </c>
      <c r="E14" s="488" t="s">
        <v>356</v>
      </c>
      <c r="F14" s="489"/>
      <c r="G14" s="490">
        <v>10284.66</v>
      </c>
      <c r="H14" s="474"/>
      <c r="I14" s="474"/>
      <c r="J14" s="474"/>
      <c r="K14" s="474"/>
      <c r="L14" s="474"/>
    </row>
    <row r="15" spans="1:12" s="8" customFormat="1" ht="15" customHeight="1">
      <c r="B15" s="485">
        <v>5</v>
      </c>
      <c r="C15" s="486" t="s">
        <v>357</v>
      </c>
      <c r="D15" s="487" t="s">
        <v>354</v>
      </c>
      <c r="E15" s="488"/>
      <c r="F15" s="489"/>
      <c r="G15" s="490"/>
      <c r="H15" s="474"/>
      <c r="I15" s="474"/>
      <c r="J15" s="474"/>
      <c r="K15" s="474"/>
      <c r="L15" s="474"/>
    </row>
    <row r="16" spans="1:12" s="8" customFormat="1" ht="15" customHeight="1">
      <c r="B16" s="485">
        <v>6</v>
      </c>
      <c r="C16" s="486" t="s">
        <v>358</v>
      </c>
      <c r="D16" s="487" t="s">
        <v>359</v>
      </c>
      <c r="E16" s="491"/>
      <c r="F16" s="489"/>
      <c r="G16" s="490"/>
      <c r="H16" s="474"/>
      <c r="I16" s="474"/>
      <c r="J16" s="492"/>
      <c r="K16" s="474"/>
      <c r="L16" s="474"/>
    </row>
    <row r="17" spans="2:12" s="8" customFormat="1" ht="15" customHeight="1">
      <c r="B17" s="485">
        <v>7</v>
      </c>
      <c r="C17" s="486" t="s">
        <v>360</v>
      </c>
      <c r="D17" s="487" t="s">
        <v>354</v>
      </c>
      <c r="E17" s="488"/>
      <c r="F17" s="489"/>
      <c r="G17" s="490"/>
      <c r="H17" s="474"/>
      <c r="I17" s="474"/>
      <c r="J17" s="492"/>
      <c r="K17" s="474"/>
      <c r="L17" s="474"/>
    </row>
    <row r="18" spans="2:12" s="8" customFormat="1" ht="15" customHeight="1">
      <c r="B18" s="485">
        <v>8</v>
      </c>
      <c r="C18" s="486" t="s">
        <v>361</v>
      </c>
      <c r="D18" s="487" t="s">
        <v>354</v>
      </c>
      <c r="E18" s="491"/>
      <c r="F18" s="489"/>
      <c r="G18" s="490"/>
      <c r="H18" s="474"/>
      <c r="I18" s="474"/>
      <c r="J18" s="492"/>
      <c r="K18" s="474"/>
      <c r="L18" s="474"/>
    </row>
    <row r="19" spans="2:12" s="8" customFormat="1" ht="15" customHeight="1">
      <c r="B19" s="485">
        <v>9</v>
      </c>
      <c r="C19" s="486" t="s">
        <v>362</v>
      </c>
      <c r="D19" s="487" t="s">
        <v>354</v>
      </c>
      <c r="E19" s="491"/>
      <c r="F19" s="489"/>
      <c r="G19" s="490"/>
      <c r="H19" s="474"/>
      <c r="I19" s="474"/>
      <c r="J19" s="492"/>
      <c r="K19" s="474"/>
      <c r="L19" s="474"/>
    </row>
    <row r="20" spans="2:12" s="8" customFormat="1" ht="15" customHeight="1">
      <c r="B20" s="485">
        <v>10</v>
      </c>
      <c r="C20" s="493" t="s">
        <v>363</v>
      </c>
      <c r="D20" s="494" t="s">
        <v>359</v>
      </c>
      <c r="E20" s="495"/>
      <c r="F20" s="489"/>
      <c r="G20" s="490"/>
      <c r="H20" s="474"/>
      <c r="I20" s="474"/>
      <c r="J20" s="492"/>
      <c r="K20" s="474"/>
      <c r="L20" s="474"/>
    </row>
    <row r="21" spans="2:12" s="8" customFormat="1" ht="15" customHeight="1">
      <c r="B21" s="680" t="s">
        <v>347</v>
      </c>
      <c r="C21" s="680"/>
      <c r="D21" s="680"/>
      <c r="E21" s="680"/>
      <c r="F21" s="680"/>
      <c r="G21" s="497">
        <f>SUM(G11:G20)</f>
        <v>16333.7</v>
      </c>
      <c r="H21" s="474"/>
      <c r="I21" s="474"/>
      <c r="J21" s="498"/>
      <c r="K21" s="474"/>
      <c r="L21" s="474"/>
    </row>
    <row r="22" spans="2:12" ht="15" customHeight="1">
      <c r="B22" s="499"/>
      <c r="C22" s="500"/>
      <c r="D22" s="501"/>
      <c r="E22" s="500"/>
      <c r="F22" s="501"/>
      <c r="G22" s="500"/>
      <c r="H22" s="500"/>
      <c r="I22" s="500"/>
      <c r="J22" s="500"/>
      <c r="K22" s="500"/>
      <c r="L22" s="474"/>
    </row>
    <row r="23" spans="2:12" ht="15" customHeight="1">
      <c r="B23" s="499"/>
      <c r="C23" s="500"/>
      <c r="D23" s="501"/>
      <c r="E23" s="500"/>
      <c r="F23" s="501"/>
      <c r="G23" s="500"/>
      <c r="H23" s="500"/>
      <c r="I23" s="500"/>
      <c r="J23" s="500"/>
      <c r="K23" s="500"/>
      <c r="L23" s="474"/>
    </row>
    <row r="24" spans="2:12" ht="15" customHeight="1">
      <c r="B24" s="499"/>
      <c r="C24" s="679" t="s">
        <v>364</v>
      </c>
      <c r="D24" s="679"/>
      <c r="E24" s="679"/>
      <c r="F24" s="501"/>
      <c r="G24" s="500"/>
      <c r="H24" s="500"/>
      <c r="I24" s="500"/>
      <c r="J24" s="500"/>
      <c r="K24" s="500"/>
      <c r="L24" s="474"/>
    </row>
    <row r="25" spans="2:12" ht="6.75" customHeight="1">
      <c r="B25" s="499"/>
      <c r="C25" s="500"/>
      <c r="D25" s="501"/>
      <c r="E25" s="500"/>
      <c r="F25" s="501"/>
      <c r="G25" s="500"/>
      <c r="H25" s="500"/>
      <c r="I25" s="500"/>
      <c r="J25" s="500"/>
      <c r="K25" s="500"/>
      <c r="L25" s="474"/>
    </row>
    <row r="26" spans="2:12" ht="18.75" customHeight="1">
      <c r="B26" s="477" t="s">
        <v>307</v>
      </c>
      <c r="C26" s="478" t="s">
        <v>308</v>
      </c>
      <c r="D26" s="479" t="s">
        <v>309</v>
      </c>
      <c r="E26" s="480" t="s">
        <v>310</v>
      </c>
      <c r="F26" s="481" t="s">
        <v>311</v>
      </c>
      <c r="G26" s="482" t="s">
        <v>312</v>
      </c>
      <c r="H26" s="500"/>
      <c r="I26" s="500"/>
      <c r="J26" s="500"/>
      <c r="K26" s="500"/>
      <c r="L26" s="474"/>
    </row>
    <row r="27" spans="2:12" ht="15" customHeight="1">
      <c r="B27" s="502">
        <v>1</v>
      </c>
      <c r="C27" s="493" t="s">
        <v>365</v>
      </c>
      <c r="D27" s="494" t="s">
        <v>359</v>
      </c>
      <c r="E27" s="491" t="s">
        <v>366</v>
      </c>
      <c r="F27" s="503">
        <v>11748</v>
      </c>
      <c r="G27" s="504">
        <v>0</v>
      </c>
      <c r="H27" s="500"/>
      <c r="I27" s="500"/>
      <c r="J27" s="500"/>
      <c r="K27" s="500"/>
      <c r="L27" s="474"/>
    </row>
    <row r="28" spans="2:12" ht="15" customHeight="1">
      <c r="B28" s="502">
        <v>2</v>
      </c>
      <c r="C28" s="493" t="s">
        <v>365</v>
      </c>
      <c r="D28" s="494" t="s">
        <v>359</v>
      </c>
      <c r="E28" s="491"/>
      <c r="F28" s="503"/>
      <c r="G28" s="504"/>
      <c r="H28" s="500"/>
      <c r="I28" s="500"/>
      <c r="J28" s="500"/>
      <c r="K28" s="500"/>
      <c r="L28" s="474"/>
    </row>
    <row r="29" spans="2:12" ht="15" customHeight="1">
      <c r="B29" s="685" t="s">
        <v>347</v>
      </c>
      <c r="C29" s="685"/>
      <c r="D29" s="685"/>
      <c r="E29" s="685"/>
      <c r="F29" s="496">
        <f>SUM(F27:F28)</f>
        <v>11748</v>
      </c>
      <c r="G29" s="497">
        <f>SUM(G27:G28)</f>
        <v>0</v>
      </c>
      <c r="H29" s="500"/>
      <c r="I29" s="500"/>
      <c r="J29" s="500"/>
      <c r="K29" s="500"/>
      <c r="L29" s="474"/>
    </row>
    <row r="30" spans="2:12" ht="15" customHeight="1">
      <c r="B30" s="499"/>
      <c r="C30" s="500"/>
      <c r="D30" s="501"/>
      <c r="E30" s="500"/>
      <c r="F30" s="501"/>
      <c r="G30" s="500"/>
      <c r="H30" s="500"/>
      <c r="I30" s="500"/>
      <c r="J30" s="500"/>
      <c r="K30" s="500"/>
      <c r="L30" s="474"/>
    </row>
    <row r="31" spans="2:12" ht="15" customHeight="1">
      <c r="B31" s="499"/>
      <c r="C31" s="500"/>
      <c r="D31" s="501"/>
      <c r="E31" s="500"/>
      <c r="F31" s="501"/>
      <c r="G31" s="500"/>
      <c r="H31" s="500"/>
      <c r="I31" s="500"/>
      <c r="J31" s="500"/>
      <c r="K31" s="500"/>
      <c r="L31" s="474"/>
    </row>
    <row r="32" spans="2:12" ht="15" customHeight="1">
      <c r="B32" s="499"/>
      <c r="C32" s="679" t="s">
        <v>367</v>
      </c>
      <c r="D32" s="679"/>
      <c r="E32" s="679"/>
      <c r="F32" s="501"/>
      <c r="G32" s="500"/>
      <c r="H32" s="500"/>
      <c r="I32" s="500"/>
      <c r="J32" s="500"/>
      <c r="K32" s="500"/>
      <c r="L32" s="474"/>
    </row>
    <row r="33" spans="2:12" ht="6.75" customHeight="1">
      <c r="B33" s="499"/>
      <c r="C33" s="500"/>
      <c r="D33" s="501"/>
      <c r="E33" s="500"/>
      <c r="F33" s="501"/>
      <c r="G33" s="500"/>
      <c r="H33" s="500"/>
      <c r="I33" s="500"/>
      <c r="J33" s="500"/>
      <c r="K33" s="500"/>
      <c r="L33" s="474"/>
    </row>
    <row r="34" spans="2:12" ht="18.75" customHeight="1">
      <c r="B34" s="477" t="s">
        <v>307</v>
      </c>
      <c r="C34" s="478" t="s">
        <v>308</v>
      </c>
      <c r="D34" s="479" t="s">
        <v>309</v>
      </c>
      <c r="E34" s="480" t="s">
        <v>310</v>
      </c>
      <c r="F34" s="481" t="s">
        <v>311</v>
      </c>
      <c r="G34" s="482" t="s">
        <v>312</v>
      </c>
      <c r="H34" s="500"/>
      <c r="I34" s="500"/>
      <c r="J34" s="500"/>
      <c r="K34" s="500"/>
      <c r="L34" s="474"/>
    </row>
    <row r="35" spans="2:12" ht="15" customHeight="1">
      <c r="B35" s="485">
        <v>1</v>
      </c>
      <c r="C35" s="486" t="s">
        <v>368</v>
      </c>
      <c r="D35" s="487" t="s">
        <v>359</v>
      </c>
      <c r="E35" s="505" t="s">
        <v>369</v>
      </c>
      <c r="F35" s="503">
        <v>4</v>
      </c>
      <c r="G35" s="504">
        <v>6277.6</v>
      </c>
      <c r="H35" s="500"/>
      <c r="I35" s="500"/>
      <c r="J35" s="500"/>
      <c r="K35" s="500"/>
      <c r="L35" s="474"/>
    </row>
    <row r="36" spans="2:12" ht="15" customHeight="1">
      <c r="B36" s="485">
        <v>2</v>
      </c>
      <c r="C36" s="486" t="s">
        <v>368</v>
      </c>
      <c r="D36" s="487" t="s">
        <v>359</v>
      </c>
      <c r="E36" s="491"/>
      <c r="F36" s="503"/>
      <c r="G36" s="504" t="s">
        <v>370</v>
      </c>
      <c r="H36" s="500"/>
      <c r="I36" s="500"/>
      <c r="J36" s="500"/>
      <c r="K36" s="500"/>
      <c r="L36" s="474"/>
    </row>
    <row r="37" spans="2:12" ht="15" customHeight="1">
      <c r="B37" s="685" t="s">
        <v>347</v>
      </c>
      <c r="C37" s="685"/>
      <c r="D37" s="685"/>
      <c r="E37" s="685"/>
      <c r="F37" s="496">
        <f>SUM(F35:F36)</f>
        <v>4</v>
      </c>
      <c r="G37" s="497">
        <f>SUM(G35:G36)</f>
        <v>6277.6</v>
      </c>
      <c r="H37" s="500"/>
      <c r="I37" s="500"/>
      <c r="J37" s="500"/>
      <c r="K37" s="500"/>
      <c r="L37" s="474"/>
    </row>
    <row r="38" spans="2:12" ht="15" customHeight="1">
      <c r="B38" s="499"/>
      <c r="C38" s="500"/>
      <c r="D38" s="501"/>
      <c r="E38" s="500"/>
      <c r="F38" s="501"/>
      <c r="G38" s="500"/>
      <c r="H38" s="500"/>
      <c r="I38" s="500"/>
      <c r="J38" s="500"/>
      <c r="K38" s="500"/>
      <c r="L38" s="474"/>
    </row>
    <row r="39" spans="2:12" ht="15" customHeight="1">
      <c r="B39" s="499"/>
      <c r="C39" s="500"/>
      <c r="D39" s="501"/>
      <c r="E39" s="500"/>
      <c r="F39" s="501"/>
      <c r="G39" s="500"/>
      <c r="H39" s="500"/>
      <c r="I39" s="500"/>
      <c r="J39" s="500"/>
      <c r="K39" s="500"/>
      <c r="L39" s="474"/>
    </row>
    <row r="40" spans="2:12" ht="15" customHeight="1">
      <c r="B40" s="499"/>
      <c r="C40" s="500"/>
      <c r="D40" s="501"/>
      <c r="E40" s="500"/>
      <c r="F40" s="501"/>
      <c r="G40" s="500"/>
      <c r="H40" s="500"/>
      <c r="I40" s="500"/>
      <c r="J40" s="500"/>
      <c r="K40" s="500"/>
      <c r="L40" s="474"/>
    </row>
    <row r="41" spans="2:12" ht="15" customHeight="1">
      <c r="B41" s="499"/>
      <c r="C41" s="686" t="s">
        <v>144</v>
      </c>
      <c r="D41" s="686"/>
      <c r="E41" s="500"/>
      <c r="F41" s="501"/>
      <c r="G41" s="500"/>
      <c r="H41" s="500"/>
      <c r="I41" s="500"/>
      <c r="J41" s="500"/>
      <c r="K41" s="500"/>
      <c r="L41" s="474"/>
    </row>
    <row r="42" spans="2:12" ht="15" customHeight="1">
      <c r="B42" s="499"/>
      <c r="C42" s="500"/>
      <c r="D42" s="501"/>
      <c r="E42" s="500"/>
      <c r="F42" s="501"/>
      <c r="G42" s="500"/>
      <c r="H42" s="500"/>
      <c r="I42" s="500"/>
      <c r="J42" s="500"/>
      <c r="K42" s="500"/>
      <c r="L42" s="474"/>
    </row>
    <row r="43" spans="2:12" ht="15.75" customHeight="1">
      <c r="B43" s="506" t="s">
        <v>145</v>
      </c>
      <c r="C43" s="687" t="s">
        <v>371</v>
      </c>
      <c r="D43" s="687"/>
      <c r="E43" s="500"/>
      <c r="F43" s="500"/>
      <c r="G43" s="500"/>
      <c r="H43" s="500"/>
      <c r="I43" s="500"/>
      <c r="J43" s="474"/>
      <c r="L43" s="1"/>
    </row>
    <row r="44" spans="2:12" ht="15.75" customHeight="1">
      <c r="B44" s="507" t="s">
        <v>22</v>
      </c>
      <c r="C44" s="687" t="s">
        <v>372</v>
      </c>
      <c r="D44" s="687"/>
      <c r="E44" s="500"/>
      <c r="F44" s="500"/>
      <c r="G44" s="500"/>
      <c r="H44" s="500"/>
      <c r="I44" s="500"/>
      <c r="J44" s="474"/>
      <c r="L44" s="1"/>
    </row>
    <row r="45" spans="2:12" ht="15.75" customHeight="1">
      <c r="B45" s="507" t="s">
        <v>24</v>
      </c>
      <c r="C45" s="688" t="s">
        <v>373</v>
      </c>
      <c r="D45" s="688"/>
      <c r="E45" s="500"/>
      <c r="F45" s="500"/>
      <c r="G45" s="500"/>
      <c r="H45" s="500"/>
      <c r="I45" s="500"/>
      <c r="J45" s="474"/>
      <c r="L45" s="1"/>
    </row>
    <row r="46" spans="2:12" ht="15.75" customHeight="1">
      <c r="B46" s="507" t="s">
        <v>26</v>
      </c>
      <c r="C46" s="689" t="s">
        <v>374</v>
      </c>
      <c r="D46" s="689"/>
      <c r="E46" s="500"/>
      <c r="F46" s="500"/>
      <c r="G46" s="500"/>
      <c r="H46" s="474"/>
      <c r="I46" s="474"/>
      <c r="J46" s="500"/>
      <c r="L46" s="1"/>
    </row>
    <row r="47" spans="2:12" ht="15" customHeight="1"/>
    <row r="48" spans="2:12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</sheetData>
  <sheetProtection sheet="1" objects="1" scenarios="1"/>
  <mergeCells count="14">
    <mergeCell ref="C43:D43"/>
    <mergeCell ref="C44:D44"/>
    <mergeCell ref="C45:D45"/>
    <mergeCell ref="C46:D46"/>
    <mergeCell ref="C24:E24"/>
    <mergeCell ref="B29:E29"/>
    <mergeCell ref="C32:E32"/>
    <mergeCell ref="B37:E37"/>
    <mergeCell ref="C41:D41"/>
    <mergeCell ref="C2:E2"/>
    <mergeCell ref="C3:E3"/>
    <mergeCell ref="A8:B8"/>
    <mergeCell ref="C8:E8"/>
    <mergeCell ref="B21:F21"/>
  </mergeCells>
  <pageMargins left="0.78749999999999998" right="0.78749999999999998" top="0.98402777777777795" bottom="0.98402777777777795" header="0.511811023622047" footer="0.511811023622047"/>
  <pageSetup paperSize="9" orientation="landscape" horizontalDpi="300" verticalDpi="300"/>
  <rowBreaks count="1" manualBreakCount="1">
    <brk id="2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T85"/>
  <sheetViews>
    <sheetView showGridLines="0" zoomScale="71" zoomScaleNormal="71" workbookViewId="0">
      <selection activeCell="K4" sqref="K4"/>
    </sheetView>
  </sheetViews>
  <sheetFormatPr defaultColWidth="9.42578125" defaultRowHeight="14.25"/>
  <cols>
    <col min="1" max="1" width="8" style="388" customWidth="1"/>
    <col min="2" max="2" width="55.42578125" style="387" customWidth="1"/>
    <col min="3" max="3" width="25.85546875" style="389" customWidth="1"/>
    <col min="4" max="4" width="44" style="388" customWidth="1"/>
    <col min="5" max="5" width="24.42578125" style="387" customWidth="1"/>
    <col min="6" max="6" width="19.42578125" style="388" customWidth="1"/>
    <col min="7" max="7" width="13.5703125" style="388" customWidth="1"/>
    <col min="8" max="8" width="13.5703125" style="390" customWidth="1"/>
    <col min="9" max="9" width="39.85546875" style="387" customWidth="1"/>
    <col min="10" max="10" width="19.140625" style="387" customWidth="1"/>
    <col min="11" max="11" width="13.5703125" style="387" customWidth="1"/>
    <col min="12" max="12" width="12.5703125" style="387" customWidth="1"/>
    <col min="13" max="13" width="18.85546875" style="391" customWidth="1"/>
    <col min="14" max="14" width="17.42578125" style="391" customWidth="1"/>
    <col min="15" max="15" width="19.140625" style="391" customWidth="1"/>
    <col min="16" max="16" width="42.28515625" style="391" customWidth="1"/>
    <col min="17" max="17" width="9.28515625" style="391" customWidth="1"/>
    <col min="18" max="18" width="23.140625" style="387" customWidth="1"/>
    <col min="19" max="61" width="9.42578125" style="392" customWidth="1"/>
    <col min="62" max="72" width="9.42578125" style="393" customWidth="1"/>
    <col min="73" max="16384" width="9.42578125" style="394"/>
  </cols>
  <sheetData>
    <row r="1" spans="1:72" ht="13.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</row>
    <row r="2" spans="1:72" ht="14.25" customHeight="1">
      <c r="A2"/>
      <c r="B2"/>
      <c r="C2"/>
      <c r="D2"/>
      <c r="E2" s="395" t="s">
        <v>375</v>
      </c>
      <c r="F2"/>
      <c r="G2"/>
      <c r="H2"/>
      <c r="I2"/>
      <c r="J2" s="285" t="s">
        <v>29</v>
      </c>
      <c r="K2" s="11" t="s">
        <v>30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</row>
    <row r="3" spans="1:72" ht="14.25" customHeight="1">
      <c r="A3"/>
      <c r="B3"/>
      <c r="C3"/>
      <c r="D3"/>
      <c r="E3" s="346" t="s">
        <v>376</v>
      </c>
      <c r="F3"/>
      <c r="G3"/>
      <c r="H3"/>
      <c r="I3"/>
      <c r="J3" s="285" t="s">
        <v>32</v>
      </c>
      <c r="K3" s="11">
        <v>2026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 ht="14.25" customHeight="1">
      <c r="A4"/>
      <c r="B4"/>
      <c r="C4"/>
      <c r="D4"/>
      <c r="E4"/>
      <c r="F4"/>
      <c r="G4"/>
      <c r="H4"/>
      <c r="I4"/>
      <c r="J4" s="285" t="s">
        <v>33</v>
      </c>
      <c r="K4" s="14" t="s">
        <v>4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 ht="14.25" customHeight="1">
      <c r="A5"/>
      <c r="B5"/>
      <c r="C5"/>
      <c r="D5"/>
      <c r="E5"/>
      <c r="F5"/>
      <c r="G5"/>
      <c r="H5"/>
      <c r="I5"/>
      <c r="J5" s="285"/>
      <c r="K5" s="396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 ht="14.25" customHeight="1">
      <c r="A6"/>
      <c r="B6"/>
      <c r="C6"/>
      <c r="D6"/>
      <c r="E6"/>
      <c r="F6"/>
      <c r="G6"/>
      <c r="H6"/>
      <c r="I6"/>
      <c r="J6" s="285"/>
      <c r="K6" s="39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 ht="14.25" customHeight="1">
      <c r="A7"/>
      <c r="B7"/>
      <c r="C7"/>
      <c r="D7"/>
      <c r="E7"/>
      <c r="F7"/>
      <c r="G7"/>
      <c r="H7"/>
      <c r="I7"/>
      <c r="J7" s="285"/>
      <c r="K7" s="396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 ht="14.25" customHeight="1">
      <c r="A8"/>
      <c r="B8"/>
      <c r="C8"/>
      <c r="D8"/>
      <c r="E8"/>
      <c r="F8"/>
      <c r="G8"/>
      <c r="H8"/>
      <c r="I8"/>
      <c r="J8" s="285"/>
      <c r="K8" s="396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12" spans="1:72" s="385" customFormat="1" ht="15">
      <c r="B12" s="397" t="s">
        <v>377</v>
      </c>
      <c r="C12" s="398"/>
      <c r="D12" s="690" t="s">
        <v>378</v>
      </c>
      <c r="E12" s="690"/>
      <c r="F12" s="690"/>
      <c r="G12" s="690"/>
      <c r="H12" s="690"/>
      <c r="I12" s="690"/>
      <c r="J12" s="690"/>
      <c r="K12" s="690"/>
      <c r="L12" s="399"/>
      <c r="M12" s="400"/>
      <c r="N12" s="400"/>
      <c r="O12" s="400"/>
      <c r="P12" s="400"/>
      <c r="Q12" s="400"/>
      <c r="S12" s="401"/>
      <c r="T12" s="401"/>
      <c r="U12" s="401"/>
      <c r="V12" s="401"/>
      <c r="W12" s="401"/>
      <c r="X12" s="401"/>
      <c r="Y12" s="401"/>
      <c r="Z12" s="401"/>
      <c r="AA12" s="401"/>
      <c r="AB12" s="401"/>
      <c r="AC12" s="401"/>
      <c r="AD12" s="401"/>
      <c r="AE12" s="401"/>
      <c r="AF12" s="401"/>
      <c r="AG12" s="401"/>
      <c r="AH12" s="401"/>
      <c r="AI12" s="401"/>
      <c r="AJ12" s="401"/>
      <c r="AK12" s="401"/>
      <c r="AL12" s="401"/>
      <c r="AM12" s="401"/>
      <c r="AN12" s="401"/>
      <c r="AO12" s="401"/>
      <c r="AP12" s="401"/>
      <c r="AQ12" s="401"/>
      <c r="AR12" s="401"/>
      <c r="AS12" s="401"/>
      <c r="AT12" s="401"/>
      <c r="AU12" s="401"/>
      <c r="AV12" s="401"/>
      <c r="AW12" s="401"/>
      <c r="AX12" s="401"/>
      <c r="AY12" s="401"/>
      <c r="AZ12" s="401"/>
      <c r="BA12" s="401"/>
      <c r="BB12" s="401"/>
      <c r="BC12" s="401"/>
      <c r="BD12" s="401"/>
      <c r="BE12" s="401"/>
      <c r="BF12" s="401"/>
      <c r="BG12" s="401"/>
      <c r="BH12" s="401"/>
      <c r="BI12" s="401"/>
      <c r="BJ12" s="401"/>
      <c r="BK12" s="401"/>
      <c r="BL12" s="401"/>
      <c r="BM12" s="401"/>
      <c r="BN12" s="401"/>
      <c r="BO12" s="401"/>
      <c r="BP12" s="401"/>
      <c r="BQ12" s="401"/>
      <c r="BR12" s="401"/>
      <c r="BS12" s="401"/>
      <c r="BT12" s="401"/>
    </row>
    <row r="13" spans="1:72" s="385" customFormat="1" ht="15">
      <c r="B13" s="402"/>
      <c r="C13" s="398"/>
      <c r="D13" s="403"/>
      <c r="E13" s="399"/>
      <c r="F13" s="403"/>
      <c r="G13" s="403"/>
      <c r="H13" s="399"/>
      <c r="I13" s="399"/>
      <c r="J13" s="399"/>
      <c r="K13" s="399"/>
      <c r="L13" s="399"/>
      <c r="M13" s="400"/>
      <c r="N13" s="400"/>
      <c r="O13" s="400"/>
      <c r="P13" s="400"/>
      <c r="Q13" s="400"/>
      <c r="S13" s="401"/>
      <c r="T13" s="401"/>
      <c r="U13" s="401"/>
      <c r="V13" s="401"/>
      <c r="W13" s="401"/>
      <c r="X13" s="401"/>
      <c r="Y13" s="401"/>
      <c r="Z13" s="401"/>
      <c r="AA13" s="401"/>
      <c r="AB13" s="401"/>
      <c r="AC13" s="401"/>
      <c r="AD13" s="401"/>
      <c r="AE13" s="401"/>
      <c r="AF13" s="401"/>
      <c r="AG13" s="401"/>
      <c r="AH13" s="401"/>
      <c r="AI13" s="401"/>
      <c r="AJ13" s="401"/>
      <c r="AK13" s="401"/>
      <c r="AL13" s="401"/>
      <c r="AM13" s="401"/>
      <c r="AN13" s="401"/>
      <c r="AO13" s="401"/>
      <c r="AP13" s="401"/>
      <c r="AQ13" s="401"/>
      <c r="AR13" s="401"/>
      <c r="AS13" s="401"/>
      <c r="AT13" s="401"/>
      <c r="AU13" s="401"/>
      <c r="AV13" s="401"/>
      <c r="AW13" s="401"/>
      <c r="AX13" s="401"/>
      <c r="AY13" s="401"/>
      <c r="AZ13" s="401"/>
      <c r="BA13" s="401"/>
      <c r="BB13" s="401"/>
      <c r="BC13" s="401"/>
      <c r="BD13" s="401"/>
      <c r="BE13" s="401"/>
      <c r="BF13" s="401"/>
      <c r="BG13" s="401"/>
      <c r="BH13" s="401"/>
      <c r="BI13" s="401"/>
      <c r="BJ13" s="401"/>
      <c r="BK13" s="401"/>
      <c r="BL13" s="401"/>
      <c r="BM13" s="401"/>
      <c r="BN13" s="401"/>
      <c r="BO13" s="401"/>
      <c r="BP13" s="401"/>
      <c r="BQ13" s="401"/>
      <c r="BR13" s="401"/>
      <c r="BS13" s="401"/>
      <c r="BT13" s="401"/>
    </row>
    <row r="14" spans="1:72" s="386" customFormat="1" ht="75">
      <c r="A14" s="404" t="s">
        <v>73</v>
      </c>
      <c r="B14" s="404" t="s">
        <v>379</v>
      </c>
      <c r="C14" s="405" t="s">
        <v>380</v>
      </c>
      <c r="D14" s="406" t="s">
        <v>381</v>
      </c>
      <c r="E14" s="407" t="s">
        <v>382</v>
      </c>
      <c r="F14" s="407" t="s">
        <v>383</v>
      </c>
      <c r="G14" s="407" t="s">
        <v>384</v>
      </c>
      <c r="H14" s="407" t="s">
        <v>385</v>
      </c>
      <c r="I14" s="407" t="s">
        <v>386</v>
      </c>
      <c r="J14" s="407" t="s">
        <v>387</v>
      </c>
      <c r="K14" s="407" t="s">
        <v>388</v>
      </c>
      <c r="L14" s="404" t="s">
        <v>389</v>
      </c>
      <c r="M14" s="405" t="s">
        <v>390</v>
      </c>
      <c r="N14" s="405" t="s">
        <v>391</v>
      </c>
      <c r="O14" s="405" t="s">
        <v>392</v>
      </c>
      <c r="P14" s="405" t="s">
        <v>393</v>
      </c>
      <c r="Q14" s="408" t="s">
        <v>394</v>
      </c>
      <c r="R14" s="409" t="s">
        <v>395</v>
      </c>
      <c r="S14" s="410"/>
      <c r="T14" s="410"/>
      <c r="U14" s="410"/>
      <c r="V14" s="410"/>
      <c r="W14" s="410"/>
      <c r="X14" s="410"/>
      <c r="Y14" s="410"/>
      <c r="Z14" s="410"/>
      <c r="AA14" s="410"/>
      <c r="AB14" s="410"/>
      <c r="AC14" s="410"/>
      <c r="AD14" s="410"/>
      <c r="AE14" s="410"/>
      <c r="AF14" s="410"/>
      <c r="AG14" s="410"/>
      <c r="AH14" s="410"/>
      <c r="AI14" s="410"/>
      <c r="AJ14" s="410"/>
      <c r="AK14" s="410"/>
      <c r="AL14" s="410"/>
      <c r="AM14" s="410"/>
      <c r="AN14" s="410"/>
      <c r="AO14" s="410"/>
      <c r="AP14" s="410"/>
      <c r="AQ14" s="410"/>
      <c r="AR14" s="410"/>
      <c r="AS14" s="410"/>
      <c r="AT14" s="410"/>
      <c r="AU14" s="410"/>
      <c r="AV14" s="410"/>
      <c r="AW14" s="410"/>
      <c r="AX14" s="410"/>
      <c r="AY14" s="410"/>
      <c r="AZ14" s="410"/>
      <c r="BA14" s="410"/>
      <c r="BB14" s="410"/>
      <c r="BC14" s="410"/>
      <c r="BD14" s="410"/>
      <c r="BE14" s="410"/>
      <c r="BF14" s="410"/>
      <c r="BG14" s="410"/>
      <c r="BH14" s="410"/>
      <c r="BI14" s="410"/>
      <c r="BJ14" s="410"/>
      <c r="BK14" s="410"/>
      <c r="BL14" s="410"/>
      <c r="BM14" s="410"/>
      <c r="BN14" s="410"/>
      <c r="BO14" s="410"/>
      <c r="BP14" s="410"/>
      <c r="BQ14" s="410"/>
      <c r="BR14" s="410"/>
      <c r="BS14" s="410"/>
      <c r="BT14" s="410"/>
    </row>
    <row r="15" spans="1:72" s="387" customFormat="1" ht="342">
      <c r="A15" s="411">
        <v>1</v>
      </c>
      <c r="B15" s="412" t="s">
        <v>396</v>
      </c>
      <c r="C15" s="413">
        <v>43573</v>
      </c>
      <c r="D15" s="414" t="s">
        <v>397</v>
      </c>
      <c r="E15" s="415" t="s">
        <v>398</v>
      </c>
      <c r="F15" s="416"/>
      <c r="G15" s="416">
        <v>422877</v>
      </c>
      <c r="H15" s="417" t="s">
        <v>399</v>
      </c>
      <c r="I15" s="418" t="s">
        <v>400</v>
      </c>
      <c r="J15" s="419"/>
      <c r="K15" s="417" t="s">
        <v>401</v>
      </c>
      <c r="L15" s="417"/>
      <c r="M15" s="419"/>
      <c r="N15" s="420"/>
      <c r="O15" s="421"/>
      <c r="P15" s="421"/>
      <c r="Q15" s="422"/>
      <c r="R15" s="422"/>
      <c r="S15" s="392"/>
      <c r="T15" s="392"/>
      <c r="U15" s="392"/>
      <c r="V15" s="392"/>
      <c r="W15" s="392"/>
      <c r="X15" s="392"/>
      <c r="Y15" s="392"/>
      <c r="Z15" s="392"/>
      <c r="AA15" s="392"/>
      <c r="AB15" s="392"/>
      <c r="AC15" s="392"/>
      <c r="AD15" s="392"/>
      <c r="AE15" s="392"/>
      <c r="AF15" s="392"/>
      <c r="AG15" s="392"/>
      <c r="AH15" s="392"/>
      <c r="AI15" s="392"/>
      <c r="AJ15" s="392"/>
      <c r="AK15" s="392"/>
      <c r="AL15" s="392"/>
      <c r="AM15" s="392"/>
      <c r="AN15" s="392"/>
      <c r="AO15" s="392"/>
      <c r="AP15" s="392"/>
      <c r="AQ15" s="392"/>
      <c r="AR15" s="392"/>
      <c r="AS15" s="392"/>
      <c r="AT15" s="392"/>
      <c r="AU15" s="392"/>
      <c r="AV15" s="392"/>
      <c r="AW15" s="392"/>
      <c r="AX15" s="392"/>
      <c r="AY15" s="392"/>
      <c r="AZ15" s="392"/>
      <c r="BA15" s="392"/>
      <c r="BB15" s="392"/>
      <c r="BC15" s="392"/>
      <c r="BD15" s="392"/>
      <c r="BE15" s="392"/>
      <c r="BF15" s="392"/>
      <c r="BG15" s="392"/>
      <c r="BH15" s="392"/>
      <c r="BI15" s="392"/>
      <c r="BJ15" s="392"/>
      <c r="BK15" s="392"/>
      <c r="BL15" s="392"/>
      <c r="BM15" s="392"/>
      <c r="BN15" s="392"/>
      <c r="BO15" s="392"/>
      <c r="BP15" s="392"/>
      <c r="BQ15" s="392"/>
      <c r="BR15" s="392"/>
      <c r="BS15" s="392"/>
      <c r="BT15" s="392"/>
    </row>
    <row r="16" spans="1:72" s="387" customFormat="1" ht="342">
      <c r="A16" s="411">
        <v>2</v>
      </c>
      <c r="B16" s="412" t="s">
        <v>396</v>
      </c>
      <c r="C16" s="413">
        <v>43609</v>
      </c>
      <c r="D16" s="414" t="s">
        <v>397</v>
      </c>
      <c r="E16" s="415" t="s">
        <v>398</v>
      </c>
      <c r="F16" s="416" t="s">
        <v>402</v>
      </c>
      <c r="G16" s="423">
        <v>425233</v>
      </c>
      <c r="H16" s="417" t="s">
        <v>399</v>
      </c>
      <c r="I16" s="424" t="s">
        <v>403</v>
      </c>
      <c r="J16" s="425">
        <v>45962</v>
      </c>
      <c r="K16" s="417" t="s">
        <v>401</v>
      </c>
      <c r="L16" s="417"/>
      <c r="M16" s="425">
        <v>45962</v>
      </c>
      <c r="N16" s="420"/>
      <c r="O16" s="421"/>
      <c r="P16" s="421"/>
      <c r="Q16" s="422"/>
      <c r="R16" s="422"/>
      <c r="S16" s="392"/>
      <c r="T16" s="392"/>
      <c r="U16" s="392"/>
      <c r="V16" s="392"/>
      <c r="W16" s="392"/>
      <c r="X16" s="392"/>
      <c r="Y16" s="392"/>
      <c r="Z16" s="392"/>
      <c r="AA16" s="392"/>
      <c r="AB16" s="392"/>
      <c r="AC16" s="392"/>
      <c r="AD16" s="392"/>
      <c r="AE16" s="392"/>
      <c r="AF16" s="392"/>
      <c r="AG16" s="392"/>
      <c r="AH16" s="392"/>
      <c r="AI16" s="392"/>
      <c r="AJ16" s="392"/>
      <c r="AK16" s="392"/>
      <c r="AL16" s="392"/>
      <c r="AM16" s="392"/>
      <c r="AN16" s="392"/>
      <c r="AO16" s="392"/>
      <c r="AP16" s="392"/>
      <c r="AQ16" s="392"/>
      <c r="AR16" s="392"/>
      <c r="AS16" s="392"/>
      <c r="AT16" s="392"/>
      <c r="AU16" s="392"/>
      <c r="AV16" s="392"/>
      <c r="AW16" s="392"/>
      <c r="AX16" s="392"/>
      <c r="AY16" s="392"/>
      <c r="AZ16" s="392"/>
      <c r="BA16" s="392"/>
      <c r="BB16" s="392"/>
      <c r="BC16" s="392"/>
      <c r="BD16" s="392"/>
      <c r="BE16" s="392"/>
      <c r="BF16" s="392"/>
      <c r="BG16" s="392"/>
      <c r="BH16" s="392"/>
      <c r="BI16" s="392"/>
      <c r="BJ16" s="392"/>
      <c r="BK16" s="392"/>
      <c r="BL16" s="392"/>
      <c r="BM16" s="392"/>
      <c r="BN16" s="392"/>
      <c r="BO16" s="392"/>
      <c r="BP16" s="392"/>
      <c r="BQ16" s="392"/>
      <c r="BR16" s="392"/>
      <c r="BS16" s="392"/>
      <c r="BT16" s="392"/>
    </row>
    <row r="17" spans="1:72" s="387" customFormat="1" ht="342">
      <c r="A17" s="411">
        <v>3</v>
      </c>
      <c r="B17" s="412" t="s">
        <v>396</v>
      </c>
      <c r="C17" s="413">
        <v>43609</v>
      </c>
      <c r="D17" s="414" t="s">
        <v>397</v>
      </c>
      <c r="E17" s="415" t="s">
        <v>398</v>
      </c>
      <c r="F17" s="416"/>
      <c r="G17" s="423">
        <v>425234</v>
      </c>
      <c r="H17" s="417" t="s">
        <v>399</v>
      </c>
      <c r="I17" s="418" t="s">
        <v>404</v>
      </c>
      <c r="J17" s="417"/>
      <c r="K17" s="417" t="s">
        <v>401</v>
      </c>
      <c r="L17" s="426"/>
      <c r="M17" s="421"/>
      <c r="N17" s="420"/>
      <c r="O17" s="421"/>
      <c r="P17" s="421"/>
      <c r="Q17" s="422"/>
      <c r="R17" s="422"/>
      <c r="S17" s="392"/>
      <c r="T17" s="392"/>
      <c r="U17" s="392"/>
      <c r="V17" s="392"/>
      <c r="W17" s="392"/>
      <c r="X17" s="392"/>
      <c r="Y17" s="392"/>
      <c r="Z17" s="392"/>
      <c r="AA17" s="392"/>
      <c r="AB17" s="392"/>
      <c r="AC17" s="392"/>
      <c r="AD17" s="392"/>
      <c r="AE17" s="392"/>
      <c r="AF17" s="392"/>
      <c r="AG17" s="392"/>
      <c r="AH17" s="392"/>
      <c r="AI17" s="392"/>
      <c r="AJ17" s="392"/>
      <c r="AK17" s="392"/>
      <c r="AL17" s="392"/>
      <c r="AM17" s="392"/>
      <c r="AN17" s="392"/>
      <c r="AO17" s="392"/>
      <c r="AP17" s="392"/>
      <c r="AQ17" s="392"/>
      <c r="AR17" s="392"/>
      <c r="AS17" s="392"/>
      <c r="AT17" s="392"/>
      <c r="AU17" s="392"/>
      <c r="AV17" s="392"/>
      <c r="AW17" s="392"/>
      <c r="AX17" s="392"/>
      <c r="AY17" s="392"/>
      <c r="AZ17" s="392"/>
      <c r="BA17" s="392"/>
      <c r="BB17" s="392"/>
      <c r="BC17" s="392"/>
      <c r="BD17" s="392"/>
      <c r="BE17" s="392"/>
      <c r="BF17" s="392"/>
      <c r="BG17" s="392"/>
      <c r="BH17" s="392"/>
      <c r="BI17" s="392"/>
      <c r="BJ17" s="392"/>
      <c r="BK17" s="392"/>
      <c r="BL17" s="392"/>
      <c r="BM17" s="392"/>
      <c r="BN17" s="392"/>
      <c r="BO17" s="392"/>
      <c r="BP17" s="392"/>
      <c r="BQ17" s="392"/>
      <c r="BR17" s="392"/>
      <c r="BS17" s="392"/>
      <c r="BT17" s="392"/>
    </row>
    <row r="18" spans="1:72" s="387" customFormat="1" ht="342">
      <c r="A18" s="411">
        <v>4</v>
      </c>
      <c r="B18" s="412" t="s">
        <v>396</v>
      </c>
      <c r="C18" s="413">
        <v>43609</v>
      </c>
      <c r="D18" s="414" t="s">
        <v>397</v>
      </c>
      <c r="E18" s="415" t="s">
        <v>398</v>
      </c>
      <c r="F18" s="416" t="s">
        <v>405</v>
      </c>
      <c r="G18" s="423">
        <v>425237</v>
      </c>
      <c r="H18" s="417" t="s">
        <v>399</v>
      </c>
      <c r="I18" s="424" t="s">
        <v>406</v>
      </c>
      <c r="J18" s="427">
        <v>45962</v>
      </c>
      <c r="K18" s="417" t="s">
        <v>401</v>
      </c>
      <c r="L18" s="426"/>
      <c r="M18" s="428">
        <v>45962</v>
      </c>
      <c r="N18" s="420"/>
      <c r="O18" s="421"/>
      <c r="P18" s="421"/>
      <c r="Q18" s="422"/>
      <c r="R18" s="422"/>
      <c r="S18" s="392"/>
      <c r="T18" s="392"/>
      <c r="U18" s="392"/>
      <c r="V18" s="392"/>
      <c r="W18" s="392"/>
      <c r="X18" s="392"/>
      <c r="Y18" s="392"/>
      <c r="Z18" s="392"/>
      <c r="AA18" s="392"/>
      <c r="AB18" s="392"/>
      <c r="AC18" s="392"/>
      <c r="AD18" s="392"/>
      <c r="AE18" s="392"/>
      <c r="AF18" s="392"/>
      <c r="AG18" s="392"/>
      <c r="AH18" s="392"/>
      <c r="AI18" s="392"/>
      <c r="AJ18" s="392"/>
      <c r="AK18" s="392"/>
      <c r="AL18" s="392"/>
      <c r="AM18" s="392"/>
      <c r="AN18" s="392"/>
      <c r="AO18" s="392"/>
      <c r="AP18" s="392"/>
      <c r="AQ18" s="392"/>
      <c r="AR18" s="392"/>
      <c r="AS18" s="392"/>
      <c r="AT18" s="392"/>
      <c r="AU18" s="392"/>
      <c r="AV18" s="392"/>
      <c r="AW18" s="392"/>
      <c r="AX18" s="392"/>
      <c r="AY18" s="392"/>
      <c r="AZ18" s="392"/>
      <c r="BA18" s="392"/>
      <c r="BB18" s="392"/>
      <c r="BC18" s="392"/>
      <c r="BD18" s="392"/>
      <c r="BE18" s="392"/>
      <c r="BF18" s="392"/>
      <c r="BG18" s="392"/>
      <c r="BH18" s="392"/>
      <c r="BI18" s="392"/>
      <c r="BJ18" s="392"/>
      <c r="BK18" s="392"/>
      <c r="BL18" s="392"/>
      <c r="BM18" s="392"/>
      <c r="BN18" s="392"/>
      <c r="BO18" s="392"/>
      <c r="BP18" s="392"/>
      <c r="BQ18" s="392"/>
      <c r="BR18" s="392"/>
      <c r="BS18" s="392"/>
      <c r="BT18" s="392"/>
    </row>
    <row r="19" spans="1:72" s="387" customFormat="1" ht="367.5" customHeight="1">
      <c r="A19" s="411">
        <v>5</v>
      </c>
      <c r="B19" s="412" t="s">
        <v>396</v>
      </c>
      <c r="C19" s="413">
        <v>43609</v>
      </c>
      <c r="D19" s="414" t="s">
        <v>397</v>
      </c>
      <c r="E19" s="415" t="s">
        <v>398</v>
      </c>
      <c r="F19" s="416" t="s">
        <v>407</v>
      </c>
      <c r="G19" s="423">
        <v>425240</v>
      </c>
      <c r="H19" s="417" t="s">
        <v>399</v>
      </c>
      <c r="I19" s="418" t="s">
        <v>408</v>
      </c>
      <c r="J19" s="427">
        <v>45962</v>
      </c>
      <c r="K19" s="417" t="s">
        <v>401</v>
      </c>
      <c r="L19" s="426"/>
      <c r="M19" s="428">
        <v>45962</v>
      </c>
      <c r="N19" s="420"/>
      <c r="O19" s="421"/>
      <c r="P19" s="421"/>
      <c r="Q19" s="422"/>
      <c r="R19" s="422"/>
      <c r="S19" s="392"/>
      <c r="T19" s="392"/>
      <c r="U19" s="392"/>
      <c r="V19" s="392"/>
      <c r="W19" s="392"/>
      <c r="X19" s="392"/>
      <c r="Y19" s="392"/>
      <c r="Z19" s="392"/>
      <c r="AA19" s="392"/>
      <c r="AB19" s="392"/>
      <c r="AC19" s="392"/>
      <c r="AD19" s="392"/>
      <c r="AE19" s="392"/>
      <c r="AF19" s="392"/>
      <c r="AG19" s="392"/>
      <c r="AH19" s="392"/>
      <c r="AI19" s="392"/>
      <c r="AJ19" s="392"/>
      <c r="AK19" s="392"/>
      <c r="AL19" s="392"/>
      <c r="AM19" s="392"/>
      <c r="AN19" s="392"/>
      <c r="AO19" s="392"/>
      <c r="AP19" s="392"/>
      <c r="AQ19" s="392"/>
      <c r="AR19" s="392"/>
      <c r="AS19" s="392"/>
      <c r="AT19" s="392"/>
      <c r="AU19" s="392"/>
      <c r="AV19" s="392"/>
      <c r="AW19" s="392"/>
      <c r="AX19" s="392"/>
      <c r="AY19" s="392"/>
      <c r="AZ19" s="392"/>
      <c r="BA19" s="392"/>
      <c r="BB19" s="392"/>
      <c r="BC19" s="392"/>
      <c r="BD19" s="392"/>
      <c r="BE19" s="392"/>
      <c r="BF19" s="392"/>
      <c r="BG19" s="392"/>
      <c r="BH19" s="392"/>
      <c r="BI19" s="392"/>
      <c r="BJ19" s="392"/>
      <c r="BK19" s="392"/>
      <c r="BL19" s="392"/>
      <c r="BM19" s="392"/>
      <c r="BN19" s="392"/>
      <c r="BO19" s="392"/>
      <c r="BP19" s="392"/>
      <c r="BQ19" s="392"/>
      <c r="BR19" s="392"/>
      <c r="BS19" s="392"/>
      <c r="BT19" s="392"/>
    </row>
    <row r="20" spans="1:72" s="387" customFormat="1" ht="342">
      <c r="A20" s="411">
        <v>6</v>
      </c>
      <c r="B20" s="412" t="s">
        <v>396</v>
      </c>
      <c r="C20" s="413">
        <v>43769</v>
      </c>
      <c r="D20" s="414" t="s">
        <v>397</v>
      </c>
      <c r="E20" s="415" t="s">
        <v>398</v>
      </c>
      <c r="F20" s="416" t="s">
        <v>409</v>
      </c>
      <c r="G20" s="423">
        <v>440274</v>
      </c>
      <c r="H20" s="417" t="s">
        <v>399</v>
      </c>
      <c r="I20" s="418" t="s">
        <v>410</v>
      </c>
      <c r="J20" s="417"/>
      <c r="K20" s="417" t="s">
        <v>401</v>
      </c>
      <c r="L20" s="426"/>
      <c r="M20" s="421"/>
      <c r="N20" s="420"/>
      <c r="O20" s="421"/>
      <c r="P20" s="421"/>
      <c r="Q20" s="422"/>
      <c r="R20" s="422"/>
      <c r="S20" s="392"/>
      <c r="T20" s="392"/>
      <c r="U20" s="392"/>
      <c r="V20" s="392"/>
      <c r="W20" s="392"/>
      <c r="X20" s="392"/>
      <c r="Y20" s="392"/>
      <c r="Z20" s="392"/>
      <c r="AA20" s="392"/>
      <c r="AB20" s="392"/>
      <c r="AC20" s="392"/>
      <c r="AD20" s="392"/>
      <c r="AE20" s="392"/>
      <c r="AF20" s="392"/>
      <c r="AG20" s="392"/>
      <c r="AH20" s="392"/>
      <c r="AI20" s="392"/>
      <c r="AJ20" s="392"/>
      <c r="AK20" s="392"/>
      <c r="AL20" s="392"/>
      <c r="AM20" s="392"/>
      <c r="AN20" s="392"/>
      <c r="AO20" s="392"/>
      <c r="AP20" s="392"/>
      <c r="AQ20" s="392"/>
      <c r="AR20" s="392"/>
      <c r="AS20" s="392"/>
      <c r="AT20" s="392"/>
      <c r="AU20" s="392"/>
      <c r="AV20" s="392"/>
      <c r="AW20" s="392"/>
      <c r="AX20" s="392"/>
      <c r="AY20" s="392"/>
      <c r="AZ20" s="392"/>
      <c r="BA20" s="392"/>
      <c r="BB20" s="392"/>
      <c r="BC20" s="392"/>
      <c r="BD20" s="392"/>
      <c r="BE20" s="392"/>
      <c r="BF20" s="392"/>
      <c r="BG20" s="392"/>
      <c r="BH20" s="392"/>
      <c r="BI20" s="392"/>
      <c r="BJ20" s="392"/>
      <c r="BK20" s="392"/>
      <c r="BL20" s="392"/>
      <c r="BM20" s="392"/>
      <c r="BN20" s="392"/>
      <c r="BO20" s="392"/>
      <c r="BP20" s="392"/>
      <c r="BQ20" s="392"/>
      <c r="BR20" s="392"/>
      <c r="BS20" s="392"/>
      <c r="BT20" s="392"/>
    </row>
    <row r="21" spans="1:72" s="387" customFormat="1" ht="256.5">
      <c r="A21" s="411">
        <v>7</v>
      </c>
      <c r="B21" s="412" t="s">
        <v>396</v>
      </c>
      <c r="C21" s="413">
        <v>43769</v>
      </c>
      <c r="D21" s="414" t="s">
        <v>397</v>
      </c>
      <c r="E21" s="415" t="s">
        <v>411</v>
      </c>
      <c r="F21" s="416" t="s">
        <v>412</v>
      </c>
      <c r="G21" s="416">
        <v>440278</v>
      </c>
      <c r="H21" s="417" t="s">
        <v>399</v>
      </c>
      <c r="I21" s="418" t="s">
        <v>410</v>
      </c>
      <c r="J21" s="417"/>
      <c r="K21" s="417" t="s">
        <v>401</v>
      </c>
      <c r="L21" s="426"/>
      <c r="M21" s="421"/>
      <c r="N21" s="420"/>
      <c r="O21" s="421"/>
      <c r="P21" s="421"/>
      <c r="Q21" s="422"/>
      <c r="R21" s="422"/>
      <c r="S21" s="392"/>
      <c r="T21" s="392"/>
      <c r="U21" s="392"/>
      <c r="V21" s="392"/>
      <c r="W21" s="392"/>
      <c r="X21" s="392"/>
      <c r="Y21" s="392"/>
      <c r="Z21" s="392"/>
      <c r="AA21" s="392"/>
      <c r="AB21" s="392"/>
      <c r="AC21" s="392"/>
      <c r="AD21" s="392"/>
      <c r="AE21" s="392"/>
      <c r="AF21" s="392"/>
      <c r="AG21" s="392"/>
      <c r="AH21" s="392"/>
      <c r="AI21" s="392"/>
      <c r="AJ21" s="392"/>
      <c r="AK21" s="392"/>
      <c r="AL21" s="392"/>
      <c r="AM21" s="392"/>
      <c r="AN21" s="392"/>
      <c r="AO21" s="392"/>
      <c r="AP21" s="392"/>
      <c r="AQ21" s="392"/>
      <c r="AR21" s="392"/>
      <c r="AS21" s="392"/>
      <c r="AT21" s="392"/>
      <c r="AU21" s="392"/>
      <c r="AV21" s="392"/>
      <c r="AW21" s="392"/>
      <c r="AX21" s="392"/>
      <c r="AY21" s="392"/>
      <c r="AZ21" s="392"/>
      <c r="BA21" s="392"/>
      <c r="BB21" s="392"/>
      <c r="BC21" s="392"/>
      <c r="BD21" s="392"/>
      <c r="BE21" s="392"/>
      <c r="BF21" s="392"/>
      <c r="BG21" s="392"/>
      <c r="BH21" s="392"/>
      <c r="BI21" s="392"/>
      <c r="BJ21" s="392"/>
      <c r="BK21" s="392"/>
      <c r="BL21" s="392"/>
      <c r="BM21" s="392"/>
      <c r="BN21" s="392"/>
      <c r="BO21" s="392"/>
      <c r="BP21" s="392"/>
      <c r="BQ21" s="392"/>
      <c r="BR21" s="392"/>
      <c r="BS21" s="392"/>
      <c r="BT21" s="392"/>
    </row>
    <row r="22" spans="1:72" s="387" customFormat="1" ht="99.75">
      <c r="A22" s="411">
        <v>8</v>
      </c>
      <c r="B22" s="412" t="s">
        <v>413</v>
      </c>
      <c r="C22" s="429">
        <v>44035</v>
      </c>
      <c r="D22" s="424" t="s">
        <v>414</v>
      </c>
      <c r="E22" s="424" t="s">
        <v>415</v>
      </c>
      <c r="F22" s="418"/>
      <c r="G22" s="418">
        <v>465758</v>
      </c>
      <c r="H22" s="417" t="s">
        <v>399</v>
      </c>
      <c r="I22" s="418" t="s">
        <v>404</v>
      </c>
      <c r="J22" s="417"/>
      <c r="K22" s="417" t="s">
        <v>401</v>
      </c>
      <c r="L22" s="426"/>
      <c r="M22" s="421"/>
      <c r="N22" s="420"/>
      <c r="O22" s="421"/>
      <c r="P22" s="421"/>
      <c r="Q22" s="422"/>
      <c r="R22" s="422"/>
      <c r="S22" s="392"/>
      <c r="T22" s="392"/>
      <c r="U22" s="392"/>
      <c r="V22" s="392"/>
      <c r="W22" s="392"/>
      <c r="X22" s="392"/>
      <c r="Y22" s="392"/>
      <c r="Z22" s="392"/>
      <c r="AA22" s="392"/>
      <c r="AB22" s="392"/>
      <c r="AC22" s="392"/>
      <c r="AD22" s="392"/>
      <c r="AE22" s="392"/>
      <c r="AF22" s="392"/>
      <c r="AG22" s="392"/>
      <c r="AH22" s="392"/>
      <c r="AI22" s="392"/>
      <c r="AJ22" s="392"/>
      <c r="AK22" s="392"/>
      <c r="AL22" s="392"/>
      <c r="AM22" s="392"/>
      <c r="AN22" s="392"/>
      <c r="AO22" s="392"/>
      <c r="AP22" s="392"/>
      <c r="AQ22" s="392"/>
      <c r="AR22" s="392"/>
      <c r="AS22" s="392"/>
      <c r="AT22" s="392"/>
      <c r="AU22" s="392"/>
      <c r="AV22" s="392"/>
      <c r="AW22" s="392"/>
      <c r="AX22" s="392"/>
      <c r="AY22" s="392"/>
      <c r="AZ22" s="392"/>
      <c r="BA22" s="392"/>
      <c r="BB22" s="392"/>
      <c r="BC22" s="392"/>
      <c r="BD22" s="392"/>
      <c r="BE22" s="392"/>
      <c r="BF22" s="392"/>
      <c r="BG22" s="392"/>
      <c r="BH22" s="392"/>
      <c r="BI22" s="392"/>
      <c r="BJ22" s="392"/>
      <c r="BK22" s="392"/>
      <c r="BL22" s="392"/>
      <c r="BM22" s="392"/>
      <c r="BN22" s="392"/>
      <c r="BO22" s="392"/>
      <c r="BP22" s="392"/>
      <c r="BQ22" s="392"/>
      <c r="BR22" s="392"/>
      <c r="BS22" s="392"/>
      <c r="BT22" s="392"/>
    </row>
    <row r="23" spans="1:72" s="387" customFormat="1" ht="99.75">
      <c r="A23" s="411">
        <v>9</v>
      </c>
      <c r="B23" s="412" t="s">
        <v>413</v>
      </c>
      <c r="C23" s="429">
        <v>44035</v>
      </c>
      <c r="D23" s="424" t="s">
        <v>414</v>
      </c>
      <c r="E23" s="424" t="s">
        <v>415</v>
      </c>
      <c r="F23" s="418"/>
      <c r="G23" s="418">
        <v>465759</v>
      </c>
      <c r="H23" s="417" t="s">
        <v>399</v>
      </c>
      <c r="I23" s="418" t="s">
        <v>404</v>
      </c>
      <c r="J23" s="417"/>
      <c r="K23" s="417" t="s">
        <v>401</v>
      </c>
      <c r="L23" s="426"/>
      <c r="M23" s="421"/>
      <c r="N23" s="420"/>
      <c r="O23" s="421"/>
      <c r="P23" s="421"/>
      <c r="Q23" s="422"/>
      <c r="R23" s="422"/>
      <c r="S23" s="392"/>
      <c r="T23" s="392"/>
      <c r="U23" s="392"/>
      <c r="V23" s="392"/>
      <c r="W23" s="392"/>
      <c r="X23" s="392"/>
      <c r="Y23" s="392"/>
      <c r="Z23" s="392"/>
      <c r="AA23" s="392"/>
      <c r="AB23" s="392"/>
      <c r="AC23" s="392"/>
      <c r="AD23" s="392"/>
      <c r="AE23" s="392"/>
      <c r="AF23" s="392"/>
      <c r="AG23" s="392"/>
      <c r="AH23" s="392"/>
      <c r="AI23" s="392"/>
      <c r="AJ23" s="392"/>
      <c r="AK23" s="392"/>
      <c r="AL23" s="392"/>
      <c r="AM23" s="392"/>
      <c r="AN23" s="392"/>
      <c r="AO23" s="392"/>
      <c r="AP23" s="392"/>
      <c r="AQ23" s="392"/>
      <c r="AR23" s="392"/>
      <c r="AS23" s="392"/>
      <c r="AT23" s="392"/>
      <c r="AU23" s="392"/>
      <c r="AV23" s="392"/>
      <c r="AW23" s="392"/>
      <c r="AX23" s="392"/>
      <c r="AY23" s="392"/>
      <c r="AZ23" s="392"/>
      <c r="BA23" s="392"/>
      <c r="BB23" s="392"/>
      <c r="BC23" s="392"/>
      <c r="BD23" s="392"/>
      <c r="BE23" s="392"/>
      <c r="BF23" s="392"/>
      <c r="BG23" s="392"/>
      <c r="BH23" s="392"/>
      <c r="BI23" s="392"/>
      <c r="BJ23" s="392"/>
      <c r="BK23" s="392"/>
      <c r="BL23" s="392"/>
      <c r="BM23" s="392"/>
      <c r="BN23" s="392"/>
      <c r="BO23" s="392"/>
      <c r="BP23" s="392"/>
      <c r="BQ23" s="392"/>
      <c r="BR23" s="392"/>
      <c r="BS23" s="392"/>
      <c r="BT23" s="392"/>
    </row>
    <row r="24" spans="1:72" s="387" customFormat="1" ht="28.5">
      <c r="A24" s="411">
        <v>10</v>
      </c>
      <c r="B24" s="430" t="s">
        <v>416</v>
      </c>
      <c r="C24" s="429">
        <v>44042</v>
      </c>
      <c r="D24" s="424" t="s">
        <v>417</v>
      </c>
      <c r="E24" s="424" t="s">
        <v>418</v>
      </c>
      <c r="F24" s="431"/>
      <c r="G24" s="418">
        <v>465846</v>
      </c>
      <c r="H24" s="417" t="s">
        <v>399</v>
      </c>
      <c r="I24" s="418" t="s">
        <v>419</v>
      </c>
      <c r="J24" s="417"/>
      <c r="K24" s="417" t="s">
        <v>401</v>
      </c>
      <c r="L24" s="426"/>
      <c r="M24" s="421"/>
      <c r="N24" s="420"/>
      <c r="O24" s="421"/>
      <c r="P24" s="421"/>
      <c r="Q24" s="422"/>
      <c r="R24" s="422"/>
      <c r="S24" s="392"/>
      <c r="T24" s="392"/>
      <c r="U24" s="392"/>
      <c r="V24" s="392"/>
      <c r="W24" s="392"/>
      <c r="X24" s="392"/>
      <c r="Y24" s="392"/>
      <c r="Z24" s="392"/>
      <c r="AA24" s="392"/>
      <c r="AB24" s="392"/>
      <c r="AC24" s="392"/>
      <c r="AD24" s="392"/>
      <c r="AE24" s="392"/>
      <c r="AF24" s="392"/>
      <c r="AG24" s="392"/>
      <c r="AH24" s="392"/>
      <c r="AI24" s="392"/>
      <c r="AJ24" s="392"/>
      <c r="AK24" s="392"/>
      <c r="AL24" s="392"/>
      <c r="AM24" s="392"/>
      <c r="AN24" s="392"/>
      <c r="AO24" s="392"/>
      <c r="AP24" s="392"/>
      <c r="AQ24" s="392"/>
      <c r="AR24" s="392"/>
      <c r="AS24" s="392"/>
      <c r="AT24" s="392"/>
      <c r="AU24" s="392"/>
      <c r="AV24" s="392"/>
      <c r="AW24" s="392"/>
      <c r="AX24" s="392"/>
      <c r="AY24" s="392"/>
      <c r="AZ24" s="392"/>
      <c r="BA24" s="392"/>
      <c r="BB24" s="392"/>
      <c r="BC24" s="392"/>
      <c r="BD24" s="392"/>
      <c r="BE24" s="392"/>
      <c r="BF24" s="392"/>
      <c r="BG24" s="392"/>
      <c r="BH24" s="392"/>
      <c r="BI24" s="392"/>
      <c r="BJ24" s="392"/>
      <c r="BK24" s="392"/>
      <c r="BL24" s="392"/>
      <c r="BM24" s="392"/>
      <c r="BN24" s="392"/>
      <c r="BO24" s="392"/>
      <c r="BP24" s="392"/>
      <c r="BQ24" s="392"/>
      <c r="BR24" s="392"/>
      <c r="BS24" s="392"/>
      <c r="BT24" s="392"/>
    </row>
    <row r="25" spans="1:72" s="387" customFormat="1" ht="352.5" customHeight="1">
      <c r="A25" s="411">
        <v>11</v>
      </c>
      <c r="B25" s="430" t="s">
        <v>420</v>
      </c>
      <c r="C25" s="429">
        <v>43982</v>
      </c>
      <c r="D25" s="424" t="s">
        <v>421</v>
      </c>
      <c r="E25" s="424" t="s">
        <v>422</v>
      </c>
      <c r="F25" s="431" t="s">
        <v>423</v>
      </c>
      <c r="G25" s="418">
        <v>462907</v>
      </c>
      <c r="H25" s="417" t="s">
        <v>399</v>
      </c>
      <c r="I25" s="418" t="s">
        <v>419</v>
      </c>
      <c r="J25" s="432">
        <v>45870</v>
      </c>
      <c r="K25" s="417" t="s">
        <v>401</v>
      </c>
      <c r="L25" s="426"/>
      <c r="M25" s="433">
        <v>45870</v>
      </c>
      <c r="N25" s="420"/>
      <c r="O25" s="421"/>
      <c r="P25" s="421"/>
      <c r="Q25" s="422"/>
      <c r="R25" s="422"/>
      <c r="S25" s="392"/>
      <c r="T25" s="392"/>
      <c r="U25" s="392"/>
      <c r="V25" s="392"/>
      <c r="W25" s="392"/>
      <c r="X25" s="392"/>
      <c r="Y25" s="392"/>
      <c r="Z25" s="392"/>
      <c r="AA25" s="392"/>
      <c r="AB25" s="392"/>
      <c r="AC25" s="392"/>
      <c r="AD25" s="392"/>
      <c r="AE25" s="392"/>
      <c r="AF25" s="392"/>
      <c r="AG25" s="392"/>
      <c r="AH25" s="392"/>
      <c r="AI25" s="392"/>
      <c r="AJ25" s="392"/>
      <c r="AK25" s="392"/>
      <c r="AL25" s="392"/>
      <c r="AM25" s="392"/>
      <c r="AN25" s="392"/>
      <c r="AO25" s="392"/>
      <c r="AP25" s="392"/>
      <c r="AQ25" s="392"/>
      <c r="AR25" s="392"/>
      <c r="AS25" s="392"/>
      <c r="AT25" s="392"/>
      <c r="AU25" s="392"/>
      <c r="AV25" s="392"/>
      <c r="AW25" s="392"/>
      <c r="AX25" s="392"/>
      <c r="AY25" s="392"/>
      <c r="AZ25" s="392"/>
      <c r="BA25" s="392"/>
      <c r="BB25" s="392"/>
      <c r="BC25" s="392"/>
      <c r="BD25" s="392"/>
      <c r="BE25" s="392"/>
      <c r="BF25" s="392"/>
      <c r="BG25" s="392"/>
      <c r="BH25" s="392"/>
      <c r="BI25" s="392"/>
      <c r="BJ25" s="392"/>
      <c r="BK25" s="392"/>
      <c r="BL25" s="392"/>
      <c r="BM25" s="392"/>
      <c r="BN25" s="392"/>
      <c r="BO25" s="392"/>
      <c r="BP25" s="392"/>
      <c r="BQ25" s="392"/>
      <c r="BR25" s="392"/>
      <c r="BS25" s="392"/>
      <c r="BT25" s="392"/>
    </row>
    <row r="26" spans="1:72" s="387" customFormat="1" ht="128.25" customHeight="1">
      <c r="A26" s="411">
        <v>12</v>
      </c>
      <c r="B26" s="412" t="s">
        <v>424</v>
      </c>
      <c r="C26" s="429">
        <v>45016</v>
      </c>
      <c r="D26" s="418" t="s">
        <v>425</v>
      </c>
      <c r="E26" s="424" t="s">
        <v>426</v>
      </c>
      <c r="F26" s="431"/>
      <c r="G26" s="418">
        <v>525833</v>
      </c>
      <c r="H26" s="417" t="s">
        <v>399</v>
      </c>
      <c r="I26" s="418" t="s">
        <v>427</v>
      </c>
      <c r="J26" s="432">
        <v>45962</v>
      </c>
      <c r="K26" s="417" t="s">
        <v>401</v>
      </c>
      <c r="L26" s="426"/>
      <c r="M26" s="433">
        <v>45962</v>
      </c>
      <c r="N26" s="420"/>
      <c r="O26" s="421"/>
      <c r="P26" s="421"/>
      <c r="Q26" s="422"/>
      <c r="R26" s="422"/>
      <c r="S26" s="392"/>
      <c r="T26" s="392"/>
      <c r="U26" s="392"/>
      <c r="V26" s="392"/>
      <c r="W26" s="392"/>
      <c r="X26" s="392"/>
      <c r="Y26" s="392"/>
      <c r="Z26" s="392"/>
      <c r="AA26" s="392"/>
      <c r="AB26" s="392"/>
      <c r="AC26" s="392"/>
      <c r="AD26" s="392"/>
      <c r="AE26" s="392"/>
      <c r="AF26" s="392"/>
      <c r="AG26" s="392"/>
      <c r="AH26" s="392"/>
      <c r="AI26" s="392"/>
      <c r="AJ26" s="392"/>
      <c r="AK26" s="392"/>
      <c r="AL26" s="392"/>
      <c r="AM26" s="392"/>
      <c r="AN26" s="392"/>
      <c r="AO26" s="392"/>
      <c r="AP26" s="392"/>
      <c r="AQ26" s="392"/>
      <c r="AR26" s="392"/>
      <c r="AS26" s="392"/>
      <c r="AT26" s="392"/>
      <c r="AU26" s="392"/>
      <c r="AV26" s="392"/>
      <c r="AW26" s="392"/>
      <c r="AX26" s="392"/>
      <c r="AY26" s="392"/>
      <c r="AZ26" s="392"/>
      <c r="BA26" s="392"/>
      <c r="BB26" s="392"/>
      <c r="BC26" s="392"/>
      <c r="BD26" s="392"/>
      <c r="BE26" s="392"/>
      <c r="BF26" s="392"/>
      <c r="BG26" s="392"/>
      <c r="BH26" s="392"/>
      <c r="BI26" s="392"/>
      <c r="BJ26" s="392"/>
      <c r="BK26" s="392"/>
      <c r="BL26" s="392"/>
      <c r="BM26" s="392"/>
      <c r="BN26" s="392"/>
      <c r="BO26" s="392"/>
      <c r="BP26" s="392"/>
      <c r="BQ26" s="392"/>
      <c r="BR26" s="392"/>
      <c r="BS26" s="392"/>
      <c r="BT26" s="392"/>
    </row>
    <row r="27" spans="1:72" s="387" customFormat="1" ht="298.5" customHeight="1">
      <c r="A27" s="411">
        <v>13</v>
      </c>
      <c r="B27" s="412" t="s">
        <v>428</v>
      </c>
      <c r="C27" s="413">
        <v>43346</v>
      </c>
      <c r="D27" s="434" t="s">
        <v>429</v>
      </c>
      <c r="E27" s="415" t="s">
        <v>430</v>
      </c>
      <c r="F27" s="416"/>
      <c r="G27" s="416">
        <v>412374</v>
      </c>
      <c r="H27" s="417" t="s">
        <v>399</v>
      </c>
      <c r="I27" s="435" t="s">
        <v>400</v>
      </c>
      <c r="J27" s="425"/>
      <c r="K27" s="417" t="s">
        <v>401</v>
      </c>
      <c r="L27" s="426"/>
      <c r="M27" s="436"/>
      <c r="N27" s="420"/>
      <c r="O27" s="421"/>
      <c r="P27" s="421"/>
      <c r="Q27" s="422"/>
      <c r="R27" s="422"/>
      <c r="S27" s="392"/>
      <c r="T27" s="392"/>
      <c r="U27" s="392"/>
      <c r="V27" s="392"/>
      <c r="W27" s="392"/>
      <c r="X27" s="392"/>
      <c r="Y27" s="392"/>
      <c r="Z27" s="392"/>
      <c r="AA27" s="392"/>
      <c r="AB27" s="392"/>
      <c r="AC27" s="392"/>
      <c r="AD27" s="392"/>
      <c r="AE27" s="392"/>
      <c r="AF27" s="392"/>
      <c r="AG27" s="392"/>
      <c r="AH27" s="392"/>
      <c r="AI27" s="392"/>
      <c r="AJ27" s="392"/>
      <c r="AK27" s="392"/>
      <c r="AL27" s="392"/>
      <c r="AM27" s="392"/>
      <c r="AN27" s="392"/>
      <c r="AO27" s="392"/>
      <c r="AP27" s="392"/>
      <c r="AQ27" s="392"/>
      <c r="AR27" s="392"/>
      <c r="AS27" s="392"/>
      <c r="AT27" s="392"/>
      <c r="AU27" s="392"/>
      <c r="AV27" s="392"/>
      <c r="AW27" s="392"/>
      <c r="AX27" s="392"/>
      <c r="AY27" s="392"/>
      <c r="AZ27" s="392"/>
      <c r="BA27" s="392"/>
      <c r="BB27" s="392"/>
      <c r="BC27" s="392"/>
      <c r="BD27" s="392"/>
      <c r="BE27" s="392"/>
      <c r="BF27" s="392"/>
      <c r="BG27" s="392"/>
      <c r="BH27" s="392"/>
      <c r="BI27" s="392"/>
      <c r="BJ27" s="392"/>
      <c r="BK27" s="392"/>
      <c r="BL27" s="392"/>
      <c r="BM27" s="392"/>
      <c r="BN27" s="392"/>
      <c r="BO27" s="392"/>
      <c r="BP27" s="392"/>
      <c r="BQ27" s="392"/>
      <c r="BR27" s="392"/>
      <c r="BS27" s="392"/>
      <c r="BT27" s="392"/>
    </row>
    <row r="28" spans="1:72" s="387" customFormat="1" ht="298.5" customHeight="1">
      <c r="A28" s="411">
        <v>14</v>
      </c>
      <c r="B28" s="412" t="s">
        <v>428</v>
      </c>
      <c r="C28" s="413">
        <v>43346</v>
      </c>
      <c r="D28" s="434" t="s">
        <v>429</v>
      </c>
      <c r="E28" s="415" t="s">
        <v>430</v>
      </c>
      <c r="F28" s="416"/>
      <c r="G28" s="416">
        <v>412373</v>
      </c>
      <c r="H28" s="417" t="s">
        <v>399</v>
      </c>
      <c r="I28" s="418" t="s">
        <v>408</v>
      </c>
      <c r="J28" s="425">
        <v>45962</v>
      </c>
      <c r="K28" s="417" t="s">
        <v>401</v>
      </c>
      <c r="L28" s="426"/>
      <c r="M28" s="436">
        <v>45962</v>
      </c>
      <c r="N28" s="420"/>
      <c r="O28" s="421"/>
      <c r="P28" s="421"/>
      <c r="Q28" s="422"/>
      <c r="R28" s="422"/>
      <c r="S28" s="392"/>
      <c r="T28" s="392"/>
      <c r="U28" s="392"/>
      <c r="V28" s="392"/>
      <c r="W28" s="392"/>
      <c r="X28" s="392"/>
      <c r="Y28" s="392"/>
      <c r="Z28" s="392"/>
      <c r="AA28" s="392"/>
      <c r="AB28" s="392"/>
      <c r="AC28" s="392"/>
      <c r="AD28" s="392"/>
      <c r="AE28" s="392"/>
      <c r="AF28" s="392"/>
      <c r="AG28" s="392"/>
      <c r="AH28" s="392"/>
      <c r="AI28" s="392"/>
      <c r="AJ28" s="392"/>
      <c r="AK28" s="392"/>
      <c r="AL28" s="392"/>
      <c r="AM28" s="392"/>
      <c r="AN28" s="392"/>
      <c r="AO28" s="392"/>
      <c r="AP28" s="392"/>
      <c r="AQ28" s="392"/>
      <c r="AR28" s="392"/>
      <c r="AS28" s="392"/>
      <c r="AT28" s="392"/>
      <c r="AU28" s="392"/>
      <c r="AV28" s="392"/>
      <c r="AW28" s="392"/>
      <c r="AX28" s="392"/>
      <c r="AY28" s="392"/>
      <c r="AZ28" s="392"/>
      <c r="BA28" s="392"/>
      <c r="BB28" s="392"/>
      <c r="BC28" s="392"/>
      <c r="BD28" s="392"/>
      <c r="BE28" s="392"/>
      <c r="BF28" s="392"/>
      <c r="BG28" s="392"/>
      <c r="BH28" s="392"/>
      <c r="BI28" s="392"/>
      <c r="BJ28" s="392"/>
      <c r="BK28" s="392"/>
      <c r="BL28" s="392"/>
      <c r="BM28" s="392"/>
      <c r="BN28" s="392"/>
      <c r="BO28" s="392"/>
      <c r="BP28" s="392"/>
      <c r="BQ28" s="392"/>
      <c r="BR28" s="392"/>
      <c r="BS28" s="392"/>
      <c r="BT28" s="392"/>
    </row>
    <row r="29" spans="1:72" s="387" customFormat="1" ht="199.5">
      <c r="A29" s="411">
        <v>15</v>
      </c>
      <c r="B29" s="437" t="s">
        <v>431</v>
      </c>
      <c r="C29" s="413">
        <v>43339</v>
      </c>
      <c r="D29" s="416" t="s">
        <v>432</v>
      </c>
      <c r="E29" s="415" t="s">
        <v>433</v>
      </c>
      <c r="F29" s="416"/>
      <c r="G29" s="416">
        <v>411033</v>
      </c>
      <c r="H29" s="417" t="s">
        <v>399</v>
      </c>
      <c r="I29" s="418" t="s">
        <v>434</v>
      </c>
      <c r="J29" s="419" t="s">
        <v>435</v>
      </c>
      <c r="K29" s="417" t="s">
        <v>401</v>
      </c>
      <c r="L29" s="426"/>
      <c r="M29" s="438" t="s">
        <v>435</v>
      </c>
      <c r="N29" s="420"/>
      <c r="O29" s="421"/>
      <c r="P29" s="439" t="s">
        <v>436</v>
      </c>
      <c r="Q29" s="422"/>
      <c r="R29" s="422"/>
      <c r="S29" s="392"/>
      <c r="T29" s="392"/>
      <c r="U29" s="392"/>
      <c r="V29" s="392"/>
      <c r="W29" s="392"/>
      <c r="X29" s="392"/>
      <c r="Y29" s="392"/>
      <c r="Z29" s="392"/>
      <c r="AA29" s="392"/>
      <c r="AB29" s="392"/>
      <c r="AC29" s="392"/>
      <c r="AD29" s="392"/>
      <c r="AE29" s="392"/>
      <c r="AF29" s="392"/>
      <c r="AG29" s="392"/>
      <c r="AH29" s="392"/>
      <c r="AI29" s="392"/>
      <c r="AJ29" s="392"/>
      <c r="AK29" s="392"/>
      <c r="AL29" s="392"/>
      <c r="AM29" s="392"/>
      <c r="AN29" s="392"/>
      <c r="AO29" s="392"/>
      <c r="AP29" s="392"/>
      <c r="AQ29" s="392"/>
      <c r="AR29" s="392"/>
      <c r="AS29" s="392"/>
      <c r="AT29" s="392"/>
      <c r="AU29" s="392"/>
      <c r="AV29" s="392"/>
      <c r="AW29" s="392"/>
      <c r="AX29" s="392"/>
      <c r="AY29" s="392"/>
      <c r="AZ29" s="392"/>
      <c r="BA29" s="392"/>
      <c r="BB29" s="392"/>
      <c r="BC29" s="392"/>
      <c r="BD29" s="392"/>
      <c r="BE29" s="392"/>
      <c r="BF29" s="392"/>
      <c r="BG29" s="392"/>
      <c r="BH29" s="392"/>
      <c r="BI29" s="392"/>
      <c r="BJ29" s="392"/>
      <c r="BK29" s="392"/>
      <c r="BL29" s="392"/>
      <c r="BM29" s="392"/>
      <c r="BN29" s="392"/>
      <c r="BO29" s="392"/>
      <c r="BP29" s="392"/>
      <c r="BQ29" s="392"/>
      <c r="BR29" s="392"/>
      <c r="BS29" s="392"/>
      <c r="BT29" s="392"/>
    </row>
    <row r="30" spans="1:72" s="387" customFormat="1" ht="199.5">
      <c r="A30" s="411">
        <v>16</v>
      </c>
      <c r="B30" s="437" t="s">
        <v>431</v>
      </c>
      <c r="C30" s="440">
        <v>43339</v>
      </c>
      <c r="D30" s="423" t="s">
        <v>432</v>
      </c>
      <c r="E30" s="441" t="s">
        <v>433</v>
      </c>
      <c r="F30" s="423"/>
      <c r="G30" s="423">
        <v>411036</v>
      </c>
      <c r="H30" s="439" t="s">
        <v>399</v>
      </c>
      <c r="I30" s="442" t="s">
        <v>434</v>
      </c>
      <c r="J30" s="419" t="s">
        <v>435</v>
      </c>
      <c r="K30" s="417" t="s">
        <v>401</v>
      </c>
      <c r="L30" s="443"/>
      <c r="M30" s="438" t="s">
        <v>435</v>
      </c>
      <c r="N30" s="444"/>
      <c r="O30" s="445"/>
      <c r="P30" s="439" t="s">
        <v>436</v>
      </c>
      <c r="Q30" s="422"/>
      <c r="R30" s="422"/>
      <c r="S30" s="392"/>
      <c r="T30" s="392"/>
      <c r="U30" s="392"/>
      <c r="V30" s="392"/>
      <c r="W30" s="392"/>
      <c r="X30" s="392"/>
      <c r="Y30" s="392"/>
      <c r="Z30" s="392"/>
      <c r="AA30" s="392"/>
      <c r="AB30" s="392"/>
      <c r="AC30" s="392"/>
      <c r="AD30" s="392"/>
      <c r="AE30" s="392"/>
      <c r="AF30" s="392"/>
      <c r="AG30" s="392"/>
      <c r="AH30" s="392"/>
      <c r="AI30" s="392"/>
      <c r="AJ30" s="392"/>
      <c r="AK30" s="392"/>
      <c r="AL30" s="392"/>
      <c r="AM30" s="392"/>
      <c r="AN30" s="392"/>
      <c r="AO30" s="392"/>
      <c r="AP30" s="392"/>
      <c r="AQ30" s="392"/>
      <c r="AR30" s="392"/>
      <c r="AS30" s="392"/>
      <c r="AT30" s="392"/>
      <c r="AU30" s="392"/>
      <c r="AV30" s="392"/>
      <c r="AW30" s="392"/>
      <c r="AX30" s="392"/>
      <c r="AY30" s="392"/>
      <c r="AZ30" s="392"/>
      <c r="BA30" s="392"/>
      <c r="BB30" s="392"/>
      <c r="BC30" s="392"/>
      <c r="BD30" s="392"/>
      <c r="BE30" s="392"/>
      <c r="BF30" s="392"/>
      <c r="BG30" s="392"/>
      <c r="BH30" s="392"/>
      <c r="BI30" s="392"/>
      <c r="BJ30" s="392"/>
      <c r="BK30" s="392"/>
      <c r="BL30" s="392"/>
      <c r="BM30" s="392"/>
      <c r="BN30" s="392"/>
      <c r="BO30" s="392"/>
      <c r="BP30" s="392"/>
      <c r="BQ30" s="392"/>
      <c r="BR30" s="392"/>
      <c r="BS30" s="392"/>
      <c r="BT30" s="392"/>
    </row>
    <row r="31" spans="1:72" s="387" customFormat="1" ht="199.5">
      <c r="A31" s="411">
        <v>17</v>
      </c>
      <c r="B31" s="437" t="s">
        <v>431</v>
      </c>
      <c r="C31" s="440">
        <v>43339</v>
      </c>
      <c r="D31" s="423" t="s">
        <v>432</v>
      </c>
      <c r="E31" s="441" t="s">
        <v>433</v>
      </c>
      <c r="F31" s="423"/>
      <c r="G31" s="423">
        <v>411037</v>
      </c>
      <c r="H31" s="439" t="s">
        <v>399</v>
      </c>
      <c r="I31" s="442" t="s">
        <v>437</v>
      </c>
      <c r="J31" s="419" t="s">
        <v>435</v>
      </c>
      <c r="K31" s="417" t="s">
        <v>401</v>
      </c>
      <c r="L31" s="443"/>
      <c r="M31" s="438" t="s">
        <v>435</v>
      </c>
      <c r="N31" s="444"/>
      <c r="O31" s="445"/>
      <c r="P31" s="439" t="s">
        <v>436</v>
      </c>
      <c r="Q31" s="422"/>
      <c r="R31" s="422"/>
      <c r="S31" s="392"/>
      <c r="T31" s="392"/>
      <c r="U31" s="392"/>
      <c r="V31" s="392"/>
      <c r="W31" s="392"/>
      <c r="X31" s="392"/>
      <c r="Y31" s="392"/>
      <c r="Z31" s="392"/>
      <c r="AA31" s="392"/>
      <c r="AB31" s="392"/>
      <c r="AC31" s="392"/>
      <c r="AD31" s="392"/>
      <c r="AE31" s="392"/>
      <c r="AF31" s="392"/>
      <c r="AG31" s="392"/>
      <c r="AH31" s="392"/>
      <c r="AI31" s="392"/>
      <c r="AJ31" s="392"/>
      <c r="AK31" s="392"/>
      <c r="AL31" s="392"/>
      <c r="AM31" s="392"/>
      <c r="AN31" s="392"/>
      <c r="AO31" s="392"/>
      <c r="AP31" s="392"/>
      <c r="AQ31" s="392"/>
      <c r="AR31" s="392"/>
      <c r="AS31" s="392"/>
      <c r="AT31" s="392"/>
      <c r="AU31" s="392"/>
      <c r="AV31" s="392"/>
      <c r="AW31" s="392"/>
      <c r="AX31" s="392"/>
      <c r="AY31" s="392"/>
      <c r="AZ31" s="392"/>
      <c r="BA31" s="392"/>
      <c r="BB31" s="392"/>
      <c r="BC31" s="392"/>
      <c r="BD31" s="392"/>
      <c r="BE31" s="392"/>
      <c r="BF31" s="392"/>
      <c r="BG31" s="392"/>
      <c r="BH31" s="392"/>
      <c r="BI31" s="392"/>
      <c r="BJ31" s="392"/>
      <c r="BK31" s="392"/>
      <c r="BL31" s="392"/>
      <c r="BM31" s="392"/>
      <c r="BN31" s="392"/>
      <c r="BO31" s="392"/>
      <c r="BP31" s="392"/>
      <c r="BQ31" s="392"/>
      <c r="BR31" s="392"/>
      <c r="BS31" s="392"/>
      <c r="BT31" s="392"/>
    </row>
    <row r="32" spans="1:72" s="387" customFormat="1" ht="199.5">
      <c r="A32" s="411">
        <v>18</v>
      </c>
      <c r="B32" s="437" t="s">
        <v>431</v>
      </c>
      <c r="C32" s="440">
        <v>43339</v>
      </c>
      <c r="D32" s="423" t="s">
        <v>432</v>
      </c>
      <c r="E32" s="441" t="s">
        <v>433</v>
      </c>
      <c r="F32" s="423"/>
      <c r="G32" s="423">
        <v>411047</v>
      </c>
      <c r="H32" s="439" t="s">
        <v>399</v>
      </c>
      <c r="I32" s="442" t="s">
        <v>437</v>
      </c>
      <c r="J32" s="419" t="s">
        <v>435</v>
      </c>
      <c r="K32" s="417" t="s">
        <v>401</v>
      </c>
      <c r="L32" s="443"/>
      <c r="M32" s="438" t="s">
        <v>435</v>
      </c>
      <c r="N32" s="444"/>
      <c r="O32" s="445"/>
      <c r="P32" s="439" t="s">
        <v>436</v>
      </c>
      <c r="Q32" s="422"/>
      <c r="R32" s="422"/>
      <c r="S32" s="392"/>
      <c r="T32" s="392"/>
      <c r="U32" s="392"/>
      <c r="V32" s="392"/>
      <c r="W32" s="392"/>
      <c r="X32" s="392"/>
      <c r="Y32" s="392"/>
      <c r="Z32" s="392"/>
      <c r="AA32" s="392"/>
      <c r="AB32" s="392"/>
      <c r="AC32" s="392"/>
      <c r="AD32" s="392"/>
      <c r="AE32" s="392"/>
      <c r="AF32" s="392"/>
      <c r="AG32" s="392"/>
      <c r="AH32" s="392"/>
      <c r="AI32" s="392"/>
      <c r="AJ32" s="392"/>
      <c r="AK32" s="392"/>
      <c r="AL32" s="392"/>
      <c r="AM32" s="392"/>
      <c r="AN32" s="392"/>
      <c r="AO32" s="392"/>
      <c r="AP32" s="392"/>
      <c r="AQ32" s="392"/>
      <c r="AR32" s="392"/>
      <c r="AS32" s="392"/>
      <c r="AT32" s="392"/>
      <c r="AU32" s="392"/>
      <c r="AV32" s="392"/>
      <c r="AW32" s="392"/>
      <c r="AX32" s="392"/>
      <c r="AY32" s="392"/>
      <c r="AZ32" s="392"/>
      <c r="BA32" s="392"/>
      <c r="BB32" s="392"/>
      <c r="BC32" s="392"/>
      <c r="BD32" s="392"/>
      <c r="BE32" s="392"/>
      <c r="BF32" s="392"/>
      <c r="BG32" s="392"/>
      <c r="BH32" s="392"/>
      <c r="BI32" s="392"/>
      <c r="BJ32" s="392"/>
      <c r="BK32" s="392"/>
      <c r="BL32" s="392"/>
      <c r="BM32" s="392"/>
      <c r="BN32" s="392"/>
      <c r="BO32" s="392"/>
      <c r="BP32" s="392"/>
      <c r="BQ32" s="392"/>
      <c r="BR32" s="392"/>
      <c r="BS32" s="392"/>
      <c r="BT32" s="392"/>
    </row>
    <row r="33" spans="1:72" s="387" customFormat="1" ht="237" customHeight="1">
      <c r="A33" s="411">
        <v>19</v>
      </c>
      <c r="B33" s="412" t="s">
        <v>438</v>
      </c>
      <c r="C33" s="413">
        <v>43936</v>
      </c>
      <c r="D33" s="423" t="s">
        <v>432</v>
      </c>
      <c r="E33" s="415" t="s">
        <v>439</v>
      </c>
      <c r="F33" s="416"/>
      <c r="G33" s="416">
        <v>453165</v>
      </c>
      <c r="H33" s="417" t="s">
        <v>399</v>
      </c>
      <c r="I33" s="446"/>
      <c r="J33" s="419" t="s">
        <v>435</v>
      </c>
      <c r="K33" s="417" t="s">
        <v>401</v>
      </c>
      <c r="L33" s="447"/>
      <c r="M33" s="438" t="s">
        <v>435</v>
      </c>
      <c r="N33" s="420"/>
      <c r="O33" s="448"/>
      <c r="P33" s="417" t="s">
        <v>440</v>
      </c>
      <c r="Q33" s="449"/>
      <c r="R33" s="449"/>
      <c r="S33" s="392"/>
      <c r="T33" s="392"/>
      <c r="U33" s="392"/>
      <c r="V33" s="392"/>
      <c r="W33" s="392"/>
      <c r="X33" s="392"/>
      <c r="Y33" s="392"/>
      <c r="Z33" s="392"/>
      <c r="AA33" s="392"/>
      <c r="AB33" s="392"/>
      <c r="AC33" s="392"/>
      <c r="AD33" s="392"/>
      <c r="AE33" s="392"/>
      <c r="AF33" s="392"/>
      <c r="AG33" s="392"/>
      <c r="AH33" s="392"/>
      <c r="AI33" s="392"/>
      <c r="AJ33" s="392"/>
      <c r="AK33" s="392"/>
      <c r="AL33" s="392"/>
      <c r="AM33" s="392"/>
      <c r="AN33" s="392"/>
      <c r="AO33" s="392"/>
      <c r="AP33" s="392"/>
      <c r="AQ33" s="392"/>
      <c r="AR33" s="392"/>
      <c r="AS33" s="392"/>
      <c r="AT33" s="392"/>
      <c r="AU33" s="392"/>
      <c r="AV33" s="392"/>
      <c r="AW33" s="392"/>
      <c r="AX33" s="392"/>
      <c r="AY33" s="392"/>
      <c r="AZ33" s="392"/>
      <c r="BA33" s="392"/>
      <c r="BB33" s="392"/>
      <c r="BC33" s="392"/>
      <c r="BD33" s="392"/>
      <c r="BE33" s="392"/>
      <c r="BF33" s="392"/>
      <c r="BG33" s="392"/>
      <c r="BH33" s="392"/>
      <c r="BI33" s="392"/>
      <c r="BJ33" s="392"/>
      <c r="BK33" s="392"/>
      <c r="BL33" s="392"/>
      <c r="BM33" s="392"/>
      <c r="BN33" s="392"/>
      <c r="BO33" s="392"/>
      <c r="BP33" s="392"/>
      <c r="BQ33" s="392"/>
      <c r="BR33" s="392"/>
      <c r="BS33" s="392"/>
      <c r="BT33" s="392"/>
    </row>
    <row r="34" spans="1:72" s="387" customFormat="1" ht="237" customHeight="1">
      <c r="A34" s="411">
        <v>20</v>
      </c>
      <c r="B34" s="412" t="s">
        <v>438</v>
      </c>
      <c r="C34" s="413">
        <v>43936</v>
      </c>
      <c r="D34" s="423" t="s">
        <v>432</v>
      </c>
      <c r="E34" s="415" t="s">
        <v>439</v>
      </c>
      <c r="F34" s="416"/>
      <c r="G34" s="416">
        <v>453166</v>
      </c>
      <c r="H34" s="417" t="s">
        <v>399</v>
      </c>
      <c r="I34" s="446"/>
      <c r="J34" s="419" t="s">
        <v>435</v>
      </c>
      <c r="K34" s="417" t="s">
        <v>401</v>
      </c>
      <c r="L34" s="447"/>
      <c r="M34" s="438" t="s">
        <v>435</v>
      </c>
      <c r="N34" s="420"/>
      <c r="O34" s="448"/>
      <c r="P34" s="417" t="s">
        <v>440</v>
      </c>
      <c r="Q34" s="449"/>
      <c r="R34" s="449"/>
      <c r="S34" s="392"/>
      <c r="T34" s="392"/>
      <c r="U34" s="392"/>
      <c r="V34" s="392"/>
      <c r="W34" s="392"/>
      <c r="X34" s="392"/>
      <c r="Y34" s="392"/>
      <c r="Z34" s="392"/>
      <c r="AA34" s="392"/>
      <c r="AB34" s="392"/>
      <c r="AC34" s="392"/>
      <c r="AD34" s="392"/>
      <c r="AE34" s="392"/>
      <c r="AF34" s="392"/>
      <c r="AG34" s="392"/>
      <c r="AH34" s="392"/>
      <c r="AI34" s="392"/>
      <c r="AJ34" s="392"/>
      <c r="AK34" s="392"/>
      <c r="AL34" s="392"/>
      <c r="AM34" s="392"/>
      <c r="AN34" s="392"/>
      <c r="AO34" s="392"/>
      <c r="AP34" s="392"/>
      <c r="AQ34" s="392"/>
      <c r="AR34" s="392"/>
      <c r="AS34" s="392"/>
      <c r="AT34" s="392"/>
      <c r="AU34" s="392"/>
      <c r="AV34" s="392"/>
      <c r="AW34" s="392"/>
      <c r="AX34" s="392"/>
      <c r="AY34" s="392"/>
      <c r="AZ34" s="392"/>
      <c r="BA34" s="392"/>
      <c r="BB34" s="392"/>
      <c r="BC34" s="392"/>
      <c r="BD34" s="392"/>
      <c r="BE34" s="392"/>
      <c r="BF34" s="392"/>
      <c r="BG34" s="392"/>
      <c r="BH34" s="392"/>
      <c r="BI34" s="392"/>
      <c r="BJ34" s="392"/>
      <c r="BK34" s="392"/>
      <c r="BL34" s="392"/>
      <c r="BM34" s="392"/>
      <c r="BN34" s="392"/>
      <c r="BO34" s="392"/>
      <c r="BP34" s="392"/>
      <c r="BQ34" s="392"/>
      <c r="BR34" s="392"/>
      <c r="BS34" s="392"/>
      <c r="BT34" s="392"/>
    </row>
    <row r="35" spans="1:72" s="387" customFormat="1" ht="237" customHeight="1">
      <c r="A35" s="411">
        <v>21</v>
      </c>
      <c r="B35" s="412" t="s">
        <v>438</v>
      </c>
      <c r="C35" s="413">
        <v>43936</v>
      </c>
      <c r="D35" s="423" t="s">
        <v>432</v>
      </c>
      <c r="E35" s="415" t="s">
        <v>439</v>
      </c>
      <c r="F35" s="416"/>
      <c r="G35" s="416">
        <v>453167</v>
      </c>
      <c r="H35" s="417" t="s">
        <v>399</v>
      </c>
      <c r="I35" s="446"/>
      <c r="J35" s="419" t="s">
        <v>435</v>
      </c>
      <c r="K35" s="417" t="s">
        <v>401</v>
      </c>
      <c r="L35" s="447"/>
      <c r="M35" s="438" t="s">
        <v>435</v>
      </c>
      <c r="N35" s="420"/>
      <c r="O35" s="448"/>
      <c r="P35" s="417" t="s">
        <v>440</v>
      </c>
      <c r="Q35" s="449"/>
      <c r="R35" s="449"/>
      <c r="S35" s="392"/>
      <c r="T35" s="392"/>
      <c r="U35" s="392"/>
      <c r="V35" s="392"/>
      <c r="W35" s="392"/>
      <c r="X35" s="392"/>
      <c r="Y35" s="392"/>
      <c r="Z35" s="392"/>
      <c r="AA35" s="392"/>
      <c r="AB35" s="392"/>
      <c r="AC35" s="392"/>
      <c r="AD35" s="392"/>
      <c r="AE35" s="392"/>
      <c r="AF35" s="392"/>
      <c r="AG35" s="392"/>
      <c r="AH35" s="392"/>
      <c r="AI35" s="392"/>
      <c r="AJ35" s="392"/>
      <c r="AK35" s="392"/>
      <c r="AL35" s="392"/>
      <c r="AM35" s="392"/>
      <c r="AN35" s="392"/>
      <c r="AO35" s="392"/>
      <c r="AP35" s="392"/>
      <c r="AQ35" s="392"/>
      <c r="AR35" s="392"/>
      <c r="AS35" s="392"/>
      <c r="AT35" s="392"/>
      <c r="AU35" s="392"/>
      <c r="AV35" s="392"/>
      <c r="AW35" s="392"/>
      <c r="AX35" s="392"/>
      <c r="AY35" s="392"/>
      <c r="AZ35" s="392"/>
      <c r="BA35" s="392"/>
      <c r="BB35" s="392"/>
      <c r="BC35" s="392"/>
      <c r="BD35" s="392"/>
      <c r="BE35" s="392"/>
      <c r="BF35" s="392"/>
      <c r="BG35" s="392"/>
      <c r="BH35" s="392"/>
      <c r="BI35" s="392"/>
      <c r="BJ35" s="392"/>
      <c r="BK35" s="392"/>
      <c r="BL35" s="392"/>
      <c r="BM35" s="392"/>
      <c r="BN35" s="392"/>
      <c r="BO35" s="392"/>
      <c r="BP35" s="392"/>
      <c r="BQ35" s="392"/>
      <c r="BR35" s="392"/>
      <c r="BS35" s="392"/>
      <c r="BT35" s="392"/>
    </row>
    <row r="36" spans="1:72" s="387" customFormat="1" ht="237" customHeight="1">
      <c r="A36" s="411">
        <v>22</v>
      </c>
      <c r="B36" s="412" t="s">
        <v>438</v>
      </c>
      <c r="C36" s="413">
        <v>43936</v>
      </c>
      <c r="D36" s="423" t="s">
        <v>432</v>
      </c>
      <c r="E36" s="415" t="s">
        <v>439</v>
      </c>
      <c r="F36" s="416"/>
      <c r="G36" s="416">
        <v>453168</v>
      </c>
      <c r="H36" s="417" t="s">
        <v>399</v>
      </c>
      <c r="I36" s="446"/>
      <c r="J36" s="419" t="s">
        <v>435</v>
      </c>
      <c r="K36" s="417" t="s">
        <v>401</v>
      </c>
      <c r="L36" s="447"/>
      <c r="M36" s="438" t="s">
        <v>435</v>
      </c>
      <c r="N36" s="420"/>
      <c r="O36" s="448"/>
      <c r="P36" s="417" t="s">
        <v>440</v>
      </c>
      <c r="Q36" s="449"/>
      <c r="R36" s="449"/>
      <c r="S36" s="392"/>
      <c r="T36" s="392"/>
      <c r="U36" s="392"/>
      <c r="V36" s="392"/>
      <c r="W36" s="392"/>
      <c r="X36" s="392"/>
      <c r="Y36" s="392"/>
      <c r="Z36" s="392"/>
      <c r="AA36" s="392"/>
      <c r="AB36" s="392"/>
      <c r="AC36" s="392"/>
      <c r="AD36" s="392"/>
      <c r="AE36" s="392"/>
      <c r="AF36" s="392"/>
      <c r="AG36" s="392"/>
      <c r="AH36" s="392"/>
      <c r="AI36" s="392"/>
      <c r="AJ36" s="392"/>
      <c r="AK36" s="392"/>
      <c r="AL36" s="392"/>
      <c r="AM36" s="392"/>
      <c r="AN36" s="392"/>
      <c r="AO36" s="392"/>
      <c r="AP36" s="392"/>
      <c r="AQ36" s="392"/>
      <c r="AR36" s="392"/>
      <c r="AS36" s="392"/>
      <c r="AT36" s="392"/>
      <c r="AU36" s="392"/>
      <c r="AV36" s="392"/>
      <c r="AW36" s="392"/>
      <c r="AX36" s="392"/>
      <c r="AY36" s="392"/>
      <c r="AZ36" s="392"/>
      <c r="BA36" s="392"/>
      <c r="BB36" s="392"/>
      <c r="BC36" s="392"/>
      <c r="BD36" s="392"/>
      <c r="BE36" s="392"/>
      <c r="BF36" s="392"/>
      <c r="BG36" s="392"/>
      <c r="BH36" s="392"/>
      <c r="BI36" s="392"/>
      <c r="BJ36" s="392"/>
      <c r="BK36" s="392"/>
      <c r="BL36" s="392"/>
      <c r="BM36" s="392"/>
      <c r="BN36" s="392"/>
      <c r="BO36" s="392"/>
      <c r="BP36" s="392"/>
      <c r="BQ36" s="392"/>
      <c r="BR36" s="392"/>
      <c r="BS36" s="392"/>
      <c r="BT36" s="392"/>
    </row>
    <row r="37" spans="1:72" s="387" customFormat="1" ht="57">
      <c r="A37" s="411">
        <v>23</v>
      </c>
      <c r="B37" s="412" t="s">
        <v>441</v>
      </c>
      <c r="C37" s="413">
        <v>43934</v>
      </c>
      <c r="D37" s="423" t="s">
        <v>432</v>
      </c>
      <c r="E37" s="450" t="s">
        <v>442</v>
      </c>
      <c r="F37" s="416"/>
      <c r="G37" s="416">
        <v>452402</v>
      </c>
      <c r="H37" s="417" t="s">
        <v>399</v>
      </c>
      <c r="I37" s="446"/>
      <c r="J37" s="419" t="s">
        <v>435</v>
      </c>
      <c r="K37" s="417" t="s">
        <v>401</v>
      </c>
      <c r="L37" s="426"/>
      <c r="M37" s="438" t="s">
        <v>435</v>
      </c>
      <c r="N37" s="420"/>
      <c r="O37" s="421"/>
      <c r="P37" s="421"/>
      <c r="Q37" s="422"/>
      <c r="R37" s="422"/>
      <c r="S37" s="392"/>
      <c r="T37" s="392"/>
      <c r="U37" s="392"/>
      <c r="V37" s="392"/>
      <c r="W37" s="392"/>
      <c r="X37" s="392"/>
      <c r="Y37" s="392"/>
      <c r="Z37" s="392"/>
      <c r="AA37" s="392"/>
      <c r="AB37" s="392"/>
      <c r="AC37" s="392"/>
      <c r="AD37" s="392"/>
      <c r="AE37" s="392"/>
      <c r="AF37" s="392"/>
      <c r="AG37" s="392"/>
      <c r="AH37" s="392"/>
      <c r="AI37" s="392"/>
      <c r="AJ37" s="392"/>
      <c r="AK37" s="392"/>
      <c r="AL37" s="392"/>
      <c r="AM37" s="392"/>
      <c r="AN37" s="392"/>
      <c r="AO37" s="392"/>
      <c r="AP37" s="392"/>
      <c r="AQ37" s="392"/>
      <c r="AR37" s="392"/>
      <c r="AS37" s="392"/>
      <c r="AT37" s="392"/>
      <c r="AU37" s="392"/>
      <c r="AV37" s="392"/>
      <c r="AW37" s="392"/>
      <c r="AX37" s="392"/>
      <c r="AY37" s="392"/>
      <c r="AZ37" s="392"/>
      <c r="BA37" s="392"/>
      <c r="BB37" s="392"/>
      <c r="BC37" s="392"/>
      <c r="BD37" s="392"/>
      <c r="BE37" s="392"/>
      <c r="BF37" s="392"/>
      <c r="BG37" s="392"/>
      <c r="BH37" s="392"/>
      <c r="BI37" s="392"/>
      <c r="BJ37" s="392"/>
      <c r="BK37" s="392"/>
      <c r="BL37" s="392"/>
      <c r="BM37" s="392"/>
      <c r="BN37" s="392"/>
      <c r="BO37" s="392"/>
      <c r="BP37" s="392"/>
      <c r="BQ37" s="392"/>
      <c r="BR37" s="392"/>
      <c r="BS37" s="392"/>
      <c r="BT37" s="392"/>
    </row>
    <row r="38" spans="1:72" s="387" customFormat="1" ht="57">
      <c r="A38" s="411">
        <v>24</v>
      </c>
      <c r="B38" s="412" t="s">
        <v>441</v>
      </c>
      <c r="C38" s="413">
        <v>43934</v>
      </c>
      <c r="D38" s="423" t="s">
        <v>432</v>
      </c>
      <c r="E38" s="450" t="s">
        <v>442</v>
      </c>
      <c r="F38" s="416"/>
      <c r="G38" s="416">
        <v>452403</v>
      </c>
      <c r="H38" s="417" t="s">
        <v>399</v>
      </c>
      <c r="I38" s="446"/>
      <c r="J38" s="419" t="s">
        <v>435</v>
      </c>
      <c r="K38" s="417" t="s">
        <v>401</v>
      </c>
      <c r="L38" s="426"/>
      <c r="M38" s="438" t="s">
        <v>435</v>
      </c>
      <c r="N38" s="420"/>
      <c r="O38" s="421"/>
      <c r="P38" s="421"/>
      <c r="Q38" s="422"/>
      <c r="R38" s="422"/>
      <c r="S38" s="392"/>
      <c r="T38" s="392"/>
      <c r="U38" s="392"/>
      <c r="V38" s="392"/>
      <c r="W38" s="392"/>
      <c r="X38" s="392"/>
      <c r="Y38" s="392"/>
      <c r="Z38" s="392"/>
      <c r="AA38" s="392"/>
      <c r="AB38" s="392"/>
      <c r="AC38" s="392"/>
      <c r="AD38" s="392"/>
      <c r="AE38" s="392"/>
      <c r="AF38" s="392"/>
      <c r="AG38" s="392"/>
      <c r="AH38" s="392"/>
      <c r="AI38" s="392"/>
      <c r="AJ38" s="392"/>
      <c r="AK38" s="392"/>
      <c r="AL38" s="392"/>
      <c r="AM38" s="392"/>
      <c r="AN38" s="392"/>
      <c r="AO38" s="392"/>
      <c r="AP38" s="392"/>
      <c r="AQ38" s="392"/>
      <c r="AR38" s="392"/>
      <c r="AS38" s="392"/>
      <c r="AT38" s="392"/>
      <c r="AU38" s="392"/>
      <c r="AV38" s="392"/>
      <c r="AW38" s="392"/>
      <c r="AX38" s="392"/>
      <c r="AY38" s="392"/>
      <c r="AZ38" s="392"/>
      <c r="BA38" s="392"/>
      <c r="BB38" s="392"/>
      <c r="BC38" s="392"/>
      <c r="BD38" s="392"/>
      <c r="BE38" s="392"/>
      <c r="BF38" s="392"/>
      <c r="BG38" s="392"/>
      <c r="BH38" s="392"/>
      <c r="BI38" s="392"/>
      <c r="BJ38" s="392"/>
      <c r="BK38" s="392"/>
      <c r="BL38" s="392"/>
      <c r="BM38" s="392"/>
      <c r="BN38" s="392"/>
      <c r="BO38" s="392"/>
      <c r="BP38" s="392"/>
      <c r="BQ38" s="392"/>
      <c r="BR38" s="392"/>
      <c r="BS38" s="392"/>
      <c r="BT38" s="392"/>
    </row>
    <row r="39" spans="1:72" s="387" customFormat="1" ht="57">
      <c r="A39" s="411">
        <v>25</v>
      </c>
      <c r="B39" s="412" t="s">
        <v>441</v>
      </c>
      <c r="C39" s="413">
        <v>43934</v>
      </c>
      <c r="D39" s="423" t="s">
        <v>432</v>
      </c>
      <c r="E39" s="450" t="s">
        <v>442</v>
      </c>
      <c r="F39" s="416"/>
      <c r="G39" s="416">
        <v>452404</v>
      </c>
      <c r="H39" s="417" t="s">
        <v>399</v>
      </c>
      <c r="I39" s="446"/>
      <c r="J39" s="419" t="s">
        <v>435</v>
      </c>
      <c r="K39" s="417" t="s">
        <v>401</v>
      </c>
      <c r="L39" s="426"/>
      <c r="M39" s="438" t="s">
        <v>435</v>
      </c>
      <c r="N39" s="420"/>
      <c r="O39" s="421"/>
      <c r="P39" s="421"/>
      <c r="Q39" s="422"/>
      <c r="R39" s="422"/>
      <c r="S39" s="392"/>
      <c r="T39" s="392"/>
      <c r="U39" s="392"/>
      <c r="V39" s="392"/>
      <c r="W39" s="392"/>
      <c r="X39" s="392"/>
      <c r="Y39" s="392"/>
      <c r="Z39" s="392"/>
      <c r="AA39" s="392"/>
      <c r="AB39" s="392"/>
      <c r="AC39" s="392"/>
      <c r="AD39" s="392"/>
      <c r="AE39" s="392"/>
      <c r="AF39" s="392"/>
      <c r="AG39" s="392"/>
      <c r="AH39" s="392"/>
      <c r="AI39" s="392"/>
      <c r="AJ39" s="392"/>
      <c r="AK39" s="392"/>
      <c r="AL39" s="392"/>
      <c r="AM39" s="392"/>
      <c r="AN39" s="392"/>
      <c r="AO39" s="392"/>
      <c r="AP39" s="392"/>
      <c r="AQ39" s="392"/>
      <c r="AR39" s="392"/>
      <c r="AS39" s="392"/>
      <c r="AT39" s="392"/>
      <c r="AU39" s="392"/>
      <c r="AV39" s="392"/>
      <c r="AW39" s="392"/>
      <c r="AX39" s="392"/>
      <c r="AY39" s="392"/>
      <c r="AZ39" s="392"/>
      <c r="BA39" s="392"/>
      <c r="BB39" s="392"/>
      <c r="BC39" s="392"/>
      <c r="BD39" s="392"/>
      <c r="BE39" s="392"/>
      <c r="BF39" s="392"/>
      <c r="BG39" s="392"/>
      <c r="BH39" s="392"/>
      <c r="BI39" s="392"/>
      <c r="BJ39" s="392"/>
      <c r="BK39" s="392"/>
      <c r="BL39" s="392"/>
      <c r="BM39" s="392"/>
      <c r="BN39" s="392"/>
      <c r="BO39" s="392"/>
      <c r="BP39" s="392"/>
      <c r="BQ39" s="392"/>
      <c r="BR39" s="392"/>
      <c r="BS39" s="392"/>
      <c r="BT39" s="392"/>
    </row>
    <row r="40" spans="1:72" s="387" customFormat="1" ht="57">
      <c r="A40" s="411">
        <v>26</v>
      </c>
      <c r="B40" s="412" t="s">
        <v>441</v>
      </c>
      <c r="C40" s="413">
        <v>43934</v>
      </c>
      <c r="D40" s="423" t="s">
        <v>432</v>
      </c>
      <c r="E40" s="450" t="s">
        <v>442</v>
      </c>
      <c r="F40" s="416"/>
      <c r="G40" s="416">
        <v>452405</v>
      </c>
      <c r="H40" s="417" t="s">
        <v>399</v>
      </c>
      <c r="I40" s="446"/>
      <c r="J40" s="419" t="s">
        <v>435</v>
      </c>
      <c r="K40" s="417" t="s">
        <v>401</v>
      </c>
      <c r="L40" s="426"/>
      <c r="M40" s="438" t="s">
        <v>435</v>
      </c>
      <c r="N40" s="420"/>
      <c r="O40" s="421"/>
      <c r="P40" s="421"/>
      <c r="Q40" s="422"/>
      <c r="R40" s="422"/>
      <c r="S40" s="392"/>
      <c r="T40" s="392"/>
      <c r="U40" s="392"/>
      <c r="V40" s="392"/>
      <c r="W40" s="392"/>
      <c r="X40" s="392"/>
      <c r="Y40" s="392"/>
      <c r="Z40" s="392"/>
      <c r="AA40" s="392"/>
      <c r="AB40" s="392"/>
      <c r="AC40" s="392"/>
      <c r="AD40" s="392"/>
      <c r="AE40" s="392"/>
      <c r="AF40" s="392"/>
      <c r="AG40" s="392"/>
      <c r="AH40" s="392"/>
      <c r="AI40" s="392"/>
      <c r="AJ40" s="392"/>
      <c r="AK40" s="392"/>
      <c r="AL40" s="392"/>
      <c r="AM40" s="392"/>
      <c r="AN40" s="392"/>
      <c r="AO40" s="392"/>
      <c r="AP40" s="392"/>
      <c r="AQ40" s="392"/>
      <c r="AR40" s="392"/>
      <c r="AS40" s="392"/>
      <c r="AT40" s="392"/>
      <c r="AU40" s="392"/>
      <c r="AV40" s="392"/>
      <c r="AW40" s="392"/>
      <c r="AX40" s="392"/>
      <c r="AY40" s="392"/>
      <c r="AZ40" s="392"/>
      <c r="BA40" s="392"/>
      <c r="BB40" s="392"/>
      <c r="BC40" s="392"/>
      <c r="BD40" s="392"/>
      <c r="BE40" s="392"/>
      <c r="BF40" s="392"/>
      <c r="BG40" s="392"/>
      <c r="BH40" s="392"/>
      <c r="BI40" s="392"/>
      <c r="BJ40" s="392"/>
      <c r="BK40" s="392"/>
      <c r="BL40" s="392"/>
      <c r="BM40" s="392"/>
      <c r="BN40" s="392"/>
      <c r="BO40" s="392"/>
      <c r="BP40" s="392"/>
      <c r="BQ40" s="392"/>
      <c r="BR40" s="392"/>
      <c r="BS40" s="392"/>
      <c r="BT40" s="392"/>
    </row>
    <row r="41" spans="1:72" s="387" customFormat="1" ht="327.75">
      <c r="A41" s="411">
        <v>27</v>
      </c>
      <c r="B41" s="412" t="s">
        <v>443</v>
      </c>
      <c r="C41" s="413">
        <v>45016</v>
      </c>
      <c r="D41" s="423" t="s">
        <v>432</v>
      </c>
      <c r="E41" s="450" t="s">
        <v>444</v>
      </c>
      <c r="F41" s="414" t="s">
        <v>445</v>
      </c>
      <c r="G41" s="416">
        <v>475521</v>
      </c>
      <c r="H41" s="417" t="s">
        <v>399</v>
      </c>
      <c r="I41" s="446" t="s">
        <v>410</v>
      </c>
      <c r="J41" s="419" t="s">
        <v>435</v>
      </c>
      <c r="K41" s="417" t="s">
        <v>401</v>
      </c>
      <c r="L41" s="426"/>
      <c r="M41" s="438" t="s">
        <v>435</v>
      </c>
      <c r="N41" s="420"/>
      <c r="O41" s="421"/>
      <c r="P41" s="421"/>
      <c r="Q41" s="422"/>
      <c r="R41" s="422"/>
      <c r="S41" s="392"/>
      <c r="T41" s="392"/>
      <c r="U41" s="392"/>
      <c r="V41" s="392"/>
      <c r="W41" s="392"/>
      <c r="X41" s="392"/>
      <c r="Y41" s="392"/>
      <c r="Z41" s="392"/>
      <c r="AA41" s="392"/>
      <c r="AB41" s="392"/>
      <c r="AC41" s="392"/>
      <c r="AD41" s="392"/>
      <c r="AE41" s="392"/>
      <c r="AF41" s="392"/>
      <c r="AG41" s="392"/>
      <c r="AH41" s="392"/>
      <c r="AI41" s="392"/>
      <c r="AJ41" s="392"/>
      <c r="AK41" s="392"/>
      <c r="AL41" s="392"/>
      <c r="AM41" s="392"/>
      <c r="AN41" s="392"/>
      <c r="AO41" s="392"/>
      <c r="AP41" s="392"/>
      <c r="AQ41" s="392"/>
      <c r="AR41" s="392"/>
      <c r="AS41" s="392"/>
      <c r="AT41" s="392"/>
      <c r="AU41" s="392"/>
      <c r="AV41" s="392"/>
      <c r="AW41" s="392"/>
      <c r="AX41" s="392"/>
      <c r="AY41" s="392"/>
      <c r="AZ41" s="392"/>
      <c r="BA41" s="392"/>
      <c r="BB41" s="392"/>
      <c r="BC41" s="392"/>
      <c r="BD41" s="392"/>
      <c r="BE41" s="392"/>
      <c r="BF41" s="392"/>
      <c r="BG41" s="392"/>
      <c r="BH41" s="392"/>
      <c r="BI41" s="392"/>
      <c r="BJ41" s="392"/>
      <c r="BK41" s="392"/>
      <c r="BL41" s="392"/>
      <c r="BM41" s="392"/>
      <c r="BN41" s="392"/>
      <c r="BO41" s="392"/>
      <c r="BP41" s="392"/>
      <c r="BQ41" s="392"/>
      <c r="BR41" s="392"/>
      <c r="BS41" s="392"/>
      <c r="BT41" s="392"/>
    </row>
    <row r="42" spans="1:72" s="387" customFormat="1" ht="327.75">
      <c r="A42" s="411">
        <v>28</v>
      </c>
      <c r="B42" s="412" t="s">
        <v>443</v>
      </c>
      <c r="C42" s="413">
        <v>45016</v>
      </c>
      <c r="D42" s="423" t="s">
        <v>432</v>
      </c>
      <c r="E42" s="450" t="s">
        <v>444</v>
      </c>
      <c r="F42" s="451">
        <v>9138012103690</v>
      </c>
      <c r="G42" s="416">
        <v>492968</v>
      </c>
      <c r="H42" s="417" t="s">
        <v>399</v>
      </c>
      <c r="I42" s="446" t="s">
        <v>446</v>
      </c>
      <c r="J42" s="419" t="s">
        <v>435</v>
      </c>
      <c r="K42" s="417" t="s">
        <v>401</v>
      </c>
      <c r="L42" s="426"/>
      <c r="M42" s="438" t="s">
        <v>435</v>
      </c>
      <c r="N42" s="420"/>
      <c r="O42" s="421"/>
      <c r="P42" s="421"/>
      <c r="Q42" s="422"/>
      <c r="R42" s="422"/>
      <c r="S42" s="392"/>
      <c r="T42" s="392"/>
      <c r="U42" s="392"/>
      <c r="V42" s="392"/>
      <c r="W42" s="392"/>
      <c r="X42" s="392"/>
      <c r="Y42" s="392"/>
      <c r="Z42" s="392"/>
      <c r="AA42" s="392"/>
      <c r="AB42" s="392"/>
      <c r="AC42" s="392"/>
      <c r="AD42" s="392"/>
      <c r="AE42" s="392"/>
      <c r="AF42" s="392"/>
      <c r="AG42" s="392"/>
      <c r="AH42" s="392"/>
      <c r="AI42" s="392"/>
      <c r="AJ42" s="392"/>
      <c r="AK42" s="392"/>
      <c r="AL42" s="392"/>
      <c r="AM42" s="392"/>
      <c r="AN42" s="392"/>
      <c r="AO42" s="392"/>
      <c r="AP42" s="392"/>
      <c r="AQ42" s="392"/>
      <c r="AR42" s="392"/>
      <c r="AS42" s="392"/>
      <c r="AT42" s="392"/>
      <c r="AU42" s="392"/>
      <c r="AV42" s="392"/>
      <c r="AW42" s="392"/>
      <c r="AX42" s="392"/>
      <c r="AY42" s="392"/>
      <c r="AZ42" s="392"/>
      <c r="BA42" s="392"/>
      <c r="BB42" s="392"/>
      <c r="BC42" s="392"/>
      <c r="BD42" s="392"/>
      <c r="BE42" s="392"/>
      <c r="BF42" s="392"/>
      <c r="BG42" s="392"/>
      <c r="BH42" s="392"/>
      <c r="BI42" s="392"/>
      <c r="BJ42" s="392"/>
      <c r="BK42" s="392"/>
      <c r="BL42" s="392"/>
      <c r="BM42" s="392"/>
      <c r="BN42" s="392"/>
      <c r="BO42" s="392"/>
      <c r="BP42" s="392"/>
      <c r="BQ42" s="392"/>
      <c r="BR42" s="392"/>
      <c r="BS42" s="392"/>
      <c r="BT42" s="392"/>
    </row>
    <row r="43" spans="1:72" s="387" customFormat="1" ht="327.75">
      <c r="A43" s="411">
        <v>29</v>
      </c>
      <c r="B43" s="412" t="s">
        <v>443</v>
      </c>
      <c r="C43" s="413">
        <v>45016</v>
      </c>
      <c r="D43" s="423" t="s">
        <v>432</v>
      </c>
      <c r="E43" s="450" t="s">
        <v>444</v>
      </c>
      <c r="F43" s="451">
        <v>9138012103108</v>
      </c>
      <c r="G43" s="416"/>
      <c r="H43" s="417" t="s">
        <v>399</v>
      </c>
      <c r="I43" s="446" t="s">
        <v>446</v>
      </c>
      <c r="J43" s="419" t="s">
        <v>435</v>
      </c>
      <c r="K43" s="417" t="s">
        <v>401</v>
      </c>
      <c r="L43" s="426"/>
      <c r="M43" s="438" t="s">
        <v>435</v>
      </c>
      <c r="N43" s="420"/>
      <c r="O43" s="421"/>
      <c r="P43" s="421"/>
      <c r="Q43" s="422"/>
      <c r="R43" s="422"/>
      <c r="S43" s="392"/>
      <c r="T43" s="392"/>
      <c r="U43" s="392"/>
      <c r="V43" s="392"/>
      <c r="W43" s="392"/>
      <c r="X43" s="392"/>
      <c r="Y43" s="392"/>
      <c r="Z43" s="392"/>
      <c r="AA43" s="392"/>
      <c r="AB43" s="392"/>
      <c r="AC43" s="392"/>
      <c r="AD43" s="392"/>
      <c r="AE43" s="392"/>
      <c r="AF43" s="392"/>
      <c r="AG43" s="392"/>
      <c r="AH43" s="392"/>
      <c r="AI43" s="392"/>
      <c r="AJ43" s="392"/>
      <c r="AK43" s="392"/>
      <c r="AL43" s="392"/>
      <c r="AM43" s="392"/>
      <c r="AN43" s="392"/>
      <c r="AO43" s="392"/>
      <c r="AP43" s="392"/>
      <c r="AQ43" s="392"/>
      <c r="AR43" s="392"/>
      <c r="AS43" s="392"/>
      <c r="AT43" s="392"/>
      <c r="AU43" s="392"/>
      <c r="AV43" s="392"/>
      <c r="AW43" s="392"/>
      <c r="AX43" s="392"/>
      <c r="AY43" s="392"/>
      <c r="AZ43" s="392"/>
      <c r="BA43" s="392"/>
      <c r="BB43" s="392"/>
      <c r="BC43" s="392"/>
      <c r="BD43" s="392"/>
      <c r="BE43" s="392"/>
      <c r="BF43" s="392"/>
      <c r="BG43" s="392"/>
      <c r="BH43" s="392"/>
      <c r="BI43" s="392"/>
      <c r="BJ43" s="392"/>
      <c r="BK43" s="392"/>
      <c r="BL43" s="392"/>
      <c r="BM43" s="392"/>
      <c r="BN43" s="392"/>
      <c r="BO43" s="392"/>
      <c r="BP43" s="392"/>
      <c r="BQ43" s="392"/>
      <c r="BR43" s="392"/>
      <c r="BS43" s="392"/>
      <c r="BT43" s="392"/>
    </row>
    <row r="44" spans="1:72" s="387" customFormat="1" ht="71.25">
      <c r="A44" s="411">
        <v>30</v>
      </c>
      <c r="B44" s="412" t="s">
        <v>447</v>
      </c>
      <c r="C44" s="413">
        <v>43798</v>
      </c>
      <c r="D44" s="416" t="s">
        <v>448</v>
      </c>
      <c r="E44" s="452" t="s">
        <v>449</v>
      </c>
      <c r="F44" s="416"/>
      <c r="G44" s="416"/>
      <c r="H44" s="417" t="s">
        <v>399</v>
      </c>
      <c r="I44" s="446" t="s">
        <v>410</v>
      </c>
      <c r="J44" s="417"/>
      <c r="K44" s="417" t="s">
        <v>401</v>
      </c>
      <c r="L44" s="417"/>
      <c r="M44" s="417"/>
      <c r="N44" s="420"/>
      <c r="O44" s="421"/>
      <c r="P44" s="421"/>
      <c r="Q44" s="422"/>
      <c r="R44" s="422"/>
      <c r="S44" s="392"/>
      <c r="T44" s="392"/>
      <c r="U44" s="392"/>
      <c r="V44" s="392"/>
      <c r="W44" s="392"/>
      <c r="X44" s="392"/>
      <c r="Y44" s="392"/>
      <c r="Z44" s="392"/>
      <c r="AA44" s="392"/>
      <c r="AB44" s="392"/>
      <c r="AC44" s="392"/>
      <c r="AD44" s="392"/>
      <c r="AE44" s="392"/>
      <c r="AF44" s="392"/>
      <c r="AG44" s="392"/>
      <c r="AH44" s="392"/>
      <c r="AI44" s="392"/>
      <c r="AJ44" s="392"/>
      <c r="AK44" s="392"/>
      <c r="AL44" s="392"/>
      <c r="AM44" s="392"/>
      <c r="AN44" s="392"/>
      <c r="AO44" s="392"/>
      <c r="AP44" s="392"/>
      <c r="AQ44" s="392"/>
      <c r="AR44" s="392"/>
      <c r="AS44" s="392"/>
      <c r="AT44" s="392"/>
      <c r="AU44" s="392"/>
      <c r="AV44" s="392"/>
      <c r="AW44" s="392"/>
      <c r="AX44" s="392"/>
      <c r="AY44" s="392"/>
      <c r="AZ44" s="392"/>
      <c r="BA44" s="392"/>
      <c r="BB44" s="392"/>
      <c r="BC44" s="392"/>
      <c r="BD44" s="392"/>
      <c r="BE44" s="392"/>
      <c r="BF44" s="392"/>
      <c r="BG44" s="392"/>
      <c r="BH44" s="392"/>
      <c r="BI44" s="392"/>
      <c r="BJ44" s="392"/>
      <c r="BK44" s="392"/>
      <c r="BL44" s="392"/>
      <c r="BM44" s="392"/>
      <c r="BN44" s="392"/>
      <c r="BO44" s="392"/>
      <c r="BP44" s="392"/>
      <c r="BQ44" s="392"/>
      <c r="BR44" s="392"/>
      <c r="BS44" s="392"/>
      <c r="BT44" s="392"/>
    </row>
    <row r="45" spans="1:72" s="387" customFormat="1" ht="270.75">
      <c r="A45" s="411">
        <v>31</v>
      </c>
      <c r="B45" s="412" t="s">
        <v>450</v>
      </c>
      <c r="C45" s="429"/>
      <c r="D45" s="424" t="s">
        <v>451</v>
      </c>
      <c r="E45" s="424" t="s">
        <v>452</v>
      </c>
      <c r="F45" s="431"/>
      <c r="G45" s="418">
        <v>25810</v>
      </c>
      <c r="H45" s="417" t="s">
        <v>399</v>
      </c>
      <c r="I45" s="446" t="s">
        <v>453</v>
      </c>
      <c r="J45" s="417"/>
      <c r="K45" s="417" t="s">
        <v>401</v>
      </c>
      <c r="L45" s="426"/>
      <c r="M45" s="421"/>
      <c r="N45" s="420"/>
      <c r="O45" s="421"/>
      <c r="P45" s="421"/>
      <c r="Q45" s="422"/>
      <c r="R45" s="422"/>
      <c r="S45" s="392"/>
      <c r="T45" s="392"/>
      <c r="U45" s="392"/>
      <c r="V45" s="392"/>
      <c r="W45" s="392"/>
      <c r="X45" s="392"/>
      <c r="Y45" s="392"/>
      <c r="Z45" s="392"/>
      <c r="AA45" s="392"/>
      <c r="AB45" s="392"/>
      <c r="AC45" s="392"/>
      <c r="AD45" s="392"/>
      <c r="AE45" s="392"/>
      <c r="AF45" s="392"/>
      <c r="AG45" s="392"/>
      <c r="AH45" s="392"/>
      <c r="AI45" s="392"/>
      <c r="AJ45" s="392"/>
      <c r="AK45" s="392"/>
      <c r="AL45" s="392"/>
      <c r="AM45" s="392"/>
      <c r="AN45" s="392"/>
      <c r="AO45" s="392"/>
      <c r="AP45" s="392"/>
      <c r="AQ45" s="392"/>
      <c r="AR45" s="392"/>
      <c r="AS45" s="392"/>
      <c r="AT45" s="392"/>
      <c r="AU45" s="392"/>
      <c r="AV45" s="392"/>
      <c r="AW45" s="392"/>
      <c r="AX45" s="392"/>
      <c r="AY45" s="392"/>
      <c r="AZ45" s="392"/>
      <c r="BA45" s="392"/>
      <c r="BB45" s="392"/>
      <c r="BC45" s="392"/>
      <c r="BD45" s="392"/>
      <c r="BE45" s="392"/>
      <c r="BF45" s="392"/>
      <c r="BG45" s="392"/>
      <c r="BH45" s="392"/>
      <c r="BI45" s="392"/>
      <c r="BJ45" s="392"/>
      <c r="BK45" s="392"/>
      <c r="BL45" s="392"/>
      <c r="BM45" s="392"/>
      <c r="BN45" s="392"/>
      <c r="BO45" s="392"/>
      <c r="BP45" s="392"/>
      <c r="BQ45" s="392"/>
      <c r="BR45" s="392"/>
      <c r="BS45" s="392"/>
      <c r="BT45" s="392"/>
    </row>
    <row r="46" spans="1:72" s="387" customFormat="1" ht="270.75">
      <c r="A46" s="411">
        <v>32</v>
      </c>
      <c r="B46" s="412" t="s">
        <v>450</v>
      </c>
      <c r="C46" s="429"/>
      <c r="D46" s="424" t="s">
        <v>454</v>
      </c>
      <c r="E46" s="424" t="s">
        <v>452</v>
      </c>
      <c r="F46" s="431"/>
      <c r="G46" s="418">
        <v>650287</v>
      </c>
      <c r="H46" s="417" t="s">
        <v>399</v>
      </c>
      <c r="I46" s="446" t="s">
        <v>453</v>
      </c>
      <c r="J46" s="417"/>
      <c r="K46" s="417" t="s">
        <v>401</v>
      </c>
      <c r="L46" s="426"/>
      <c r="M46" s="421"/>
      <c r="N46" s="420"/>
      <c r="O46" s="421"/>
      <c r="P46" s="421"/>
      <c r="Q46" s="422"/>
      <c r="R46" s="422"/>
      <c r="S46" s="392"/>
      <c r="T46" s="392"/>
      <c r="U46" s="392"/>
      <c r="V46" s="392"/>
      <c r="W46" s="392"/>
      <c r="X46" s="392"/>
      <c r="Y46" s="392"/>
      <c r="Z46" s="392"/>
      <c r="AA46" s="392"/>
      <c r="AB46" s="392"/>
      <c r="AC46" s="392"/>
      <c r="AD46" s="392"/>
      <c r="AE46" s="392"/>
      <c r="AF46" s="392"/>
      <c r="AG46" s="392"/>
      <c r="AH46" s="392"/>
      <c r="AI46" s="392"/>
      <c r="AJ46" s="392"/>
      <c r="AK46" s="392"/>
      <c r="AL46" s="392"/>
      <c r="AM46" s="392"/>
      <c r="AN46" s="392"/>
      <c r="AO46" s="392"/>
      <c r="AP46" s="392"/>
      <c r="AQ46" s="392"/>
      <c r="AR46" s="392"/>
      <c r="AS46" s="392"/>
      <c r="AT46" s="392"/>
      <c r="AU46" s="392"/>
      <c r="AV46" s="392"/>
      <c r="AW46" s="392"/>
      <c r="AX46" s="392"/>
      <c r="AY46" s="392"/>
      <c r="AZ46" s="392"/>
      <c r="BA46" s="392"/>
      <c r="BB46" s="392"/>
      <c r="BC46" s="392"/>
      <c r="BD46" s="392"/>
      <c r="BE46" s="392"/>
      <c r="BF46" s="392"/>
      <c r="BG46" s="392"/>
      <c r="BH46" s="392"/>
      <c r="BI46" s="392"/>
      <c r="BJ46" s="392"/>
      <c r="BK46" s="392"/>
      <c r="BL46" s="392"/>
      <c r="BM46" s="392"/>
      <c r="BN46" s="392"/>
      <c r="BO46" s="392"/>
      <c r="BP46" s="392"/>
      <c r="BQ46" s="392"/>
      <c r="BR46" s="392"/>
      <c r="BS46" s="392"/>
      <c r="BT46" s="392"/>
    </row>
    <row r="47" spans="1:72" s="387" customFormat="1" ht="71.25">
      <c r="A47" s="411">
        <v>33</v>
      </c>
      <c r="B47" s="412" t="s">
        <v>455</v>
      </c>
      <c r="C47" s="413">
        <v>43798</v>
      </c>
      <c r="D47" s="416" t="s">
        <v>456</v>
      </c>
      <c r="E47" s="452" t="s">
        <v>449</v>
      </c>
      <c r="F47" s="416"/>
      <c r="G47" s="423">
        <v>442174</v>
      </c>
      <c r="H47" s="417" t="s">
        <v>399</v>
      </c>
      <c r="I47" s="418" t="s">
        <v>113</v>
      </c>
      <c r="J47" s="427">
        <v>45962</v>
      </c>
      <c r="K47" s="417" t="s">
        <v>401</v>
      </c>
      <c r="L47" s="417"/>
      <c r="M47" s="427">
        <v>45962</v>
      </c>
      <c r="N47" s="420"/>
      <c r="O47" s="421"/>
      <c r="P47" s="421"/>
      <c r="Q47" s="422"/>
      <c r="R47" s="422"/>
      <c r="S47" s="392"/>
      <c r="T47" s="392"/>
      <c r="U47" s="392"/>
      <c r="V47" s="392"/>
      <c r="W47" s="392"/>
      <c r="X47" s="392"/>
      <c r="Y47" s="392"/>
      <c r="Z47" s="392"/>
      <c r="AA47" s="392"/>
      <c r="AB47" s="392"/>
      <c r="AC47" s="392"/>
      <c r="AD47" s="392"/>
      <c r="AE47" s="392"/>
      <c r="AF47" s="392"/>
      <c r="AG47" s="392"/>
      <c r="AH47" s="392"/>
      <c r="AI47" s="392"/>
      <c r="AJ47" s="392"/>
      <c r="AK47" s="392"/>
      <c r="AL47" s="392"/>
      <c r="AM47" s="392"/>
      <c r="AN47" s="392"/>
      <c r="AO47" s="392"/>
      <c r="AP47" s="392"/>
      <c r="AQ47" s="392"/>
      <c r="AR47" s="392"/>
      <c r="AS47" s="392"/>
      <c r="AT47" s="392"/>
      <c r="AU47" s="392"/>
      <c r="AV47" s="392"/>
      <c r="AW47" s="392"/>
      <c r="AX47" s="392"/>
      <c r="AY47" s="392"/>
      <c r="AZ47" s="392"/>
      <c r="BA47" s="392"/>
      <c r="BB47" s="392"/>
      <c r="BC47" s="392"/>
      <c r="BD47" s="392"/>
      <c r="BE47" s="392"/>
      <c r="BF47" s="392"/>
      <c r="BG47" s="392"/>
      <c r="BH47" s="392"/>
      <c r="BI47" s="392"/>
      <c r="BJ47" s="392"/>
      <c r="BK47" s="392"/>
      <c r="BL47" s="392"/>
      <c r="BM47" s="392"/>
      <c r="BN47" s="392"/>
      <c r="BO47" s="392"/>
      <c r="BP47" s="392"/>
      <c r="BQ47" s="392"/>
      <c r="BR47" s="392"/>
      <c r="BS47" s="392"/>
      <c r="BT47" s="392"/>
    </row>
    <row r="48" spans="1:72" s="387" customFormat="1" ht="57.75" customHeight="1">
      <c r="A48" s="411">
        <v>34</v>
      </c>
      <c r="B48" s="412" t="s">
        <v>455</v>
      </c>
      <c r="C48" s="413">
        <v>43798</v>
      </c>
      <c r="D48" s="416" t="s">
        <v>456</v>
      </c>
      <c r="E48" s="452" t="s">
        <v>449</v>
      </c>
      <c r="F48" s="416"/>
      <c r="G48" s="423">
        <v>442176</v>
      </c>
      <c r="H48" s="417" t="s">
        <v>399</v>
      </c>
      <c r="I48" s="446" t="s">
        <v>101</v>
      </c>
      <c r="J48" s="427">
        <v>45962</v>
      </c>
      <c r="K48" s="417" t="s">
        <v>401</v>
      </c>
      <c r="L48" s="417"/>
      <c r="M48" s="427">
        <v>45962</v>
      </c>
      <c r="N48" s="420"/>
      <c r="O48" s="421"/>
      <c r="P48" s="421"/>
      <c r="Q48" s="422"/>
      <c r="R48" s="422"/>
      <c r="S48" s="392"/>
      <c r="T48" s="392"/>
      <c r="U48" s="392"/>
      <c r="V48" s="392"/>
      <c r="W48" s="392"/>
      <c r="X48" s="392"/>
      <c r="Y48" s="392"/>
      <c r="Z48" s="392"/>
      <c r="AA48" s="392"/>
      <c r="AB48" s="392"/>
      <c r="AC48" s="392"/>
      <c r="AD48" s="392"/>
      <c r="AE48" s="392"/>
      <c r="AF48" s="392"/>
      <c r="AG48" s="392"/>
      <c r="AH48" s="392"/>
      <c r="AI48" s="392"/>
      <c r="AJ48" s="392"/>
      <c r="AK48" s="392"/>
      <c r="AL48" s="392"/>
      <c r="AM48" s="392"/>
      <c r="AN48" s="392"/>
      <c r="AO48" s="392"/>
      <c r="AP48" s="392"/>
      <c r="AQ48" s="392"/>
      <c r="AR48" s="392"/>
      <c r="AS48" s="392"/>
      <c r="AT48" s="392"/>
      <c r="AU48" s="392"/>
      <c r="AV48" s="392"/>
      <c r="AW48" s="392"/>
      <c r="AX48" s="392"/>
      <c r="AY48" s="392"/>
      <c r="AZ48" s="392"/>
      <c r="BA48" s="392"/>
      <c r="BB48" s="392"/>
      <c r="BC48" s="392"/>
      <c r="BD48" s="392"/>
      <c r="BE48" s="392"/>
      <c r="BF48" s="392"/>
      <c r="BG48" s="392"/>
      <c r="BH48" s="392"/>
      <c r="BI48" s="392"/>
      <c r="BJ48" s="392"/>
      <c r="BK48" s="392"/>
      <c r="BL48" s="392"/>
      <c r="BM48" s="392"/>
      <c r="BN48" s="392"/>
      <c r="BO48" s="392"/>
      <c r="BP48" s="392"/>
      <c r="BQ48" s="392"/>
      <c r="BR48" s="392"/>
      <c r="BS48" s="392"/>
      <c r="BT48" s="392"/>
    </row>
    <row r="49" spans="1:72" s="387" customFormat="1" ht="66.75" customHeight="1">
      <c r="A49" s="411">
        <v>35</v>
      </c>
      <c r="B49" s="412" t="s">
        <v>455</v>
      </c>
      <c r="C49" s="413">
        <v>43798</v>
      </c>
      <c r="D49" s="416" t="s">
        <v>456</v>
      </c>
      <c r="E49" s="452" t="s">
        <v>449</v>
      </c>
      <c r="F49" s="416"/>
      <c r="G49" s="423">
        <v>442256</v>
      </c>
      <c r="H49" s="417" t="s">
        <v>399</v>
      </c>
      <c r="I49" s="453" t="s">
        <v>408</v>
      </c>
      <c r="J49" s="427">
        <v>45078</v>
      </c>
      <c r="K49" s="417" t="s">
        <v>401</v>
      </c>
      <c r="L49" s="417"/>
      <c r="M49" s="427">
        <v>45078</v>
      </c>
      <c r="N49" s="420"/>
      <c r="O49" s="421"/>
      <c r="P49" s="421"/>
      <c r="Q49" s="422"/>
      <c r="R49" s="422"/>
      <c r="S49" s="392"/>
      <c r="T49" s="392"/>
      <c r="U49" s="392"/>
      <c r="V49" s="392"/>
      <c r="W49" s="392"/>
      <c r="X49" s="392"/>
      <c r="Y49" s="392"/>
      <c r="Z49" s="392"/>
      <c r="AA49" s="392"/>
      <c r="AB49" s="392"/>
      <c r="AC49" s="392"/>
      <c r="AD49" s="392"/>
      <c r="AE49" s="392"/>
      <c r="AF49" s="392"/>
      <c r="AG49" s="392"/>
      <c r="AH49" s="392"/>
      <c r="AI49" s="392"/>
      <c r="AJ49" s="392"/>
      <c r="AK49" s="392"/>
      <c r="AL49" s="392"/>
      <c r="AM49" s="392"/>
      <c r="AN49" s="392"/>
      <c r="AO49" s="392"/>
      <c r="AP49" s="392"/>
      <c r="AQ49" s="392"/>
      <c r="AR49" s="392"/>
      <c r="AS49" s="392"/>
      <c r="AT49" s="392"/>
      <c r="AU49" s="392"/>
      <c r="AV49" s="392"/>
      <c r="AW49" s="392"/>
      <c r="AX49" s="392"/>
      <c r="AY49" s="392"/>
      <c r="AZ49" s="392"/>
      <c r="BA49" s="392"/>
      <c r="BB49" s="392"/>
      <c r="BC49" s="392"/>
      <c r="BD49" s="392"/>
      <c r="BE49" s="392"/>
      <c r="BF49" s="392"/>
      <c r="BG49" s="392"/>
      <c r="BH49" s="392"/>
      <c r="BI49" s="392"/>
      <c r="BJ49" s="392"/>
      <c r="BK49" s="392"/>
      <c r="BL49" s="392"/>
      <c r="BM49" s="392"/>
      <c r="BN49" s="392"/>
      <c r="BO49" s="392"/>
      <c r="BP49" s="392"/>
      <c r="BQ49" s="392"/>
      <c r="BR49" s="392"/>
      <c r="BS49" s="392"/>
      <c r="BT49" s="392"/>
    </row>
    <row r="50" spans="1:72" s="387" customFormat="1" ht="364.5" customHeight="1">
      <c r="A50" s="411">
        <v>36</v>
      </c>
      <c r="B50" s="412" t="s">
        <v>455</v>
      </c>
      <c r="C50" s="413">
        <v>43798</v>
      </c>
      <c r="D50" s="416" t="s">
        <v>456</v>
      </c>
      <c r="E50" s="452" t="s">
        <v>449</v>
      </c>
      <c r="F50" s="416"/>
      <c r="G50" s="423">
        <v>442257</v>
      </c>
      <c r="H50" s="417" t="s">
        <v>399</v>
      </c>
      <c r="I50" s="446" t="s">
        <v>457</v>
      </c>
      <c r="J50" s="427">
        <v>45962</v>
      </c>
      <c r="K50" s="417" t="s">
        <v>401</v>
      </c>
      <c r="L50" s="417"/>
      <c r="M50" s="427">
        <v>45962</v>
      </c>
      <c r="N50" s="420"/>
      <c r="O50" s="421"/>
      <c r="P50" s="421"/>
      <c r="Q50" s="422"/>
      <c r="R50" s="422"/>
      <c r="S50" s="392"/>
      <c r="T50" s="392"/>
      <c r="U50" s="392"/>
      <c r="V50" s="392"/>
      <c r="W50" s="392"/>
      <c r="X50" s="392"/>
      <c r="Y50" s="392"/>
      <c r="Z50" s="392"/>
      <c r="AA50" s="392"/>
      <c r="AB50" s="392"/>
      <c r="AC50" s="392"/>
      <c r="AD50" s="392"/>
      <c r="AE50" s="392"/>
      <c r="AF50" s="392"/>
      <c r="AG50" s="392"/>
      <c r="AH50" s="392"/>
      <c r="AI50" s="392"/>
      <c r="AJ50" s="392"/>
      <c r="AK50" s="392"/>
      <c r="AL50" s="392"/>
      <c r="AM50" s="392"/>
      <c r="AN50" s="392"/>
      <c r="AO50" s="392"/>
      <c r="AP50" s="392"/>
      <c r="AQ50" s="392"/>
      <c r="AR50" s="392"/>
      <c r="AS50" s="392"/>
      <c r="AT50" s="392"/>
      <c r="AU50" s="392"/>
      <c r="AV50" s="392"/>
      <c r="AW50" s="392"/>
      <c r="AX50" s="392"/>
      <c r="AY50" s="392"/>
      <c r="AZ50" s="392"/>
      <c r="BA50" s="392"/>
      <c r="BB50" s="392"/>
      <c r="BC50" s="392"/>
      <c r="BD50" s="392"/>
      <c r="BE50" s="392"/>
      <c r="BF50" s="392"/>
      <c r="BG50" s="392"/>
      <c r="BH50" s="392"/>
      <c r="BI50" s="392"/>
      <c r="BJ50" s="392"/>
      <c r="BK50" s="392"/>
      <c r="BL50" s="392"/>
      <c r="BM50" s="392"/>
      <c r="BN50" s="392"/>
      <c r="BO50" s="392"/>
      <c r="BP50" s="392"/>
      <c r="BQ50" s="392"/>
      <c r="BR50" s="392"/>
      <c r="BS50" s="392"/>
      <c r="BT50" s="392"/>
    </row>
    <row r="51" spans="1:72" s="387" customFormat="1" ht="141.75" customHeight="1">
      <c r="A51" s="411">
        <v>37</v>
      </c>
      <c r="B51" s="412" t="s">
        <v>455</v>
      </c>
      <c r="C51" s="413">
        <v>43798</v>
      </c>
      <c r="D51" s="416" t="s">
        <v>456</v>
      </c>
      <c r="E51" s="452" t="s">
        <v>449</v>
      </c>
      <c r="F51" s="416"/>
      <c r="G51" s="423">
        <v>442141</v>
      </c>
      <c r="H51" s="417" t="s">
        <v>399</v>
      </c>
      <c r="I51" s="446" t="s">
        <v>458</v>
      </c>
      <c r="J51" s="427">
        <v>45962</v>
      </c>
      <c r="K51" s="417" t="s">
        <v>401</v>
      </c>
      <c r="L51" s="417"/>
      <c r="M51" s="427">
        <v>45962</v>
      </c>
      <c r="N51" s="420"/>
      <c r="O51" s="421"/>
      <c r="P51" s="421"/>
      <c r="Q51" s="422"/>
      <c r="R51" s="422"/>
      <c r="S51" s="392"/>
      <c r="T51" s="392"/>
      <c r="U51" s="392"/>
      <c r="V51" s="392"/>
      <c r="W51" s="392"/>
      <c r="X51" s="392"/>
      <c r="Y51" s="392"/>
      <c r="Z51" s="392"/>
      <c r="AA51" s="392"/>
      <c r="AB51" s="392"/>
      <c r="AC51" s="392"/>
      <c r="AD51" s="392"/>
      <c r="AE51" s="392"/>
      <c r="AF51" s="392"/>
      <c r="AG51" s="392"/>
      <c r="AH51" s="392"/>
      <c r="AI51" s="392"/>
      <c r="AJ51" s="392"/>
      <c r="AK51" s="392"/>
      <c r="AL51" s="392"/>
      <c r="AM51" s="392"/>
      <c r="AN51" s="392"/>
      <c r="AO51" s="392"/>
      <c r="AP51" s="392"/>
      <c r="AQ51" s="392"/>
      <c r="AR51" s="392"/>
      <c r="AS51" s="392"/>
      <c r="AT51" s="392"/>
      <c r="AU51" s="392"/>
      <c r="AV51" s="392"/>
      <c r="AW51" s="392"/>
      <c r="AX51" s="392"/>
      <c r="AY51" s="392"/>
      <c r="AZ51" s="392"/>
      <c r="BA51" s="392"/>
      <c r="BB51" s="392"/>
      <c r="BC51" s="392"/>
      <c r="BD51" s="392"/>
      <c r="BE51" s="392"/>
      <c r="BF51" s="392"/>
      <c r="BG51" s="392"/>
      <c r="BH51" s="392"/>
      <c r="BI51" s="392"/>
      <c r="BJ51" s="392"/>
      <c r="BK51" s="392"/>
      <c r="BL51" s="392"/>
      <c r="BM51" s="392"/>
      <c r="BN51" s="392"/>
      <c r="BO51" s="392"/>
      <c r="BP51" s="392"/>
      <c r="BQ51" s="392"/>
      <c r="BR51" s="392"/>
      <c r="BS51" s="392"/>
      <c r="BT51" s="392"/>
    </row>
    <row r="52" spans="1:72" s="387" customFormat="1" ht="132.75" customHeight="1">
      <c r="A52" s="411">
        <v>38</v>
      </c>
      <c r="B52" s="412" t="s">
        <v>455</v>
      </c>
      <c r="C52" s="413">
        <v>43798</v>
      </c>
      <c r="D52" s="416" t="s">
        <v>456</v>
      </c>
      <c r="E52" s="452" t="s">
        <v>449</v>
      </c>
      <c r="F52" s="416"/>
      <c r="G52" s="423">
        <v>442142</v>
      </c>
      <c r="H52" s="417" t="s">
        <v>399</v>
      </c>
      <c r="I52" s="418" t="s">
        <v>459</v>
      </c>
      <c r="J52" s="427">
        <v>46235</v>
      </c>
      <c r="K52" s="417" t="s">
        <v>401</v>
      </c>
      <c r="L52" s="417"/>
      <c r="M52" s="427">
        <v>46235</v>
      </c>
      <c r="N52" s="420"/>
      <c r="O52" s="421"/>
      <c r="P52" s="421"/>
      <c r="Q52" s="422"/>
      <c r="R52" s="422"/>
      <c r="S52" s="392"/>
      <c r="T52" s="392"/>
      <c r="U52" s="392"/>
      <c r="V52" s="392"/>
      <c r="W52" s="392"/>
      <c r="X52" s="392"/>
      <c r="Y52" s="392"/>
      <c r="Z52" s="392"/>
      <c r="AA52" s="392"/>
      <c r="AB52" s="392"/>
      <c r="AC52" s="392"/>
      <c r="AD52" s="392"/>
      <c r="AE52" s="392"/>
      <c r="AF52" s="392"/>
      <c r="AG52" s="392"/>
      <c r="AH52" s="392"/>
      <c r="AI52" s="392"/>
      <c r="AJ52" s="392"/>
      <c r="AK52" s="392"/>
      <c r="AL52" s="392"/>
      <c r="AM52" s="392"/>
      <c r="AN52" s="392"/>
      <c r="AO52" s="392"/>
      <c r="AP52" s="392"/>
      <c r="AQ52" s="392"/>
      <c r="AR52" s="392"/>
      <c r="AS52" s="392"/>
      <c r="AT52" s="392"/>
      <c r="AU52" s="392"/>
      <c r="AV52" s="392"/>
      <c r="AW52" s="392"/>
      <c r="AX52" s="392"/>
      <c r="AY52" s="392"/>
      <c r="AZ52" s="392"/>
      <c r="BA52" s="392"/>
      <c r="BB52" s="392"/>
      <c r="BC52" s="392"/>
      <c r="BD52" s="392"/>
      <c r="BE52" s="392"/>
      <c r="BF52" s="392"/>
      <c r="BG52" s="392"/>
      <c r="BH52" s="392"/>
      <c r="BI52" s="392"/>
      <c r="BJ52" s="392"/>
      <c r="BK52" s="392"/>
      <c r="BL52" s="392"/>
      <c r="BM52" s="392"/>
      <c r="BN52" s="392"/>
      <c r="BO52" s="392"/>
      <c r="BP52" s="392"/>
      <c r="BQ52" s="392"/>
      <c r="BR52" s="392"/>
      <c r="BS52" s="392"/>
      <c r="BT52" s="392"/>
    </row>
    <row r="53" spans="1:72" s="387" customFormat="1" ht="71.25">
      <c r="A53" s="411">
        <v>39</v>
      </c>
      <c r="B53" s="412" t="s">
        <v>455</v>
      </c>
      <c r="C53" s="413">
        <v>43798</v>
      </c>
      <c r="D53" s="416" t="s">
        <v>456</v>
      </c>
      <c r="E53" s="452" t="s">
        <v>449</v>
      </c>
      <c r="F53" s="416"/>
      <c r="G53" s="423">
        <v>442143</v>
      </c>
      <c r="H53" s="417" t="s">
        <v>399</v>
      </c>
      <c r="I53" s="418" t="s">
        <v>460</v>
      </c>
      <c r="J53" s="427">
        <v>45962</v>
      </c>
      <c r="K53" s="417" t="s">
        <v>401</v>
      </c>
      <c r="L53" s="417"/>
      <c r="M53" s="427">
        <v>45962</v>
      </c>
      <c r="N53" s="420"/>
      <c r="O53" s="421"/>
      <c r="P53" s="421"/>
      <c r="Q53" s="422"/>
      <c r="R53" s="422"/>
      <c r="S53" s="392"/>
      <c r="T53" s="392"/>
      <c r="U53" s="392"/>
      <c r="V53" s="392"/>
      <c r="W53" s="392"/>
      <c r="X53" s="392"/>
      <c r="Y53" s="392"/>
      <c r="Z53" s="392"/>
      <c r="AA53" s="392"/>
      <c r="AB53" s="392"/>
      <c r="AC53" s="392"/>
      <c r="AD53" s="392"/>
      <c r="AE53" s="392"/>
      <c r="AF53" s="392"/>
      <c r="AG53" s="392"/>
      <c r="AH53" s="392"/>
      <c r="AI53" s="392"/>
      <c r="AJ53" s="392"/>
      <c r="AK53" s="392"/>
      <c r="AL53" s="392"/>
      <c r="AM53" s="392"/>
      <c r="AN53" s="392"/>
      <c r="AO53" s="392"/>
      <c r="AP53" s="392"/>
      <c r="AQ53" s="392"/>
      <c r="AR53" s="392"/>
      <c r="AS53" s="392"/>
      <c r="AT53" s="392"/>
      <c r="AU53" s="392"/>
      <c r="AV53" s="392"/>
      <c r="AW53" s="392"/>
      <c r="AX53" s="392"/>
      <c r="AY53" s="392"/>
      <c r="AZ53" s="392"/>
      <c r="BA53" s="392"/>
      <c r="BB53" s="392"/>
      <c r="BC53" s="392"/>
      <c r="BD53" s="392"/>
      <c r="BE53" s="392"/>
      <c r="BF53" s="392"/>
      <c r="BG53" s="392"/>
      <c r="BH53" s="392"/>
      <c r="BI53" s="392"/>
      <c r="BJ53" s="392"/>
      <c r="BK53" s="392"/>
      <c r="BL53" s="392"/>
      <c r="BM53" s="392"/>
      <c r="BN53" s="392"/>
      <c r="BO53" s="392"/>
      <c r="BP53" s="392"/>
      <c r="BQ53" s="392"/>
      <c r="BR53" s="392"/>
      <c r="BS53" s="392"/>
      <c r="BT53" s="392"/>
    </row>
    <row r="54" spans="1:72" s="387" customFormat="1" ht="42.75">
      <c r="A54" s="411">
        <v>40</v>
      </c>
      <c r="B54" s="412" t="s">
        <v>461</v>
      </c>
      <c r="C54" s="413">
        <v>35985</v>
      </c>
      <c r="D54" s="416" t="s">
        <v>462</v>
      </c>
      <c r="E54" s="452" t="s">
        <v>463</v>
      </c>
      <c r="F54" s="416">
        <v>250</v>
      </c>
      <c r="G54" s="416">
        <v>11123</v>
      </c>
      <c r="H54" s="417" t="s">
        <v>399</v>
      </c>
      <c r="I54" s="418" t="s">
        <v>404</v>
      </c>
      <c r="J54" s="417"/>
      <c r="K54" s="417" t="s">
        <v>401</v>
      </c>
      <c r="L54" s="417"/>
      <c r="M54" s="417"/>
      <c r="N54" s="420"/>
      <c r="O54" s="421"/>
      <c r="P54" s="421"/>
      <c r="Q54" s="422"/>
      <c r="R54" s="422"/>
      <c r="S54" s="392"/>
      <c r="T54" s="392"/>
      <c r="U54" s="392"/>
      <c r="V54" s="392"/>
      <c r="W54" s="392"/>
      <c r="X54" s="392"/>
      <c r="Y54" s="392"/>
      <c r="Z54" s="392"/>
      <c r="AA54" s="392"/>
      <c r="AB54" s="392"/>
      <c r="AC54" s="392"/>
      <c r="AD54" s="392"/>
      <c r="AE54" s="392"/>
      <c r="AF54" s="392"/>
      <c r="AG54" s="392"/>
      <c r="AH54" s="392"/>
      <c r="AI54" s="392"/>
      <c r="AJ54" s="392"/>
      <c r="AK54" s="392"/>
      <c r="AL54" s="392"/>
      <c r="AM54" s="392"/>
      <c r="AN54" s="392"/>
      <c r="AO54" s="392"/>
      <c r="AP54" s="392"/>
      <c r="AQ54" s="392"/>
      <c r="AR54" s="392"/>
      <c r="AS54" s="392"/>
      <c r="AT54" s="392"/>
      <c r="AU54" s="392"/>
      <c r="AV54" s="392"/>
      <c r="AW54" s="392"/>
      <c r="AX54" s="392"/>
      <c r="AY54" s="392"/>
      <c r="AZ54" s="392"/>
      <c r="BA54" s="392"/>
      <c r="BB54" s="392"/>
      <c r="BC54" s="392"/>
      <c r="BD54" s="392"/>
      <c r="BE54" s="392"/>
      <c r="BF54" s="392"/>
      <c r="BG54" s="392"/>
      <c r="BH54" s="392"/>
      <c r="BI54" s="392"/>
      <c r="BJ54" s="392"/>
      <c r="BK54" s="392"/>
      <c r="BL54" s="392"/>
      <c r="BM54" s="392"/>
      <c r="BN54" s="392"/>
      <c r="BO54" s="392"/>
      <c r="BP54" s="392"/>
      <c r="BQ54" s="392"/>
      <c r="BR54" s="392"/>
      <c r="BS54" s="392"/>
      <c r="BT54" s="392"/>
    </row>
    <row r="55" spans="1:72" s="387" customFormat="1" ht="42.75">
      <c r="A55" s="411">
        <v>41</v>
      </c>
      <c r="B55" s="412" t="s">
        <v>461</v>
      </c>
      <c r="C55" s="413">
        <v>35985</v>
      </c>
      <c r="D55" s="416" t="s">
        <v>462</v>
      </c>
      <c r="E55" s="452" t="s">
        <v>463</v>
      </c>
      <c r="F55" s="416">
        <v>250</v>
      </c>
      <c r="G55" s="416">
        <v>11123</v>
      </c>
      <c r="H55" s="417" t="s">
        <v>399</v>
      </c>
      <c r="I55" s="418" t="s">
        <v>404</v>
      </c>
      <c r="J55" s="417"/>
      <c r="K55" s="417" t="s">
        <v>401</v>
      </c>
      <c r="L55" s="417"/>
      <c r="M55" s="417"/>
      <c r="N55" s="420"/>
      <c r="O55" s="421"/>
      <c r="P55" s="421"/>
      <c r="Q55" s="422"/>
      <c r="R55" s="422"/>
      <c r="S55" s="392"/>
      <c r="T55" s="392"/>
      <c r="U55" s="392"/>
      <c r="V55" s="392"/>
      <c r="W55" s="392"/>
      <c r="X55" s="392"/>
      <c r="Y55" s="392"/>
      <c r="Z55" s="392"/>
      <c r="AA55" s="392"/>
      <c r="AB55" s="392"/>
      <c r="AC55" s="392"/>
      <c r="AD55" s="392"/>
      <c r="AE55" s="392"/>
      <c r="AF55" s="392"/>
      <c r="AG55" s="392"/>
      <c r="AH55" s="392"/>
      <c r="AI55" s="392"/>
      <c r="AJ55" s="392"/>
      <c r="AK55" s="392"/>
      <c r="AL55" s="392"/>
      <c r="AM55" s="392"/>
      <c r="AN55" s="392"/>
      <c r="AO55" s="392"/>
      <c r="AP55" s="392"/>
      <c r="AQ55" s="392"/>
      <c r="AR55" s="392"/>
      <c r="AS55" s="392"/>
      <c r="AT55" s="392"/>
      <c r="AU55" s="392"/>
      <c r="AV55" s="392"/>
      <c r="AW55" s="392"/>
      <c r="AX55" s="392"/>
      <c r="AY55" s="392"/>
      <c r="AZ55" s="392"/>
      <c r="BA55" s="392"/>
      <c r="BB55" s="392"/>
      <c r="BC55" s="392"/>
      <c r="BD55" s="392"/>
      <c r="BE55" s="392"/>
      <c r="BF55" s="392"/>
      <c r="BG55" s="392"/>
      <c r="BH55" s="392"/>
      <c r="BI55" s="392"/>
      <c r="BJ55" s="392"/>
      <c r="BK55" s="392"/>
      <c r="BL55" s="392"/>
      <c r="BM55" s="392"/>
      <c r="BN55" s="392"/>
      <c r="BO55" s="392"/>
      <c r="BP55" s="392"/>
      <c r="BQ55" s="392"/>
      <c r="BR55" s="392"/>
      <c r="BS55" s="392"/>
      <c r="BT55" s="392"/>
    </row>
    <row r="56" spans="1:72" s="387" customFormat="1" ht="256.5">
      <c r="A56" s="411">
        <v>42</v>
      </c>
      <c r="B56" s="454" t="s">
        <v>464</v>
      </c>
      <c r="C56" s="413"/>
      <c r="D56" s="414" t="s">
        <v>465</v>
      </c>
      <c r="E56" s="455" t="s">
        <v>466</v>
      </c>
      <c r="F56" s="416"/>
      <c r="G56" s="416"/>
      <c r="H56" s="417" t="s">
        <v>399</v>
      </c>
      <c r="I56" s="456" t="s">
        <v>400</v>
      </c>
      <c r="J56" s="417"/>
      <c r="K56" s="417" t="s">
        <v>401</v>
      </c>
      <c r="L56" s="417"/>
      <c r="M56" s="417"/>
      <c r="N56" s="420"/>
      <c r="O56" s="421"/>
      <c r="P56" s="421"/>
      <c r="Q56" s="422"/>
      <c r="R56" s="422"/>
      <c r="S56" s="392"/>
      <c r="T56" s="392"/>
      <c r="U56" s="392"/>
      <c r="V56" s="392"/>
      <c r="W56" s="392"/>
      <c r="X56" s="392"/>
      <c r="Y56" s="392"/>
      <c r="Z56" s="392"/>
      <c r="AA56" s="392"/>
      <c r="AB56" s="392"/>
      <c r="AC56" s="392"/>
      <c r="AD56" s="392"/>
      <c r="AE56" s="392"/>
      <c r="AF56" s="392"/>
      <c r="AG56" s="392"/>
      <c r="AH56" s="392"/>
      <c r="AI56" s="392"/>
      <c r="AJ56" s="392"/>
      <c r="AK56" s="392"/>
      <c r="AL56" s="392"/>
      <c r="AM56" s="392"/>
      <c r="AN56" s="392"/>
      <c r="AO56" s="392"/>
      <c r="AP56" s="392"/>
      <c r="AQ56" s="392"/>
      <c r="AR56" s="392"/>
      <c r="AS56" s="392"/>
      <c r="AT56" s="392"/>
      <c r="AU56" s="392"/>
      <c r="AV56" s="392"/>
      <c r="AW56" s="392"/>
      <c r="AX56" s="392"/>
      <c r="AY56" s="392"/>
      <c r="AZ56" s="392"/>
      <c r="BA56" s="392"/>
      <c r="BB56" s="392"/>
      <c r="BC56" s="392"/>
      <c r="BD56" s="392"/>
      <c r="BE56" s="392"/>
      <c r="BF56" s="392"/>
      <c r="BG56" s="392"/>
      <c r="BH56" s="392"/>
      <c r="BI56" s="392"/>
      <c r="BJ56" s="392"/>
      <c r="BK56" s="392"/>
      <c r="BL56" s="392"/>
      <c r="BM56" s="392"/>
      <c r="BN56" s="392"/>
      <c r="BO56" s="392"/>
      <c r="BP56" s="392"/>
      <c r="BQ56" s="392"/>
      <c r="BR56" s="392"/>
      <c r="BS56" s="392"/>
      <c r="BT56" s="392"/>
    </row>
    <row r="57" spans="1:72" s="387" customFormat="1" ht="256.5">
      <c r="A57" s="411">
        <v>43</v>
      </c>
      <c r="B57" s="454" t="s">
        <v>464</v>
      </c>
      <c r="C57" s="413"/>
      <c r="D57" s="414" t="s">
        <v>465</v>
      </c>
      <c r="E57" s="455" t="s">
        <v>466</v>
      </c>
      <c r="F57" s="416"/>
      <c r="G57" s="416"/>
      <c r="H57" s="417" t="s">
        <v>399</v>
      </c>
      <c r="I57" s="456" t="s">
        <v>400</v>
      </c>
      <c r="J57" s="417"/>
      <c r="K57" s="417" t="s">
        <v>401</v>
      </c>
      <c r="L57" s="417"/>
      <c r="M57" s="417"/>
      <c r="N57" s="420"/>
      <c r="O57" s="421"/>
      <c r="P57" s="421"/>
      <c r="Q57" s="422"/>
      <c r="R57" s="422"/>
      <c r="S57" s="392"/>
      <c r="T57" s="392"/>
      <c r="U57" s="392"/>
      <c r="V57" s="392"/>
      <c r="W57" s="392"/>
      <c r="X57" s="392"/>
      <c r="Y57" s="392"/>
      <c r="Z57" s="392"/>
      <c r="AA57" s="392"/>
      <c r="AB57" s="392"/>
      <c r="AC57" s="392"/>
      <c r="AD57" s="392"/>
      <c r="AE57" s="392"/>
      <c r="AF57" s="392"/>
      <c r="AG57" s="392"/>
      <c r="AH57" s="392"/>
      <c r="AI57" s="392"/>
      <c r="AJ57" s="392"/>
      <c r="AK57" s="392"/>
      <c r="AL57" s="392"/>
      <c r="AM57" s="392"/>
      <c r="AN57" s="392"/>
      <c r="AO57" s="392"/>
      <c r="AP57" s="392"/>
      <c r="AQ57" s="392"/>
      <c r="AR57" s="392"/>
      <c r="AS57" s="392"/>
      <c r="AT57" s="392"/>
      <c r="AU57" s="392"/>
      <c r="AV57" s="392"/>
      <c r="AW57" s="392"/>
      <c r="AX57" s="392"/>
      <c r="AY57" s="392"/>
      <c r="AZ57" s="392"/>
      <c r="BA57" s="392"/>
      <c r="BB57" s="392"/>
      <c r="BC57" s="392"/>
      <c r="BD57" s="392"/>
      <c r="BE57" s="392"/>
      <c r="BF57" s="392"/>
      <c r="BG57" s="392"/>
      <c r="BH57" s="392"/>
      <c r="BI57" s="392"/>
      <c r="BJ57" s="392"/>
      <c r="BK57" s="392"/>
      <c r="BL57" s="392"/>
      <c r="BM57" s="392"/>
      <c r="BN57" s="392"/>
      <c r="BO57" s="392"/>
      <c r="BP57" s="392"/>
      <c r="BQ57" s="392"/>
      <c r="BR57" s="392"/>
      <c r="BS57" s="392"/>
      <c r="BT57" s="392"/>
    </row>
    <row r="58" spans="1:72" s="387" customFormat="1" ht="256.5">
      <c r="A58" s="411">
        <v>44</v>
      </c>
      <c r="B58" s="454" t="s">
        <v>464</v>
      </c>
      <c r="C58" s="413"/>
      <c r="D58" s="414" t="s">
        <v>465</v>
      </c>
      <c r="E58" s="455" t="s">
        <v>466</v>
      </c>
      <c r="F58" s="416"/>
      <c r="G58" s="416"/>
      <c r="H58" s="417" t="s">
        <v>399</v>
      </c>
      <c r="I58" s="456" t="s">
        <v>400</v>
      </c>
      <c r="J58" s="417"/>
      <c r="K58" s="417" t="s">
        <v>401</v>
      </c>
      <c r="L58" s="417"/>
      <c r="M58" s="417"/>
      <c r="N58" s="420"/>
      <c r="O58" s="421"/>
      <c r="P58" s="421"/>
      <c r="Q58" s="422"/>
      <c r="R58" s="422"/>
      <c r="S58" s="392"/>
      <c r="T58" s="392"/>
      <c r="U58" s="392"/>
      <c r="V58" s="392"/>
      <c r="W58" s="392"/>
      <c r="X58" s="392"/>
      <c r="Y58" s="392"/>
      <c r="Z58" s="392"/>
      <c r="AA58" s="392"/>
      <c r="AB58" s="392"/>
      <c r="AC58" s="392"/>
      <c r="AD58" s="392"/>
      <c r="AE58" s="392"/>
      <c r="AF58" s="392"/>
      <c r="AG58" s="392"/>
      <c r="AH58" s="392"/>
      <c r="AI58" s="392"/>
      <c r="AJ58" s="392"/>
      <c r="AK58" s="392"/>
      <c r="AL58" s="392"/>
      <c r="AM58" s="392"/>
      <c r="AN58" s="392"/>
      <c r="AO58" s="392"/>
      <c r="AP58" s="392"/>
      <c r="AQ58" s="392"/>
      <c r="AR58" s="392"/>
      <c r="AS58" s="392"/>
      <c r="AT58" s="392"/>
      <c r="AU58" s="392"/>
      <c r="AV58" s="392"/>
      <c r="AW58" s="392"/>
      <c r="AX58" s="392"/>
      <c r="AY58" s="392"/>
      <c r="AZ58" s="392"/>
      <c r="BA58" s="392"/>
      <c r="BB58" s="392"/>
      <c r="BC58" s="392"/>
      <c r="BD58" s="392"/>
      <c r="BE58" s="392"/>
      <c r="BF58" s="392"/>
      <c r="BG58" s="392"/>
      <c r="BH58" s="392"/>
      <c r="BI58" s="392"/>
      <c r="BJ58" s="392"/>
      <c r="BK58" s="392"/>
      <c r="BL58" s="392"/>
      <c r="BM58" s="392"/>
      <c r="BN58" s="392"/>
      <c r="BO58" s="392"/>
      <c r="BP58" s="392"/>
      <c r="BQ58" s="392"/>
      <c r="BR58" s="392"/>
      <c r="BS58" s="392"/>
      <c r="BT58" s="392"/>
    </row>
    <row r="59" spans="1:72" s="387" customFormat="1" ht="256.5">
      <c r="A59" s="411">
        <v>45</v>
      </c>
      <c r="B59" s="454" t="s">
        <v>464</v>
      </c>
      <c r="C59" s="413"/>
      <c r="D59" s="414" t="s">
        <v>465</v>
      </c>
      <c r="E59" s="455" t="s">
        <v>466</v>
      </c>
      <c r="F59" s="416"/>
      <c r="G59" s="416"/>
      <c r="H59" s="417" t="s">
        <v>399</v>
      </c>
      <c r="I59" s="456" t="s">
        <v>400</v>
      </c>
      <c r="J59" s="417"/>
      <c r="K59" s="417" t="s">
        <v>401</v>
      </c>
      <c r="L59" s="417"/>
      <c r="M59" s="417"/>
      <c r="N59" s="420"/>
      <c r="O59" s="421"/>
      <c r="P59" s="421"/>
      <c r="Q59" s="422"/>
      <c r="R59" s="422"/>
      <c r="S59" s="392"/>
      <c r="T59" s="392"/>
      <c r="U59" s="392"/>
      <c r="V59" s="392"/>
      <c r="W59" s="392"/>
      <c r="X59" s="392"/>
      <c r="Y59" s="392"/>
      <c r="Z59" s="392"/>
      <c r="AA59" s="392"/>
      <c r="AB59" s="392"/>
      <c r="AC59" s="392"/>
      <c r="AD59" s="392"/>
      <c r="AE59" s="392"/>
      <c r="AF59" s="392"/>
      <c r="AG59" s="392"/>
      <c r="AH59" s="392"/>
      <c r="AI59" s="392"/>
      <c r="AJ59" s="392"/>
      <c r="AK59" s="392"/>
      <c r="AL59" s="392"/>
      <c r="AM59" s="392"/>
      <c r="AN59" s="392"/>
      <c r="AO59" s="392"/>
      <c r="AP59" s="392"/>
      <c r="AQ59" s="392"/>
      <c r="AR59" s="392"/>
      <c r="AS59" s="392"/>
      <c r="AT59" s="392"/>
      <c r="AU59" s="392"/>
      <c r="AV59" s="392"/>
      <c r="AW59" s="392"/>
      <c r="AX59" s="392"/>
      <c r="AY59" s="392"/>
      <c r="AZ59" s="392"/>
      <c r="BA59" s="392"/>
      <c r="BB59" s="392"/>
      <c r="BC59" s="392"/>
      <c r="BD59" s="392"/>
      <c r="BE59" s="392"/>
      <c r="BF59" s="392"/>
      <c r="BG59" s="392"/>
      <c r="BH59" s="392"/>
      <c r="BI59" s="392"/>
      <c r="BJ59" s="392"/>
      <c r="BK59" s="392"/>
      <c r="BL59" s="392"/>
      <c r="BM59" s="392"/>
      <c r="BN59" s="392"/>
      <c r="BO59" s="392"/>
      <c r="BP59" s="392"/>
      <c r="BQ59" s="392"/>
      <c r="BR59" s="392"/>
      <c r="BS59" s="392"/>
      <c r="BT59" s="392"/>
    </row>
    <row r="60" spans="1:72" s="387" customFormat="1" ht="256.5">
      <c r="A60" s="411">
        <v>46</v>
      </c>
      <c r="B60" s="454" t="s">
        <v>464</v>
      </c>
      <c r="C60" s="413"/>
      <c r="D60" s="414" t="s">
        <v>465</v>
      </c>
      <c r="E60" s="455" t="s">
        <v>466</v>
      </c>
      <c r="F60" s="416"/>
      <c r="G60" s="416"/>
      <c r="H60" s="417" t="s">
        <v>399</v>
      </c>
      <c r="I60" s="456" t="s">
        <v>400</v>
      </c>
      <c r="J60" s="417"/>
      <c r="K60" s="417" t="s">
        <v>401</v>
      </c>
      <c r="L60" s="417"/>
      <c r="M60" s="417"/>
      <c r="N60" s="420"/>
      <c r="O60" s="421"/>
      <c r="P60" s="421"/>
      <c r="Q60" s="422"/>
      <c r="R60" s="422"/>
      <c r="S60" s="392"/>
      <c r="T60" s="392"/>
      <c r="U60" s="392"/>
      <c r="V60" s="392"/>
      <c r="W60" s="392"/>
      <c r="X60" s="392"/>
      <c r="Y60" s="392"/>
      <c r="Z60" s="392"/>
      <c r="AA60" s="392"/>
      <c r="AB60" s="392"/>
      <c r="AC60" s="392"/>
      <c r="AD60" s="392"/>
      <c r="AE60" s="392"/>
      <c r="AF60" s="392"/>
      <c r="AG60" s="392"/>
      <c r="AH60" s="392"/>
      <c r="AI60" s="392"/>
      <c r="AJ60" s="392"/>
      <c r="AK60" s="392"/>
      <c r="AL60" s="392"/>
      <c r="AM60" s="392"/>
      <c r="AN60" s="392"/>
      <c r="AO60" s="392"/>
      <c r="AP60" s="392"/>
      <c r="AQ60" s="392"/>
      <c r="AR60" s="392"/>
      <c r="AS60" s="392"/>
      <c r="AT60" s="392"/>
      <c r="AU60" s="392"/>
      <c r="AV60" s="392"/>
      <c r="AW60" s="392"/>
      <c r="AX60" s="392"/>
      <c r="AY60" s="392"/>
      <c r="AZ60" s="392"/>
      <c r="BA60" s="392"/>
      <c r="BB60" s="392"/>
      <c r="BC60" s="392"/>
      <c r="BD60" s="392"/>
      <c r="BE60" s="392"/>
      <c r="BF60" s="392"/>
      <c r="BG60" s="392"/>
      <c r="BH60" s="392"/>
      <c r="BI60" s="392"/>
      <c r="BJ60" s="392"/>
      <c r="BK60" s="392"/>
      <c r="BL60" s="392"/>
      <c r="BM60" s="392"/>
      <c r="BN60" s="392"/>
      <c r="BO60" s="392"/>
      <c r="BP60" s="392"/>
      <c r="BQ60" s="392"/>
      <c r="BR60" s="392"/>
      <c r="BS60" s="392"/>
      <c r="BT60" s="392"/>
    </row>
    <row r="61" spans="1:72" s="387" customFormat="1" ht="256.5">
      <c r="A61" s="411">
        <v>47</v>
      </c>
      <c r="B61" s="454" t="s">
        <v>464</v>
      </c>
      <c r="C61" s="413"/>
      <c r="D61" s="414" t="s">
        <v>465</v>
      </c>
      <c r="E61" s="455" t="s">
        <v>466</v>
      </c>
      <c r="F61" s="416"/>
      <c r="G61" s="416"/>
      <c r="H61" s="417" t="s">
        <v>399</v>
      </c>
      <c r="I61" s="456" t="s">
        <v>400</v>
      </c>
      <c r="J61" s="417"/>
      <c r="K61" s="417" t="s">
        <v>401</v>
      </c>
      <c r="L61" s="417"/>
      <c r="M61" s="417"/>
      <c r="N61" s="420"/>
      <c r="O61" s="421"/>
      <c r="P61" s="421"/>
      <c r="Q61" s="422"/>
      <c r="R61" s="422"/>
      <c r="S61" s="392"/>
      <c r="T61" s="392"/>
      <c r="U61" s="392"/>
      <c r="V61" s="392"/>
      <c r="W61" s="392"/>
      <c r="X61" s="392"/>
      <c r="Y61" s="392"/>
      <c r="Z61" s="392"/>
      <c r="AA61" s="392"/>
      <c r="AB61" s="392"/>
      <c r="AC61" s="392"/>
      <c r="AD61" s="392"/>
      <c r="AE61" s="392"/>
      <c r="AF61" s="392"/>
      <c r="AG61" s="392"/>
      <c r="AH61" s="392"/>
      <c r="AI61" s="392"/>
      <c r="AJ61" s="392"/>
      <c r="AK61" s="392"/>
      <c r="AL61" s="392"/>
      <c r="AM61" s="392"/>
      <c r="AN61" s="392"/>
      <c r="AO61" s="392"/>
      <c r="AP61" s="392"/>
      <c r="AQ61" s="392"/>
      <c r="AR61" s="392"/>
      <c r="AS61" s="392"/>
      <c r="AT61" s="392"/>
      <c r="AU61" s="392"/>
      <c r="AV61" s="392"/>
      <c r="AW61" s="392"/>
      <c r="AX61" s="392"/>
      <c r="AY61" s="392"/>
      <c r="AZ61" s="392"/>
      <c r="BA61" s="392"/>
      <c r="BB61" s="392"/>
      <c r="BC61" s="392"/>
      <c r="BD61" s="392"/>
      <c r="BE61" s="392"/>
      <c r="BF61" s="392"/>
      <c r="BG61" s="392"/>
      <c r="BH61" s="392"/>
      <c r="BI61" s="392"/>
      <c r="BJ61" s="392"/>
      <c r="BK61" s="392"/>
      <c r="BL61" s="392"/>
      <c r="BM61" s="392"/>
      <c r="BN61" s="392"/>
      <c r="BO61" s="392"/>
      <c r="BP61" s="392"/>
      <c r="BQ61" s="392"/>
      <c r="BR61" s="392"/>
      <c r="BS61" s="392"/>
      <c r="BT61" s="392"/>
    </row>
    <row r="62" spans="1:72" s="387" customFormat="1" ht="42.75">
      <c r="A62" s="411">
        <v>48</v>
      </c>
      <c r="B62" s="430" t="s">
        <v>467</v>
      </c>
      <c r="C62" s="429">
        <v>43805</v>
      </c>
      <c r="D62" s="418" t="s">
        <v>468</v>
      </c>
      <c r="E62" s="424" t="s">
        <v>469</v>
      </c>
      <c r="F62" s="431"/>
      <c r="G62" s="431" t="s">
        <v>470</v>
      </c>
      <c r="H62" s="417" t="s">
        <v>399</v>
      </c>
      <c r="I62" s="435" t="s">
        <v>446</v>
      </c>
      <c r="J62" s="419" t="s">
        <v>435</v>
      </c>
      <c r="K62" s="417" t="s">
        <v>401</v>
      </c>
      <c r="L62" s="426"/>
      <c r="M62" s="438" t="s">
        <v>435</v>
      </c>
      <c r="N62" s="420"/>
      <c r="O62" s="421"/>
      <c r="P62" s="421"/>
      <c r="Q62" s="422"/>
      <c r="R62" s="422"/>
      <c r="S62" s="392"/>
      <c r="T62" s="392"/>
      <c r="U62" s="392"/>
      <c r="V62" s="392"/>
      <c r="W62" s="392"/>
      <c r="X62" s="392"/>
      <c r="Y62" s="392"/>
      <c r="Z62" s="392"/>
      <c r="AA62" s="392"/>
      <c r="AB62" s="392"/>
      <c r="AC62" s="392"/>
      <c r="AD62" s="392"/>
      <c r="AE62" s="392"/>
      <c r="AF62" s="392"/>
      <c r="AG62" s="392"/>
      <c r="AH62" s="392"/>
      <c r="AI62" s="392"/>
      <c r="AJ62" s="392"/>
      <c r="AK62" s="392"/>
      <c r="AL62" s="392"/>
      <c r="AM62" s="392"/>
      <c r="AN62" s="392"/>
      <c r="AO62" s="392"/>
      <c r="AP62" s="392"/>
      <c r="AQ62" s="392"/>
      <c r="AR62" s="392"/>
      <c r="AS62" s="392"/>
      <c r="AT62" s="392"/>
      <c r="AU62" s="392"/>
      <c r="AV62" s="392"/>
      <c r="AW62" s="392"/>
      <c r="AX62" s="392"/>
      <c r="AY62" s="392"/>
      <c r="AZ62" s="392"/>
      <c r="BA62" s="392"/>
      <c r="BB62" s="392"/>
      <c r="BC62" s="392"/>
      <c r="BD62" s="392"/>
      <c r="BE62" s="392"/>
      <c r="BF62" s="392"/>
      <c r="BG62" s="392"/>
      <c r="BH62" s="392"/>
      <c r="BI62" s="392"/>
      <c r="BJ62" s="392"/>
      <c r="BK62" s="392"/>
      <c r="BL62" s="392"/>
      <c r="BM62" s="392"/>
      <c r="BN62" s="392"/>
      <c r="BO62" s="392"/>
      <c r="BP62" s="392"/>
      <c r="BQ62" s="392"/>
      <c r="BR62" s="392"/>
      <c r="BS62" s="392"/>
      <c r="BT62" s="392"/>
    </row>
    <row r="63" spans="1:72" s="387" customFormat="1" ht="310.5" customHeight="1">
      <c r="A63" s="411">
        <v>49</v>
      </c>
      <c r="B63" s="430" t="s">
        <v>467</v>
      </c>
      <c r="C63" s="429">
        <v>43805</v>
      </c>
      <c r="D63" s="418" t="s">
        <v>468</v>
      </c>
      <c r="E63" s="424" t="s">
        <v>469</v>
      </c>
      <c r="F63" s="431"/>
      <c r="G63" s="431" t="s">
        <v>471</v>
      </c>
      <c r="H63" s="417" t="s">
        <v>399</v>
      </c>
      <c r="I63" s="435" t="s">
        <v>472</v>
      </c>
      <c r="J63" s="419" t="s">
        <v>435</v>
      </c>
      <c r="K63" s="417" t="s">
        <v>401</v>
      </c>
      <c r="L63" s="426"/>
      <c r="M63" s="438" t="s">
        <v>435</v>
      </c>
      <c r="N63" s="420"/>
      <c r="O63" s="421"/>
      <c r="P63" s="421"/>
      <c r="Q63" s="422"/>
      <c r="R63" s="422"/>
      <c r="S63" s="392"/>
      <c r="T63" s="392"/>
      <c r="U63" s="392"/>
      <c r="V63" s="392"/>
      <c r="W63" s="392"/>
      <c r="X63" s="392"/>
      <c r="Y63" s="392"/>
      <c r="Z63" s="392"/>
      <c r="AA63" s="392"/>
      <c r="AB63" s="392"/>
      <c r="AC63" s="392"/>
      <c r="AD63" s="392"/>
      <c r="AE63" s="392"/>
      <c r="AF63" s="392"/>
      <c r="AG63" s="392"/>
      <c r="AH63" s="392"/>
      <c r="AI63" s="392"/>
      <c r="AJ63" s="392"/>
      <c r="AK63" s="392"/>
      <c r="AL63" s="392"/>
      <c r="AM63" s="392"/>
      <c r="AN63" s="392"/>
      <c r="AO63" s="392"/>
      <c r="AP63" s="392"/>
      <c r="AQ63" s="392"/>
      <c r="AR63" s="392"/>
      <c r="AS63" s="392"/>
      <c r="AT63" s="392"/>
      <c r="AU63" s="392"/>
      <c r="AV63" s="392"/>
      <c r="AW63" s="392"/>
      <c r="AX63" s="392"/>
      <c r="AY63" s="392"/>
      <c r="AZ63" s="392"/>
      <c r="BA63" s="392"/>
      <c r="BB63" s="392"/>
      <c r="BC63" s="392"/>
      <c r="BD63" s="392"/>
      <c r="BE63" s="392"/>
      <c r="BF63" s="392"/>
      <c r="BG63" s="392"/>
      <c r="BH63" s="392"/>
      <c r="BI63" s="392"/>
      <c r="BJ63" s="392"/>
      <c r="BK63" s="392"/>
      <c r="BL63" s="392"/>
      <c r="BM63" s="392"/>
      <c r="BN63" s="392"/>
      <c r="BO63" s="392"/>
      <c r="BP63" s="392"/>
      <c r="BQ63" s="392"/>
      <c r="BR63" s="392"/>
      <c r="BS63" s="392"/>
      <c r="BT63" s="392"/>
    </row>
    <row r="64" spans="1:72" s="387" customFormat="1" ht="409.5">
      <c r="A64" s="411">
        <v>50</v>
      </c>
      <c r="B64" s="412" t="s">
        <v>473</v>
      </c>
      <c r="C64" s="429">
        <v>44020</v>
      </c>
      <c r="D64" s="418" t="s">
        <v>474</v>
      </c>
      <c r="E64" s="424" t="s">
        <v>475</v>
      </c>
      <c r="F64" s="431"/>
      <c r="G64" s="418">
        <v>472540</v>
      </c>
      <c r="H64" s="417" t="s">
        <v>399</v>
      </c>
      <c r="I64" s="418" t="s">
        <v>410</v>
      </c>
      <c r="J64" s="419"/>
      <c r="K64" s="417" t="s">
        <v>401</v>
      </c>
      <c r="L64" s="426"/>
      <c r="M64" s="438"/>
      <c r="N64" s="420"/>
      <c r="O64" s="421"/>
      <c r="P64" s="421"/>
      <c r="Q64" s="422"/>
      <c r="R64" s="422"/>
      <c r="S64" s="392"/>
      <c r="T64" s="392"/>
      <c r="U64" s="392"/>
      <c r="V64" s="392"/>
      <c r="W64" s="392"/>
      <c r="X64" s="392"/>
      <c r="Y64" s="392"/>
      <c r="Z64" s="392"/>
      <c r="AA64" s="392"/>
      <c r="AB64" s="392"/>
      <c r="AC64" s="392"/>
      <c r="AD64" s="392"/>
      <c r="AE64" s="392"/>
      <c r="AF64" s="392"/>
      <c r="AG64" s="392"/>
      <c r="AH64" s="392"/>
      <c r="AI64" s="392"/>
      <c r="AJ64" s="392"/>
      <c r="AK64" s="392"/>
      <c r="AL64" s="392"/>
      <c r="AM64" s="392"/>
      <c r="AN64" s="392"/>
      <c r="AO64" s="392"/>
      <c r="AP64" s="392"/>
      <c r="AQ64" s="392"/>
      <c r="AR64" s="392"/>
      <c r="AS64" s="392"/>
      <c r="AT64" s="392"/>
      <c r="AU64" s="392"/>
      <c r="AV64" s="392"/>
      <c r="AW64" s="392"/>
      <c r="AX64" s="392"/>
      <c r="AY64" s="392"/>
      <c r="AZ64" s="392"/>
      <c r="BA64" s="392"/>
      <c r="BB64" s="392"/>
      <c r="BC64" s="392"/>
      <c r="BD64" s="392"/>
      <c r="BE64" s="392"/>
      <c r="BF64" s="392"/>
      <c r="BG64" s="392"/>
      <c r="BH64" s="392"/>
      <c r="BI64" s="392"/>
      <c r="BJ64" s="392"/>
      <c r="BK64" s="392"/>
      <c r="BL64" s="392"/>
      <c r="BM64" s="392"/>
      <c r="BN64" s="392"/>
      <c r="BO64" s="392"/>
      <c r="BP64" s="392"/>
      <c r="BQ64" s="392"/>
      <c r="BR64" s="392"/>
      <c r="BS64" s="392"/>
      <c r="BT64" s="392"/>
    </row>
    <row r="65" spans="1:72" s="387" customFormat="1" ht="409.5">
      <c r="A65" s="411">
        <v>51</v>
      </c>
      <c r="B65" s="412" t="s">
        <v>473</v>
      </c>
      <c r="C65" s="429">
        <v>44020</v>
      </c>
      <c r="D65" s="418" t="s">
        <v>474</v>
      </c>
      <c r="E65" s="424" t="s">
        <v>475</v>
      </c>
      <c r="F65" s="431"/>
      <c r="G65" s="418">
        <v>472542</v>
      </c>
      <c r="H65" s="417" t="s">
        <v>399</v>
      </c>
      <c r="I65" s="418" t="s">
        <v>410</v>
      </c>
      <c r="J65" s="417"/>
      <c r="K65" s="417" t="s">
        <v>401</v>
      </c>
      <c r="L65" s="426"/>
      <c r="M65" s="421"/>
      <c r="N65" s="420"/>
      <c r="O65" s="421"/>
      <c r="P65" s="421"/>
      <c r="Q65" s="422"/>
      <c r="R65" s="422"/>
      <c r="S65" s="392"/>
      <c r="T65" s="392"/>
      <c r="U65" s="392"/>
      <c r="V65" s="392"/>
      <c r="W65" s="392"/>
      <c r="X65" s="392"/>
      <c r="Y65" s="392"/>
      <c r="Z65" s="392"/>
      <c r="AA65" s="392"/>
      <c r="AB65" s="392"/>
      <c r="AC65" s="392"/>
      <c r="AD65" s="392"/>
      <c r="AE65" s="392"/>
      <c r="AF65" s="392"/>
      <c r="AG65" s="392"/>
      <c r="AH65" s="392"/>
      <c r="AI65" s="392"/>
      <c r="AJ65" s="392"/>
      <c r="AK65" s="392"/>
      <c r="AL65" s="392"/>
      <c r="AM65" s="392"/>
      <c r="AN65" s="392"/>
      <c r="AO65" s="392"/>
      <c r="AP65" s="392"/>
      <c r="AQ65" s="392"/>
      <c r="AR65" s="392"/>
      <c r="AS65" s="392"/>
      <c r="AT65" s="392"/>
      <c r="AU65" s="392"/>
      <c r="AV65" s="392"/>
      <c r="AW65" s="392"/>
      <c r="AX65" s="392"/>
      <c r="AY65" s="392"/>
      <c r="AZ65" s="392"/>
      <c r="BA65" s="392"/>
      <c r="BB65" s="392"/>
      <c r="BC65" s="392"/>
      <c r="BD65" s="392"/>
      <c r="BE65" s="392"/>
      <c r="BF65" s="392"/>
      <c r="BG65" s="392"/>
      <c r="BH65" s="392"/>
      <c r="BI65" s="392"/>
      <c r="BJ65" s="392"/>
      <c r="BK65" s="392"/>
      <c r="BL65" s="392"/>
      <c r="BM65" s="392"/>
      <c r="BN65" s="392"/>
      <c r="BO65" s="392"/>
      <c r="BP65" s="392"/>
      <c r="BQ65" s="392"/>
      <c r="BR65" s="392"/>
      <c r="BS65" s="392"/>
      <c r="BT65" s="392"/>
    </row>
    <row r="66" spans="1:72" s="387" customFormat="1" ht="409.5">
      <c r="A66" s="411">
        <v>52</v>
      </c>
      <c r="B66" s="412" t="s">
        <v>473</v>
      </c>
      <c r="C66" s="429">
        <v>44020</v>
      </c>
      <c r="D66" s="418" t="s">
        <v>474</v>
      </c>
      <c r="E66" s="424" t="s">
        <v>475</v>
      </c>
      <c r="F66" s="431"/>
      <c r="G66" s="418">
        <v>472543</v>
      </c>
      <c r="H66" s="417" t="s">
        <v>399</v>
      </c>
      <c r="I66" s="418" t="s">
        <v>410</v>
      </c>
      <c r="J66" s="417"/>
      <c r="K66" s="417" t="s">
        <v>401</v>
      </c>
      <c r="L66" s="426"/>
      <c r="M66" s="421"/>
      <c r="N66" s="420"/>
      <c r="O66" s="421"/>
      <c r="P66" s="421"/>
      <c r="Q66" s="422"/>
      <c r="R66" s="422"/>
      <c r="S66" s="392"/>
      <c r="T66" s="392"/>
      <c r="U66" s="392"/>
      <c r="V66" s="392"/>
      <c r="W66" s="392"/>
      <c r="X66" s="392"/>
      <c r="Y66" s="392"/>
      <c r="Z66" s="392"/>
      <c r="AA66" s="392"/>
      <c r="AB66" s="392"/>
      <c r="AC66" s="392"/>
      <c r="AD66" s="392"/>
      <c r="AE66" s="392"/>
      <c r="AF66" s="392"/>
      <c r="AG66" s="392"/>
      <c r="AH66" s="392"/>
      <c r="AI66" s="392"/>
      <c r="AJ66" s="392"/>
      <c r="AK66" s="392"/>
      <c r="AL66" s="392"/>
      <c r="AM66" s="392"/>
      <c r="AN66" s="392"/>
      <c r="AO66" s="392"/>
      <c r="AP66" s="392"/>
      <c r="AQ66" s="392"/>
      <c r="AR66" s="392"/>
      <c r="AS66" s="392"/>
      <c r="AT66" s="392"/>
      <c r="AU66" s="392"/>
      <c r="AV66" s="392"/>
      <c r="AW66" s="392"/>
      <c r="AX66" s="392"/>
      <c r="AY66" s="392"/>
      <c r="AZ66" s="392"/>
      <c r="BA66" s="392"/>
      <c r="BB66" s="392"/>
      <c r="BC66" s="392"/>
      <c r="BD66" s="392"/>
      <c r="BE66" s="392"/>
      <c r="BF66" s="392"/>
      <c r="BG66" s="392"/>
      <c r="BH66" s="392"/>
      <c r="BI66" s="392"/>
      <c r="BJ66" s="392"/>
      <c r="BK66" s="392"/>
      <c r="BL66" s="392"/>
      <c r="BM66" s="392"/>
      <c r="BN66" s="392"/>
      <c r="BO66" s="392"/>
      <c r="BP66" s="392"/>
      <c r="BQ66" s="392"/>
      <c r="BR66" s="392"/>
      <c r="BS66" s="392"/>
      <c r="BT66" s="392"/>
    </row>
    <row r="67" spans="1:72" s="387" customFormat="1" ht="409.5">
      <c r="A67" s="411">
        <v>53</v>
      </c>
      <c r="B67" s="412" t="s">
        <v>473</v>
      </c>
      <c r="C67" s="429">
        <v>45016</v>
      </c>
      <c r="D67" s="418" t="s">
        <v>476</v>
      </c>
      <c r="E67" s="424" t="s">
        <v>477</v>
      </c>
      <c r="F67" s="431"/>
      <c r="G67" s="418">
        <v>528973</v>
      </c>
      <c r="H67" s="417" t="s">
        <v>399</v>
      </c>
      <c r="I67" s="418" t="s">
        <v>472</v>
      </c>
      <c r="J67" s="419" t="s">
        <v>435</v>
      </c>
      <c r="K67" s="417" t="s">
        <v>401</v>
      </c>
      <c r="L67" s="426"/>
      <c r="M67" s="438" t="s">
        <v>435</v>
      </c>
      <c r="N67" s="457"/>
      <c r="O67" s="421"/>
      <c r="P67" s="421"/>
      <c r="Q67" s="422"/>
      <c r="R67" s="422"/>
      <c r="S67" s="392"/>
      <c r="T67" s="392"/>
      <c r="U67" s="392"/>
      <c r="V67" s="392"/>
      <c r="W67" s="392"/>
      <c r="X67" s="392"/>
      <c r="Y67" s="392"/>
      <c r="Z67" s="392"/>
      <c r="AA67" s="392"/>
      <c r="AB67" s="392"/>
      <c r="AC67" s="392"/>
      <c r="AD67" s="392"/>
      <c r="AE67" s="392"/>
      <c r="AF67" s="392"/>
      <c r="AG67" s="392"/>
      <c r="AH67" s="392"/>
      <c r="AI67" s="392"/>
      <c r="AJ67" s="392"/>
      <c r="AK67" s="392"/>
      <c r="AL67" s="392"/>
      <c r="AM67" s="392"/>
      <c r="AN67" s="392"/>
      <c r="AO67" s="392"/>
      <c r="AP67" s="392"/>
      <c r="AQ67" s="392"/>
      <c r="AR67" s="392"/>
      <c r="AS67" s="392"/>
      <c r="AT67" s="392"/>
      <c r="AU67" s="392"/>
      <c r="AV67" s="392"/>
      <c r="AW67" s="392"/>
      <c r="AX67" s="392"/>
      <c r="AY67" s="392"/>
      <c r="AZ67" s="392"/>
      <c r="BA67" s="392"/>
      <c r="BB67" s="392"/>
      <c r="BC67" s="392"/>
      <c r="BD67" s="392"/>
      <c r="BE67" s="392"/>
      <c r="BF67" s="392"/>
      <c r="BG67" s="392"/>
      <c r="BH67" s="392"/>
      <c r="BI67" s="392"/>
      <c r="BJ67" s="392"/>
      <c r="BK67" s="392"/>
      <c r="BL67" s="392"/>
      <c r="BM67" s="392"/>
      <c r="BN67" s="392"/>
      <c r="BO67" s="392"/>
      <c r="BP67" s="392"/>
      <c r="BQ67" s="392"/>
      <c r="BR67" s="392"/>
      <c r="BS67" s="392"/>
      <c r="BT67" s="392"/>
    </row>
    <row r="68" spans="1:72" ht="99.75">
      <c r="A68" s="411">
        <v>54</v>
      </c>
      <c r="B68" s="412" t="s">
        <v>478</v>
      </c>
      <c r="C68" s="429">
        <v>43966</v>
      </c>
      <c r="D68" s="424" t="s">
        <v>479</v>
      </c>
      <c r="E68" s="424" t="s">
        <v>480</v>
      </c>
      <c r="F68" s="431"/>
      <c r="G68" s="418">
        <v>461668</v>
      </c>
      <c r="H68" s="417" t="s">
        <v>399</v>
      </c>
      <c r="I68" s="418" t="s">
        <v>404</v>
      </c>
      <c r="J68" s="417"/>
      <c r="K68" s="417" t="s">
        <v>401</v>
      </c>
      <c r="L68" s="426"/>
      <c r="M68" s="421"/>
      <c r="N68" s="420"/>
      <c r="O68" s="421"/>
      <c r="P68" s="421"/>
      <c r="Q68" s="422"/>
      <c r="R68" s="422"/>
      <c r="BJ68" s="392"/>
      <c r="BK68" s="392"/>
      <c r="BL68" s="392"/>
      <c r="BM68" s="392"/>
      <c r="BN68" s="392"/>
      <c r="BO68" s="392"/>
      <c r="BP68" s="392"/>
      <c r="BQ68" s="392"/>
      <c r="BR68" s="392"/>
      <c r="BS68" s="392"/>
      <c r="BT68" s="392"/>
    </row>
    <row r="69" spans="1:72" ht="213.75">
      <c r="A69" s="411">
        <v>55</v>
      </c>
      <c r="B69" s="412" t="s">
        <v>478</v>
      </c>
      <c r="C69" s="429">
        <v>45016</v>
      </c>
      <c r="D69" s="418" t="s">
        <v>481</v>
      </c>
      <c r="E69" s="424" t="s">
        <v>482</v>
      </c>
      <c r="F69" s="431"/>
      <c r="G69" s="418">
        <v>344883</v>
      </c>
      <c r="H69" s="417" t="s">
        <v>399</v>
      </c>
      <c r="I69" s="418" t="s">
        <v>404</v>
      </c>
      <c r="J69" s="417"/>
      <c r="K69" s="417" t="s">
        <v>401</v>
      </c>
      <c r="L69" s="426"/>
      <c r="M69" s="421"/>
      <c r="N69" s="420"/>
      <c r="O69" s="421"/>
      <c r="P69" s="421"/>
      <c r="Q69" s="422"/>
      <c r="R69" s="422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</row>
    <row r="70" spans="1:72" ht="99.75">
      <c r="A70" s="411">
        <v>56</v>
      </c>
      <c r="B70" s="411" t="s">
        <v>483</v>
      </c>
      <c r="C70" s="413">
        <v>44090</v>
      </c>
      <c r="D70" s="414" t="s">
        <v>484</v>
      </c>
      <c r="E70" s="415" t="s">
        <v>485</v>
      </c>
      <c r="F70" s="416" t="s">
        <v>486</v>
      </c>
      <c r="G70" s="458">
        <v>477958</v>
      </c>
      <c r="H70" s="417" t="s">
        <v>399</v>
      </c>
      <c r="I70" s="418" t="s">
        <v>404</v>
      </c>
      <c r="J70" s="417"/>
      <c r="K70" s="417" t="s">
        <v>401</v>
      </c>
      <c r="L70" s="447"/>
      <c r="M70" s="421"/>
      <c r="N70" s="420"/>
      <c r="O70" s="448"/>
      <c r="P70" s="448"/>
      <c r="Q70" s="449"/>
      <c r="R70" s="449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</row>
    <row r="71" spans="1:72" ht="99.75">
      <c r="A71" s="411">
        <v>57</v>
      </c>
      <c r="B71" s="411" t="s">
        <v>483</v>
      </c>
      <c r="C71" s="413">
        <v>44090</v>
      </c>
      <c r="D71" s="414" t="s">
        <v>484</v>
      </c>
      <c r="E71" s="415" t="s">
        <v>485</v>
      </c>
      <c r="F71" s="431" t="s">
        <v>487</v>
      </c>
      <c r="G71" s="458">
        <v>477954</v>
      </c>
      <c r="H71" s="417" t="s">
        <v>399</v>
      </c>
      <c r="I71" s="418" t="s">
        <v>408</v>
      </c>
      <c r="J71" s="459">
        <v>45962</v>
      </c>
      <c r="K71" s="417" t="s">
        <v>401</v>
      </c>
      <c r="L71" s="447"/>
      <c r="M71" s="460">
        <v>45962</v>
      </c>
      <c r="N71" s="461"/>
      <c r="O71" s="448"/>
      <c r="P71" s="448"/>
      <c r="Q71" s="449"/>
      <c r="R71" s="449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</row>
    <row r="72" spans="1:72" ht="99.75">
      <c r="A72" s="411">
        <v>58</v>
      </c>
      <c r="B72" s="411" t="s">
        <v>483</v>
      </c>
      <c r="C72" s="413">
        <v>44090</v>
      </c>
      <c r="D72" s="414" t="s">
        <v>484</v>
      </c>
      <c r="E72" s="415" t="s">
        <v>485</v>
      </c>
      <c r="F72" s="416" t="s">
        <v>488</v>
      </c>
      <c r="G72" s="458" t="s">
        <v>489</v>
      </c>
      <c r="H72" s="417" t="s">
        <v>399</v>
      </c>
      <c r="I72" s="418" t="s">
        <v>400</v>
      </c>
      <c r="J72" s="462"/>
      <c r="K72" s="417" t="s">
        <v>401</v>
      </c>
      <c r="L72" s="447"/>
      <c r="M72" s="448"/>
      <c r="N72" s="463"/>
      <c r="O72" s="448"/>
      <c r="P72" s="448"/>
      <c r="Q72" s="449"/>
      <c r="R72" s="449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</row>
    <row r="73" spans="1:72" ht="99.75">
      <c r="A73" s="411">
        <v>59</v>
      </c>
      <c r="B73" s="411" t="s">
        <v>483</v>
      </c>
      <c r="C73" s="413">
        <v>44090</v>
      </c>
      <c r="D73" s="414" t="s">
        <v>484</v>
      </c>
      <c r="E73" s="415" t="s">
        <v>485</v>
      </c>
      <c r="F73" s="416" t="s">
        <v>490</v>
      </c>
      <c r="G73" s="458">
        <v>477959</v>
      </c>
      <c r="H73" s="417" t="s">
        <v>399</v>
      </c>
      <c r="I73" s="418" t="s">
        <v>446</v>
      </c>
      <c r="J73" s="427">
        <v>45962</v>
      </c>
      <c r="K73" s="417" t="s">
        <v>401</v>
      </c>
      <c r="L73" s="447"/>
      <c r="M73" s="428">
        <v>45962</v>
      </c>
      <c r="N73" s="420"/>
      <c r="O73" s="448"/>
      <c r="P73" s="448"/>
      <c r="Q73" s="449"/>
      <c r="R73" s="449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</row>
    <row r="74" spans="1:72" ht="99.75">
      <c r="A74" s="411">
        <v>60</v>
      </c>
      <c r="B74" s="411" t="s">
        <v>483</v>
      </c>
      <c r="C74" s="413">
        <v>44090</v>
      </c>
      <c r="D74" s="414" t="s">
        <v>484</v>
      </c>
      <c r="E74" s="415" t="s">
        <v>485</v>
      </c>
      <c r="F74" s="416" t="s">
        <v>491</v>
      </c>
      <c r="G74" s="458">
        <v>477960</v>
      </c>
      <c r="H74" s="417" t="s">
        <v>399</v>
      </c>
      <c r="I74" s="418" t="s">
        <v>410</v>
      </c>
      <c r="J74" s="417"/>
      <c r="K74" s="417" t="s">
        <v>401</v>
      </c>
      <c r="L74" s="447"/>
      <c r="M74" s="421"/>
      <c r="N74" s="420"/>
      <c r="O74" s="448"/>
      <c r="P74" s="448"/>
      <c r="Q74" s="449"/>
      <c r="R74" s="449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</row>
    <row r="75" spans="1:72" ht="99.75">
      <c r="A75" s="411">
        <v>61</v>
      </c>
      <c r="B75" s="411" t="s">
        <v>483</v>
      </c>
      <c r="C75" s="413">
        <v>44090</v>
      </c>
      <c r="D75" s="414" t="s">
        <v>484</v>
      </c>
      <c r="E75" s="415" t="s">
        <v>485</v>
      </c>
      <c r="F75" s="416" t="s">
        <v>492</v>
      </c>
      <c r="G75" s="458">
        <v>477953</v>
      </c>
      <c r="H75" s="417" t="s">
        <v>399</v>
      </c>
      <c r="I75" s="418" t="s">
        <v>410</v>
      </c>
      <c r="J75" s="417"/>
      <c r="K75" s="417" t="s">
        <v>401</v>
      </c>
      <c r="L75" s="447"/>
      <c r="M75" s="421"/>
      <c r="N75" s="420"/>
      <c r="O75" s="448"/>
      <c r="P75" s="448"/>
      <c r="Q75" s="449"/>
      <c r="R75" s="449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</row>
    <row r="76" spans="1:72" ht="99.75">
      <c r="A76" s="411">
        <v>62</v>
      </c>
      <c r="B76" s="411" t="s">
        <v>483</v>
      </c>
      <c r="C76" s="413">
        <v>44090</v>
      </c>
      <c r="D76" s="414" t="s">
        <v>484</v>
      </c>
      <c r="E76" s="415" t="s">
        <v>485</v>
      </c>
      <c r="F76" s="416" t="s">
        <v>493</v>
      </c>
      <c r="G76" s="458" t="s">
        <v>494</v>
      </c>
      <c r="H76" s="417" t="s">
        <v>399</v>
      </c>
      <c r="I76" s="418" t="s">
        <v>400</v>
      </c>
      <c r="J76" s="462"/>
      <c r="K76" s="417" t="s">
        <v>401</v>
      </c>
      <c r="L76" s="447"/>
      <c r="M76" s="448"/>
      <c r="N76" s="463"/>
      <c r="O76" s="448"/>
      <c r="P76" s="448"/>
      <c r="Q76" s="449"/>
      <c r="R76" s="449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</row>
    <row r="77" spans="1:72" ht="99.75">
      <c r="A77" s="411">
        <v>63</v>
      </c>
      <c r="B77" s="411" t="s">
        <v>483</v>
      </c>
      <c r="C77" s="413">
        <v>44090</v>
      </c>
      <c r="D77" s="414" t="s">
        <v>484</v>
      </c>
      <c r="E77" s="415" t="s">
        <v>485</v>
      </c>
      <c r="F77" s="416" t="s">
        <v>495</v>
      </c>
      <c r="G77" s="458" t="s">
        <v>496</v>
      </c>
      <c r="H77" s="417" t="s">
        <v>399</v>
      </c>
      <c r="I77" s="418" t="s">
        <v>400</v>
      </c>
      <c r="J77" s="462"/>
      <c r="K77" s="417" t="s">
        <v>401</v>
      </c>
      <c r="L77" s="447"/>
      <c r="M77" s="448"/>
      <c r="N77" s="463"/>
      <c r="O77" s="448"/>
      <c r="P77" s="448"/>
      <c r="Q77" s="449"/>
      <c r="R77" s="449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</row>
    <row r="78" spans="1:72" ht="99.75">
      <c r="A78" s="411">
        <v>64</v>
      </c>
      <c r="B78" s="411" t="s">
        <v>483</v>
      </c>
      <c r="C78" s="464"/>
      <c r="D78" s="414" t="s">
        <v>497</v>
      </c>
      <c r="E78" s="415" t="s">
        <v>498</v>
      </c>
      <c r="F78" s="431" t="s">
        <v>499</v>
      </c>
      <c r="G78" s="458" t="s">
        <v>500</v>
      </c>
      <c r="H78" s="417" t="s">
        <v>399</v>
      </c>
      <c r="I78" s="418" t="s">
        <v>410</v>
      </c>
      <c r="J78" s="462"/>
      <c r="K78" s="417" t="s">
        <v>401</v>
      </c>
      <c r="L78" s="447"/>
      <c r="M78" s="448"/>
      <c r="N78" s="461"/>
      <c r="O78" s="448"/>
      <c r="P78" s="448"/>
      <c r="Q78" s="449"/>
      <c r="R78" s="449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</row>
    <row r="79" spans="1:72" ht="71.25">
      <c r="A79" s="411">
        <v>65</v>
      </c>
      <c r="B79" s="411" t="s">
        <v>483</v>
      </c>
      <c r="C79" s="429">
        <v>44119</v>
      </c>
      <c r="D79" s="414" t="s">
        <v>501</v>
      </c>
      <c r="E79" s="465" t="s">
        <v>502</v>
      </c>
      <c r="F79" s="466" t="s">
        <v>503</v>
      </c>
      <c r="G79" s="458" t="s">
        <v>504</v>
      </c>
      <c r="H79" s="417" t="s">
        <v>399</v>
      </c>
      <c r="I79" s="418" t="s">
        <v>446</v>
      </c>
      <c r="J79" s="427">
        <v>45962</v>
      </c>
      <c r="K79" s="417" t="s">
        <v>401</v>
      </c>
      <c r="L79" s="447"/>
      <c r="M79" s="427">
        <v>45962</v>
      </c>
      <c r="N79" s="463"/>
      <c r="O79" s="448"/>
      <c r="P79" s="448"/>
      <c r="Q79" s="449"/>
      <c r="R79" s="44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</row>
    <row r="80" spans="1:72" ht="71.25">
      <c r="A80" s="411">
        <v>66</v>
      </c>
      <c r="B80" s="411" t="s">
        <v>483</v>
      </c>
      <c r="C80" s="429">
        <v>44119</v>
      </c>
      <c r="D80" s="414" t="s">
        <v>501</v>
      </c>
      <c r="E80" s="465" t="s">
        <v>502</v>
      </c>
      <c r="F80" s="431" t="s">
        <v>505</v>
      </c>
      <c r="G80" s="458" t="s">
        <v>506</v>
      </c>
      <c r="H80" s="417" t="s">
        <v>399</v>
      </c>
      <c r="I80" s="418" t="s">
        <v>446</v>
      </c>
      <c r="J80" s="427">
        <v>45962</v>
      </c>
      <c r="K80" s="417" t="s">
        <v>401</v>
      </c>
      <c r="L80" s="447"/>
      <c r="M80" s="428">
        <v>45962</v>
      </c>
      <c r="N80" s="420"/>
      <c r="O80" s="448"/>
      <c r="P80" s="448"/>
      <c r="Q80" s="449"/>
      <c r="R80" s="449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</row>
    <row r="81" spans="1:18" ht="71.25">
      <c r="A81" s="411">
        <v>67</v>
      </c>
      <c r="B81" s="411" t="s">
        <v>483</v>
      </c>
      <c r="C81" s="429">
        <v>44119</v>
      </c>
      <c r="D81" s="414" t="s">
        <v>501</v>
      </c>
      <c r="E81" s="465" t="s">
        <v>502</v>
      </c>
      <c r="F81" s="431" t="s">
        <v>507</v>
      </c>
      <c r="G81" s="458" t="s">
        <v>508</v>
      </c>
      <c r="H81" s="417" t="s">
        <v>399</v>
      </c>
      <c r="I81" s="418" t="s">
        <v>408</v>
      </c>
      <c r="J81" s="427">
        <v>45962</v>
      </c>
      <c r="K81" s="417" t="s">
        <v>401</v>
      </c>
      <c r="L81" s="447"/>
      <c r="M81" s="428">
        <v>45962</v>
      </c>
      <c r="N81" s="420"/>
      <c r="O81" s="448"/>
      <c r="P81" s="448"/>
      <c r="Q81" s="449"/>
      <c r="R81" s="449"/>
    </row>
    <row r="82" spans="1:18" ht="142.5">
      <c r="A82" s="411">
        <v>68</v>
      </c>
      <c r="B82" s="412" t="s">
        <v>509</v>
      </c>
      <c r="C82" s="429">
        <v>45016</v>
      </c>
      <c r="D82" s="424" t="s">
        <v>417</v>
      </c>
      <c r="E82" s="424" t="s">
        <v>510</v>
      </c>
      <c r="F82" s="431" t="s">
        <v>511</v>
      </c>
      <c r="G82" s="418">
        <v>274773</v>
      </c>
      <c r="H82" s="417" t="s">
        <v>399</v>
      </c>
      <c r="I82" s="418" t="s">
        <v>512</v>
      </c>
      <c r="J82" s="417"/>
      <c r="K82" s="417" t="s">
        <v>401</v>
      </c>
      <c r="L82" s="426"/>
      <c r="M82" s="421"/>
      <c r="N82" s="420"/>
      <c r="O82" s="421"/>
      <c r="P82" s="421"/>
      <c r="Q82" s="422"/>
      <c r="R82" s="422"/>
    </row>
    <row r="83" spans="1:18" ht="142.5">
      <c r="A83" s="411">
        <v>69</v>
      </c>
      <c r="B83" s="412" t="s">
        <v>513</v>
      </c>
      <c r="C83" s="429">
        <v>43976</v>
      </c>
      <c r="D83" s="424" t="s">
        <v>514</v>
      </c>
      <c r="E83" s="424" t="s">
        <v>515</v>
      </c>
      <c r="F83" s="431" t="s">
        <v>516</v>
      </c>
      <c r="G83" s="431" t="s">
        <v>517</v>
      </c>
      <c r="H83" s="417" t="s">
        <v>399</v>
      </c>
      <c r="I83" s="418" t="s">
        <v>400</v>
      </c>
      <c r="J83" s="417"/>
      <c r="K83" s="417" t="s">
        <v>401</v>
      </c>
      <c r="L83" s="426"/>
      <c r="M83" s="421"/>
      <c r="N83" s="420"/>
      <c r="O83" s="421"/>
      <c r="P83" s="417" t="s">
        <v>518</v>
      </c>
      <c r="Q83" s="422"/>
      <c r="R83" s="422"/>
    </row>
    <row r="84" spans="1:18" ht="142.5">
      <c r="A84" s="411">
        <v>70</v>
      </c>
      <c r="B84" s="412" t="s">
        <v>513</v>
      </c>
      <c r="C84" s="429">
        <v>43976</v>
      </c>
      <c r="D84" s="424" t="s">
        <v>514</v>
      </c>
      <c r="E84" s="424" t="s">
        <v>515</v>
      </c>
      <c r="F84" s="431" t="s">
        <v>519</v>
      </c>
      <c r="G84" s="418">
        <v>467133</v>
      </c>
      <c r="H84" s="417" t="s">
        <v>399</v>
      </c>
      <c r="I84" s="418" t="s">
        <v>400</v>
      </c>
      <c r="J84" s="417"/>
      <c r="K84" s="417" t="s">
        <v>401</v>
      </c>
      <c r="L84" s="426"/>
      <c r="M84" s="421"/>
      <c r="N84" s="420"/>
      <c r="O84" s="448"/>
      <c r="P84" s="448"/>
      <c r="Q84" s="449"/>
      <c r="R84" s="449"/>
    </row>
    <row r="85" spans="1:18" ht="142.5">
      <c r="A85" s="411">
        <v>71</v>
      </c>
      <c r="B85" s="412" t="s">
        <v>513</v>
      </c>
      <c r="C85" s="429">
        <v>43976</v>
      </c>
      <c r="D85" s="424" t="s">
        <v>514</v>
      </c>
      <c r="E85" s="424" t="s">
        <v>515</v>
      </c>
      <c r="F85" s="431" t="s">
        <v>520</v>
      </c>
      <c r="G85" s="431" t="s">
        <v>521</v>
      </c>
      <c r="H85" s="417" t="s">
        <v>399</v>
      </c>
      <c r="I85" s="418" t="s">
        <v>400</v>
      </c>
      <c r="J85" s="417"/>
      <c r="K85" s="417" t="s">
        <v>401</v>
      </c>
      <c r="L85" s="426"/>
      <c r="M85" s="421"/>
      <c r="N85" s="420"/>
      <c r="O85" s="448"/>
      <c r="P85" s="448"/>
      <c r="Q85" s="449"/>
      <c r="R85" s="449"/>
    </row>
  </sheetData>
  <mergeCells count="1">
    <mergeCell ref="D12:K12"/>
  </mergeCells>
  <pageMargins left="0.39374999999999999" right="0.39374999999999999" top="0.67986111111111103" bottom="0.64027777777777795" header="0.511811023622047" footer="0.511811023622047"/>
  <pageSetup paperSize="9" scale="53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L70"/>
  <sheetViews>
    <sheetView showGridLines="0" zoomScale="82" zoomScaleNormal="82" workbookViewId="0">
      <selection activeCell="E10" sqref="E10"/>
    </sheetView>
  </sheetViews>
  <sheetFormatPr defaultColWidth="9.42578125" defaultRowHeight="11.25"/>
  <cols>
    <col min="1" max="1" width="9.140625" style="344" customWidth="1"/>
    <col min="2" max="2" width="66.28515625" style="344" customWidth="1"/>
    <col min="3" max="3" width="25.42578125" style="344" customWidth="1"/>
    <col min="4" max="4" width="33.7109375" style="344" customWidth="1"/>
    <col min="5" max="5" width="28.5703125" style="344" customWidth="1"/>
    <col min="6" max="6" width="15.140625" style="344" customWidth="1"/>
    <col min="7" max="7" width="16.42578125" style="344" customWidth="1"/>
    <col min="8" max="8" width="33.28515625" style="344" customWidth="1"/>
    <col min="9" max="64" width="9.42578125" style="344" customWidth="1"/>
    <col min="65" max="16384" width="9.42578125" style="345"/>
  </cols>
  <sheetData>
    <row r="1" spans="1:14" ht="12"/>
    <row r="2" spans="1:14" ht="15" customHeight="1">
      <c r="B2" s="676" t="s">
        <v>522</v>
      </c>
      <c r="C2" s="676"/>
      <c r="E2" s="285" t="s">
        <v>29</v>
      </c>
      <c r="F2" s="11" t="s">
        <v>30</v>
      </c>
    </row>
    <row r="3" spans="1:14" ht="15" customHeight="1">
      <c r="B3" s="677" t="s">
        <v>523</v>
      </c>
      <c r="C3" s="677"/>
      <c r="E3" s="285" t="s">
        <v>32</v>
      </c>
      <c r="F3" s="11">
        <v>2026</v>
      </c>
    </row>
    <row r="4" spans="1:14" ht="15" customHeight="1">
      <c r="E4" s="286" t="s">
        <v>33</v>
      </c>
      <c r="F4" s="14" t="s">
        <v>4</v>
      </c>
    </row>
    <row r="11" spans="1:14" ht="10.5" customHeight="1"/>
    <row r="12" spans="1:14" s="343" customFormat="1" ht="18.75" customHeight="1">
      <c r="A12" s="347" t="s">
        <v>524</v>
      </c>
      <c r="B12" s="691" t="s">
        <v>525</v>
      </c>
      <c r="C12" s="691"/>
      <c r="D12" s="691"/>
      <c r="E12" s="691"/>
      <c r="F12" s="691"/>
      <c r="G12" s="348"/>
      <c r="H12" s="348"/>
      <c r="I12" s="348"/>
      <c r="J12" s="348"/>
      <c r="K12" s="348"/>
      <c r="L12" s="348"/>
      <c r="M12" s="348"/>
      <c r="N12" s="348"/>
    </row>
    <row r="13" spans="1:14" s="344" customFormat="1" ht="24.75" customHeight="1">
      <c r="A13" s="349" t="s">
        <v>307</v>
      </c>
      <c r="B13" s="349" t="s">
        <v>526</v>
      </c>
      <c r="C13" s="350" t="s">
        <v>527</v>
      </c>
      <c r="D13" s="349" t="s">
        <v>528</v>
      </c>
      <c r="E13" s="351" t="s">
        <v>529</v>
      </c>
      <c r="F13" s="351" t="s">
        <v>530</v>
      </c>
      <c r="G13" s="692" t="s">
        <v>531</v>
      </c>
      <c r="H13" s="692"/>
      <c r="I13" s="352"/>
      <c r="J13" s="352"/>
      <c r="K13" s="352"/>
      <c r="L13" s="352"/>
      <c r="M13" s="352"/>
      <c r="N13" s="352"/>
    </row>
    <row r="14" spans="1:14" ht="43.5" customHeight="1">
      <c r="A14" s="353">
        <v>1</v>
      </c>
      <c r="B14" s="354" t="s">
        <v>532</v>
      </c>
      <c r="C14" s="355">
        <v>46216</v>
      </c>
      <c r="D14" s="356" t="s">
        <v>533</v>
      </c>
      <c r="E14" s="357">
        <v>353847.57</v>
      </c>
      <c r="F14" s="358" t="s">
        <v>534</v>
      </c>
      <c r="G14" s="693" t="s">
        <v>535</v>
      </c>
      <c r="H14" s="693"/>
      <c r="I14" s="352"/>
      <c r="J14" s="352"/>
      <c r="K14" s="352"/>
      <c r="L14" s="352"/>
      <c r="M14" s="352"/>
      <c r="N14" s="352"/>
    </row>
    <row r="15" spans="1:14" ht="16.5" customHeight="1">
      <c r="A15" s="353">
        <v>2</v>
      </c>
      <c r="B15" s="359"/>
      <c r="C15" s="360"/>
      <c r="D15" s="361"/>
      <c r="E15" s="362"/>
      <c r="F15" s="363"/>
      <c r="G15" s="694"/>
      <c r="H15" s="695"/>
      <c r="I15" s="352"/>
      <c r="J15" s="352"/>
      <c r="K15" s="352"/>
      <c r="L15" s="352"/>
      <c r="M15" s="352"/>
      <c r="N15" s="352"/>
    </row>
    <row r="16" spans="1:14" ht="16.5" customHeight="1">
      <c r="A16" s="353">
        <v>3</v>
      </c>
      <c r="B16" s="359"/>
      <c r="C16" s="360"/>
      <c r="D16" s="361"/>
      <c r="E16" s="362"/>
      <c r="F16" s="363"/>
      <c r="G16" s="694"/>
      <c r="H16" s="695"/>
      <c r="I16" s="352"/>
      <c r="J16" s="352"/>
      <c r="K16" s="352"/>
      <c r="L16" s="352"/>
      <c r="M16" s="352"/>
      <c r="N16" s="352"/>
    </row>
    <row r="17" spans="1:14" ht="16.5" customHeight="1">
      <c r="A17" s="353">
        <v>4</v>
      </c>
      <c r="B17" s="359"/>
      <c r="C17" s="360"/>
      <c r="D17" s="361"/>
      <c r="E17" s="362"/>
      <c r="F17" s="363"/>
      <c r="G17" s="694"/>
      <c r="H17" s="695"/>
      <c r="I17" s="352"/>
      <c r="J17" s="352"/>
      <c r="K17" s="352"/>
      <c r="L17" s="352"/>
      <c r="M17" s="352"/>
      <c r="N17" s="352"/>
    </row>
    <row r="18" spans="1:14" ht="16.5" customHeight="1">
      <c r="A18" s="353">
        <v>5</v>
      </c>
      <c r="B18" s="359"/>
      <c r="C18" s="360"/>
      <c r="D18" s="361"/>
      <c r="E18" s="362"/>
      <c r="F18" s="363"/>
      <c r="G18" s="694"/>
      <c r="H18" s="695"/>
      <c r="I18" s="352"/>
      <c r="J18" s="352"/>
      <c r="K18" s="352"/>
      <c r="L18" s="352"/>
      <c r="M18" s="352"/>
      <c r="N18" s="352"/>
    </row>
    <row r="19" spans="1:14" ht="16.5" customHeight="1">
      <c r="A19" s="353">
        <v>6</v>
      </c>
      <c r="B19" s="359"/>
      <c r="C19" s="360"/>
      <c r="D19" s="361"/>
      <c r="E19" s="362"/>
      <c r="F19" s="363"/>
      <c r="G19" s="694"/>
      <c r="H19" s="695"/>
      <c r="I19" s="352"/>
      <c r="J19" s="352"/>
      <c r="K19" s="352"/>
      <c r="L19" s="352"/>
      <c r="M19" s="352"/>
      <c r="N19" s="352"/>
    </row>
    <row r="20" spans="1:14" ht="16.5" customHeight="1">
      <c r="A20" s="353">
        <v>7</v>
      </c>
      <c r="B20" s="359"/>
      <c r="C20" s="360"/>
      <c r="D20" s="361"/>
      <c r="E20" s="362"/>
      <c r="F20" s="363"/>
      <c r="G20" s="694"/>
      <c r="H20" s="695"/>
      <c r="I20" s="352"/>
      <c r="J20" s="352"/>
      <c r="K20" s="352"/>
      <c r="L20" s="352"/>
      <c r="M20" s="352"/>
      <c r="N20" s="352"/>
    </row>
    <row r="21" spans="1:14" ht="16.5" customHeight="1">
      <c r="A21" s="353">
        <v>8</v>
      </c>
      <c r="B21" s="359"/>
      <c r="C21" s="360"/>
      <c r="D21" s="361"/>
      <c r="E21" s="362"/>
      <c r="F21" s="363"/>
      <c r="G21" s="694"/>
      <c r="H21" s="695"/>
      <c r="I21" s="352"/>
      <c r="J21" s="352"/>
      <c r="K21" s="352"/>
      <c r="L21" s="352"/>
      <c r="M21" s="352"/>
      <c r="N21" s="352"/>
    </row>
    <row r="22" spans="1:14" ht="16.5" customHeight="1">
      <c r="A22" s="353">
        <v>9</v>
      </c>
      <c r="B22" s="359"/>
      <c r="C22" s="360"/>
      <c r="D22" s="361"/>
      <c r="E22" s="362"/>
      <c r="F22" s="363"/>
      <c r="G22" s="694"/>
      <c r="H22" s="695"/>
      <c r="I22" s="352"/>
      <c r="J22" s="352"/>
      <c r="K22" s="352"/>
      <c r="L22" s="352"/>
      <c r="M22" s="352"/>
      <c r="N22" s="352"/>
    </row>
    <row r="23" spans="1:14" ht="16.5" customHeight="1">
      <c r="A23" s="353">
        <v>10</v>
      </c>
      <c r="B23" s="359"/>
      <c r="C23" s="360"/>
      <c r="D23" s="361"/>
      <c r="E23" s="362"/>
      <c r="F23" s="363"/>
      <c r="G23" s="694"/>
      <c r="H23" s="695"/>
      <c r="I23" s="352"/>
      <c r="J23" s="352"/>
      <c r="K23" s="352"/>
      <c r="L23" s="352"/>
      <c r="M23" s="352"/>
      <c r="N23" s="352"/>
    </row>
    <row r="24" spans="1:14" ht="14.25" customHeight="1">
      <c r="D24" s="352"/>
      <c r="E24" s="352"/>
      <c r="F24" s="352"/>
      <c r="G24" s="352"/>
      <c r="H24" s="352"/>
      <c r="I24" s="352"/>
      <c r="J24" s="352"/>
      <c r="K24" s="352"/>
      <c r="L24" s="352"/>
      <c r="M24" s="352"/>
      <c r="N24" s="352"/>
    </row>
    <row r="25" spans="1:14" ht="14.25" customHeight="1">
      <c r="D25" s="352"/>
      <c r="E25" s="352"/>
      <c r="F25" s="352"/>
      <c r="G25" s="352"/>
      <c r="H25" s="352"/>
      <c r="I25" s="352"/>
      <c r="J25" s="352"/>
      <c r="K25" s="352"/>
      <c r="L25" s="352"/>
      <c r="M25" s="352"/>
      <c r="N25" s="352"/>
    </row>
    <row r="26" spans="1:14" ht="11.25" customHeight="1">
      <c r="D26" s="352"/>
      <c r="E26" s="352"/>
      <c r="F26" s="352"/>
      <c r="G26" s="352"/>
      <c r="H26" s="352"/>
      <c r="I26" s="352"/>
      <c r="J26" s="352"/>
      <c r="K26" s="352"/>
      <c r="L26" s="352"/>
      <c r="M26" s="352"/>
      <c r="N26" s="352"/>
    </row>
    <row r="27" spans="1:14" ht="18" customHeight="1">
      <c r="A27" s="352"/>
      <c r="B27" s="691" t="s">
        <v>536</v>
      </c>
      <c r="C27" s="691"/>
      <c r="D27" s="691"/>
      <c r="E27" s="691"/>
      <c r="F27" s="691"/>
      <c r="G27" s="352"/>
      <c r="H27" s="352"/>
      <c r="I27" s="352"/>
      <c r="J27" s="352"/>
      <c r="K27" s="352"/>
      <c r="L27" s="352"/>
      <c r="M27" s="352"/>
      <c r="N27" s="352"/>
    </row>
    <row r="28" spans="1:14" ht="24.75" customHeight="1">
      <c r="A28" s="349" t="s">
        <v>307</v>
      </c>
      <c r="B28" s="349" t="s">
        <v>537</v>
      </c>
      <c r="C28" s="350" t="s">
        <v>538</v>
      </c>
      <c r="D28" s="350" t="s">
        <v>527</v>
      </c>
      <c r="E28" s="349" t="s">
        <v>528</v>
      </c>
      <c r="F28" s="349" t="s">
        <v>539</v>
      </c>
      <c r="G28" s="349" t="s">
        <v>529</v>
      </c>
      <c r="H28" s="349" t="s">
        <v>531</v>
      </c>
      <c r="I28" s="352"/>
      <c r="J28" s="352"/>
      <c r="K28" s="352"/>
      <c r="L28" s="352"/>
      <c r="M28" s="352"/>
      <c r="N28" s="352"/>
    </row>
    <row r="29" spans="1:14" ht="16.5" customHeight="1">
      <c r="A29" s="353">
        <v>1</v>
      </c>
      <c r="B29" s="364" t="s">
        <v>540</v>
      </c>
      <c r="C29" s="365" t="s">
        <v>541</v>
      </c>
      <c r="D29" s="366">
        <v>46126</v>
      </c>
      <c r="E29" s="367" t="s">
        <v>542</v>
      </c>
      <c r="F29" s="368">
        <v>1</v>
      </c>
      <c r="G29" s="369"/>
      <c r="H29" s="370" t="s">
        <v>535</v>
      </c>
      <c r="I29" s="352"/>
      <c r="J29" s="352"/>
      <c r="K29" s="352"/>
      <c r="L29" s="352"/>
      <c r="M29" s="352"/>
      <c r="N29" s="352"/>
    </row>
    <row r="30" spans="1:14" ht="16.5" customHeight="1">
      <c r="A30" s="353">
        <v>2</v>
      </c>
      <c r="B30" s="371" t="s">
        <v>543</v>
      </c>
      <c r="C30" s="365" t="s">
        <v>544</v>
      </c>
      <c r="D30" s="366">
        <v>46232</v>
      </c>
      <c r="E30" s="372" t="s">
        <v>545</v>
      </c>
      <c r="F30" s="368">
        <v>5</v>
      </c>
      <c r="G30" s="369"/>
      <c r="H30" s="370" t="s">
        <v>546</v>
      </c>
      <c r="I30" s="352"/>
      <c r="J30" s="352"/>
      <c r="K30" s="352"/>
      <c r="L30" s="352"/>
      <c r="M30" s="352"/>
      <c r="N30" s="352"/>
    </row>
    <row r="31" spans="1:14" ht="16.5" customHeight="1">
      <c r="A31" s="353">
        <v>3</v>
      </c>
      <c r="B31" s="373" t="s">
        <v>547</v>
      </c>
      <c r="C31" s="365" t="s">
        <v>548</v>
      </c>
      <c r="D31" s="366">
        <v>46232</v>
      </c>
      <c r="E31" s="372" t="s">
        <v>549</v>
      </c>
      <c r="F31" s="368">
        <v>2</v>
      </c>
      <c r="G31" s="369"/>
      <c r="H31" s="370" t="s">
        <v>546</v>
      </c>
      <c r="I31" s="352"/>
      <c r="J31" s="352"/>
      <c r="K31" s="352"/>
      <c r="L31" s="352"/>
      <c r="M31" s="352"/>
      <c r="N31" s="352"/>
    </row>
    <row r="32" spans="1:14" ht="16.5" customHeight="1">
      <c r="A32" s="353">
        <v>4</v>
      </c>
      <c r="B32" s="373" t="s">
        <v>550</v>
      </c>
      <c r="C32" s="365" t="s">
        <v>551</v>
      </c>
      <c r="D32" s="366">
        <v>46232</v>
      </c>
      <c r="E32" s="372" t="s">
        <v>552</v>
      </c>
      <c r="F32" s="368">
        <v>4</v>
      </c>
      <c r="G32" s="369"/>
      <c r="H32" s="370" t="s">
        <v>546</v>
      </c>
      <c r="I32" s="352"/>
      <c r="J32" s="352"/>
      <c r="K32" s="352"/>
      <c r="L32" s="352"/>
      <c r="M32" s="352"/>
      <c r="N32" s="352"/>
    </row>
    <row r="33" spans="1:14" ht="16.5" customHeight="1">
      <c r="A33" s="353">
        <v>5</v>
      </c>
      <c r="B33" s="373" t="s">
        <v>553</v>
      </c>
      <c r="C33" s="365" t="s">
        <v>554</v>
      </c>
      <c r="D33" s="366">
        <v>46232</v>
      </c>
      <c r="E33" s="372" t="s">
        <v>555</v>
      </c>
      <c r="F33" s="368">
        <v>2</v>
      </c>
      <c r="G33" s="369"/>
      <c r="H33" s="370" t="s">
        <v>535</v>
      </c>
      <c r="I33" s="352"/>
      <c r="J33" s="352"/>
      <c r="K33" s="352"/>
      <c r="L33" s="352"/>
      <c r="M33" s="352"/>
      <c r="N33" s="352"/>
    </row>
    <row r="34" spans="1:14" ht="16.5" customHeight="1">
      <c r="A34" s="353">
        <v>6</v>
      </c>
      <c r="B34" s="374"/>
      <c r="C34" s="375"/>
      <c r="D34" s="376"/>
      <c r="E34" s="375"/>
      <c r="F34" s="377"/>
      <c r="G34" s="378"/>
      <c r="H34" s="379"/>
      <c r="I34" s="352"/>
      <c r="J34" s="352"/>
      <c r="K34" s="352"/>
      <c r="L34" s="352"/>
      <c r="M34" s="352"/>
      <c r="N34" s="352"/>
    </row>
    <row r="35" spans="1:14" ht="16.5" customHeight="1">
      <c r="A35" s="353">
        <v>7</v>
      </c>
      <c r="B35" s="374"/>
      <c r="C35" s="375"/>
      <c r="D35" s="376"/>
      <c r="E35" s="375"/>
      <c r="F35" s="377"/>
      <c r="G35" s="378"/>
      <c r="H35" s="379"/>
      <c r="I35" s="352"/>
      <c r="J35" s="352"/>
      <c r="K35" s="352"/>
      <c r="L35" s="352"/>
      <c r="M35" s="352"/>
      <c r="N35" s="352"/>
    </row>
    <row r="36" spans="1:14" ht="16.5" customHeight="1">
      <c r="A36" s="353">
        <v>8</v>
      </c>
      <c r="B36" s="374"/>
      <c r="C36" s="375"/>
      <c r="D36" s="376"/>
      <c r="E36" s="375"/>
      <c r="F36" s="377"/>
      <c r="G36" s="378"/>
      <c r="H36" s="379"/>
      <c r="I36" s="352"/>
      <c r="J36" s="352"/>
      <c r="K36" s="352"/>
      <c r="L36" s="352"/>
      <c r="M36" s="352"/>
      <c r="N36" s="352"/>
    </row>
    <row r="37" spans="1:14" ht="16.5" customHeight="1">
      <c r="A37" s="353">
        <v>9</v>
      </c>
      <c r="B37" s="374"/>
      <c r="C37" s="375"/>
      <c r="D37" s="376"/>
      <c r="E37" s="380"/>
      <c r="F37" s="381"/>
      <c r="G37" s="378"/>
      <c r="H37" s="379"/>
      <c r="I37" s="352"/>
      <c r="J37" s="352"/>
      <c r="K37" s="352"/>
      <c r="L37" s="352"/>
      <c r="M37" s="352"/>
      <c r="N37" s="352"/>
    </row>
    <row r="38" spans="1:14" ht="16.5" customHeight="1">
      <c r="A38" s="353">
        <v>10</v>
      </c>
      <c r="B38" s="374"/>
      <c r="C38" s="375"/>
      <c r="D38" s="376"/>
      <c r="E38" s="380"/>
      <c r="F38" s="381"/>
      <c r="G38" s="378"/>
      <c r="H38" s="379"/>
      <c r="I38" s="352"/>
      <c r="J38" s="352"/>
      <c r="K38" s="352"/>
      <c r="L38" s="352"/>
      <c r="M38" s="352"/>
      <c r="N38" s="352"/>
    </row>
    <row r="39" spans="1:14" ht="14.25" customHeight="1">
      <c r="A39" s="352"/>
      <c r="B39" s="352"/>
      <c r="C39" s="352"/>
      <c r="D39" s="352"/>
      <c r="E39" s="352"/>
      <c r="F39" s="352"/>
      <c r="G39" s="352"/>
      <c r="H39" s="352"/>
      <c r="I39" s="352"/>
      <c r="J39" s="352"/>
      <c r="K39" s="352"/>
      <c r="L39" s="352"/>
      <c r="M39" s="352"/>
      <c r="N39" s="352"/>
    </row>
    <row r="40" spans="1:14" ht="14.25" customHeight="1">
      <c r="A40" s="352"/>
      <c r="B40" s="352"/>
      <c r="C40" s="352"/>
      <c r="D40" s="352"/>
      <c r="E40" s="352"/>
      <c r="F40" s="352"/>
      <c r="G40" s="352"/>
      <c r="H40" s="352"/>
      <c r="I40" s="352"/>
      <c r="J40" s="352"/>
      <c r="K40" s="352"/>
      <c r="L40" s="352"/>
      <c r="M40" s="352"/>
      <c r="N40" s="352"/>
    </row>
    <row r="41" spans="1:14" ht="14.25" customHeight="1">
      <c r="A41" s="352"/>
      <c r="B41" s="352"/>
      <c r="C41" s="352"/>
      <c r="D41" s="352"/>
      <c r="E41" s="352"/>
      <c r="F41" s="352"/>
      <c r="G41" s="352"/>
      <c r="H41" s="352"/>
      <c r="I41" s="352"/>
      <c r="J41" s="352"/>
      <c r="K41" s="352"/>
      <c r="L41" s="352"/>
      <c r="M41" s="352"/>
      <c r="N41" s="352"/>
    </row>
    <row r="42" spans="1:14" ht="14.25" customHeight="1">
      <c r="A42" s="352"/>
      <c r="B42" s="352"/>
      <c r="C42" s="352"/>
      <c r="D42" s="352"/>
      <c r="E42" s="352"/>
      <c r="F42" s="352"/>
      <c r="G42" s="352"/>
      <c r="H42" s="352"/>
      <c r="I42" s="352"/>
      <c r="J42" s="352"/>
      <c r="K42" s="352"/>
      <c r="L42" s="352"/>
      <c r="M42" s="352"/>
      <c r="N42" s="352"/>
    </row>
    <row r="43" spans="1:14" ht="14.25" customHeight="1">
      <c r="A43" s="382"/>
      <c r="B43" s="382"/>
      <c r="C43" s="382"/>
      <c r="D43" s="696" t="s">
        <v>144</v>
      </c>
      <c r="E43" s="696"/>
      <c r="F43" s="696"/>
      <c r="G43" s="352"/>
      <c r="H43" s="352"/>
      <c r="I43" s="352"/>
      <c r="J43" s="352"/>
      <c r="K43" s="352"/>
      <c r="L43" s="352"/>
      <c r="M43" s="352"/>
      <c r="N43" s="352"/>
    </row>
    <row r="44" spans="1:14" ht="14.25" customHeight="1">
      <c r="A44" s="382"/>
      <c r="B44" s="382"/>
      <c r="C44" s="382"/>
      <c r="D44" s="697"/>
      <c r="E44" s="697"/>
      <c r="F44" s="697"/>
      <c r="G44" s="352"/>
      <c r="H44" s="352"/>
      <c r="I44" s="352"/>
      <c r="J44" s="352"/>
      <c r="K44" s="352"/>
      <c r="L44" s="352"/>
      <c r="M44" s="352"/>
      <c r="N44" s="352"/>
    </row>
    <row r="45" spans="1:14" ht="17.25" customHeight="1">
      <c r="A45" s="698" t="s">
        <v>145</v>
      </c>
      <c r="B45" s="698"/>
      <c r="C45" s="698"/>
      <c r="D45" s="699" t="s">
        <v>556</v>
      </c>
      <c r="E45" s="699"/>
      <c r="F45" s="699"/>
      <c r="G45" s="352"/>
      <c r="H45" s="352"/>
      <c r="I45" s="352"/>
      <c r="J45" s="352"/>
      <c r="K45" s="352"/>
    </row>
    <row r="46" spans="1:14" ht="17.25" customHeight="1">
      <c r="A46" s="383"/>
      <c r="B46" s="383"/>
      <c r="C46" s="384" t="s">
        <v>22</v>
      </c>
      <c r="D46" s="699" t="s">
        <v>23</v>
      </c>
      <c r="E46" s="699"/>
      <c r="F46" s="699"/>
      <c r="G46" s="352"/>
      <c r="H46" s="352"/>
      <c r="I46" s="352"/>
      <c r="J46" s="352"/>
      <c r="K46" s="352"/>
    </row>
    <row r="47" spans="1:14" ht="17.25" customHeight="1">
      <c r="A47" s="383"/>
      <c r="B47" s="383"/>
      <c r="C47" s="384" t="s">
        <v>24</v>
      </c>
      <c r="D47" s="699" t="s">
        <v>557</v>
      </c>
      <c r="E47" s="699"/>
      <c r="F47" s="699"/>
      <c r="G47" s="352"/>
      <c r="H47" s="352"/>
      <c r="I47" s="352"/>
      <c r="J47" s="352"/>
      <c r="K47" s="352"/>
    </row>
    <row r="48" spans="1:14" ht="17.25" customHeight="1">
      <c r="A48" s="383"/>
      <c r="B48" s="383"/>
      <c r="C48" s="384" t="s">
        <v>26</v>
      </c>
      <c r="D48" s="699" t="s">
        <v>558</v>
      </c>
      <c r="E48" s="699"/>
      <c r="F48" s="699"/>
      <c r="G48" s="352"/>
      <c r="H48" s="352"/>
      <c r="I48" s="352"/>
      <c r="J48" s="352"/>
      <c r="K48" s="352"/>
    </row>
    <row r="49" spans="1:11" ht="14.25" customHeight="1">
      <c r="A49" s="352"/>
      <c r="B49" s="352"/>
      <c r="C49" s="352"/>
      <c r="D49" s="352"/>
      <c r="E49" s="352"/>
      <c r="F49" s="352"/>
      <c r="G49" s="352"/>
      <c r="H49" s="352"/>
      <c r="I49" s="352"/>
      <c r="J49" s="352"/>
      <c r="K49" s="352"/>
    </row>
    <row r="50" spans="1:11" ht="14.25" customHeight="1">
      <c r="A50" s="352"/>
      <c r="B50" s="352"/>
      <c r="C50" s="352"/>
      <c r="D50" s="352"/>
      <c r="E50" s="352"/>
      <c r="F50" s="352"/>
      <c r="G50" s="352"/>
      <c r="H50" s="352"/>
      <c r="I50" s="352"/>
      <c r="J50" s="352"/>
      <c r="K50" s="352"/>
    </row>
    <row r="51" spans="1:11" ht="14.25" customHeight="1">
      <c r="A51" s="352"/>
      <c r="B51" s="352"/>
      <c r="C51" s="352"/>
      <c r="D51" s="352"/>
      <c r="E51" s="352"/>
      <c r="F51" s="352"/>
      <c r="G51" s="352"/>
      <c r="H51" s="352"/>
      <c r="I51" s="352"/>
      <c r="J51" s="352"/>
      <c r="K51" s="352"/>
    </row>
    <row r="52" spans="1:11" ht="14.25" customHeight="1">
      <c r="A52" s="352"/>
      <c r="B52" s="352"/>
      <c r="C52" s="352"/>
      <c r="D52" s="352"/>
      <c r="E52" s="352"/>
      <c r="F52" s="352"/>
      <c r="G52" s="352"/>
      <c r="H52" s="352"/>
      <c r="I52" s="352"/>
      <c r="J52" s="352"/>
      <c r="K52" s="352"/>
    </row>
    <row r="53" spans="1:11" ht="14.25" customHeight="1">
      <c r="A53" s="352"/>
      <c r="B53" s="352"/>
      <c r="C53" s="352"/>
      <c r="D53" s="352"/>
      <c r="E53" s="352"/>
      <c r="F53" s="352"/>
      <c r="G53" s="352"/>
      <c r="H53" s="352"/>
      <c r="I53" s="352"/>
      <c r="J53" s="352"/>
      <c r="K53" s="352"/>
    </row>
    <row r="54" spans="1:11" ht="14.25" customHeight="1">
      <c r="A54" s="352"/>
      <c r="B54" s="352"/>
      <c r="C54" s="352"/>
      <c r="D54" s="352"/>
      <c r="E54" s="352"/>
      <c r="F54" s="352"/>
      <c r="G54" s="352"/>
      <c r="H54" s="352"/>
      <c r="I54" s="352"/>
      <c r="J54" s="352"/>
      <c r="K54" s="352"/>
    </row>
    <row r="55" spans="1:11" ht="14.25" customHeight="1">
      <c r="A55" s="352"/>
      <c r="B55" s="352"/>
      <c r="C55" s="352"/>
      <c r="D55" s="352"/>
      <c r="E55" s="352"/>
      <c r="F55" s="352"/>
      <c r="G55" s="352"/>
      <c r="H55" s="352"/>
      <c r="I55" s="352"/>
      <c r="J55" s="352"/>
      <c r="K55" s="352"/>
    </row>
    <row r="56" spans="1:11" ht="14.25" customHeight="1">
      <c r="A56" s="352"/>
      <c r="B56" s="352"/>
      <c r="C56" s="352"/>
      <c r="D56" s="352"/>
      <c r="E56" s="352"/>
      <c r="F56" s="352"/>
      <c r="G56" s="352"/>
      <c r="H56" s="352"/>
      <c r="I56" s="352"/>
      <c r="J56" s="352"/>
      <c r="K56" s="352"/>
    </row>
    <row r="57" spans="1:11" ht="14.25" customHeight="1">
      <c r="A57" s="352"/>
      <c r="B57" s="352"/>
      <c r="C57" s="352"/>
      <c r="D57" s="352"/>
      <c r="E57" s="352"/>
      <c r="F57" s="352"/>
      <c r="G57" s="352"/>
      <c r="H57" s="352"/>
      <c r="I57" s="352"/>
      <c r="J57" s="352"/>
      <c r="K57" s="352"/>
    </row>
    <row r="58" spans="1:11" ht="14.25" customHeight="1">
      <c r="A58" s="352"/>
      <c r="B58" s="352"/>
      <c r="C58" s="352"/>
      <c r="D58" s="352"/>
      <c r="E58" s="352"/>
      <c r="F58" s="352"/>
      <c r="G58" s="352"/>
      <c r="H58" s="352"/>
      <c r="I58" s="352"/>
      <c r="J58" s="352"/>
      <c r="K58" s="352"/>
    </row>
    <row r="59" spans="1:11" ht="14.25" customHeight="1">
      <c r="A59" s="352"/>
      <c r="B59" s="352"/>
      <c r="C59" s="352"/>
      <c r="D59" s="352"/>
      <c r="E59" s="352"/>
      <c r="F59" s="352"/>
      <c r="G59" s="352"/>
      <c r="H59" s="352"/>
      <c r="I59" s="352"/>
      <c r="J59" s="352"/>
      <c r="K59" s="352"/>
    </row>
    <row r="60" spans="1:11" ht="14.25" customHeight="1">
      <c r="A60" s="352"/>
      <c r="B60" s="352"/>
      <c r="C60" s="352"/>
      <c r="D60" s="352"/>
      <c r="E60" s="352"/>
      <c r="F60" s="352"/>
      <c r="G60" s="352"/>
      <c r="H60" s="352"/>
      <c r="I60" s="352"/>
      <c r="J60" s="352"/>
      <c r="K60" s="352"/>
    </row>
    <row r="61" spans="1:11" ht="14.25" customHeight="1">
      <c r="A61" s="352"/>
      <c r="B61" s="352"/>
      <c r="C61" s="352"/>
      <c r="D61" s="352"/>
      <c r="E61" s="352"/>
      <c r="F61" s="352"/>
      <c r="G61" s="352"/>
      <c r="H61" s="352"/>
      <c r="I61" s="352"/>
      <c r="J61" s="352"/>
      <c r="K61" s="352"/>
    </row>
    <row r="62" spans="1:11" ht="14.25" customHeight="1">
      <c r="A62" s="352"/>
      <c r="B62" s="352"/>
      <c r="C62" s="352"/>
      <c r="D62" s="352"/>
      <c r="E62" s="352"/>
      <c r="F62" s="352"/>
      <c r="G62" s="352"/>
      <c r="H62" s="352"/>
      <c r="I62" s="352"/>
      <c r="J62" s="352"/>
      <c r="K62" s="352"/>
    </row>
    <row r="63" spans="1:11" ht="14.25" customHeight="1">
      <c r="A63" s="352"/>
      <c r="B63" s="352"/>
      <c r="C63" s="352"/>
      <c r="D63" s="352"/>
      <c r="E63" s="352"/>
      <c r="F63" s="352"/>
      <c r="G63" s="352"/>
      <c r="H63" s="352"/>
      <c r="I63" s="352"/>
      <c r="J63" s="352"/>
      <c r="K63" s="352"/>
    </row>
    <row r="64" spans="1:11" ht="14.25" customHeight="1">
      <c r="A64" s="352"/>
      <c r="B64" s="352"/>
      <c r="C64" s="352"/>
      <c r="D64" s="352"/>
      <c r="E64" s="352"/>
      <c r="F64" s="352"/>
      <c r="G64" s="352"/>
      <c r="H64" s="352"/>
      <c r="I64" s="352"/>
      <c r="J64" s="352"/>
      <c r="K64" s="352"/>
    </row>
    <row r="65" spans="1:11" ht="14.25" customHeight="1">
      <c r="A65" s="352"/>
      <c r="B65" s="352"/>
      <c r="C65" s="352"/>
      <c r="D65" s="352"/>
      <c r="E65" s="352"/>
      <c r="F65" s="352"/>
      <c r="G65" s="352"/>
      <c r="H65" s="352"/>
      <c r="I65" s="352"/>
      <c r="J65" s="352"/>
      <c r="K65" s="352"/>
    </row>
    <row r="66" spans="1:11" ht="14.25" customHeight="1">
      <c r="A66" s="352"/>
      <c r="B66" s="352"/>
      <c r="C66" s="352"/>
      <c r="D66" s="352"/>
      <c r="E66" s="352"/>
      <c r="F66" s="352"/>
      <c r="G66" s="352"/>
      <c r="H66" s="352"/>
      <c r="I66" s="352"/>
      <c r="J66" s="352"/>
      <c r="K66" s="352"/>
    </row>
    <row r="67" spans="1:11" ht="14.25" customHeight="1">
      <c r="A67" s="352"/>
      <c r="B67" s="352"/>
      <c r="C67" s="352"/>
      <c r="D67" s="352"/>
      <c r="E67" s="352"/>
      <c r="F67" s="352"/>
      <c r="G67" s="352"/>
      <c r="H67" s="352"/>
      <c r="I67" s="352"/>
      <c r="J67" s="352"/>
      <c r="K67" s="352"/>
    </row>
    <row r="68" spans="1:11" ht="14.25" customHeight="1">
      <c r="A68" s="352"/>
      <c r="B68" s="352"/>
      <c r="C68" s="352"/>
      <c r="D68" s="352"/>
      <c r="E68" s="352"/>
      <c r="F68" s="352"/>
      <c r="G68" s="352"/>
      <c r="H68" s="352"/>
      <c r="I68" s="352"/>
      <c r="J68" s="352"/>
      <c r="K68" s="352"/>
    </row>
    <row r="69" spans="1:11" ht="14.25" customHeight="1">
      <c r="A69" s="352"/>
      <c r="B69" s="352"/>
      <c r="C69" s="352"/>
      <c r="D69" s="352"/>
      <c r="E69" s="352"/>
      <c r="F69" s="352"/>
      <c r="G69" s="352"/>
      <c r="H69" s="352"/>
      <c r="I69" s="352"/>
      <c r="J69" s="352"/>
      <c r="K69" s="352"/>
    </row>
    <row r="70" spans="1:11" ht="14.25" customHeight="1">
      <c r="A70" s="352"/>
      <c r="B70" s="352"/>
      <c r="C70" s="352"/>
      <c r="D70" s="352"/>
      <c r="E70" s="352"/>
      <c r="F70" s="352"/>
      <c r="G70" s="352"/>
      <c r="H70" s="352"/>
      <c r="I70" s="352"/>
      <c r="J70" s="352"/>
      <c r="K70" s="352"/>
    </row>
  </sheetData>
  <mergeCells count="22">
    <mergeCell ref="D47:F47"/>
    <mergeCell ref="D48:F48"/>
    <mergeCell ref="D43:F43"/>
    <mergeCell ref="D44:F44"/>
    <mergeCell ref="A45:C45"/>
    <mergeCell ref="D45:F45"/>
    <mergeCell ref="D46:F46"/>
    <mergeCell ref="G20:H20"/>
    <mergeCell ref="G21:H21"/>
    <mergeCell ref="G22:H22"/>
    <mergeCell ref="G23:H23"/>
    <mergeCell ref="B27:F27"/>
    <mergeCell ref="G15:H15"/>
    <mergeCell ref="G16:H16"/>
    <mergeCell ref="G17:H17"/>
    <mergeCell ref="G18:H18"/>
    <mergeCell ref="G19:H19"/>
    <mergeCell ref="B2:C2"/>
    <mergeCell ref="B3:C3"/>
    <mergeCell ref="B12:F12"/>
    <mergeCell ref="G13:H13"/>
    <mergeCell ref="G14:H14"/>
  </mergeCells>
  <dataValidations count="1">
    <dataValidation type="list" allowBlank="1" showErrorMessage="1" sqref="F14:F23" xr:uid="{00000000-0002-0000-0700-000000000000}">
      <formula1>"REFORMA,ADEQUAÇÃO,AMPLIAÇÃO,FINANCEIRO"</formula1>
    </dataValidation>
  </dataValidations>
  <pageMargins left="0.45972222222222198" right="0.52013888888888904" top="0.7" bottom="0.32986111111111099" header="0.511811023622047" footer="0.511811023622047"/>
  <pageSetup paperSize="9" scale="72" orientation="landscape" horizontalDpi="300" verticalDpi="300"/>
  <rowBreaks count="1" manualBreakCount="1">
    <brk id="48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94"/>
  <sheetViews>
    <sheetView showGridLines="0" zoomScale="98" zoomScaleNormal="98" workbookViewId="0">
      <selection activeCell="J9" sqref="J9"/>
    </sheetView>
  </sheetViews>
  <sheetFormatPr defaultColWidth="8.7109375" defaultRowHeight="12.75"/>
  <cols>
    <col min="1" max="1" width="7.42578125" customWidth="1"/>
    <col min="2" max="2" width="27" customWidth="1"/>
    <col min="3" max="3" width="16.28515625" customWidth="1"/>
    <col min="4" max="6" width="16.42578125" customWidth="1"/>
    <col min="7" max="7" width="17.28515625" customWidth="1"/>
    <col min="8" max="8" width="17.7109375" customWidth="1"/>
    <col min="9" max="9" width="8" customWidth="1"/>
    <col min="10" max="10" width="6.7109375" customWidth="1"/>
  </cols>
  <sheetData>
    <row r="1" spans="1:11" ht="13.5"/>
    <row r="2" spans="1:11" ht="14.25">
      <c r="B2" s="700" t="s">
        <v>559</v>
      </c>
      <c r="C2" s="700"/>
      <c r="D2" s="700"/>
      <c r="E2" s="700"/>
      <c r="G2" s="285" t="s">
        <v>29</v>
      </c>
      <c r="H2" s="11" t="s">
        <v>30</v>
      </c>
    </row>
    <row r="3" spans="1:11" ht="14.25" customHeight="1">
      <c r="B3" s="701" t="s">
        <v>560</v>
      </c>
      <c r="C3" s="701"/>
      <c r="D3" s="701"/>
      <c r="E3" s="701"/>
      <c r="G3" s="285" t="s">
        <v>32</v>
      </c>
      <c r="H3" s="11">
        <v>2026</v>
      </c>
    </row>
    <row r="4" spans="1:11" ht="13.5">
      <c r="G4" s="286" t="s">
        <v>33</v>
      </c>
      <c r="H4" s="14" t="s">
        <v>4</v>
      </c>
    </row>
    <row r="6" spans="1:11">
      <c r="K6" s="287" t="s">
        <v>370</v>
      </c>
    </row>
    <row r="11" spans="1:11" ht="15" customHeight="1">
      <c r="B11" s="288" t="s">
        <v>561</v>
      </c>
      <c r="C11" s="702" t="s">
        <v>562</v>
      </c>
      <c r="D11" s="702"/>
      <c r="E11" s="702"/>
      <c r="F11" s="702"/>
      <c r="G11" s="702"/>
    </row>
    <row r="12" spans="1:11" s="284" customFormat="1" ht="7.5" customHeight="1"/>
    <row r="13" spans="1:11" s="284" customFormat="1" ht="24.75" customHeight="1">
      <c r="A13" s="289" t="s">
        <v>73</v>
      </c>
      <c r="B13" s="289" t="s">
        <v>563</v>
      </c>
      <c r="C13" s="289" t="s">
        <v>564</v>
      </c>
      <c r="D13" s="289" t="s">
        <v>565</v>
      </c>
      <c r="E13" s="289" t="s">
        <v>566</v>
      </c>
      <c r="F13" s="289" t="s">
        <v>567</v>
      </c>
      <c r="G13" s="289" t="s">
        <v>568</v>
      </c>
      <c r="H13" s="289" t="s">
        <v>569</v>
      </c>
    </row>
    <row r="14" spans="1:11" ht="7.5" customHeight="1">
      <c r="B14" s="290"/>
      <c r="C14" s="291"/>
      <c r="D14" s="291"/>
      <c r="E14" s="291"/>
      <c r="F14" s="291"/>
      <c r="G14" s="291"/>
    </row>
    <row r="15" spans="1:11" ht="14.25" customHeight="1">
      <c r="A15" s="703" t="s">
        <v>570</v>
      </c>
      <c r="B15" s="703"/>
      <c r="C15" s="703"/>
      <c r="D15" s="703"/>
      <c r="E15" s="703"/>
      <c r="F15" s="703"/>
      <c r="G15" s="703"/>
      <c r="H15" s="703"/>
    </row>
    <row r="16" spans="1:11" ht="14.25" customHeight="1">
      <c r="A16" s="292" t="s">
        <v>571</v>
      </c>
      <c r="B16" s="293" t="s">
        <v>572</v>
      </c>
      <c r="C16" s="294"/>
      <c r="D16" s="295"/>
      <c r="E16" s="296"/>
      <c r="F16" s="294"/>
      <c r="G16" s="295"/>
      <c r="H16" s="296"/>
    </row>
    <row r="17" spans="1:8" ht="14.25" customHeight="1">
      <c r="A17" s="297" t="s">
        <v>573</v>
      </c>
      <c r="B17" s="298" t="s">
        <v>574</v>
      </c>
      <c r="C17" s="299"/>
      <c r="D17" s="300"/>
      <c r="E17" s="301"/>
      <c r="F17" s="299"/>
      <c r="G17" s="300"/>
      <c r="H17" s="296"/>
    </row>
    <row r="18" spans="1:8" ht="14.25" customHeight="1">
      <c r="A18" s="292" t="s">
        <v>575</v>
      </c>
      <c r="B18" s="298" t="s">
        <v>576</v>
      </c>
      <c r="C18" s="299"/>
      <c r="D18" s="300"/>
      <c r="E18" s="301"/>
      <c r="F18" s="299"/>
      <c r="G18" s="300"/>
      <c r="H18" s="296"/>
    </row>
    <row r="19" spans="1:8" ht="14.25" customHeight="1">
      <c r="A19" s="297" t="s">
        <v>577</v>
      </c>
      <c r="B19" s="298" t="s">
        <v>578</v>
      </c>
      <c r="C19" s="299"/>
      <c r="D19" s="300"/>
      <c r="E19" s="301"/>
      <c r="F19" s="299"/>
      <c r="G19" s="300"/>
      <c r="H19" s="296"/>
    </row>
    <row r="20" spans="1:8" ht="14.25" customHeight="1">
      <c r="A20" s="292" t="s">
        <v>579</v>
      </c>
      <c r="B20" s="298" t="s">
        <v>580</v>
      </c>
      <c r="C20" s="299"/>
      <c r="D20" s="300"/>
      <c r="E20" s="301"/>
      <c r="F20" s="299"/>
      <c r="G20" s="300"/>
      <c r="H20" s="296"/>
    </row>
    <row r="21" spans="1:8" ht="14.25" customHeight="1">
      <c r="A21" s="297" t="s">
        <v>581</v>
      </c>
      <c r="B21" s="298" t="s">
        <v>582</v>
      </c>
      <c r="C21" s="294"/>
      <c r="D21" s="295"/>
      <c r="E21" s="296"/>
      <c r="F21" s="294"/>
      <c r="G21" s="295"/>
      <c r="H21" s="296"/>
    </row>
    <row r="22" spans="1:8" ht="14.25" customHeight="1">
      <c r="A22" s="292" t="s">
        <v>583</v>
      </c>
      <c r="B22" s="298" t="s">
        <v>584</v>
      </c>
      <c r="C22" s="294"/>
      <c r="D22" s="295"/>
      <c r="E22" s="296"/>
      <c r="F22" s="294"/>
      <c r="G22" s="295"/>
      <c r="H22" s="296"/>
    </row>
    <row r="23" spans="1:8" ht="14.25" customHeight="1">
      <c r="A23" s="297" t="s">
        <v>585</v>
      </c>
      <c r="B23" s="298" t="s">
        <v>586</v>
      </c>
      <c r="C23" s="294"/>
      <c r="D23" s="295"/>
      <c r="E23" s="296"/>
      <c r="F23" s="294"/>
      <c r="G23" s="295"/>
      <c r="H23" s="296"/>
    </row>
    <row r="24" spans="1:8" ht="14.25" customHeight="1">
      <c r="A24" s="292" t="s">
        <v>587</v>
      </c>
      <c r="B24" s="298" t="s">
        <v>588</v>
      </c>
      <c r="C24" s="299"/>
      <c r="D24" s="300"/>
      <c r="E24" s="301"/>
      <c r="F24" s="299"/>
      <c r="G24" s="300"/>
      <c r="H24" s="296"/>
    </row>
    <row r="25" spans="1:8" ht="14.25" customHeight="1">
      <c r="A25" s="297" t="s">
        <v>589</v>
      </c>
      <c r="B25" s="302" t="s">
        <v>590</v>
      </c>
      <c r="C25" s="299"/>
      <c r="D25" s="300"/>
      <c r="E25" s="301"/>
      <c r="F25" s="299"/>
      <c r="G25" s="300"/>
      <c r="H25" s="296"/>
    </row>
    <row r="26" spans="1:8" ht="14.25" customHeight="1">
      <c r="A26" s="292" t="s">
        <v>591</v>
      </c>
      <c r="B26" s="302" t="s">
        <v>592</v>
      </c>
      <c r="C26" s="299"/>
      <c r="D26" s="300"/>
      <c r="E26" s="301"/>
      <c r="F26" s="299"/>
      <c r="G26" s="300"/>
      <c r="H26" s="296"/>
    </row>
    <row r="27" spans="1:8" ht="14.25" customHeight="1">
      <c r="A27" s="297" t="s">
        <v>593</v>
      </c>
      <c r="B27" s="302" t="s">
        <v>594</v>
      </c>
      <c r="C27" s="294" t="s">
        <v>595</v>
      </c>
      <c r="D27" s="295">
        <v>2</v>
      </c>
      <c r="E27" s="296">
        <v>5755.41</v>
      </c>
      <c r="F27" s="294">
        <v>4615.8599999999997</v>
      </c>
      <c r="G27" s="295" t="s">
        <v>596</v>
      </c>
      <c r="H27" s="296" t="s">
        <v>597</v>
      </c>
    </row>
    <row r="28" spans="1:8" ht="14.25" customHeight="1">
      <c r="A28" s="292" t="s">
        <v>598</v>
      </c>
      <c r="B28" s="302" t="s">
        <v>599</v>
      </c>
      <c r="C28" s="294"/>
      <c r="D28" s="295"/>
      <c r="E28" s="296"/>
      <c r="F28" s="294"/>
      <c r="G28" s="295"/>
      <c r="H28" s="296"/>
    </row>
    <row r="29" spans="1:8" ht="14.25" customHeight="1">
      <c r="A29" s="297" t="s">
        <v>600</v>
      </c>
      <c r="B29" s="303" t="s">
        <v>601</v>
      </c>
      <c r="C29" s="294"/>
      <c r="D29" s="295"/>
      <c r="E29" s="296"/>
      <c r="F29" s="294"/>
      <c r="G29" s="295"/>
      <c r="H29" s="296"/>
    </row>
    <row r="30" spans="1:8" ht="14.25" customHeight="1">
      <c r="A30" s="292" t="s">
        <v>602</v>
      </c>
      <c r="B30" s="293" t="s">
        <v>603</v>
      </c>
      <c r="C30" s="294"/>
      <c r="D30" s="300"/>
      <c r="E30" s="301"/>
      <c r="F30" s="299"/>
      <c r="G30" s="295"/>
      <c r="H30" s="296"/>
    </row>
    <row r="31" spans="1:8" ht="14.25" customHeight="1">
      <c r="A31" s="297" t="s">
        <v>604</v>
      </c>
      <c r="B31" s="293" t="s">
        <v>605</v>
      </c>
      <c r="C31" s="294"/>
      <c r="D31" s="295"/>
      <c r="E31" s="296"/>
      <c r="F31" s="294"/>
      <c r="G31" s="295"/>
      <c r="H31" s="296"/>
    </row>
    <row r="32" spans="1:8" ht="14.25" customHeight="1">
      <c r="A32" s="292" t="s">
        <v>606</v>
      </c>
      <c r="B32" s="298" t="s">
        <v>607</v>
      </c>
      <c r="C32" s="294"/>
      <c r="D32" s="295"/>
      <c r="E32" s="296"/>
      <c r="F32" s="294"/>
      <c r="G32" s="295"/>
      <c r="H32" s="296"/>
    </row>
    <row r="33" spans="1:8" ht="14.25" customHeight="1">
      <c r="A33" s="297" t="s">
        <v>608</v>
      </c>
      <c r="B33" s="293" t="s">
        <v>609</v>
      </c>
      <c r="C33" s="294"/>
      <c r="D33" s="300"/>
      <c r="E33" s="301"/>
      <c r="F33" s="299"/>
      <c r="G33" s="295"/>
      <c r="H33" s="296"/>
    </row>
    <row r="34" spans="1:8" ht="14.25" customHeight="1">
      <c r="A34" s="292" t="s">
        <v>610</v>
      </c>
      <c r="B34" s="293" t="s">
        <v>611</v>
      </c>
      <c r="C34" s="294"/>
      <c r="D34" s="300"/>
      <c r="E34" s="301" t="s">
        <v>370</v>
      </c>
      <c r="F34" s="299"/>
      <c r="G34" s="295"/>
      <c r="H34" s="296"/>
    </row>
    <row r="35" spans="1:8" ht="14.25" customHeight="1">
      <c r="A35" s="297" t="s">
        <v>612</v>
      </c>
      <c r="B35" s="293" t="s">
        <v>613</v>
      </c>
      <c r="C35" s="294"/>
      <c r="D35" s="295"/>
      <c r="E35" s="296"/>
      <c r="F35" s="294"/>
      <c r="G35" s="295"/>
      <c r="H35" s="296"/>
    </row>
    <row r="36" spans="1:8" ht="14.25" customHeight="1">
      <c r="A36" s="292" t="s">
        <v>614</v>
      </c>
      <c r="B36" s="293" t="s">
        <v>615</v>
      </c>
      <c r="C36" s="294"/>
      <c r="D36" s="300"/>
      <c r="E36" s="301" t="s">
        <v>370</v>
      </c>
      <c r="F36" s="299"/>
      <c r="G36" s="295"/>
      <c r="H36" s="296"/>
    </row>
    <row r="37" spans="1:8" ht="14.25" customHeight="1">
      <c r="A37" s="297" t="s">
        <v>616</v>
      </c>
      <c r="B37" s="293" t="s">
        <v>617</v>
      </c>
      <c r="C37" s="294"/>
      <c r="D37" s="300"/>
      <c r="E37" s="301"/>
      <c r="F37" s="299"/>
      <c r="G37" s="295"/>
      <c r="H37" s="296"/>
    </row>
    <row r="38" spans="1:8" ht="14.25" customHeight="1">
      <c r="A38" s="292" t="s">
        <v>618</v>
      </c>
      <c r="B38" s="304" t="s">
        <v>619</v>
      </c>
      <c r="C38" s="294"/>
      <c r="D38" s="300"/>
      <c r="E38" s="301" t="s">
        <v>370</v>
      </c>
      <c r="F38" s="299"/>
      <c r="G38" s="295"/>
      <c r="H38" s="296"/>
    </row>
    <row r="39" spans="1:8" ht="14.25" customHeight="1">
      <c r="A39" s="297" t="s">
        <v>620</v>
      </c>
      <c r="B39" s="298" t="s">
        <v>621</v>
      </c>
      <c r="C39" s="294" t="s">
        <v>595</v>
      </c>
      <c r="D39" s="295">
        <v>1</v>
      </c>
      <c r="E39" s="296">
        <v>5947.4</v>
      </c>
      <c r="F39" s="294" t="s">
        <v>622</v>
      </c>
      <c r="G39" s="295" t="s">
        <v>596</v>
      </c>
      <c r="H39" s="296" t="s">
        <v>597</v>
      </c>
    </row>
    <row r="40" spans="1:8" ht="14.25" customHeight="1">
      <c r="A40" s="292" t="s">
        <v>623</v>
      </c>
      <c r="B40" s="298" t="s">
        <v>624</v>
      </c>
      <c r="C40" s="294"/>
      <c r="D40" s="300"/>
      <c r="E40" s="301"/>
      <c r="F40" s="299"/>
      <c r="G40" s="300"/>
      <c r="H40" s="301"/>
    </row>
    <row r="41" spans="1:8" ht="14.25" customHeight="1">
      <c r="A41" s="297" t="s">
        <v>625</v>
      </c>
      <c r="B41" s="304" t="s">
        <v>626</v>
      </c>
      <c r="C41" s="294"/>
      <c r="D41" s="300"/>
      <c r="E41" s="301"/>
      <c r="F41" s="299"/>
      <c r="G41" s="300"/>
      <c r="H41" s="301"/>
    </row>
    <row r="42" spans="1:8" ht="14.25" customHeight="1">
      <c r="A42" s="292" t="s">
        <v>627</v>
      </c>
      <c r="B42" s="304" t="s">
        <v>628</v>
      </c>
      <c r="C42" s="294"/>
      <c r="D42" s="300"/>
      <c r="E42" s="301"/>
      <c r="F42" s="299"/>
      <c r="G42" s="300"/>
      <c r="H42" s="301"/>
    </row>
    <row r="43" spans="1:8" ht="14.25" customHeight="1">
      <c r="A43" s="297" t="s">
        <v>629</v>
      </c>
      <c r="B43" s="304" t="s">
        <v>630</v>
      </c>
      <c r="C43" s="294"/>
      <c r="D43" s="295"/>
      <c r="E43" s="296"/>
      <c r="F43" s="294"/>
      <c r="G43" s="295"/>
      <c r="H43" s="296"/>
    </row>
    <row r="44" spans="1:8" ht="14.25" customHeight="1">
      <c r="A44" s="292" t="s">
        <v>631</v>
      </c>
      <c r="B44" s="305" t="s">
        <v>630</v>
      </c>
      <c r="C44" s="294"/>
      <c r="D44" s="300"/>
      <c r="E44" s="301"/>
      <c r="F44" s="299"/>
      <c r="G44" s="300"/>
      <c r="H44" s="301"/>
    </row>
    <row r="45" spans="1:8" ht="14.25" customHeight="1">
      <c r="A45" s="297" t="s">
        <v>632</v>
      </c>
      <c r="B45" s="293" t="s">
        <v>633</v>
      </c>
      <c r="C45" s="294"/>
      <c r="D45" s="295"/>
      <c r="E45" s="296"/>
      <c r="F45" s="294"/>
      <c r="G45" s="295"/>
      <c r="H45" s="296"/>
    </row>
    <row r="46" spans="1:8" ht="14.25" customHeight="1">
      <c r="A46" s="292" t="s">
        <v>634</v>
      </c>
      <c r="B46" s="293" t="s">
        <v>635</v>
      </c>
      <c r="C46" s="294"/>
      <c r="D46" s="300"/>
      <c r="E46" s="301"/>
      <c r="F46" s="296"/>
      <c r="G46" s="306"/>
      <c r="H46" s="306"/>
    </row>
    <row r="47" spans="1:8" ht="14.25" customHeight="1">
      <c r="A47" s="297" t="s">
        <v>636</v>
      </c>
      <c r="B47" s="293" t="s">
        <v>637</v>
      </c>
      <c r="C47" s="294"/>
      <c r="D47" s="300"/>
      <c r="E47" s="301"/>
      <c r="F47" s="296"/>
      <c r="G47" s="306"/>
      <c r="H47" s="306"/>
    </row>
    <row r="48" spans="1:8" ht="14.25" customHeight="1">
      <c r="A48" s="292" t="s">
        <v>638</v>
      </c>
      <c r="B48" s="293" t="s">
        <v>639</v>
      </c>
      <c r="C48" s="294"/>
      <c r="D48" s="295" t="s">
        <v>370</v>
      </c>
      <c r="E48" s="296"/>
      <c r="F48" s="296"/>
      <c r="G48" s="306" t="s">
        <v>640</v>
      </c>
      <c r="H48" s="306" t="s">
        <v>640</v>
      </c>
    </row>
    <row r="49" spans="1:8" ht="14.25" customHeight="1">
      <c r="A49" s="297" t="s">
        <v>641</v>
      </c>
      <c r="B49" s="293" t="s">
        <v>642</v>
      </c>
      <c r="C49" s="294"/>
      <c r="D49" s="300"/>
      <c r="E49" s="301"/>
      <c r="F49" s="296"/>
      <c r="G49" s="306"/>
      <c r="H49" s="306"/>
    </row>
    <row r="50" spans="1:8" ht="14.25" customHeight="1">
      <c r="A50" s="292" t="s">
        <v>643</v>
      </c>
      <c r="B50" s="293" t="s">
        <v>644</v>
      </c>
      <c r="C50" s="294" t="s">
        <v>595</v>
      </c>
      <c r="D50" s="295">
        <v>1</v>
      </c>
      <c r="E50" s="296">
        <v>2575</v>
      </c>
      <c r="F50" s="296">
        <v>2364.4299999999998</v>
      </c>
      <c r="G50" s="306" t="s">
        <v>596</v>
      </c>
      <c r="H50" s="306" t="s">
        <v>597</v>
      </c>
    </row>
    <row r="51" spans="1:8" ht="14.25" customHeight="1">
      <c r="A51" s="297" t="s">
        <v>645</v>
      </c>
      <c r="B51" s="293" t="s">
        <v>646</v>
      </c>
      <c r="C51" s="294"/>
      <c r="D51" s="300"/>
      <c r="E51" s="301" t="s">
        <v>370</v>
      </c>
      <c r="F51" s="296"/>
      <c r="G51" s="306"/>
      <c r="H51" s="306"/>
    </row>
    <row r="52" spans="1:8">
      <c r="A52" s="292" t="s">
        <v>647</v>
      </c>
      <c r="B52" s="293" t="s">
        <v>648</v>
      </c>
      <c r="C52" s="294"/>
      <c r="D52" s="295"/>
      <c r="E52" s="296"/>
      <c r="F52" s="296"/>
      <c r="G52" s="306" t="s">
        <v>640</v>
      </c>
      <c r="H52" s="306" t="s">
        <v>640</v>
      </c>
    </row>
    <row r="53" spans="1:8" s="284" customFormat="1" ht="10.5">
      <c r="C53" s="299"/>
      <c r="D53" s="300"/>
      <c r="E53" s="301"/>
      <c r="F53" s="296"/>
      <c r="G53" s="306"/>
    </row>
    <row r="54" spans="1:8" ht="14.25" customHeight="1">
      <c r="A54" s="703" t="s">
        <v>649</v>
      </c>
      <c r="B54" s="703"/>
      <c r="C54" s="703"/>
      <c r="D54" s="703"/>
      <c r="E54" s="703"/>
      <c r="F54" s="703"/>
      <c r="G54" s="703"/>
      <c r="H54" s="703"/>
    </row>
    <row r="55" spans="1:8" ht="14.25" customHeight="1">
      <c r="A55" s="307" t="s">
        <v>650</v>
      </c>
      <c r="B55" s="293" t="s">
        <v>651</v>
      </c>
      <c r="C55" s="294"/>
      <c r="D55" s="295"/>
      <c r="E55" s="296"/>
      <c r="F55" s="308"/>
      <c r="G55" s="306"/>
      <c r="H55" s="309"/>
    </row>
    <row r="56" spans="1:8" ht="14.25" customHeight="1">
      <c r="A56" s="307" t="s">
        <v>652</v>
      </c>
      <c r="B56" s="293" t="s">
        <v>653</v>
      </c>
      <c r="C56" s="294" t="s">
        <v>595</v>
      </c>
      <c r="D56" s="295">
        <v>1</v>
      </c>
      <c r="E56" s="296">
        <v>4227.12</v>
      </c>
      <c r="F56" s="308">
        <v>2786.17</v>
      </c>
      <c r="G56" s="306" t="s">
        <v>596</v>
      </c>
      <c r="H56" s="309" t="s">
        <v>597</v>
      </c>
    </row>
    <row r="57" spans="1:8" ht="14.25" customHeight="1">
      <c r="A57" s="307" t="s">
        <v>654</v>
      </c>
      <c r="B57" s="293" t="s">
        <v>655</v>
      </c>
      <c r="C57" s="294" t="s">
        <v>595</v>
      </c>
      <c r="D57" s="295">
        <v>3</v>
      </c>
      <c r="E57" s="296">
        <v>4209.55</v>
      </c>
      <c r="F57" s="308">
        <v>3641.07</v>
      </c>
      <c r="G57" s="306" t="s">
        <v>596</v>
      </c>
      <c r="H57" s="309" t="s">
        <v>597</v>
      </c>
    </row>
    <row r="58" spans="1:8" ht="14.25" customHeight="1">
      <c r="A58" s="307" t="s">
        <v>656</v>
      </c>
      <c r="B58" s="293" t="s">
        <v>657</v>
      </c>
      <c r="C58" s="294" t="s">
        <v>595</v>
      </c>
      <c r="D58" s="295">
        <v>1</v>
      </c>
      <c r="E58" s="296">
        <v>3782.16</v>
      </c>
      <c r="F58" s="308">
        <v>3353.38</v>
      </c>
      <c r="G58" s="306" t="s">
        <v>596</v>
      </c>
      <c r="H58" s="309" t="s">
        <v>597</v>
      </c>
    </row>
    <row r="59" spans="1:8" ht="14.25" customHeight="1">
      <c r="A59" s="307" t="s">
        <v>658</v>
      </c>
      <c r="B59" s="293" t="s">
        <v>659</v>
      </c>
      <c r="C59" s="294" t="s">
        <v>595</v>
      </c>
      <c r="D59" s="295">
        <v>1</v>
      </c>
      <c r="E59" s="296">
        <v>3846.03</v>
      </c>
      <c r="F59" s="308">
        <v>3372.71</v>
      </c>
      <c r="G59" s="306" t="s">
        <v>596</v>
      </c>
      <c r="H59" s="309" t="s">
        <v>597</v>
      </c>
    </row>
    <row r="60" spans="1:8" ht="14.25" customHeight="1">
      <c r="A60" s="307" t="s">
        <v>660</v>
      </c>
      <c r="B60" s="293" t="s">
        <v>661</v>
      </c>
      <c r="C60" s="294" t="s">
        <v>595</v>
      </c>
      <c r="D60" s="295">
        <v>1</v>
      </c>
      <c r="E60" s="296">
        <v>4227.12</v>
      </c>
      <c r="F60" s="308">
        <v>3682.35</v>
      </c>
      <c r="G60" s="306" t="s">
        <v>596</v>
      </c>
      <c r="H60" s="309" t="s">
        <v>597</v>
      </c>
    </row>
    <row r="61" spans="1:8" ht="14.25" customHeight="1">
      <c r="A61" s="307" t="s">
        <v>662</v>
      </c>
      <c r="B61" s="293" t="s">
        <v>663</v>
      </c>
      <c r="C61" s="294"/>
      <c r="D61" s="295"/>
      <c r="E61" s="296"/>
      <c r="F61" s="296"/>
      <c r="G61" s="306"/>
      <c r="H61" s="309"/>
    </row>
    <row r="62" spans="1:8" ht="14.25" customHeight="1">
      <c r="A62" s="307" t="s">
        <v>664</v>
      </c>
      <c r="B62" s="293" t="s">
        <v>665</v>
      </c>
      <c r="C62" s="294" t="s">
        <v>666</v>
      </c>
      <c r="D62" s="295">
        <v>4</v>
      </c>
      <c r="E62" s="296">
        <v>2767.92</v>
      </c>
      <c r="F62" s="296">
        <v>2528</v>
      </c>
      <c r="G62" s="306" t="s">
        <v>596</v>
      </c>
      <c r="H62" s="309" t="s">
        <v>597</v>
      </c>
    </row>
    <row r="63" spans="1:8" ht="14.25" customHeight="1">
      <c r="A63" s="307" t="s">
        <v>667</v>
      </c>
      <c r="B63" s="293" t="s">
        <v>668</v>
      </c>
      <c r="C63" s="294"/>
      <c r="D63" s="295"/>
      <c r="E63" s="296"/>
      <c r="F63" s="296"/>
      <c r="G63" s="306"/>
      <c r="H63" s="309"/>
    </row>
    <row r="64" spans="1:8" ht="14.25" customHeight="1">
      <c r="A64" s="307" t="s">
        <v>669</v>
      </c>
      <c r="B64" s="293" t="s">
        <v>670</v>
      </c>
      <c r="C64" s="294" t="s">
        <v>671</v>
      </c>
      <c r="D64" s="295">
        <v>1</v>
      </c>
      <c r="E64" s="296">
        <v>3949.31</v>
      </c>
      <c r="F64" s="294">
        <v>3666.91</v>
      </c>
      <c r="G64" s="295" t="s">
        <v>596</v>
      </c>
      <c r="H64" s="296" t="s">
        <v>597</v>
      </c>
    </row>
    <row r="65" spans="1:8" ht="14.25" customHeight="1">
      <c r="A65" s="307" t="s">
        <v>672</v>
      </c>
      <c r="B65" s="293" t="s">
        <v>673</v>
      </c>
      <c r="C65" s="294" t="s">
        <v>595</v>
      </c>
      <c r="D65" s="295">
        <v>1</v>
      </c>
      <c r="E65" s="296">
        <v>3992.25</v>
      </c>
      <c r="F65" s="296">
        <v>3225.96</v>
      </c>
      <c r="G65" s="306" t="s">
        <v>596</v>
      </c>
      <c r="H65" s="309" t="s">
        <v>597</v>
      </c>
    </row>
    <row r="66" spans="1:8" ht="14.25" customHeight="1">
      <c r="A66" s="307" t="s">
        <v>674</v>
      </c>
      <c r="B66" s="293" t="s">
        <v>675</v>
      </c>
      <c r="C66" s="294" t="s">
        <v>595</v>
      </c>
      <c r="D66" s="295">
        <v>25</v>
      </c>
      <c r="E66" s="296">
        <v>3841.74</v>
      </c>
      <c r="F66" s="308">
        <v>3225.96</v>
      </c>
      <c r="G66" s="306" t="s">
        <v>596</v>
      </c>
      <c r="H66" s="309"/>
    </row>
    <row r="67" spans="1:8" ht="14.25" customHeight="1">
      <c r="A67" s="307" t="s">
        <v>676</v>
      </c>
      <c r="B67" s="293" t="s">
        <v>677</v>
      </c>
      <c r="C67" s="294"/>
      <c r="D67" s="295" t="s">
        <v>370</v>
      </c>
      <c r="E67" s="296"/>
      <c r="F67" s="296"/>
      <c r="G67" s="306" t="s">
        <v>640</v>
      </c>
      <c r="H67" s="309" t="s">
        <v>597</v>
      </c>
    </row>
    <row r="68" spans="1:8" ht="14.25" customHeight="1">
      <c r="A68" s="307" t="s">
        <v>678</v>
      </c>
      <c r="B68" s="293" t="s">
        <v>679</v>
      </c>
      <c r="C68" s="294"/>
      <c r="D68" s="295"/>
      <c r="E68" s="296"/>
      <c r="F68" s="296"/>
      <c r="G68" s="306"/>
      <c r="H68" s="309"/>
    </row>
    <row r="69" spans="1:8" ht="14.25" customHeight="1">
      <c r="A69" s="307" t="s">
        <v>680</v>
      </c>
      <c r="B69" s="293" t="s">
        <v>681</v>
      </c>
      <c r="C69" s="294" t="s">
        <v>595</v>
      </c>
      <c r="D69" s="295">
        <v>1</v>
      </c>
      <c r="E69" s="296">
        <v>5767.98</v>
      </c>
      <c r="F69" s="296">
        <v>4623.71</v>
      </c>
      <c r="G69" s="306" t="s">
        <v>596</v>
      </c>
      <c r="H69" s="309" t="s">
        <v>597</v>
      </c>
    </row>
    <row r="70" spans="1:8" ht="14.25" customHeight="1">
      <c r="A70" s="307" t="s">
        <v>682</v>
      </c>
      <c r="B70" s="293" t="s">
        <v>683</v>
      </c>
      <c r="C70" s="294" t="s">
        <v>684</v>
      </c>
      <c r="D70" s="295">
        <v>7</v>
      </c>
      <c r="E70" s="296">
        <v>3114.83</v>
      </c>
      <c r="F70" s="296">
        <v>2797.34</v>
      </c>
      <c r="G70" s="306" t="s">
        <v>596</v>
      </c>
      <c r="H70" s="309" t="s">
        <v>597</v>
      </c>
    </row>
    <row r="71" spans="1:8" ht="14.25" customHeight="1">
      <c r="A71" s="307" t="s">
        <v>685</v>
      </c>
      <c r="B71" s="293" t="s">
        <v>686</v>
      </c>
      <c r="C71" s="294"/>
      <c r="D71" s="295"/>
      <c r="E71" s="296" t="s">
        <v>370</v>
      </c>
      <c r="F71" s="296" t="s">
        <v>370</v>
      </c>
      <c r="G71" s="306"/>
      <c r="H71" s="309"/>
    </row>
    <row r="72" spans="1:8" ht="14.25" customHeight="1">
      <c r="A72" s="307" t="s">
        <v>687</v>
      </c>
      <c r="B72" s="293" t="s">
        <v>688</v>
      </c>
      <c r="C72" s="294" t="s">
        <v>689</v>
      </c>
      <c r="D72" s="295">
        <v>3</v>
      </c>
      <c r="E72" s="296">
        <v>3193.53</v>
      </c>
      <c r="F72" s="296">
        <v>2854.71</v>
      </c>
      <c r="G72" s="306" t="s">
        <v>596</v>
      </c>
      <c r="H72" s="309" t="s">
        <v>597</v>
      </c>
    </row>
    <row r="73" spans="1:8">
      <c r="A73" s="307" t="s">
        <v>690</v>
      </c>
      <c r="B73" s="293" t="s">
        <v>691</v>
      </c>
      <c r="C73" s="294" t="s">
        <v>692</v>
      </c>
      <c r="D73" s="295">
        <v>1</v>
      </c>
      <c r="E73" s="296">
        <v>2916.36</v>
      </c>
      <c r="F73" s="296">
        <v>2636.95</v>
      </c>
      <c r="G73" s="306" t="s">
        <v>596</v>
      </c>
      <c r="H73" s="309" t="s">
        <v>597</v>
      </c>
    </row>
    <row r="74" spans="1:8">
      <c r="A74" s="307" t="s">
        <v>693</v>
      </c>
      <c r="B74" s="293" t="s">
        <v>694</v>
      </c>
      <c r="C74" s="294"/>
      <c r="D74" s="295"/>
      <c r="E74" s="296"/>
      <c r="F74" s="296" t="s">
        <v>370</v>
      </c>
      <c r="G74" s="306"/>
      <c r="H74" s="309"/>
    </row>
    <row r="75" spans="1:8" ht="14.25" customHeight="1">
      <c r="B75" s="290"/>
      <c r="C75" s="291"/>
      <c r="D75" s="291"/>
      <c r="E75" s="291"/>
      <c r="F75" s="291"/>
      <c r="G75" s="291"/>
    </row>
    <row r="76" spans="1:8" ht="14.25" customHeight="1">
      <c r="A76" s="703" t="s">
        <v>695</v>
      </c>
      <c r="B76" s="703"/>
      <c r="C76" s="703"/>
      <c r="D76" s="703"/>
      <c r="E76" s="703"/>
      <c r="F76" s="703"/>
      <c r="G76" s="703"/>
      <c r="H76" s="703"/>
    </row>
    <row r="77" spans="1:8" ht="14.25" customHeight="1">
      <c r="A77" s="297" t="s">
        <v>696</v>
      </c>
      <c r="B77" s="310" t="s">
        <v>697</v>
      </c>
      <c r="C77" s="299"/>
      <c r="D77" s="300"/>
      <c r="E77" s="301"/>
      <c r="F77" s="296"/>
      <c r="G77" s="306"/>
      <c r="H77" s="309"/>
    </row>
    <row r="78" spans="1:8" ht="14.25" customHeight="1">
      <c r="A78" s="297" t="s">
        <v>698</v>
      </c>
      <c r="B78" s="310" t="s">
        <v>699</v>
      </c>
      <c r="C78" s="294" t="s">
        <v>595</v>
      </c>
      <c r="D78" s="295">
        <v>1</v>
      </c>
      <c r="E78" s="296">
        <v>2083.59</v>
      </c>
      <c r="F78" s="296">
        <v>1917.25</v>
      </c>
      <c r="G78" s="306" t="s">
        <v>596</v>
      </c>
      <c r="H78" s="309" t="s">
        <v>597</v>
      </c>
    </row>
    <row r="79" spans="1:8" ht="14.25" customHeight="1">
      <c r="A79" s="297" t="s">
        <v>700</v>
      </c>
      <c r="B79" s="310" t="s">
        <v>663</v>
      </c>
      <c r="C79" s="294" t="s">
        <v>692</v>
      </c>
      <c r="D79" s="295">
        <v>1</v>
      </c>
      <c r="E79" s="296">
        <v>1442</v>
      </c>
      <c r="F79" s="296">
        <v>1333.4</v>
      </c>
      <c r="G79" s="306" t="s">
        <v>596</v>
      </c>
      <c r="H79" s="309" t="s">
        <v>597</v>
      </c>
    </row>
    <row r="80" spans="1:8" ht="14.25" customHeight="1">
      <c r="A80" s="297" t="s">
        <v>701</v>
      </c>
      <c r="B80" s="310" t="s">
        <v>702</v>
      </c>
      <c r="C80" s="294" t="s">
        <v>703</v>
      </c>
      <c r="D80" s="295">
        <v>2</v>
      </c>
      <c r="E80" s="296">
        <v>2405.4499999999998</v>
      </c>
      <c r="F80" s="296">
        <v>2210.14</v>
      </c>
      <c r="G80" s="306" t="s">
        <v>596</v>
      </c>
      <c r="H80" s="309" t="s">
        <v>597</v>
      </c>
    </row>
    <row r="81" spans="1:8" ht="14.25" customHeight="1">
      <c r="A81" s="297" t="s">
        <v>704</v>
      </c>
      <c r="B81" s="310" t="s">
        <v>705</v>
      </c>
      <c r="C81" s="294" t="s">
        <v>595</v>
      </c>
      <c r="D81" s="295">
        <v>2</v>
      </c>
      <c r="E81" s="296">
        <v>2051.12</v>
      </c>
      <c r="F81" s="296">
        <v>1887.7</v>
      </c>
      <c r="G81" s="306" t="s">
        <v>596</v>
      </c>
      <c r="H81" s="309" t="s">
        <v>597</v>
      </c>
    </row>
    <row r="82" spans="1:8" ht="14.25" customHeight="1">
      <c r="A82" s="297" t="s">
        <v>706</v>
      </c>
      <c r="B82" s="310" t="s">
        <v>707</v>
      </c>
      <c r="C82" s="294" t="s">
        <v>703</v>
      </c>
      <c r="D82" s="311">
        <v>21</v>
      </c>
      <c r="E82" s="308">
        <v>1820.31</v>
      </c>
      <c r="F82" s="308">
        <v>1689</v>
      </c>
      <c r="G82" s="306" t="s">
        <v>596</v>
      </c>
      <c r="H82" s="309" t="s">
        <v>597</v>
      </c>
    </row>
    <row r="83" spans="1:8" ht="14.25" customHeight="1">
      <c r="A83" s="297" t="s">
        <v>708</v>
      </c>
      <c r="B83" s="304" t="s">
        <v>709</v>
      </c>
      <c r="C83" s="294" t="s">
        <v>595</v>
      </c>
      <c r="D83" s="295">
        <v>17</v>
      </c>
      <c r="E83" s="296">
        <v>1476.6</v>
      </c>
      <c r="F83" s="296">
        <v>1364.89</v>
      </c>
      <c r="G83" s="306" t="s">
        <v>596</v>
      </c>
      <c r="H83" s="309" t="s">
        <v>597</v>
      </c>
    </row>
    <row r="84" spans="1:8" ht="14.25" customHeight="1">
      <c r="A84" s="297" t="s">
        <v>710</v>
      </c>
      <c r="B84" s="304" t="s">
        <v>711</v>
      </c>
      <c r="C84" s="294" t="s">
        <v>595</v>
      </c>
      <c r="D84" s="295">
        <v>1</v>
      </c>
      <c r="E84" s="296">
        <v>2002.32</v>
      </c>
      <c r="F84" s="296">
        <v>1723.16</v>
      </c>
      <c r="G84" s="306" t="s">
        <v>596</v>
      </c>
      <c r="H84" s="309" t="s">
        <v>597</v>
      </c>
    </row>
    <row r="85" spans="1:8" ht="14.25" customHeight="1">
      <c r="A85" s="297" t="s">
        <v>712</v>
      </c>
      <c r="B85" s="304" t="s">
        <v>713</v>
      </c>
      <c r="C85" s="294" t="s">
        <v>703</v>
      </c>
      <c r="D85" s="295">
        <v>1</v>
      </c>
      <c r="E85" s="296">
        <v>1868.6</v>
      </c>
      <c r="F85" s="296">
        <v>1639.49</v>
      </c>
      <c r="G85" s="306" t="s">
        <v>596</v>
      </c>
      <c r="H85" s="309" t="s">
        <v>597</v>
      </c>
    </row>
    <row r="86" spans="1:8" ht="14.25" customHeight="1">
      <c r="A86" s="297" t="s">
        <v>714</v>
      </c>
      <c r="B86" s="304" t="s">
        <v>715</v>
      </c>
      <c r="C86" s="294" t="s">
        <v>703</v>
      </c>
      <c r="D86" s="295">
        <v>2</v>
      </c>
      <c r="E86" s="296">
        <v>1717.89</v>
      </c>
      <c r="F86" s="296">
        <v>1476.6</v>
      </c>
      <c r="G86" s="306" t="s">
        <v>596</v>
      </c>
      <c r="H86" s="309" t="s">
        <v>597</v>
      </c>
    </row>
    <row r="87" spans="1:8" ht="14.25" customHeight="1">
      <c r="A87" s="297" t="s">
        <v>716</v>
      </c>
      <c r="B87" s="304" t="s">
        <v>717</v>
      </c>
      <c r="C87" s="294" t="s">
        <v>595</v>
      </c>
      <c r="D87" s="295">
        <v>5</v>
      </c>
      <c r="E87" s="296">
        <v>1694.4</v>
      </c>
      <c r="F87" s="296">
        <v>1412</v>
      </c>
      <c r="G87" s="306" t="s">
        <v>596</v>
      </c>
      <c r="H87" s="309" t="s">
        <v>597</v>
      </c>
    </row>
    <row r="88" spans="1:8" ht="14.25" customHeight="1">
      <c r="A88" s="297" t="s">
        <v>718</v>
      </c>
      <c r="B88" s="304" t="s">
        <v>719</v>
      </c>
      <c r="C88" s="294" t="s">
        <v>703</v>
      </c>
      <c r="D88" s="295">
        <v>7</v>
      </c>
      <c r="E88" s="296">
        <v>1662.51</v>
      </c>
      <c r="F88" s="296">
        <v>1486.9</v>
      </c>
      <c r="G88" s="306" t="s">
        <v>596</v>
      </c>
      <c r="H88" s="309" t="s">
        <v>597</v>
      </c>
    </row>
    <row r="89" spans="1:8" ht="14.25" customHeight="1">
      <c r="A89" s="297" t="s">
        <v>720</v>
      </c>
      <c r="B89" s="304" t="s">
        <v>721</v>
      </c>
      <c r="C89" s="294" t="s">
        <v>595</v>
      </c>
      <c r="D89" s="295">
        <v>9</v>
      </c>
      <c r="E89" s="296">
        <v>1756.44</v>
      </c>
      <c r="F89" s="296">
        <v>1412</v>
      </c>
      <c r="G89" s="306" t="s">
        <v>596</v>
      </c>
      <c r="H89" s="309" t="s">
        <v>597</v>
      </c>
    </row>
    <row r="90" spans="1:8" ht="14.25" customHeight="1">
      <c r="A90" s="297" t="s">
        <v>722</v>
      </c>
      <c r="B90" s="304" t="s">
        <v>723</v>
      </c>
      <c r="C90" s="312"/>
      <c r="D90" s="311"/>
      <c r="E90" s="308" t="s">
        <v>370</v>
      </c>
      <c r="F90" s="308" t="s">
        <v>370</v>
      </c>
      <c r="G90" s="306"/>
      <c r="H90" s="309"/>
    </row>
    <row r="91" spans="1:8" ht="14.25" customHeight="1">
      <c r="A91" s="297" t="s">
        <v>724</v>
      </c>
      <c r="B91" s="304" t="s">
        <v>725</v>
      </c>
      <c r="C91" s="294"/>
      <c r="D91" s="295"/>
      <c r="E91" s="296"/>
      <c r="F91" s="308" t="s">
        <v>370</v>
      </c>
      <c r="G91" s="306"/>
      <c r="H91" s="309"/>
    </row>
    <row r="92" spans="1:8" ht="14.25" customHeight="1">
      <c r="A92" s="297" t="s">
        <v>726</v>
      </c>
      <c r="B92" s="304" t="s">
        <v>727</v>
      </c>
      <c r="C92" s="294" t="s">
        <v>595</v>
      </c>
      <c r="D92" s="295">
        <v>7</v>
      </c>
      <c r="E92" s="296">
        <v>1880.22</v>
      </c>
      <c r="F92" s="296">
        <v>1748.91</v>
      </c>
      <c r="G92" s="306" t="s">
        <v>596</v>
      </c>
      <c r="H92" s="309" t="s">
        <v>597</v>
      </c>
    </row>
    <row r="93" spans="1:8" ht="14.25" customHeight="1">
      <c r="A93" s="297" t="s">
        <v>728</v>
      </c>
      <c r="B93" s="304" t="s">
        <v>729</v>
      </c>
      <c r="C93" s="294" t="s">
        <v>595</v>
      </c>
      <c r="D93" s="295">
        <v>3</v>
      </c>
      <c r="E93" s="296">
        <v>1769.67</v>
      </c>
      <c r="F93" s="296">
        <v>1637.17</v>
      </c>
      <c r="G93" s="306" t="s">
        <v>596</v>
      </c>
      <c r="H93" s="309" t="s">
        <v>597</v>
      </c>
    </row>
    <row r="94" spans="1:8" ht="14.25" customHeight="1">
      <c r="A94" s="297" t="s">
        <v>730</v>
      </c>
      <c r="B94" s="304" t="s">
        <v>731</v>
      </c>
      <c r="C94" s="294"/>
      <c r="D94" s="295"/>
      <c r="E94" s="296"/>
      <c r="F94" s="296"/>
      <c r="G94" s="306"/>
      <c r="H94" s="309"/>
    </row>
    <row r="95" spans="1:8" ht="14.25" customHeight="1">
      <c r="A95" s="297" t="s">
        <v>732</v>
      </c>
      <c r="B95" s="304" t="s">
        <v>733</v>
      </c>
      <c r="C95" s="294"/>
      <c r="D95" s="295"/>
      <c r="E95" s="296"/>
      <c r="F95" s="296"/>
      <c r="G95" s="306" t="s">
        <v>596</v>
      </c>
      <c r="H95" s="309" t="s">
        <v>597</v>
      </c>
    </row>
    <row r="96" spans="1:8" ht="14.25" customHeight="1">
      <c r="A96" s="297" t="s">
        <v>734</v>
      </c>
      <c r="B96" s="304" t="s">
        <v>735</v>
      </c>
      <c r="C96" s="294" t="s">
        <v>595</v>
      </c>
      <c r="D96" s="295">
        <v>2</v>
      </c>
      <c r="E96" s="296">
        <v>1768.72</v>
      </c>
      <c r="F96" s="296">
        <v>1630.72</v>
      </c>
      <c r="G96" s="306" t="s">
        <v>596</v>
      </c>
      <c r="H96" s="309" t="s">
        <v>597</v>
      </c>
    </row>
    <row r="97" spans="1:8" ht="14.25" customHeight="1">
      <c r="A97" s="297" t="s">
        <v>736</v>
      </c>
      <c r="B97" s="304" t="s">
        <v>737</v>
      </c>
      <c r="C97" s="294"/>
      <c r="D97" s="295"/>
      <c r="E97" s="296" t="s">
        <v>370</v>
      </c>
      <c r="F97" s="296" t="s">
        <v>370</v>
      </c>
      <c r="G97" s="306"/>
      <c r="H97" s="309"/>
    </row>
    <row r="98" spans="1:8" ht="14.25" customHeight="1">
      <c r="A98" s="297" t="s">
        <v>738</v>
      </c>
      <c r="B98" s="304" t="s">
        <v>739</v>
      </c>
      <c r="C98" s="294"/>
      <c r="D98" s="295" t="s">
        <v>370</v>
      </c>
      <c r="E98" s="296" t="s">
        <v>370</v>
      </c>
      <c r="F98" s="296" t="s">
        <v>370</v>
      </c>
      <c r="G98" s="306" t="s">
        <v>640</v>
      </c>
      <c r="H98" s="309" t="s">
        <v>640</v>
      </c>
    </row>
    <row r="99" spans="1:8" ht="14.25" customHeight="1">
      <c r="A99" s="297" t="s">
        <v>740</v>
      </c>
      <c r="B99" s="304" t="s">
        <v>741</v>
      </c>
      <c r="C99" s="294" t="s">
        <v>595</v>
      </c>
      <c r="D99" s="295">
        <v>1</v>
      </c>
      <c r="E99" s="296">
        <v>4209.55</v>
      </c>
      <c r="F99" s="296">
        <v>3641.07</v>
      </c>
      <c r="G99" s="306" t="s">
        <v>596</v>
      </c>
      <c r="H99" s="309" t="s">
        <v>597</v>
      </c>
    </row>
    <row r="100" spans="1:8" ht="14.25" customHeight="1">
      <c r="A100" s="297" t="s">
        <v>742</v>
      </c>
      <c r="B100" s="304" t="s">
        <v>743</v>
      </c>
      <c r="C100" s="294" t="s">
        <v>703</v>
      </c>
      <c r="D100" s="295">
        <v>5</v>
      </c>
      <c r="E100" s="296">
        <v>2037.22</v>
      </c>
      <c r="F100" s="296">
        <v>1875.06</v>
      </c>
      <c r="G100" s="306" t="s">
        <v>596</v>
      </c>
      <c r="H100" s="309" t="s">
        <v>597</v>
      </c>
    </row>
    <row r="101" spans="1:8" ht="14.25" customHeight="1">
      <c r="A101" s="297" t="s">
        <v>744</v>
      </c>
      <c r="B101" s="304" t="s">
        <v>745</v>
      </c>
      <c r="C101" s="294" t="s">
        <v>703</v>
      </c>
      <c r="D101" s="295">
        <v>5</v>
      </c>
      <c r="E101" s="296">
        <v>1929.69</v>
      </c>
      <c r="F101" s="296">
        <v>1782.95</v>
      </c>
      <c r="G101" s="306" t="s">
        <v>596</v>
      </c>
      <c r="H101" s="309" t="s">
        <v>597</v>
      </c>
    </row>
    <row r="102" spans="1:8" ht="14.25" customHeight="1">
      <c r="A102" s="297" t="s">
        <v>746</v>
      </c>
      <c r="B102" s="304" t="s">
        <v>747</v>
      </c>
      <c r="C102" s="294"/>
      <c r="D102" s="295"/>
      <c r="E102" s="296"/>
      <c r="F102" s="296"/>
      <c r="G102" s="306"/>
      <c r="H102" s="309"/>
    </row>
    <row r="103" spans="1:8" ht="14.25" customHeight="1">
      <c r="A103" s="297" t="s">
        <v>748</v>
      </c>
      <c r="B103" s="304" t="s">
        <v>749</v>
      </c>
      <c r="C103" s="294" t="s">
        <v>595</v>
      </c>
      <c r="D103" s="295">
        <v>7</v>
      </c>
      <c r="E103" s="296">
        <v>1880.73</v>
      </c>
      <c r="F103" s="296">
        <v>1412</v>
      </c>
      <c r="G103" s="306" t="s">
        <v>596</v>
      </c>
      <c r="H103" s="309" t="s">
        <v>597</v>
      </c>
    </row>
    <row r="104" spans="1:8" ht="14.25" customHeight="1">
      <c r="A104" s="297" t="s">
        <v>750</v>
      </c>
      <c r="B104" s="304" t="s">
        <v>751</v>
      </c>
      <c r="C104" s="294"/>
      <c r="D104" s="295" t="s">
        <v>370</v>
      </c>
      <c r="E104" s="296" t="s">
        <v>370</v>
      </c>
      <c r="F104" s="296" t="s">
        <v>370</v>
      </c>
      <c r="G104" s="306"/>
      <c r="H104" s="309"/>
    </row>
    <row r="105" spans="1:8" ht="14.25" customHeight="1">
      <c r="A105" s="297" t="s">
        <v>752</v>
      </c>
      <c r="B105" s="304" t="s">
        <v>753</v>
      </c>
      <c r="C105" s="294"/>
      <c r="D105" s="295"/>
      <c r="E105" s="296" t="s">
        <v>370</v>
      </c>
      <c r="F105" s="296" t="s">
        <v>370</v>
      </c>
      <c r="G105" s="306"/>
      <c r="H105" s="309"/>
    </row>
    <row r="106" spans="1:8" ht="14.25" customHeight="1">
      <c r="A106" s="297" t="s">
        <v>754</v>
      </c>
      <c r="B106" s="304" t="s">
        <v>755</v>
      </c>
      <c r="C106" s="294"/>
      <c r="D106" s="295" t="s">
        <v>370</v>
      </c>
      <c r="E106" s="296" t="s">
        <v>370</v>
      </c>
      <c r="F106" s="296" t="s">
        <v>370</v>
      </c>
      <c r="G106" s="306" t="s">
        <v>640</v>
      </c>
      <c r="H106" s="309" t="s">
        <v>640</v>
      </c>
    </row>
    <row r="107" spans="1:8" ht="14.25" customHeight="1">
      <c r="A107" s="297" t="s">
        <v>756</v>
      </c>
      <c r="B107" s="304" t="s">
        <v>757</v>
      </c>
      <c r="C107" s="294"/>
      <c r="D107" s="295"/>
      <c r="E107" s="296"/>
      <c r="F107" s="296" t="s">
        <v>370</v>
      </c>
      <c r="G107" s="306"/>
      <c r="H107" s="309"/>
    </row>
    <row r="108" spans="1:8" ht="14.25" customHeight="1">
      <c r="A108" s="297" t="s">
        <v>758</v>
      </c>
      <c r="B108" s="304" t="s">
        <v>759</v>
      </c>
      <c r="C108" s="294"/>
      <c r="D108" s="295"/>
      <c r="E108" s="296" t="s">
        <v>370</v>
      </c>
      <c r="F108" s="296" t="s">
        <v>370</v>
      </c>
      <c r="G108" s="306"/>
      <c r="H108" s="309"/>
    </row>
    <row r="109" spans="1:8" ht="14.25" customHeight="1">
      <c r="A109" s="297" t="s">
        <v>760</v>
      </c>
      <c r="B109" s="304" t="s">
        <v>761</v>
      </c>
      <c r="C109" s="294" t="s">
        <v>762</v>
      </c>
      <c r="D109" s="295">
        <v>53</v>
      </c>
      <c r="E109" s="296">
        <v>1851.53</v>
      </c>
      <c r="F109" s="296">
        <v>1412</v>
      </c>
      <c r="G109" s="306" t="s">
        <v>596</v>
      </c>
      <c r="H109" s="309" t="s">
        <v>597</v>
      </c>
    </row>
    <row r="110" spans="1:8" ht="14.25" customHeight="1">
      <c r="A110" s="297" t="s">
        <v>763</v>
      </c>
      <c r="B110" s="304" t="s">
        <v>764</v>
      </c>
      <c r="C110" s="294" t="s">
        <v>762</v>
      </c>
      <c r="D110" s="295">
        <v>7</v>
      </c>
      <c r="E110" s="296">
        <v>1906.2</v>
      </c>
      <c r="F110" s="296">
        <v>1412</v>
      </c>
      <c r="G110" s="306" t="s">
        <v>596</v>
      </c>
      <c r="H110" s="309" t="s">
        <v>597</v>
      </c>
    </row>
    <row r="111" spans="1:8" ht="14.25" customHeight="1">
      <c r="A111" s="297" t="s">
        <v>765</v>
      </c>
      <c r="B111" s="304" t="s">
        <v>766</v>
      </c>
      <c r="C111" s="294" t="s">
        <v>703</v>
      </c>
      <c r="D111" s="295">
        <v>1</v>
      </c>
      <c r="E111" s="296">
        <v>1768.72</v>
      </c>
      <c r="F111" s="296">
        <v>1630.72</v>
      </c>
      <c r="G111" s="306" t="s">
        <v>596</v>
      </c>
      <c r="H111" s="309" t="s">
        <v>597</v>
      </c>
    </row>
    <row r="112" spans="1:8" ht="14.25" customHeight="1">
      <c r="A112" s="297" t="s">
        <v>767</v>
      </c>
      <c r="B112" s="304" t="s">
        <v>677</v>
      </c>
      <c r="C112" s="294" t="s">
        <v>689</v>
      </c>
      <c r="D112" s="295">
        <v>1</v>
      </c>
      <c r="E112" s="296">
        <v>2177.6</v>
      </c>
      <c r="F112" s="296">
        <v>1648</v>
      </c>
      <c r="G112" s="306" t="s">
        <v>596</v>
      </c>
      <c r="H112" s="309" t="s">
        <v>597</v>
      </c>
    </row>
    <row r="113" spans="1:8" ht="14.25" customHeight="1">
      <c r="A113" s="297" t="s">
        <v>768</v>
      </c>
      <c r="B113" s="304" t="s">
        <v>769</v>
      </c>
      <c r="C113" s="294"/>
      <c r="D113" s="295"/>
      <c r="E113" s="296" t="s">
        <v>370</v>
      </c>
      <c r="F113" s="308" t="s">
        <v>370</v>
      </c>
      <c r="G113" s="306"/>
      <c r="H113" s="309"/>
    </row>
    <row r="114" spans="1:8" ht="14.25" customHeight="1">
      <c r="A114" s="297" t="s">
        <v>770</v>
      </c>
      <c r="B114" s="304" t="s">
        <v>771</v>
      </c>
      <c r="C114" s="294" t="s">
        <v>689</v>
      </c>
      <c r="D114" s="295">
        <v>1</v>
      </c>
      <c r="E114" s="296">
        <v>1600</v>
      </c>
      <c r="F114" s="296">
        <v>1477.18</v>
      </c>
      <c r="G114" s="306" t="s">
        <v>596</v>
      </c>
      <c r="H114" s="309" t="s">
        <v>597</v>
      </c>
    </row>
    <row r="115" spans="1:8" ht="14.25" customHeight="1">
      <c r="A115" s="297" t="s">
        <v>772</v>
      </c>
      <c r="B115" s="313" t="s">
        <v>773</v>
      </c>
      <c r="C115" s="294" t="s">
        <v>774</v>
      </c>
      <c r="D115" s="295">
        <v>8</v>
      </c>
      <c r="E115" s="296">
        <v>3640.75</v>
      </c>
      <c r="F115" s="296">
        <v>2464.41</v>
      </c>
      <c r="G115" s="306" t="s">
        <v>596</v>
      </c>
      <c r="H115" s="309" t="s">
        <v>597</v>
      </c>
    </row>
    <row r="116" spans="1:8" ht="14.25" customHeight="1">
      <c r="A116" s="297" t="s">
        <v>775</v>
      </c>
      <c r="B116" s="314" t="s">
        <v>776</v>
      </c>
      <c r="C116" s="294" t="s">
        <v>703</v>
      </c>
      <c r="D116" s="295">
        <v>1</v>
      </c>
      <c r="E116" s="296">
        <v>2051.12</v>
      </c>
      <c r="F116" s="296">
        <v>1768.72</v>
      </c>
      <c r="G116" s="306" t="s">
        <v>596</v>
      </c>
      <c r="H116" s="309" t="s">
        <v>597</v>
      </c>
    </row>
    <row r="117" spans="1:8">
      <c r="A117" s="297" t="s">
        <v>777</v>
      </c>
      <c r="B117" s="314" t="s">
        <v>778</v>
      </c>
      <c r="C117" s="294"/>
      <c r="D117" s="295"/>
      <c r="E117" s="296" t="s">
        <v>370</v>
      </c>
      <c r="F117" s="296" t="s">
        <v>370</v>
      </c>
      <c r="G117" s="306"/>
      <c r="H117" s="309"/>
    </row>
    <row r="118" spans="1:8">
      <c r="A118" s="297" t="s">
        <v>779</v>
      </c>
      <c r="B118" s="310" t="s">
        <v>780</v>
      </c>
      <c r="C118" s="294"/>
      <c r="D118" s="295"/>
      <c r="E118" s="296"/>
      <c r="F118" s="296" t="s">
        <v>370</v>
      </c>
      <c r="G118" s="306"/>
      <c r="H118" s="309"/>
    </row>
    <row r="119" spans="1:8" ht="14.25" customHeight="1">
      <c r="B119" s="315"/>
      <c r="C119" s="294"/>
      <c r="D119" s="295"/>
      <c r="E119" s="296"/>
      <c r="F119" s="296"/>
      <c r="G119" s="306"/>
      <c r="H119" s="309"/>
    </row>
    <row r="120" spans="1:8" ht="14.25" customHeight="1">
      <c r="A120" s="703" t="s">
        <v>781</v>
      </c>
      <c r="B120" s="703"/>
      <c r="C120" s="703"/>
      <c r="D120" s="703"/>
      <c r="E120" s="703"/>
      <c r="F120" s="703"/>
      <c r="G120" s="703"/>
      <c r="H120" s="703"/>
    </row>
    <row r="121" spans="1:8" ht="14.25" customHeight="1">
      <c r="A121" s="316" t="s">
        <v>782</v>
      </c>
      <c r="B121" s="317" t="s">
        <v>709</v>
      </c>
      <c r="C121" s="318"/>
      <c r="D121" s="319"/>
      <c r="E121" s="320"/>
      <c r="F121" s="321"/>
      <c r="G121" s="322"/>
      <c r="H121" s="323"/>
    </row>
    <row r="122" spans="1:8" ht="14.25" customHeight="1">
      <c r="A122" s="316" t="s">
        <v>783</v>
      </c>
      <c r="B122" s="324" t="s">
        <v>784</v>
      </c>
      <c r="C122" s="318"/>
      <c r="D122" s="319"/>
      <c r="E122" s="320"/>
      <c r="F122" s="321"/>
      <c r="G122" s="322"/>
      <c r="H122" s="323"/>
    </row>
    <row r="123" spans="1:8" ht="14.25" customHeight="1">
      <c r="A123" s="316" t="s">
        <v>785</v>
      </c>
      <c r="B123" s="324" t="s">
        <v>786</v>
      </c>
      <c r="C123" s="318"/>
      <c r="D123" s="319"/>
      <c r="E123" s="320"/>
      <c r="F123" s="321"/>
      <c r="G123" s="322"/>
      <c r="H123" s="323"/>
    </row>
    <row r="124" spans="1:8" ht="14.25" customHeight="1">
      <c r="A124" s="316" t="s">
        <v>787</v>
      </c>
      <c r="B124" s="325" t="s">
        <v>743</v>
      </c>
      <c r="C124" s="318"/>
      <c r="D124" s="319"/>
      <c r="E124" s="320"/>
      <c r="F124" s="321"/>
      <c r="G124" s="322"/>
      <c r="H124" s="323"/>
    </row>
    <row r="125" spans="1:8" ht="14.25" customHeight="1">
      <c r="A125" s="316" t="s">
        <v>788</v>
      </c>
      <c r="B125" s="326" t="s">
        <v>751</v>
      </c>
      <c r="C125" s="318"/>
      <c r="D125" s="319"/>
      <c r="E125" s="320"/>
      <c r="F125" s="321"/>
      <c r="G125" s="322"/>
      <c r="H125" s="323"/>
    </row>
    <row r="126" spans="1:8">
      <c r="A126" s="316" t="s">
        <v>789</v>
      </c>
      <c r="B126" s="326" t="s">
        <v>790</v>
      </c>
      <c r="C126" s="318"/>
      <c r="D126" s="319"/>
      <c r="E126" s="320"/>
      <c r="F126" s="321"/>
      <c r="G126" s="322"/>
      <c r="H126" s="323"/>
    </row>
    <row r="127" spans="1:8">
      <c r="A127" s="316" t="s">
        <v>791</v>
      </c>
      <c r="B127" s="326" t="s">
        <v>792</v>
      </c>
      <c r="C127" s="318"/>
      <c r="D127" s="319"/>
      <c r="E127" s="320"/>
      <c r="F127" s="321"/>
      <c r="G127" s="322"/>
      <c r="H127" s="323"/>
    </row>
    <row r="128" spans="1:8" ht="15" customHeight="1">
      <c r="A128" s="704" t="s">
        <v>793</v>
      </c>
      <c r="B128" s="704"/>
      <c r="C128" s="704"/>
      <c r="D128" s="327">
        <f>SUM(D120:D126,D76:D117,D16:D52,D55:D73)</f>
        <v>225</v>
      </c>
      <c r="E128" s="328"/>
    </row>
    <row r="129" spans="1:10">
      <c r="B129" s="329"/>
      <c r="C129" s="329"/>
      <c r="D129" s="329"/>
      <c r="E129" s="329"/>
      <c r="F129" s="330"/>
      <c r="G129" s="330"/>
      <c r="H129" s="329"/>
      <c r="I129" s="331"/>
      <c r="J129" s="331"/>
    </row>
    <row r="131" spans="1:10" ht="25.5">
      <c r="A131" s="289" t="s">
        <v>73</v>
      </c>
      <c r="B131" s="289" t="s">
        <v>563</v>
      </c>
      <c r="C131" s="289" t="s">
        <v>564</v>
      </c>
      <c r="D131" s="289" t="s">
        <v>565</v>
      </c>
      <c r="E131" s="289" t="s">
        <v>566</v>
      </c>
      <c r="F131" s="289" t="s">
        <v>567</v>
      </c>
      <c r="G131" s="289" t="s">
        <v>568</v>
      </c>
      <c r="H131" s="289" t="s">
        <v>569</v>
      </c>
    </row>
    <row r="133" spans="1:10" ht="14.25" customHeight="1">
      <c r="A133" s="703" t="s">
        <v>794</v>
      </c>
      <c r="B133" s="703"/>
      <c r="C133" s="703"/>
      <c r="D133" s="703"/>
      <c r="E133" s="703"/>
      <c r="F133" s="703"/>
      <c r="G133" s="703"/>
      <c r="H133" s="703"/>
    </row>
    <row r="134" spans="1:10" ht="14.25" customHeight="1">
      <c r="A134" s="316" t="s">
        <v>795</v>
      </c>
      <c r="B134" s="324" t="s">
        <v>796</v>
      </c>
      <c r="C134" s="332" t="s">
        <v>797</v>
      </c>
      <c r="D134" s="333">
        <v>4</v>
      </c>
      <c r="E134" s="321">
        <v>500</v>
      </c>
      <c r="F134" s="321">
        <v>150</v>
      </c>
      <c r="G134" s="322" t="s">
        <v>798</v>
      </c>
      <c r="H134" s="323" t="s">
        <v>799</v>
      </c>
    </row>
    <row r="135" spans="1:10" ht="14.25" customHeight="1">
      <c r="A135" s="316" t="s">
        <v>800</v>
      </c>
      <c r="B135" s="324" t="s">
        <v>801</v>
      </c>
      <c r="C135" s="332" t="s">
        <v>797</v>
      </c>
      <c r="D135" s="333">
        <v>3</v>
      </c>
      <c r="E135" s="321">
        <v>1200</v>
      </c>
      <c r="F135" s="321">
        <v>1200</v>
      </c>
      <c r="G135" s="322" t="s">
        <v>798</v>
      </c>
      <c r="H135" s="323" t="s">
        <v>597</v>
      </c>
    </row>
    <row r="136" spans="1:10" ht="14.25" customHeight="1">
      <c r="A136" s="316" t="s">
        <v>802</v>
      </c>
      <c r="B136" s="324" t="s">
        <v>803</v>
      </c>
      <c r="C136" s="332" t="s">
        <v>797</v>
      </c>
      <c r="D136" s="333">
        <v>4</v>
      </c>
      <c r="E136" s="321">
        <v>400</v>
      </c>
      <c r="F136" s="321">
        <v>350</v>
      </c>
      <c r="G136" s="322" t="s">
        <v>798</v>
      </c>
      <c r="H136" s="323" t="s">
        <v>804</v>
      </c>
    </row>
    <row r="137" spans="1:10" ht="14.25" customHeight="1">
      <c r="A137" s="316" t="s">
        <v>805</v>
      </c>
      <c r="B137" s="324" t="s">
        <v>806</v>
      </c>
      <c r="C137" s="332" t="s">
        <v>797</v>
      </c>
      <c r="D137" s="333">
        <v>1</v>
      </c>
      <c r="E137" s="321">
        <v>15000</v>
      </c>
      <c r="F137" s="321">
        <v>15000</v>
      </c>
      <c r="G137" s="322" t="s">
        <v>798</v>
      </c>
      <c r="H137" s="323" t="s">
        <v>597</v>
      </c>
    </row>
    <row r="138" spans="1:10" ht="14.25" customHeight="1">
      <c r="A138" s="316" t="s">
        <v>807</v>
      </c>
      <c r="B138" s="324" t="s">
        <v>808</v>
      </c>
      <c r="C138" s="332" t="s">
        <v>797</v>
      </c>
      <c r="D138" s="333">
        <v>1</v>
      </c>
      <c r="E138" s="321">
        <v>3000</v>
      </c>
      <c r="F138" s="321">
        <v>3000</v>
      </c>
      <c r="G138" s="322" t="s">
        <v>798</v>
      </c>
      <c r="H138" s="323" t="s">
        <v>597</v>
      </c>
    </row>
    <row r="139" spans="1:10" ht="14.25" customHeight="1">
      <c r="A139" s="316" t="s">
        <v>809</v>
      </c>
      <c r="B139" s="317" t="s">
        <v>810</v>
      </c>
      <c r="C139" s="332" t="s">
        <v>811</v>
      </c>
      <c r="D139" s="333">
        <v>3</v>
      </c>
      <c r="E139" s="321">
        <v>500</v>
      </c>
      <c r="F139" s="321">
        <v>150</v>
      </c>
      <c r="G139" s="322" t="s">
        <v>798</v>
      </c>
      <c r="H139" s="323" t="s">
        <v>804</v>
      </c>
    </row>
    <row r="140" spans="1:10" ht="14.25" customHeight="1">
      <c r="A140" s="316" t="s">
        <v>812</v>
      </c>
      <c r="B140" s="317" t="s">
        <v>813</v>
      </c>
      <c r="C140" s="332" t="s">
        <v>797</v>
      </c>
      <c r="D140" s="333">
        <v>1</v>
      </c>
      <c r="E140" s="321">
        <v>500</v>
      </c>
      <c r="F140" s="321">
        <v>150</v>
      </c>
      <c r="G140" s="322" t="s">
        <v>798</v>
      </c>
      <c r="H140" s="323" t="s">
        <v>597</v>
      </c>
    </row>
    <row r="141" spans="1:10" ht="14.25" customHeight="1">
      <c r="A141" s="316" t="s">
        <v>814</v>
      </c>
      <c r="B141" s="317" t="s">
        <v>815</v>
      </c>
      <c r="C141" s="332" t="s">
        <v>797</v>
      </c>
      <c r="D141" s="333">
        <v>1</v>
      </c>
      <c r="E141" s="321">
        <v>500</v>
      </c>
      <c r="F141" s="321">
        <v>150</v>
      </c>
      <c r="G141" s="322" t="s">
        <v>798</v>
      </c>
      <c r="H141" s="323" t="s">
        <v>597</v>
      </c>
    </row>
    <row r="142" spans="1:10" ht="14.25" customHeight="1">
      <c r="A142" s="316" t="s">
        <v>816</v>
      </c>
      <c r="B142" s="317" t="s">
        <v>817</v>
      </c>
      <c r="C142" s="332" t="s">
        <v>797</v>
      </c>
      <c r="D142" s="333">
        <v>2</v>
      </c>
      <c r="E142" s="321">
        <v>1200</v>
      </c>
      <c r="F142" s="321">
        <v>1200</v>
      </c>
      <c r="G142" s="322" t="s">
        <v>798</v>
      </c>
      <c r="H142" s="323" t="s">
        <v>597</v>
      </c>
    </row>
    <row r="143" spans="1:10" ht="14.25" customHeight="1">
      <c r="A143" s="316" t="s">
        <v>818</v>
      </c>
      <c r="B143" s="317" t="s">
        <v>819</v>
      </c>
      <c r="C143" s="332" t="s">
        <v>797</v>
      </c>
      <c r="D143" s="333">
        <v>1</v>
      </c>
      <c r="E143" s="321">
        <v>1200</v>
      </c>
      <c r="F143" s="321">
        <v>1200</v>
      </c>
      <c r="G143" s="322" t="s">
        <v>798</v>
      </c>
      <c r="H143" s="323" t="s">
        <v>597</v>
      </c>
    </row>
    <row r="144" spans="1:10" ht="14.25" customHeight="1">
      <c r="A144" s="316" t="s">
        <v>820</v>
      </c>
      <c r="B144" s="324" t="s">
        <v>821</v>
      </c>
      <c r="C144" s="332" t="s">
        <v>811</v>
      </c>
      <c r="D144" s="333">
        <v>16</v>
      </c>
      <c r="E144" s="321">
        <v>2550</v>
      </c>
      <c r="F144" s="321">
        <v>1200</v>
      </c>
      <c r="G144" s="322" t="s">
        <v>798</v>
      </c>
      <c r="H144" s="323" t="s">
        <v>804</v>
      </c>
    </row>
    <row r="145" spans="1:8" ht="14.25" customHeight="1">
      <c r="A145" s="316" t="s">
        <v>822</v>
      </c>
      <c r="B145" s="324" t="s">
        <v>823</v>
      </c>
      <c r="C145" s="332" t="s">
        <v>797</v>
      </c>
      <c r="D145" s="333">
        <v>8</v>
      </c>
      <c r="E145" s="321">
        <v>1200</v>
      </c>
      <c r="F145" s="321">
        <v>1200</v>
      </c>
      <c r="G145" s="322" t="s">
        <v>798</v>
      </c>
      <c r="H145" s="323" t="s">
        <v>799</v>
      </c>
    </row>
    <row r="146" spans="1:8" ht="14.25" customHeight="1">
      <c r="A146" s="316" t="s">
        <v>824</v>
      </c>
      <c r="B146" s="324" t="s">
        <v>825</v>
      </c>
      <c r="C146" s="332"/>
      <c r="D146" s="333"/>
      <c r="E146" s="321"/>
      <c r="F146" s="321"/>
      <c r="G146" s="322"/>
      <c r="H146" s="323"/>
    </row>
    <row r="147" spans="1:8" ht="14.25" customHeight="1">
      <c r="A147" s="316" t="s">
        <v>826</v>
      </c>
      <c r="B147" s="324" t="s">
        <v>827</v>
      </c>
      <c r="C147" s="332" t="s">
        <v>797</v>
      </c>
      <c r="D147" s="333">
        <v>1</v>
      </c>
      <c r="E147" s="321">
        <v>10000</v>
      </c>
      <c r="F147" s="321">
        <v>10000</v>
      </c>
      <c r="G147" s="322" t="s">
        <v>798</v>
      </c>
      <c r="H147" s="323" t="s">
        <v>597</v>
      </c>
    </row>
    <row r="148" spans="1:8" ht="14.25" customHeight="1">
      <c r="A148" s="316" t="s">
        <v>828</v>
      </c>
      <c r="B148" s="324" t="s">
        <v>827</v>
      </c>
      <c r="C148" s="332"/>
      <c r="D148" s="333"/>
      <c r="E148" s="321"/>
      <c r="F148" s="321"/>
      <c r="G148" s="322"/>
      <c r="H148" s="323"/>
    </row>
    <row r="149" spans="1:8" ht="14.25" customHeight="1">
      <c r="A149" s="316" t="s">
        <v>829</v>
      </c>
      <c r="B149" s="324" t="s">
        <v>830</v>
      </c>
      <c r="C149" s="332" t="s">
        <v>811</v>
      </c>
      <c r="D149" s="333">
        <v>1</v>
      </c>
      <c r="E149" s="321">
        <v>500</v>
      </c>
      <c r="F149" s="321">
        <v>150</v>
      </c>
      <c r="G149" s="322" t="s">
        <v>798</v>
      </c>
      <c r="H149" s="323" t="s">
        <v>804</v>
      </c>
    </row>
    <row r="150" spans="1:8" ht="14.25" customHeight="1">
      <c r="A150" s="316" t="s">
        <v>831</v>
      </c>
      <c r="B150" s="324" t="s">
        <v>832</v>
      </c>
      <c r="C150" s="332" t="s">
        <v>797</v>
      </c>
      <c r="D150" s="333">
        <v>1</v>
      </c>
      <c r="E150" s="321">
        <v>18000</v>
      </c>
      <c r="F150" s="321">
        <v>18000</v>
      </c>
      <c r="G150" s="322" t="s">
        <v>798</v>
      </c>
      <c r="H150" s="323" t="s">
        <v>597</v>
      </c>
    </row>
    <row r="151" spans="1:8" ht="14.25" customHeight="1">
      <c r="A151" s="316" t="s">
        <v>833</v>
      </c>
      <c r="B151" s="324" t="s">
        <v>832</v>
      </c>
      <c r="C151" s="332"/>
      <c r="D151" s="333"/>
      <c r="E151" s="321"/>
      <c r="F151" s="321"/>
      <c r="G151" s="322"/>
      <c r="H151" s="323"/>
    </row>
    <row r="152" spans="1:8" ht="14.25" customHeight="1">
      <c r="A152" s="316" t="s">
        <v>834</v>
      </c>
      <c r="B152" s="324" t="s">
        <v>835</v>
      </c>
      <c r="C152" s="332"/>
      <c r="D152" s="333"/>
      <c r="E152" s="321"/>
      <c r="F152" s="321"/>
      <c r="G152" s="322"/>
      <c r="H152" s="323"/>
    </row>
    <row r="153" spans="1:8" ht="14.25" customHeight="1">
      <c r="A153" s="316" t="s">
        <v>836</v>
      </c>
      <c r="B153" s="324" t="s">
        <v>837</v>
      </c>
      <c r="C153" s="332"/>
      <c r="D153" s="333"/>
      <c r="E153" s="321"/>
      <c r="F153" s="321"/>
      <c r="G153" s="322"/>
      <c r="H153" s="323"/>
    </row>
    <row r="154" spans="1:8" ht="14.25" customHeight="1">
      <c r="A154" s="316" t="s">
        <v>838</v>
      </c>
      <c r="B154" s="324" t="s">
        <v>839</v>
      </c>
      <c r="C154" s="332"/>
      <c r="D154" s="333"/>
      <c r="E154" s="321"/>
      <c r="F154" s="321"/>
      <c r="G154" s="322"/>
      <c r="H154" s="323"/>
    </row>
    <row r="155" spans="1:8" ht="14.25" customHeight="1">
      <c r="A155" s="316" t="s">
        <v>840</v>
      </c>
      <c r="B155" s="324" t="s">
        <v>841</v>
      </c>
      <c r="C155" s="332"/>
      <c r="D155" s="333"/>
      <c r="E155" s="321"/>
      <c r="F155" s="321"/>
      <c r="G155" s="322"/>
      <c r="H155" s="323"/>
    </row>
    <row r="156" spans="1:8" ht="14.25" customHeight="1">
      <c r="A156" s="316" t="s">
        <v>842</v>
      </c>
      <c r="B156" s="324" t="s">
        <v>843</v>
      </c>
      <c r="C156" s="332"/>
      <c r="D156" s="333"/>
      <c r="E156" s="321"/>
      <c r="F156" s="321"/>
      <c r="G156" s="322"/>
      <c r="H156" s="323"/>
    </row>
    <row r="157" spans="1:8" ht="14.25" customHeight="1">
      <c r="A157" s="316" t="s">
        <v>844</v>
      </c>
      <c r="B157" s="324" t="s">
        <v>845</v>
      </c>
      <c r="C157" s="332" t="s">
        <v>797</v>
      </c>
      <c r="D157" s="333">
        <v>1</v>
      </c>
      <c r="E157" s="321">
        <v>3000</v>
      </c>
      <c r="F157" s="321">
        <v>3000</v>
      </c>
      <c r="G157" s="322" t="s">
        <v>798</v>
      </c>
      <c r="H157" s="323" t="s">
        <v>597</v>
      </c>
    </row>
    <row r="158" spans="1:8" ht="14.25" customHeight="1">
      <c r="A158" s="316" t="s">
        <v>846</v>
      </c>
      <c r="B158" s="324" t="s">
        <v>847</v>
      </c>
      <c r="C158" s="332" t="s">
        <v>797</v>
      </c>
      <c r="D158" s="333">
        <v>1</v>
      </c>
      <c r="E158" s="321">
        <v>3000</v>
      </c>
      <c r="F158" s="321">
        <v>3000</v>
      </c>
      <c r="G158" s="322" t="s">
        <v>798</v>
      </c>
      <c r="H158" s="323" t="s">
        <v>597</v>
      </c>
    </row>
    <row r="159" spans="1:8" ht="14.25" customHeight="1">
      <c r="A159" s="316" t="s">
        <v>848</v>
      </c>
      <c r="B159" s="324" t="s">
        <v>849</v>
      </c>
      <c r="C159" s="332" t="s">
        <v>797</v>
      </c>
      <c r="D159" s="333">
        <v>1</v>
      </c>
      <c r="E159" s="321">
        <v>6000</v>
      </c>
      <c r="F159" s="321">
        <v>6000</v>
      </c>
      <c r="G159" s="322" t="s">
        <v>798</v>
      </c>
      <c r="H159" s="323" t="s">
        <v>597</v>
      </c>
    </row>
    <row r="160" spans="1:8" ht="14.25" customHeight="1">
      <c r="A160" s="316" t="s">
        <v>850</v>
      </c>
      <c r="B160" s="324" t="s">
        <v>851</v>
      </c>
      <c r="C160" s="332" t="s">
        <v>797</v>
      </c>
      <c r="D160" s="333">
        <v>1</v>
      </c>
      <c r="E160" s="321">
        <v>3000</v>
      </c>
      <c r="F160" s="321">
        <v>3000</v>
      </c>
      <c r="G160" s="322" t="s">
        <v>798</v>
      </c>
      <c r="H160" s="323" t="s">
        <v>597</v>
      </c>
    </row>
    <row r="161" spans="1:8" ht="14.25" customHeight="1">
      <c r="A161" s="316" t="s">
        <v>852</v>
      </c>
      <c r="B161" s="324" t="s">
        <v>853</v>
      </c>
      <c r="C161" s="318"/>
      <c r="D161" s="319"/>
      <c r="E161" s="320"/>
      <c r="F161" s="321"/>
      <c r="G161" s="322"/>
      <c r="H161" s="323"/>
    </row>
    <row r="162" spans="1:8" ht="14.25" customHeight="1">
      <c r="A162" s="316" t="s">
        <v>854</v>
      </c>
      <c r="B162" s="324" t="s">
        <v>855</v>
      </c>
      <c r="C162" s="318"/>
      <c r="D162" s="319"/>
      <c r="E162" s="320"/>
      <c r="F162" s="321"/>
      <c r="G162" s="322"/>
      <c r="H162" s="323"/>
    </row>
    <row r="163" spans="1:8" ht="14.25" customHeight="1">
      <c r="A163" s="316" t="s">
        <v>856</v>
      </c>
      <c r="B163" s="334" t="s">
        <v>857</v>
      </c>
      <c r="C163" s="318"/>
      <c r="D163" s="319"/>
      <c r="E163" s="320"/>
      <c r="F163" s="321"/>
      <c r="G163" s="322"/>
      <c r="H163" s="323"/>
    </row>
    <row r="164" spans="1:8" ht="14.25" customHeight="1">
      <c r="A164" s="316" t="s">
        <v>858</v>
      </c>
      <c r="B164" s="324" t="s">
        <v>859</v>
      </c>
      <c r="C164" s="318"/>
      <c r="D164" s="319"/>
      <c r="E164" s="320"/>
      <c r="F164" s="321"/>
      <c r="G164" s="322"/>
      <c r="H164" s="323"/>
    </row>
    <row r="165" spans="1:8" ht="14.25" customHeight="1">
      <c r="A165" s="316" t="s">
        <v>860</v>
      </c>
      <c r="B165" s="334" t="s">
        <v>861</v>
      </c>
      <c r="C165" s="318"/>
      <c r="D165" s="319"/>
      <c r="E165" s="320"/>
      <c r="F165" s="321"/>
      <c r="G165" s="322"/>
      <c r="H165" s="323"/>
    </row>
    <row r="166" spans="1:8" ht="14.25" customHeight="1">
      <c r="A166" s="316" t="s">
        <v>862</v>
      </c>
      <c r="B166" s="324" t="s">
        <v>863</v>
      </c>
      <c r="C166" s="318"/>
      <c r="D166" s="319"/>
      <c r="E166" s="320"/>
      <c r="F166" s="321"/>
      <c r="G166" s="322"/>
      <c r="H166" s="323"/>
    </row>
    <row r="167" spans="1:8" ht="14.25" customHeight="1">
      <c r="A167" s="316" t="s">
        <v>864</v>
      </c>
      <c r="B167" s="324" t="s">
        <v>865</v>
      </c>
      <c r="C167" s="318"/>
      <c r="D167" s="319"/>
      <c r="E167" s="320"/>
      <c r="F167" s="321"/>
      <c r="G167" s="322"/>
      <c r="H167" s="323"/>
    </row>
    <row r="168" spans="1:8" ht="14.25" customHeight="1">
      <c r="A168" s="316" t="s">
        <v>866</v>
      </c>
      <c r="B168" s="324" t="s">
        <v>867</v>
      </c>
      <c r="C168" s="318"/>
      <c r="D168" s="319"/>
      <c r="E168" s="320"/>
      <c r="F168" s="321"/>
      <c r="G168" s="322"/>
      <c r="H168" s="323"/>
    </row>
    <row r="169" spans="1:8" ht="14.25" customHeight="1">
      <c r="A169" s="316" t="s">
        <v>868</v>
      </c>
      <c r="B169" s="324" t="s">
        <v>869</v>
      </c>
      <c r="C169" s="332"/>
      <c r="D169" s="333"/>
      <c r="E169" s="321"/>
      <c r="F169" s="321"/>
      <c r="G169" s="322"/>
      <c r="H169" s="323"/>
    </row>
    <row r="170" spans="1:8" ht="14.25" customHeight="1">
      <c r="A170" s="316" t="s">
        <v>870</v>
      </c>
      <c r="B170" s="324" t="s">
        <v>871</v>
      </c>
      <c r="C170" s="332" t="s">
        <v>797</v>
      </c>
      <c r="D170" s="333">
        <v>2</v>
      </c>
      <c r="E170" s="321">
        <v>1200</v>
      </c>
      <c r="F170" s="321">
        <v>1200</v>
      </c>
      <c r="G170" s="322" t="s">
        <v>798</v>
      </c>
      <c r="H170" s="323" t="s">
        <v>597</v>
      </c>
    </row>
    <row r="171" spans="1:8" ht="14.25" customHeight="1">
      <c r="A171" s="316" t="s">
        <v>872</v>
      </c>
      <c r="B171" s="324" t="s">
        <v>873</v>
      </c>
      <c r="C171" s="318"/>
      <c r="D171" s="319"/>
      <c r="E171" s="320"/>
      <c r="F171" s="321"/>
      <c r="G171" s="322"/>
      <c r="H171" s="323"/>
    </row>
    <row r="172" spans="1:8" ht="14.25" customHeight="1">
      <c r="A172" s="316" t="s">
        <v>874</v>
      </c>
      <c r="B172" s="324" t="s">
        <v>875</v>
      </c>
      <c r="C172" s="332" t="s">
        <v>797</v>
      </c>
      <c r="D172" s="333">
        <v>3</v>
      </c>
      <c r="E172" s="321">
        <v>1200</v>
      </c>
      <c r="F172" s="321">
        <v>1200</v>
      </c>
      <c r="G172" s="322" t="s">
        <v>798</v>
      </c>
      <c r="H172" s="323" t="s">
        <v>597</v>
      </c>
    </row>
    <row r="173" spans="1:8" ht="14.25" customHeight="1">
      <c r="A173" s="316" t="s">
        <v>876</v>
      </c>
      <c r="B173" s="324" t="s">
        <v>877</v>
      </c>
      <c r="C173" s="318"/>
      <c r="D173" s="319"/>
      <c r="E173" s="320"/>
      <c r="F173" s="321"/>
      <c r="G173" s="322"/>
      <c r="H173" s="323"/>
    </row>
    <row r="174" spans="1:8" ht="14.25" customHeight="1">
      <c r="A174" s="316" t="s">
        <v>878</v>
      </c>
      <c r="B174" s="324" t="s">
        <v>879</v>
      </c>
      <c r="C174" s="318"/>
      <c r="D174" s="319"/>
      <c r="E174" s="320"/>
      <c r="F174" s="321"/>
      <c r="G174" s="322"/>
      <c r="H174" s="323"/>
    </row>
    <row r="175" spans="1:8" ht="14.25" customHeight="1">
      <c r="A175" s="316" t="s">
        <v>880</v>
      </c>
      <c r="B175" s="324" t="s">
        <v>881</v>
      </c>
      <c r="C175" s="318"/>
      <c r="D175" s="319"/>
      <c r="E175" s="320"/>
      <c r="F175" s="321"/>
      <c r="G175" s="322"/>
      <c r="H175" s="323"/>
    </row>
    <row r="176" spans="1:8" ht="14.25" customHeight="1">
      <c r="A176" s="316" t="s">
        <v>882</v>
      </c>
      <c r="B176" s="325" t="s">
        <v>883</v>
      </c>
      <c r="C176" s="318"/>
      <c r="D176" s="319"/>
      <c r="E176" s="320"/>
      <c r="F176" s="321"/>
      <c r="G176" s="322"/>
      <c r="H176" s="323"/>
    </row>
    <row r="177" spans="1:10" ht="14.25" customHeight="1">
      <c r="A177" s="316" t="s">
        <v>884</v>
      </c>
      <c r="B177" s="334" t="s">
        <v>885</v>
      </c>
      <c r="C177" s="332" t="s">
        <v>797</v>
      </c>
      <c r="D177" s="333">
        <v>1</v>
      </c>
      <c r="E177" s="321">
        <v>16001.44</v>
      </c>
      <c r="F177" s="321">
        <v>16001.44</v>
      </c>
      <c r="G177" s="322" t="s">
        <v>798</v>
      </c>
      <c r="H177" s="323" t="s">
        <v>597</v>
      </c>
    </row>
    <row r="178" spans="1:10" ht="14.25" customHeight="1">
      <c r="A178" s="316" t="s">
        <v>886</v>
      </c>
      <c r="B178" s="334" t="s">
        <v>885</v>
      </c>
      <c r="C178" s="332"/>
      <c r="D178" s="333"/>
      <c r="E178" s="321"/>
      <c r="F178" s="321"/>
      <c r="G178" s="322"/>
      <c r="H178" s="323"/>
    </row>
    <row r="179" spans="1:10" ht="14.25" customHeight="1">
      <c r="A179" s="316" t="s">
        <v>887</v>
      </c>
      <c r="B179" s="334" t="s">
        <v>888</v>
      </c>
      <c r="C179" s="332"/>
      <c r="D179" s="333"/>
      <c r="E179" s="321"/>
      <c r="F179" s="321"/>
      <c r="G179" s="322"/>
      <c r="H179" s="323"/>
    </row>
    <row r="180" spans="1:10">
      <c r="A180" s="316" t="s">
        <v>889</v>
      </c>
      <c r="B180" s="334" t="s">
        <v>890</v>
      </c>
      <c r="C180" s="332" t="s">
        <v>797</v>
      </c>
      <c r="D180" s="333">
        <v>1</v>
      </c>
      <c r="E180" s="321">
        <v>1200</v>
      </c>
      <c r="F180" s="321">
        <v>1200</v>
      </c>
      <c r="G180" s="322" t="s">
        <v>798</v>
      </c>
      <c r="H180" s="323" t="s">
        <v>597</v>
      </c>
    </row>
    <row r="182" spans="1:10" ht="15" customHeight="1">
      <c r="A182" s="704" t="s">
        <v>891</v>
      </c>
      <c r="B182" s="704"/>
      <c r="C182" s="704"/>
      <c r="D182" s="327">
        <f>SUM(D134:D180)</f>
        <v>59</v>
      </c>
    </row>
    <row r="184" spans="1:10" ht="15" customHeight="1">
      <c r="A184" s="704" t="s">
        <v>892</v>
      </c>
      <c r="B184" s="704"/>
      <c r="C184" s="704"/>
      <c r="D184" s="327">
        <f>D182+D128</f>
        <v>284</v>
      </c>
    </row>
    <row r="189" spans="1:10" ht="15">
      <c r="C189" s="705" t="s">
        <v>893</v>
      </c>
      <c r="D189" s="705"/>
      <c r="E189" s="705"/>
      <c r="F189" s="705"/>
      <c r="G189" s="335"/>
      <c r="I189" s="336"/>
      <c r="J189" s="336"/>
    </row>
    <row r="190" spans="1:10">
      <c r="B190" s="331"/>
      <c r="C190" s="331"/>
      <c r="D190" s="331"/>
      <c r="E190" s="331"/>
      <c r="F190" s="337"/>
      <c r="G190" s="337"/>
      <c r="I190" s="331"/>
      <c r="J190" s="331"/>
    </row>
    <row r="191" spans="1:10" ht="18" customHeight="1">
      <c r="B191" s="338" t="s">
        <v>145</v>
      </c>
      <c r="C191" s="706" t="s">
        <v>894</v>
      </c>
      <c r="D191" s="706"/>
      <c r="E191" s="706"/>
      <c r="F191" s="706"/>
      <c r="G191" s="339"/>
      <c r="I191" s="340"/>
      <c r="J191" s="340"/>
    </row>
    <row r="192" spans="1:10" ht="18" customHeight="1">
      <c r="B192" s="338" t="s">
        <v>22</v>
      </c>
      <c r="C192" s="706" t="s">
        <v>895</v>
      </c>
      <c r="D192" s="706"/>
      <c r="E192" s="706"/>
      <c r="F192" s="706"/>
      <c r="G192" s="339"/>
      <c r="I192" s="340"/>
      <c r="J192" s="340"/>
    </row>
    <row r="193" spans="2:10" ht="19.5" customHeight="1">
      <c r="B193" s="338" t="s">
        <v>24</v>
      </c>
      <c r="C193" s="706" t="s">
        <v>896</v>
      </c>
      <c r="D193" s="706"/>
      <c r="E193" s="706"/>
      <c r="F193" s="706"/>
      <c r="G193" s="341"/>
      <c r="I193" s="342"/>
      <c r="J193" s="342"/>
    </row>
    <row r="194" spans="2:10" ht="19.5" customHeight="1">
      <c r="B194" s="338" t="s">
        <v>26</v>
      </c>
      <c r="C194" s="707" t="s">
        <v>897</v>
      </c>
      <c r="D194" s="707"/>
      <c r="E194" s="707"/>
      <c r="F194" s="707"/>
      <c r="G194" s="341"/>
      <c r="I194" s="342"/>
      <c r="J194" s="342"/>
    </row>
  </sheetData>
  <mergeCells count="16">
    <mergeCell ref="C194:F194"/>
    <mergeCell ref="A184:C184"/>
    <mergeCell ref="C189:F189"/>
    <mergeCell ref="C191:F191"/>
    <mergeCell ref="C192:F192"/>
    <mergeCell ref="C193:F193"/>
    <mergeCell ref="A76:H76"/>
    <mergeCell ref="A120:H120"/>
    <mergeCell ref="A128:C128"/>
    <mergeCell ref="A133:H133"/>
    <mergeCell ref="A182:C182"/>
    <mergeCell ref="B2:E2"/>
    <mergeCell ref="B3:E3"/>
    <mergeCell ref="C11:G11"/>
    <mergeCell ref="A15:H15"/>
    <mergeCell ref="A54:H54"/>
  </mergeCells>
  <dataValidations count="4">
    <dataValidation type="list" allowBlank="1" showErrorMessage="1" sqref="C16:C53 C55:C74 C76:C127 C134:C180" xr:uid="{00000000-0002-0000-0800-000000000000}">
      <formula1>"44hs,40hs,36hs,30hs,24hs,20hs,16hs,12hs,10hs,8hs,4hs,--"</formula1>
    </dataValidation>
    <dataValidation type="list" allowBlank="1" showErrorMessage="1" sqref="G16:G53 G55:G74 G76:G127 G134:G180" xr:uid="{00000000-0002-0000-0800-000001000000}">
      <formula1>"CLT,PJ,PF,Cooperativa,Terceirizado,SESAB,--"</formula1>
    </dataValidation>
    <dataValidation type="list" allowBlank="1" showErrorMessage="1" sqref="H16:H52 H55:H74 H76:H127" xr:uid="{00000000-0002-0000-0800-000002000000}">
      <formula1>"Plantonista,Diarista,Mensalista,--"</formula1>
    </dataValidation>
    <dataValidation type="list" allowBlank="1" showErrorMessage="1" sqref="H134:H180" xr:uid="{00000000-0002-0000-0800-000003000000}">
      <formula1>"Plantonista,Diarista,Mensalista,Sobreaviso,--"</formula1>
    </dataValidation>
  </dataValidations>
  <hyperlinks>
    <hyperlink ref="C194" r:id="rId1" xr:uid="{00000000-0004-0000-0800-000000000000}"/>
  </hyperlinks>
  <printOptions horizontalCentered="1"/>
  <pageMargins left="0.35416666666666702" right="0.196527777777778" top="0.86597222222222203" bottom="0.39374999999999999" header="0.511811023622047" footer="0.511811023622047"/>
  <pageSetup paperSize="9" scale="72" orientation="portrait" horizontalDpi="300" verticalDpi="300"/>
  <rowBreaks count="2" manualBreakCount="2">
    <brk id="74" max="16383" man="1"/>
    <brk id="129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U176"/>
  <sheetViews>
    <sheetView showGridLines="0" zoomScale="64" zoomScaleNormal="64" workbookViewId="0">
      <selection activeCell="E31" sqref="E31"/>
    </sheetView>
  </sheetViews>
  <sheetFormatPr defaultColWidth="19.85546875" defaultRowHeight="16.5"/>
  <cols>
    <col min="1" max="1" width="24" style="153" customWidth="1"/>
    <col min="2" max="2" width="27.28515625" style="45" customWidth="1"/>
    <col min="3" max="3" width="75.5703125" style="47" customWidth="1"/>
    <col min="4" max="4" width="27" style="45" customWidth="1"/>
    <col min="5" max="5" width="25.28515625" style="45" customWidth="1"/>
    <col min="6" max="6" width="27.42578125" style="45" customWidth="1"/>
    <col min="7" max="7" width="24.140625" style="45" customWidth="1"/>
    <col min="8" max="8" width="28.28515625" style="45" customWidth="1"/>
    <col min="9" max="9" width="26.7109375" style="45" customWidth="1"/>
    <col min="10" max="10" width="24.28515625" style="45" customWidth="1"/>
    <col min="11" max="11" width="25.5703125" style="45" customWidth="1"/>
    <col min="12" max="16384" width="19.85546875" style="45"/>
  </cols>
  <sheetData>
    <row r="1" spans="1:255" s="149" customFormat="1" ht="14.25" customHeight="1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</row>
    <row r="2" spans="1:255" s="149" customFormat="1" ht="24.75" customHeight="1">
      <c r="A2" s="92"/>
      <c r="B2" s="91"/>
      <c r="C2" s="91"/>
      <c r="D2" s="91"/>
      <c r="E2" s="154" t="s">
        <v>29</v>
      </c>
      <c r="F2" s="11" t="s">
        <v>30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</row>
    <row r="3" spans="1:255" s="149" customFormat="1" ht="24.75" customHeight="1">
      <c r="A3" s="92"/>
      <c r="B3" s="91"/>
      <c r="C3" s="708" t="s">
        <v>28</v>
      </c>
      <c r="D3" s="708"/>
      <c r="E3" s="154" t="s">
        <v>32</v>
      </c>
      <c r="F3" s="11">
        <v>2026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  <c r="BK3" s="91"/>
      <c r="BL3" s="91"/>
    </row>
    <row r="4" spans="1:255" s="149" customFormat="1" ht="24.75" customHeight="1">
      <c r="A4" s="92"/>
      <c r="B4" s="92"/>
      <c r="C4" s="709" t="s">
        <v>31</v>
      </c>
      <c r="D4" s="709"/>
      <c r="E4" s="155" t="s">
        <v>33</v>
      </c>
      <c r="F4" s="14" t="s">
        <v>4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</row>
    <row r="5" spans="1:255" s="97" customFormat="1" ht="14.25" customHeight="1"/>
    <row r="9" spans="1:255">
      <c r="D9" s="45" t="s">
        <v>898</v>
      </c>
    </row>
    <row r="10" spans="1:255" s="79" customFormat="1" ht="32.25" customHeight="1">
      <c r="A10" s="156" t="s">
        <v>899</v>
      </c>
      <c r="B10" s="710"/>
      <c r="C10" s="710"/>
      <c r="D10" s="78"/>
      <c r="E10" s="78"/>
      <c r="F10" s="82"/>
      <c r="G10" s="78"/>
      <c r="H10" s="78"/>
      <c r="I10" s="78"/>
      <c r="J10" s="78"/>
      <c r="K10" s="78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</row>
    <row r="11" spans="1:255" ht="16.5" customHeight="1">
      <c r="A11" s="734" t="s">
        <v>73</v>
      </c>
      <c r="B11" s="734" t="s">
        <v>900</v>
      </c>
      <c r="C11" s="740" t="s">
        <v>901</v>
      </c>
      <c r="D11" s="740" t="s">
        <v>902</v>
      </c>
      <c r="E11" s="747" t="s">
        <v>903</v>
      </c>
      <c r="F11" s="747" t="s">
        <v>904</v>
      </c>
      <c r="G11" s="747" t="s">
        <v>905</v>
      </c>
      <c r="H11" s="747" t="s">
        <v>906</v>
      </c>
      <c r="I11" s="747" t="s">
        <v>907</v>
      </c>
      <c r="J11" s="759" t="s">
        <v>908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</row>
    <row r="12" spans="1:255" ht="16.5" customHeight="1">
      <c r="A12" s="734"/>
      <c r="B12" s="734"/>
      <c r="C12" s="740"/>
      <c r="D12" s="740"/>
      <c r="E12" s="747"/>
      <c r="F12" s="747"/>
      <c r="G12" s="747"/>
      <c r="H12" s="747"/>
      <c r="I12" s="747"/>
      <c r="J12" s="759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</row>
    <row r="13" spans="1:255" s="79" customFormat="1" ht="23.25" customHeight="1">
      <c r="A13" s="158" t="s">
        <v>909</v>
      </c>
      <c r="B13" s="736" t="s">
        <v>910</v>
      </c>
      <c r="C13" s="138" t="s">
        <v>911</v>
      </c>
      <c r="D13" s="159">
        <v>186</v>
      </c>
      <c r="E13" s="160">
        <v>28</v>
      </c>
      <c r="F13" s="160">
        <v>241</v>
      </c>
      <c r="G13" s="161">
        <v>20</v>
      </c>
      <c r="H13" s="161">
        <v>1</v>
      </c>
      <c r="I13" s="161">
        <v>6</v>
      </c>
      <c r="J13" s="162">
        <f>SUM(I13,H13,G13,E13,D13)</f>
        <v>241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</row>
    <row r="14" spans="1:255" s="79" customFormat="1" ht="23.25" customHeight="1">
      <c r="A14" s="158" t="s">
        <v>912</v>
      </c>
      <c r="B14" s="736"/>
      <c r="C14" s="138" t="s">
        <v>913</v>
      </c>
      <c r="D14" s="160">
        <v>10</v>
      </c>
      <c r="E14" s="161">
        <v>1</v>
      </c>
      <c r="F14" s="160">
        <v>13</v>
      </c>
      <c r="G14" s="161">
        <v>2</v>
      </c>
      <c r="H14" s="161">
        <v>0</v>
      </c>
      <c r="I14" s="161">
        <v>0</v>
      </c>
      <c r="J14" s="162">
        <f>SUM(I14,H14,G14,E14,D14)</f>
        <v>13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</row>
    <row r="15" spans="1:255" s="79" customFormat="1" ht="23.25" customHeight="1">
      <c r="A15" s="158" t="s">
        <v>914</v>
      </c>
      <c r="B15" s="736"/>
      <c r="C15" s="138" t="s">
        <v>915</v>
      </c>
      <c r="D15" s="160">
        <v>123</v>
      </c>
      <c r="E15" s="160">
        <v>1</v>
      </c>
      <c r="F15" s="160">
        <v>124</v>
      </c>
      <c r="G15" s="161">
        <v>0</v>
      </c>
      <c r="H15" s="161">
        <v>0</v>
      </c>
      <c r="I15" s="161">
        <v>0</v>
      </c>
      <c r="J15" s="162">
        <f>SUM(I15,H15,G15,E15,D15)</f>
        <v>124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</row>
    <row r="16" spans="1:255" s="79" customFormat="1" ht="23.25" customHeight="1">
      <c r="A16" s="158" t="s">
        <v>916</v>
      </c>
      <c r="B16" s="736"/>
      <c r="C16" s="138" t="s">
        <v>917</v>
      </c>
      <c r="D16" s="160">
        <v>58</v>
      </c>
      <c r="E16" s="160">
        <v>6</v>
      </c>
      <c r="F16" s="160">
        <v>65</v>
      </c>
      <c r="G16" s="161">
        <v>1</v>
      </c>
      <c r="H16" s="161">
        <v>0</v>
      </c>
      <c r="I16" s="161">
        <v>0</v>
      </c>
      <c r="J16" s="162">
        <f>SUM(I16,H16,G16,E16,D16)</f>
        <v>65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</row>
    <row r="17" spans="1:22" s="79" customFormat="1" ht="23.25" customHeight="1">
      <c r="A17" s="711" t="s">
        <v>918</v>
      </c>
      <c r="B17" s="711"/>
      <c r="C17" s="711"/>
      <c r="D17" s="163">
        <f t="shared" ref="D17:I17" si="0">SUM(D13:D16)</f>
        <v>377</v>
      </c>
      <c r="E17" s="164">
        <f t="shared" si="0"/>
        <v>36</v>
      </c>
      <c r="F17" s="164">
        <f t="shared" si="0"/>
        <v>443</v>
      </c>
      <c r="G17" s="164">
        <f t="shared" si="0"/>
        <v>23</v>
      </c>
      <c r="H17" s="164">
        <f t="shared" si="0"/>
        <v>1</v>
      </c>
      <c r="I17" s="164">
        <f t="shared" si="0"/>
        <v>6</v>
      </c>
      <c r="J17" s="165">
        <f>SUM(I17,H17,G17,E17,D17)</f>
        <v>443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</row>
    <row r="18" spans="1:22" s="79" customFormat="1" ht="20.25">
      <c r="A18" s="85"/>
      <c r="B18" s="85"/>
      <c r="C18" s="166"/>
      <c r="D18" s="167"/>
      <c r="E18" s="167"/>
      <c r="F18" s="168"/>
      <c r="G18" s="169"/>
      <c r="H18" s="169"/>
      <c r="I18" s="169"/>
      <c r="J18" s="169"/>
      <c r="K18" s="78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</row>
    <row r="19" spans="1:22" s="79" customFormat="1" ht="15" customHeight="1">
      <c r="A19" s="84"/>
      <c r="B19" s="760" t="s">
        <v>919</v>
      </c>
      <c r="C19" s="760"/>
      <c r="D19" s="744">
        <f>SUM(D17,E17,G17,H17,I17)</f>
        <v>443</v>
      </c>
      <c r="E19" s="170"/>
      <c r="F19" s="167"/>
      <c r="G19" s="170"/>
      <c r="H19" s="170"/>
      <c r="I19" s="170"/>
      <c r="J19" s="170"/>
      <c r="K19" s="171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</row>
    <row r="20" spans="1:22" s="79" customFormat="1" ht="15" customHeight="1">
      <c r="A20" s="84"/>
      <c r="B20" s="760"/>
      <c r="C20" s="760"/>
      <c r="D20" s="744"/>
      <c r="E20" s="170"/>
      <c r="F20" s="167"/>
      <c r="G20" s="170"/>
      <c r="H20" s="170"/>
      <c r="I20" s="170"/>
      <c r="J20" s="170"/>
      <c r="K20" s="171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</row>
    <row r="21" spans="1:22" s="79" customFormat="1" ht="36.75" customHeight="1">
      <c r="A21" s="84"/>
      <c r="B21" s="172"/>
      <c r="C21" s="173"/>
      <c r="D21" s="78"/>
      <c r="E21" s="78"/>
      <c r="F21" s="82"/>
      <c r="G21" s="78"/>
      <c r="H21" s="78"/>
      <c r="I21" s="78"/>
      <c r="J21" s="78"/>
      <c r="K21" s="78" t="s">
        <v>920</v>
      </c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</row>
    <row r="22" spans="1:22" s="150" customFormat="1" ht="16.5" customHeight="1">
      <c r="A22" s="715" t="s">
        <v>73</v>
      </c>
      <c r="B22" s="737" t="s">
        <v>900</v>
      </c>
      <c r="C22" s="741" t="s">
        <v>901</v>
      </c>
      <c r="D22" s="745" t="s">
        <v>921</v>
      </c>
      <c r="E22" s="745" t="s">
        <v>922</v>
      </c>
      <c r="F22" s="754" t="s">
        <v>923</v>
      </c>
      <c r="G22" s="745" t="s">
        <v>924</v>
      </c>
      <c r="H22" s="745" t="s">
        <v>925</v>
      </c>
      <c r="I22" s="745" t="s">
        <v>926</v>
      </c>
      <c r="J22" s="745"/>
      <c r="K22" s="176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</row>
    <row r="23" spans="1:22" s="150" customFormat="1" ht="16.5" customHeight="1">
      <c r="A23" s="715"/>
      <c r="B23" s="737"/>
      <c r="C23" s="741"/>
      <c r="D23" s="745"/>
      <c r="E23" s="745"/>
      <c r="F23" s="754"/>
      <c r="G23" s="745"/>
      <c r="H23" s="745"/>
      <c r="I23" s="745"/>
      <c r="J23" s="745"/>
      <c r="K23" s="176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</row>
    <row r="24" spans="1:22" s="79" customFormat="1" ht="23.25" customHeight="1">
      <c r="A24" s="178" t="s">
        <v>909</v>
      </c>
      <c r="B24" s="738" t="s">
        <v>927</v>
      </c>
      <c r="C24" s="138" t="s">
        <v>911</v>
      </c>
      <c r="D24" s="179">
        <v>28</v>
      </c>
      <c r="E24" s="180">
        <v>1099</v>
      </c>
      <c r="F24" s="181">
        <f>D24*$D$30</f>
        <v>868</v>
      </c>
      <c r="G24" s="180">
        <v>0</v>
      </c>
      <c r="H24" s="180">
        <v>28</v>
      </c>
      <c r="I24" s="712"/>
      <c r="J24" s="712"/>
      <c r="K24" s="54"/>
      <c r="L24" s="54"/>
      <c r="M24" s="54"/>
      <c r="N24" s="54"/>
      <c r="O24" s="54"/>
      <c r="P24" s="54"/>
      <c r="Q24" s="54"/>
      <c r="R24" s="54"/>
      <c r="S24" s="54"/>
      <c r="T24" s="54"/>
    </row>
    <row r="25" spans="1:22" s="79" customFormat="1" ht="23.25" customHeight="1">
      <c r="A25" s="178" t="s">
        <v>912</v>
      </c>
      <c r="B25" s="738"/>
      <c r="C25" s="138" t="s">
        <v>913</v>
      </c>
      <c r="D25" s="179">
        <v>4</v>
      </c>
      <c r="E25" s="180">
        <v>63</v>
      </c>
      <c r="F25" s="181">
        <f>D25*$D$30</f>
        <v>124</v>
      </c>
      <c r="G25" s="180">
        <v>0</v>
      </c>
      <c r="H25" s="180">
        <v>4</v>
      </c>
      <c r="I25" s="712"/>
      <c r="J25" s="712"/>
      <c r="K25" s="54"/>
      <c r="L25" s="54"/>
      <c r="M25" s="54"/>
      <c r="N25" s="54"/>
      <c r="O25" s="54"/>
      <c r="P25" s="54"/>
      <c r="Q25" s="54"/>
      <c r="R25" s="54"/>
      <c r="S25" s="54"/>
      <c r="T25" s="54"/>
    </row>
    <row r="26" spans="1:22" s="79" customFormat="1" ht="23.25" customHeight="1">
      <c r="A26" s="178" t="s">
        <v>914</v>
      </c>
      <c r="B26" s="738"/>
      <c r="C26" s="138" t="s">
        <v>915</v>
      </c>
      <c r="D26" s="179">
        <v>11</v>
      </c>
      <c r="E26" s="180">
        <v>241</v>
      </c>
      <c r="F26" s="181">
        <f>D26*$D$30</f>
        <v>341</v>
      </c>
      <c r="G26" s="180">
        <v>1</v>
      </c>
      <c r="H26" s="180">
        <v>11</v>
      </c>
      <c r="I26" s="712"/>
      <c r="J26" s="712"/>
      <c r="K26" s="54"/>
      <c r="L26" s="54"/>
      <c r="M26" s="54"/>
      <c r="N26" s="54"/>
      <c r="O26" s="54"/>
      <c r="P26" s="54"/>
      <c r="Q26" s="54"/>
      <c r="R26" s="54"/>
      <c r="S26" s="54"/>
      <c r="T26" s="54"/>
    </row>
    <row r="27" spans="1:22" s="79" customFormat="1" ht="23.25" customHeight="1">
      <c r="A27" s="178" t="s">
        <v>928</v>
      </c>
      <c r="B27" s="738"/>
      <c r="C27" s="138" t="s">
        <v>917</v>
      </c>
      <c r="D27" s="179">
        <v>11</v>
      </c>
      <c r="E27" s="180">
        <v>218</v>
      </c>
      <c r="F27" s="181">
        <f>D27*$D$30</f>
        <v>341</v>
      </c>
      <c r="G27" s="180">
        <v>0</v>
      </c>
      <c r="H27" s="180">
        <v>11</v>
      </c>
      <c r="I27" s="712"/>
      <c r="J27" s="712"/>
      <c r="K27" s="54"/>
      <c r="L27" s="54"/>
      <c r="M27" s="54"/>
      <c r="N27" s="54"/>
      <c r="O27" s="54"/>
      <c r="P27" s="54"/>
      <c r="Q27" s="54"/>
      <c r="R27" s="54"/>
      <c r="S27" s="54"/>
      <c r="T27" s="54"/>
    </row>
    <row r="28" spans="1:22" s="151" customFormat="1" ht="23.25" customHeight="1">
      <c r="A28" s="713" t="s">
        <v>918</v>
      </c>
      <c r="B28" s="713"/>
      <c r="C28" s="713"/>
      <c r="D28" s="182">
        <f>SUM(D24:D27)</f>
        <v>54</v>
      </c>
      <c r="E28" s="183">
        <f>SUM(E24:E27)</f>
        <v>1621</v>
      </c>
      <c r="F28" s="182">
        <f>SUM(F24:F27)</f>
        <v>1674</v>
      </c>
      <c r="G28" s="184">
        <f>SUM(G24:G27)</f>
        <v>1</v>
      </c>
      <c r="H28" s="184">
        <f>SUM(H24:H27)</f>
        <v>54</v>
      </c>
      <c r="I28" s="714"/>
      <c r="J28" s="714"/>
      <c r="K28" s="82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</row>
    <row r="29" spans="1:22" s="79" customFormat="1" ht="20.25">
      <c r="A29" s="85"/>
      <c r="B29" s="85"/>
      <c r="C29" s="166"/>
      <c r="D29" s="167"/>
      <c r="E29" s="167"/>
      <c r="F29" s="168"/>
      <c r="G29" s="169"/>
      <c r="H29" s="169"/>
      <c r="I29" s="78"/>
      <c r="J29" s="78"/>
      <c r="K29" s="78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</row>
    <row r="30" spans="1:22" s="79" customFormat="1" ht="12.75" customHeight="1">
      <c r="A30" s="54"/>
      <c r="B30" s="54"/>
      <c r="C30" s="742" t="s">
        <v>929</v>
      </c>
      <c r="D30" s="746">
        <v>31</v>
      </c>
      <c r="E30" s="186"/>
      <c r="F30" s="186"/>
      <c r="G30" s="186"/>
      <c r="H30" s="186"/>
      <c r="I30" s="78"/>
      <c r="J30" s="78"/>
      <c r="K30" s="78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</row>
    <row r="31" spans="1:22" s="79" customFormat="1" ht="20.25">
      <c r="A31" s="54"/>
      <c r="B31" s="54"/>
      <c r="C31" s="742"/>
      <c r="D31" s="746"/>
      <c r="E31" s="186"/>
      <c r="F31" s="186"/>
      <c r="G31" s="186"/>
      <c r="H31" s="186"/>
      <c r="I31" s="78"/>
      <c r="J31" s="78"/>
      <c r="K31" s="78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</row>
    <row r="32" spans="1:22" s="79" customFormat="1">
      <c r="A32" s="54"/>
      <c r="B32" s="54"/>
      <c r="C32" s="177"/>
      <c r="D32" s="54"/>
      <c r="E32" s="54"/>
      <c r="F32" s="82"/>
      <c r="G32" s="78"/>
      <c r="H32" s="78"/>
      <c r="I32" s="78"/>
      <c r="J32" s="78"/>
      <c r="K32" s="78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</row>
    <row r="33" spans="1:22" s="79" customFormat="1" ht="12.75" customHeight="1">
      <c r="A33" s="54"/>
      <c r="B33" s="54"/>
      <c r="C33" s="177"/>
      <c r="D33" s="54"/>
      <c r="E33" s="54"/>
      <c r="F33" s="82"/>
      <c r="G33" s="54"/>
      <c r="H33" s="187"/>
      <c r="I33" s="78"/>
      <c r="J33" s="78"/>
      <c r="K33" s="78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</row>
    <row r="34" spans="1:22" s="79" customFormat="1" ht="12.75" customHeight="1">
      <c r="A34" s="54"/>
      <c r="B34" s="54"/>
      <c r="C34" s="177"/>
      <c r="D34" s="54"/>
      <c r="E34" s="54"/>
      <c r="F34" s="82"/>
      <c r="G34" s="54"/>
      <c r="H34" s="187"/>
      <c r="I34" s="78"/>
      <c r="J34" s="78"/>
      <c r="K34" s="78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</row>
    <row r="35" spans="1:22" s="79" customFormat="1" ht="12.75" customHeight="1">
      <c r="A35" s="54"/>
      <c r="B35" s="54"/>
      <c r="C35" s="177"/>
      <c r="D35" s="54"/>
      <c r="E35" s="54"/>
      <c r="F35" s="82"/>
      <c r="G35" s="54"/>
      <c r="H35" s="187"/>
      <c r="I35" s="78"/>
      <c r="J35" s="78"/>
      <c r="K35" s="78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  <row r="36" spans="1:22" s="79" customFormat="1" ht="12.75" customHeight="1">
      <c r="A36" s="54"/>
      <c r="B36" s="54"/>
      <c r="C36" s="177"/>
      <c r="D36" s="54"/>
      <c r="E36" s="54"/>
      <c r="F36" s="82"/>
      <c r="G36" s="54"/>
      <c r="H36" s="187"/>
      <c r="I36" s="78"/>
      <c r="J36" s="78"/>
      <c r="K36" s="78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</row>
    <row r="37" spans="1:22" s="79" customFormat="1" ht="12.75" customHeight="1">
      <c r="A37" s="54"/>
      <c r="B37" s="54"/>
      <c r="C37" s="177"/>
      <c r="D37" s="54"/>
      <c r="E37" s="54"/>
      <c r="F37" s="82"/>
      <c r="G37" s="54"/>
      <c r="H37" s="187"/>
      <c r="I37" s="78"/>
      <c r="J37" s="78"/>
      <c r="K37" s="78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</row>
    <row r="38" spans="1:22" s="79" customFormat="1" ht="24.75" customHeight="1">
      <c r="E38" s="188" t="s">
        <v>930</v>
      </c>
      <c r="F38" s="189" t="s">
        <v>931</v>
      </c>
      <c r="G38" s="54"/>
      <c r="H38" s="187"/>
      <c r="I38" s="78"/>
      <c r="J38" s="78"/>
      <c r="K38" s="78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</row>
    <row r="39" spans="1:22" s="79" customFormat="1" ht="27.75" customHeight="1">
      <c r="E39" s="174" t="s">
        <v>73</v>
      </c>
      <c r="F39" s="174" t="s">
        <v>932</v>
      </c>
      <c r="G39" s="174" t="s">
        <v>933</v>
      </c>
      <c r="H39" s="175" t="s">
        <v>934</v>
      </c>
      <c r="I39" s="715" t="s">
        <v>935</v>
      </c>
      <c r="J39" s="715"/>
      <c r="K39" s="78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</row>
    <row r="40" spans="1:22" s="79" customFormat="1" ht="27.75" customHeight="1">
      <c r="A40" s="54"/>
      <c r="B40" s="54"/>
      <c r="C40" s="177"/>
      <c r="E40" s="72">
        <v>1</v>
      </c>
      <c r="F40" s="190" t="s">
        <v>936</v>
      </c>
      <c r="G40" s="191">
        <v>2</v>
      </c>
      <c r="H40" s="191">
        <v>0</v>
      </c>
      <c r="I40" s="192"/>
      <c r="J40" s="193"/>
      <c r="K40" s="78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</row>
    <row r="41" spans="1:22" s="79" customFormat="1" ht="27.75" customHeight="1">
      <c r="A41" s="54"/>
      <c r="B41" s="54"/>
      <c r="C41" s="177"/>
      <c r="E41" s="57">
        <v>2</v>
      </c>
      <c r="F41" s="194" t="s">
        <v>937</v>
      </c>
      <c r="G41" s="195"/>
      <c r="H41" s="195"/>
      <c r="I41" s="716"/>
      <c r="J41" s="716"/>
      <c r="K41" s="78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</row>
    <row r="42" spans="1:22" s="79" customFormat="1" ht="27.75" customHeight="1">
      <c r="A42" s="54"/>
      <c r="B42" s="54"/>
      <c r="C42" s="177"/>
      <c r="E42" s="57">
        <v>3</v>
      </c>
      <c r="F42" s="194" t="s">
        <v>938</v>
      </c>
      <c r="G42" s="195">
        <v>1</v>
      </c>
      <c r="H42" s="195">
        <v>0</v>
      </c>
      <c r="I42" s="716" t="s">
        <v>939</v>
      </c>
      <c r="J42" s="716"/>
      <c r="K42" s="78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</row>
    <row r="43" spans="1:22" s="79" customFormat="1" ht="12.75" customHeight="1">
      <c r="A43" s="54"/>
      <c r="B43" s="54"/>
      <c r="C43" s="177"/>
      <c r="D43" s="196"/>
      <c r="E43" s="197"/>
      <c r="F43" s="197"/>
      <c r="G43" s="197"/>
      <c r="H43" s="197"/>
      <c r="I43" s="78"/>
      <c r="J43" s="78"/>
      <c r="K43" s="78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</row>
    <row r="44" spans="1:22" s="79" customFormat="1" ht="15">
      <c r="A44" s="54"/>
      <c r="B44" s="54"/>
      <c r="D44" s="54"/>
      <c r="E44" s="54"/>
      <c r="F44" s="82"/>
      <c r="G44" s="78"/>
      <c r="H44" s="78"/>
      <c r="I44" s="78"/>
      <c r="J44" s="78"/>
      <c r="K44" s="78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</row>
    <row r="45" spans="1:22" s="79" customFormat="1">
      <c r="A45" s="54"/>
      <c r="B45" s="54"/>
      <c r="C45" s="177"/>
      <c r="D45" s="54"/>
      <c r="E45" s="54"/>
      <c r="F45" s="82"/>
      <c r="G45" s="78"/>
      <c r="H45" s="78"/>
      <c r="I45" s="198"/>
      <c r="J45" s="198"/>
      <c r="K45" s="78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</row>
    <row r="46" spans="1:22" s="79" customFormat="1" hidden="1">
      <c r="A46" s="54"/>
      <c r="B46" s="54"/>
      <c r="C46" s="177"/>
      <c r="D46" s="54"/>
      <c r="E46" s="54"/>
      <c r="F46" s="82"/>
      <c r="G46" s="78"/>
      <c r="H46" s="78"/>
      <c r="I46" s="198"/>
      <c r="J46" s="198"/>
      <c r="K46" s="78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</row>
    <row r="47" spans="1:22" s="79" customFormat="1" hidden="1">
      <c r="A47" s="54"/>
      <c r="B47" s="54"/>
      <c r="C47" s="177"/>
      <c r="D47" s="54"/>
      <c r="E47" s="54"/>
      <c r="F47" s="82"/>
      <c r="G47" s="78"/>
      <c r="H47" s="78"/>
      <c r="I47" s="198"/>
      <c r="J47" s="198"/>
      <c r="K47" s="78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</row>
    <row r="48" spans="1:22" s="79" customFormat="1" hidden="1">
      <c r="A48" s="54"/>
      <c r="B48" s="54"/>
      <c r="C48" s="177"/>
      <c r="D48" s="54"/>
      <c r="E48" s="54"/>
      <c r="F48" s="82"/>
      <c r="G48" s="78"/>
      <c r="H48" s="78"/>
      <c r="I48" s="198"/>
      <c r="J48" s="198"/>
      <c r="K48" s="78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</row>
    <row r="49" spans="1:22" s="79" customFormat="1" ht="25.5" hidden="1">
      <c r="A49" s="54"/>
      <c r="B49" s="54"/>
      <c r="C49" s="177"/>
      <c r="D49" s="54"/>
      <c r="E49" s="54"/>
      <c r="F49" s="82"/>
      <c r="G49" s="78"/>
      <c r="H49" s="78"/>
      <c r="I49" s="199"/>
      <c r="J49" s="200"/>
      <c r="K49" s="78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</row>
    <row r="50" spans="1:22" s="79" customFormat="1" hidden="1">
      <c r="A50" s="54"/>
      <c r="B50" s="54"/>
      <c r="C50" s="177"/>
      <c r="D50" s="54"/>
      <c r="E50" s="54"/>
      <c r="F50" s="82"/>
      <c r="G50" s="78"/>
      <c r="H50" s="78"/>
      <c r="I50" s="198"/>
      <c r="J50" s="198"/>
      <c r="K50" s="78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</row>
    <row r="51" spans="1:22" s="79" customFormat="1" hidden="1">
      <c r="A51" s="54"/>
      <c r="C51" s="177"/>
      <c r="D51" s="54"/>
      <c r="E51" s="54"/>
      <c r="F51" s="82"/>
      <c r="G51" s="78"/>
      <c r="H51" s="78"/>
      <c r="I51" s="78"/>
      <c r="J51" s="78"/>
      <c r="K51" s="78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</row>
    <row r="52" spans="1:22" s="79" customFormat="1" ht="23.25" customHeight="1">
      <c r="A52" s="201" t="s">
        <v>940</v>
      </c>
      <c r="B52" s="717" t="s">
        <v>941</v>
      </c>
      <c r="C52" s="717"/>
      <c r="D52" s="54"/>
      <c r="E52" s="202"/>
      <c r="F52" s="82"/>
      <c r="G52" s="78"/>
      <c r="H52" s="78"/>
      <c r="I52" s="78"/>
      <c r="J52" s="78"/>
      <c r="K52" s="78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</row>
    <row r="53" spans="1:22" s="79" customFormat="1" ht="16.5" customHeight="1">
      <c r="A53" s="715" t="s">
        <v>73</v>
      </c>
      <c r="B53" s="715" t="s">
        <v>900</v>
      </c>
      <c r="C53" s="737" t="s">
        <v>901</v>
      </c>
      <c r="D53" s="745" t="s">
        <v>942</v>
      </c>
      <c r="E53" s="750"/>
      <c r="F53" s="82"/>
      <c r="G53" s="78"/>
      <c r="H53" s="78"/>
      <c r="I53" s="78"/>
      <c r="J53" s="78"/>
      <c r="K53" s="78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</row>
    <row r="54" spans="1:22" s="79" customFormat="1" ht="16.5" customHeight="1">
      <c r="A54" s="715"/>
      <c r="B54" s="715"/>
      <c r="C54" s="737"/>
      <c r="D54" s="745"/>
      <c r="E54" s="750"/>
      <c r="F54" s="82"/>
      <c r="G54" s="78"/>
      <c r="H54" s="78"/>
      <c r="I54" s="78"/>
      <c r="J54" s="78"/>
      <c r="K54" s="78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22" s="79" customFormat="1" ht="27.75" customHeight="1">
      <c r="A55" s="158" t="s">
        <v>909</v>
      </c>
      <c r="B55" s="739" t="s">
        <v>565</v>
      </c>
      <c r="C55" s="205" t="s">
        <v>943</v>
      </c>
      <c r="D55" s="206">
        <f>D61-D62-D63-D64</f>
        <v>124</v>
      </c>
      <c r="E55" s="207"/>
      <c r="F55" s="78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</row>
    <row r="56" spans="1:22" s="79" customFormat="1" ht="27.75" customHeight="1">
      <c r="A56" s="158" t="s">
        <v>912</v>
      </c>
      <c r="B56" s="739"/>
      <c r="C56" s="205" t="s">
        <v>944</v>
      </c>
      <c r="D56" s="180">
        <v>0</v>
      </c>
      <c r="E56" s="207"/>
      <c r="F56" s="78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</row>
    <row r="57" spans="1:22" s="79" customFormat="1" ht="27.75" customHeight="1">
      <c r="A57" s="718" t="s">
        <v>918</v>
      </c>
      <c r="B57" s="718"/>
      <c r="C57" s="718"/>
      <c r="D57" s="208">
        <f>SUM(D55:D56)</f>
        <v>124</v>
      </c>
      <c r="E57" s="207"/>
      <c r="F57" s="78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</row>
    <row r="58" spans="1:22" s="79" customFormat="1" ht="44.25" customHeight="1">
      <c r="A58" s="84"/>
      <c r="B58" s="172"/>
      <c r="C58" s="173"/>
      <c r="D58" s="209"/>
      <c r="E58" s="78"/>
      <c r="F58" s="78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</row>
    <row r="59" spans="1:22" s="79" customFormat="1" ht="16.5" customHeight="1">
      <c r="A59" s="715" t="s">
        <v>73</v>
      </c>
      <c r="B59" s="715" t="s">
        <v>900</v>
      </c>
      <c r="C59" s="737" t="s">
        <v>901</v>
      </c>
      <c r="D59" s="747" t="s">
        <v>942</v>
      </c>
      <c r="E59" s="203"/>
      <c r="F59" s="78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</row>
    <row r="60" spans="1:22" s="79" customFormat="1" ht="16.5" customHeight="1">
      <c r="A60" s="715"/>
      <c r="B60" s="715"/>
      <c r="C60" s="737"/>
      <c r="D60" s="747"/>
      <c r="E60" s="203"/>
      <c r="F60" s="78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</row>
    <row r="61" spans="1:22" s="79" customFormat="1" ht="25.5" customHeight="1">
      <c r="A61" s="158" t="s">
        <v>909</v>
      </c>
      <c r="B61" s="739" t="s">
        <v>565</v>
      </c>
      <c r="C61" s="210" t="s">
        <v>945</v>
      </c>
      <c r="D61" s="180">
        <v>135</v>
      </c>
      <c r="E61" s="78"/>
      <c r="F61" s="78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</row>
    <row r="62" spans="1:22" s="79" customFormat="1" ht="25.5" customHeight="1">
      <c r="A62" s="158" t="s">
        <v>912</v>
      </c>
      <c r="B62" s="739"/>
      <c r="C62" s="210" t="s">
        <v>946</v>
      </c>
      <c r="D62" s="180">
        <v>2</v>
      </c>
      <c r="E62" s="211"/>
      <c r="F62" s="78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</row>
    <row r="63" spans="1:22" s="79" customFormat="1" ht="25.5" customHeight="1">
      <c r="A63" s="158" t="s">
        <v>914</v>
      </c>
      <c r="B63" s="739"/>
      <c r="C63" s="210" t="s">
        <v>947</v>
      </c>
      <c r="D63" s="212">
        <v>0</v>
      </c>
      <c r="E63" s="211"/>
      <c r="F63" s="54"/>
      <c r="G63" s="54"/>
      <c r="H63" s="54"/>
      <c r="I63" s="54"/>
      <c r="J63" s="54"/>
      <c r="K63" s="54"/>
      <c r="L63" s="54"/>
    </row>
    <row r="64" spans="1:22" s="79" customFormat="1" ht="25.5" customHeight="1">
      <c r="A64" s="158" t="s">
        <v>928</v>
      </c>
      <c r="B64" s="739"/>
      <c r="C64" s="213" t="s">
        <v>948</v>
      </c>
      <c r="D64" s="212">
        <v>9</v>
      </c>
      <c r="E64" s="211"/>
      <c r="F64" s="78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</row>
    <row r="65" spans="1:22" s="79" customFormat="1" ht="27" customHeight="1">
      <c r="A65" s="718" t="s">
        <v>918</v>
      </c>
      <c r="B65" s="718"/>
      <c r="C65" s="718"/>
      <c r="D65" s="214">
        <f>D62+D63+D64</f>
        <v>11</v>
      </c>
      <c r="E65" s="215"/>
      <c r="F65" s="78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</row>
    <row r="66" spans="1:22" s="79" customFormat="1" ht="27" customHeight="1">
      <c r="A66" s="718" t="s">
        <v>949</v>
      </c>
      <c r="B66" s="718"/>
      <c r="C66" s="718"/>
      <c r="D66" s="216">
        <f>IF(D61=0,0,D65/D61)</f>
        <v>8.1481481481481502E-2</v>
      </c>
      <c r="E66" s="207"/>
      <c r="F66" s="217"/>
      <c r="G66" s="218"/>
      <c r="H66" s="219"/>
      <c r="I66" s="220"/>
      <c r="J66" s="219"/>
      <c r="K66" s="78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</row>
    <row r="67" spans="1:22" s="79" customFormat="1" ht="14.25" customHeight="1">
      <c r="A67" s="54"/>
      <c r="B67" s="54"/>
      <c r="C67" s="177"/>
      <c r="D67" s="54"/>
      <c r="E67" s="78"/>
      <c r="F67" s="82"/>
      <c r="G67" s="78"/>
      <c r="H67" s="78"/>
      <c r="I67" s="78"/>
      <c r="J67" s="78"/>
      <c r="K67" s="78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</row>
    <row r="68" spans="1:22" s="79" customFormat="1" ht="33" customHeight="1">
      <c r="A68" s="54"/>
      <c r="B68" s="54"/>
      <c r="C68" s="177"/>
      <c r="D68" s="54"/>
      <c r="E68" s="78"/>
      <c r="F68" s="82"/>
      <c r="G68" s="78"/>
      <c r="H68" s="78"/>
      <c r="I68" s="78"/>
      <c r="J68" s="78"/>
      <c r="K68" s="78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</row>
    <row r="69" spans="1:22" s="79" customFormat="1" ht="32.25" customHeight="1">
      <c r="A69" s="715" t="s">
        <v>73</v>
      </c>
      <c r="B69" s="715" t="s">
        <v>900</v>
      </c>
      <c r="C69" s="737" t="s">
        <v>901</v>
      </c>
      <c r="D69" s="747" t="s">
        <v>942</v>
      </c>
      <c r="E69" s="78"/>
      <c r="F69" s="82"/>
      <c r="G69" s="78"/>
      <c r="H69" s="78"/>
      <c r="I69" s="78"/>
      <c r="J69" s="78"/>
      <c r="K69" s="78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</row>
    <row r="70" spans="1:22" s="79" customFormat="1" ht="32.25" customHeight="1">
      <c r="A70" s="715"/>
      <c r="B70" s="715"/>
      <c r="C70" s="737"/>
      <c r="D70" s="747"/>
      <c r="E70" s="78"/>
      <c r="F70" s="82"/>
      <c r="G70" s="78"/>
      <c r="H70" s="78"/>
      <c r="I70" s="78"/>
      <c r="J70" s="78"/>
      <c r="K70" s="78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</row>
    <row r="71" spans="1:22" s="79" customFormat="1" ht="32.25" customHeight="1">
      <c r="A71" s="158" t="s">
        <v>909</v>
      </c>
      <c r="B71" s="739" t="s">
        <v>565</v>
      </c>
      <c r="C71" s="210" t="s">
        <v>950</v>
      </c>
      <c r="D71" s="180">
        <v>0</v>
      </c>
      <c r="E71" s="78"/>
      <c r="F71" s="82"/>
      <c r="G71" s="78"/>
      <c r="H71" s="78"/>
      <c r="I71" s="78"/>
      <c r="J71" s="78"/>
      <c r="K71" s="78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</row>
    <row r="72" spans="1:22" s="79" customFormat="1" ht="32.25" customHeight="1">
      <c r="A72" s="158" t="s">
        <v>912</v>
      </c>
      <c r="B72" s="739"/>
      <c r="C72" s="210" t="s">
        <v>951</v>
      </c>
      <c r="D72" s="180">
        <v>34</v>
      </c>
      <c r="E72" s="78"/>
      <c r="F72" s="82"/>
      <c r="G72" s="78"/>
      <c r="H72" s="78"/>
      <c r="I72" s="78"/>
      <c r="J72" s="78"/>
      <c r="K72" s="78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</row>
    <row r="73" spans="1:22" s="79" customFormat="1" ht="32.25" customHeight="1">
      <c r="A73" s="158" t="s">
        <v>914</v>
      </c>
      <c r="B73" s="739"/>
      <c r="C73" s="210" t="s">
        <v>952</v>
      </c>
      <c r="D73" s="180">
        <v>49</v>
      </c>
      <c r="E73" s="78"/>
      <c r="F73" s="82"/>
      <c r="G73" s="78"/>
      <c r="H73" s="78"/>
      <c r="I73" s="78"/>
      <c r="J73" s="78"/>
      <c r="K73" s="78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</row>
    <row r="74" spans="1:22" s="79" customFormat="1" ht="32.25" customHeight="1">
      <c r="A74" s="158" t="s">
        <v>928</v>
      </c>
      <c r="B74" s="739"/>
      <c r="C74" s="213" t="s">
        <v>953</v>
      </c>
      <c r="D74" s="180">
        <v>41</v>
      </c>
      <c r="E74" s="78"/>
      <c r="F74" s="82"/>
      <c r="G74" s="78"/>
      <c r="H74" s="78"/>
      <c r="I74" s="78"/>
      <c r="J74" s="78"/>
      <c r="K74" s="78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</row>
    <row r="75" spans="1:22" s="79" customFormat="1" ht="32.25" customHeight="1">
      <c r="A75" s="718" t="s">
        <v>918</v>
      </c>
      <c r="B75" s="718"/>
      <c r="C75" s="718"/>
      <c r="D75" s="214">
        <f>D72+D73+D74</f>
        <v>124</v>
      </c>
      <c r="E75" s="78"/>
      <c r="F75" s="82"/>
      <c r="G75" s="78"/>
      <c r="H75" s="78"/>
      <c r="I75" s="78"/>
      <c r="J75" s="78"/>
      <c r="K75" s="78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</row>
    <row r="76" spans="1:22" s="79" customFormat="1" ht="14.25" customHeight="1">
      <c r="A76" s="54"/>
      <c r="B76" s="54"/>
      <c r="C76" s="177"/>
      <c r="D76" s="54"/>
      <c r="E76" s="78"/>
      <c r="F76" s="82"/>
      <c r="G76" s="78"/>
      <c r="H76" s="78"/>
      <c r="I76" s="78"/>
      <c r="J76" s="78"/>
      <c r="K76" s="78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</row>
    <row r="77" spans="1:22" s="79" customFormat="1" ht="14.25" customHeight="1">
      <c r="A77" s="54"/>
      <c r="B77" s="54"/>
      <c r="C77" s="177"/>
      <c r="D77" s="54"/>
      <c r="E77" s="78"/>
      <c r="F77" s="82"/>
      <c r="G77" s="78"/>
      <c r="H77" s="78"/>
      <c r="I77" s="78"/>
      <c r="J77" s="78"/>
      <c r="K77" s="78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</row>
    <row r="78" spans="1:22" s="79" customFormat="1" ht="14.25" customHeight="1">
      <c r="A78" s="54"/>
      <c r="B78" s="54"/>
      <c r="C78" s="177"/>
      <c r="D78" s="54"/>
      <c r="E78" s="78"/>
      <c r="F78" s="82"/>
      <c r="G78" s="78"/>
      <c r="H78" s="78"/>
      <c r="I78" s="78"/>
      <c r="J78" s="78"/>
      <c r="K78" s="78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</row>
    <row r="79" spans="1:22" s="79" customFormat="1" ht="14.25" customHeight="1">
      <c r="A79" s="54"/>
      <c r="B79" s="54"/>
      <c r="C79" s="177"/>
      <c r="D79" s="54"/>
      <c r="E79" s="78"/>
      <c r="F79" s="82"/>
      <c r="G79" s="78"/>
      <c r="H79" s="78"/>
      <c r="I79" s="78"/>
      <c r="J79" s="78"/>
      <c r="K79" s="78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</row>
    <row r="80" spans="1:22" s="79" customFormat="1" ht="14.25" customHeight="1">
      <c r="A80" s="54"/>
      <c r="B80" s="54"/>
      <c r="C80" s="177"/>
      <c r="D80" s="54"/>
      <c r="E80" s="78"/>
      <c r="F80" s="82"/>
      <c r="G80" s="78"/>
      <c r="H80" s="78"/>
      <c r="I80" s="78"/>
      <c r="J80" s="78"/>
      <c r="K80" s="78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</row>
    <row r="81" spans="1:22" s="79" customFormat="1" ht="12.75" hidden="1" customHeight="1">
      <c r="A81" s="735"/>
      <c r="B81" s="735"/>
      <c r="C81" s="735"/>
      <c r="D81" s="748"/>
      <c r="E81" s="203"/>
      <c r="F81" s="735"/>
      <c r="G81" s="735"/>
      <c r="H81" s="735"/>
      <c r="I81" s="735"/>
      <c r="J81" s="735"/>
      <c r="K81" s="735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</row>
    <row r="82" spans="1:22" s="79" customFormat="1" ht="12.75" hidden="1" customHeight="1">
      <c r="A82" s="735"/>
      <c r="B82" s="735"/>
      <c r="C82" s="735"/>
      <c r="D82" s="748"/>
      <c r="E82" s="203"/>
      <c r="F82" s="735"/>
      <c r="G82" s="735"/>
      <c r="H82" s="735"/>
      <c r="I82" s="735"/>
      <c r="J82" s="735"/>
      <c r="K82" s="735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</row>
    <row r="83" spans="1:22" s="79" customFormat="1" ht="12.75" hidden="1" customHeight="1">
      <c r="A83" s="221"/>
      <c r="B83" s="222"/>
      <c r="C83" s="223"/>
      <c r="D83" s="224"/>
      <c r="E83" s="78"/>
      <c r="F83" s="221"/>
      <c r="G83" s="225"/>
      <c r="H83" s="225"/>
      <c r="I83" s="226"/>
      <c r="J83" s="226"/>
      <c r="K83" s="226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</row>
    <row r="84" spans="1:22" s="79" customFormat="1" ht="12.75" hidden="1" customHeight="1">
      <c r="A84" s="227"/>
      <c r="B84" s="222"/>
      <c r="C84" s="223"/>
      <c r="D84" s="224"/>
      <c r="E84" s="207"/>
      <c r="F84" s="221"/>
      <c r="G84" s="225"/>
      <c r="H84" s="225"/>
      <c r="I84" s="228"/>
      <c r="J84" s="226"/>
      <c r="K84" s="226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</row>
    <row r="85" spans="1:22" s="79" customFormat="1" ht="12.75" hidden="1" customHeight="1">
      <c r="A85" s="227"/>
      <c r="B85" s="222"/>
      <c r="C85" s="223"/>
      <c r="D85" s="224"/>
      <c r="E85" s="207"/>
      <c r="F85" s="221"/>
      <c r="G85" s="225"/>
      <c r="H85" s="225"/>
      <c r="I85" s="228"/>
      <c r="J85" s="226"/>
      <c r="K85" s="226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</row>
    <row r="86" spans="1:22" s="79" customFormat="1" ht="12.75" hidden="1" customHeight="1">
      <c r="A86" s="719"/>
      <c r="B86" s="719"/>
      <c r="C86" s="719"/>
      <c r="D86" s="229"/>
      <c r="E86" s="207"/>
      <c r="F86" s="221"/>
      <c r="G86" s="226"/>
      <c r="H86" s="226"/>
      <c r="I86" s="226"/>
      <c r="J86" s="226"/>
      <c r="K86" s="226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</row>
    <row r="87" spans="1:22" s="79" customFormat="1" ht="3" customHeight="1">
      <c r="A87" s="720"/>
      <c r="B87" s="720"/>
      <c r="C87" s="720"/>
      <c r="D87" s="230"/>
      <c r="E87" s="78"/>
      <c r="F87" s="221"/>
      <c r="G87" s="231"/>
      <c r="H87" s="231"/>
      <c r="I87" s="231"/>
      <c r="J87" s="231"/>
      <c r="K87" s="231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</row>
    <row r="88" spans="1:22" s="79" customFormat="1" ht="20.25" customHeight="1">
      <c r="A88" s="232" t="s">
        <v>954</v>
      </c>
      <c r="B88" s="721" t="s">
        <v>955</v>
      </c>
      <c r="C88" s="721"/>
      <c r="D88" s="54"/>
      <c r="E88" s="202"/>
      <c r="F88" s="82"/>
      <c r="G88" s="78"/>
      <c r="H88" s="78"/>
      <c r="I88" s="78"/>
      <c r="J88" s="78"/>
      <c r="K88" s="78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</row>
    <row r="89" spans="1:22" s="79" customFormat="1" ht="16.5" customHeight="1">
      <c r="A89" s="715" t="s">
        <v>73</v>
      </c>
      <c r="B89" s="715" t="s">
        <v>900</v>
      </c>
      <c r="C89" s="715" t="s">
        <v>956</v>
      </c>
      <c r="D89" s="745" t="s">
        <v>942</v>
      </c>
      <c r="E89" s="751"/>
      <c r="F89" s="78"/>
      <c r="G89" s="78"/>
      <c r="H89" s="78"/>
      <c r="I89" s="78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</row>
    <row r="90" spans="1:22" s="79" customFormat="1" ht="21" customHeight="1">
      <c r="A90" s="715"/>
      <c r="B90" s="715"/>
      <c r="C90" s="715"/>
      <c r="D90" s="745"/>
      <c r="E90" s="751"/>
      <c r="F90" s="78"/>
      <c r="G90" s="78"/>
      <c r="H90" s="78"/>
      <c r="I90" s="78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</row>
    <row r="91" spans="1:22" s="79" customFormat="1" ht="35.25" customHeight="1">
      <c r="A91" s="158" t="s">
        <v>909</v>
      </c>
      <c r="B91" s="739" t="s">
        <v>565</v>
      </c>
      <c r="C91" s="111" t="s">
        <v>957</v>
      </c>
      <c r="D91" s="160">
        <v>691</v>
      </c>
      <c r="E91" s="233"/>
      <c r="F91" s="101"/>
      <c r="G91" s="78"/>
      <c r="H91" s="78"/>
      <c r="I91" s="78"/>
      <c r="J91" s="78"/>
      <c r="K91" s="78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</row>
    <row r="92" spans="1:22" s="79" customFormat="1" ht="35.25" customHeight="1">
      <c r="A92" s="158" t="s">
        <v>912</v>
      </c>
      <c r="B92" s="739"/>
      <c r="C92" s="111" t="s">
        <v>958</v>
      </c>
      <c r="D92" s="112">
        <v>2835</v>
      </c>
      <c r="E92" s="233"/>
      <c r="F92" s="101"/>
      <c r="G92" s="78"/>
      <c r="H92" s="78"/>
      <c r="I92" s="78"/>
      <c r="J92" s="78"/>
      <c r="K92" s="78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</row>
    <row r="93" spans="1:22" s="79" customFormat="1" ht="35.25" customHeight="1">
      <c r="A93" s="158" t="s">
        <v>914</v>
      </c>
      <c r="B93" s="739"/>
      <c r="C93" s="111" t="s">
        <v>959</v>
      </c>
      <c r="D93" s="112">
        <v>471</v>
      </c>
      <c r="E93" s="233"/>
      <c r="F93" s="101"/>
      <c r="G93" s="78"/>
      <c r="H93" s="78"/>
      <c r="I93" s="78"/>
      <c r="J93" s="78"/>
      <c r="K93" s="78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</row>
    <row r="94" spans="1:22" s="79" customFormat="1" ht="35.25" customHeight="1">
      <c r="A94" s="158" t="s">
        <v>928</v>
      </c>
      <c r="B94" s="739"/>
      <c r="C94" s="234" t="s">
        <v>960</v>
      </c>
      <c r="D94" s="235">
        <f>SUM(D91:D93)</f>
        <v>3997</v>
      </c>
      <c r="E94" s="233"/>
      <c r="F94" s="101"/>
      <c r="G94" s="78"/>
      <c r="H94" s="78"/>
      <c r="I94" s="78"/>
      <c r="J94" s="78"/>
      <c r="K94" s="78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</row>
    <row r="95" spans="1:22" s="79" customFormat="1" ht="35.25" customHeight="1">
      <c r="A95" s="158" t="s">
        <v>961</v>
      </c>
      <c r="B95" s="739"/>
      <c r="C95" s="111" t="s">
        <v>962</v>
      </c>
      <c r="D95" s="112">
        <v>44</v>
      </c>
      <c r="E95" s="233"/>
      <c r="F95" s="101"/>
      <c r="G95" s="78"/>
      <c r="H95" s="78"/>
      <c r="I95" s="78"/>
      <c r="J95" s="78"/>
      <c r="K95" s="78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</row>
    <row r="96" spans="1:22" s="79" customFormat="1" ht="35.25" customHeight="1">
      <c r="A96" s="158" t="s">
        <v>916</v>
      </c>
      <c r="B96" s="739"/>
      <c r="C96" s="111" t="s">
        <v>963</v>
      </c>
      <c r="D96" s="112">
        <v>9</v>
      </c>
      <c r="E96" s="233"/>
      <c r="F96" s="101"/>
      <c r="G96" s="78"/>
      <c r="H96" s="78"/>
      <c r="I96" s="78"/>
      <c r="J96" s="78"/>
      <c r="K96" s="78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</row>
    <row r="97" spans="1:22" s="79" customFormat="1" ht="35.25" customHeight="1">
      <c r="A97" s="158" t="s">
        <v>964</v>
      </c>
      <c r="B97" s="739"/>
      <c r="C97" s="111" t="s">
        <v>965</v>
      </c>
      <c r="D97" s="112">
        <v>0</v>
      </c>
      <c r="E97" s="233"/>
      <c r="F97" s="101"/>
      <c r="G97" s="78"/>
      <c r="H97" s="78"/>
      <c r="I97" s="78"/>
      <c r="J97" s="78"/>
      <c r="K97" s="78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</row>
    <row r="98" spans="1:22" s="79" customFormat="1" ht="35.25" customHeight="1">
      <c r="A98" s="158" t="s">
        <v>966</v>
      </c>
      <c r="B98" s="739"/>
      <c r="C98" s="111" t="s">
        <v>967</v>
      </c>
      <c r="D98" s="112">
        <v>4</v>
      </c>
      <c r="E98" s="233"/>
      <c r="F98" s="101"/>
      <c r="G98" s="78"/>
      <c r="H98" s="78"/>
      <c r="I98" s="78"/>
      <c r="J98" s="78"/>
      <c r="K98" s="78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</row>
    <row r="99" spans="1:22" s="79" customFormat="1" ht="35.25" customHeight="1">
      <c r="A99" s="158" t="s">
        <v>968</v>
      </c>
      <c r="B99" s="739"/>
      <c r="C99" s="111" t="s">
        <v>969</v>
      </c>
      <c r="D99" s="112">
        <v>0</v>
      </c>
      <c r="E99" s="233"/>
      <c r="F99" s="101"/>
      <c r="G99" s="78"/>
      <c r="H99" s="78"/>
      <c r="I99" s="78"/>
      <c r="J99" s="78"/>
      <c r="K99" s="78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</row>
    <row r="100" spans="1:22" s="79" customFormat="1" ht="35.25" customHeight="1">
      <c r="A100" s="158" t="s">
        <v>970</v>
      </c>
      <c r="B100" s="739"/>
      <c r="C100" s="111" t="s">
        <v>971</v>
      </c>
      <c r="D100" s="112">
        <v>6</v>
      </c>
      <c r="E100" s="233"/>
      <c r="F100" s="101"/>
      <c r="G100" s="78"/>
      <c r="H100" s="78"/>
      <c r="I100" s="78"/>
      <c r="J100" s="78"/>
      <c r="K100" s="78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</row>
    <row r="101" spans="1:22" s="79" customFormat="1" ht="35.25" customHeight="1">
      <c r="A101" s="158" t="s">
        <v>972</v>
      </c>
      <c r="B101" s="204"/>
      <c r="C101" s="234" t="s">
        <v>973</v>
      </c>
      <c r="D101" s="235">
        <f>SUM(D95:D100)</f>
        <v>63</v>
      </c>
      <c r="E101" s="233"/>
      <c r="F101" s="101"/>
      <c r="G101" s="78"/>
      <c r="H101" s="78"/>
      <c r="I101" s="78"/>
      <c r="J101" s="78"/>
      <c r="K101" s="78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</row>
    <row r="102" spans="1:22" s="79" customFormat="1" ht="35.25" customHeight="1">
      <c r="A102" s="722" t="s">
        <v>974</v>
      </c>
      <c r="B102" s="722"/>
      <c r="C102" s="722"/>
      <c r="D102" s="163">
        <f>SUM(D101,D94)</f>
        <v>4060</v>
      </c>
      <c r="E102" s="233"/>
      <c r="F102" s="101"/>
      <c r="G102" s="78"/>
      <c r="H102" s="78"/>
      <c r="I102" s="78"/>
      <c r="J102" s="78"/>
      <c r="K102" s="78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</row>
    <row r="103" spans="1:22" s="79" customFormat="1" ht="33" customHeight="1">
      <c r="A103" s="85"/>
      <c r="B103" s="85"/>
      <c r="C103" s="166"/>
      <c r="D103" s="236"/>
      <c r="E103" s="207"/>
      <c r="F103" s="237"/>
      <c r="G103" s="238"/>
      <c r="H103" s="78"/>
      <c r="I103" s="78"/>
      <c r="J103" s="78"/>
      <c r="K103" s="78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</row>
    <row r="104" spans="1:22" s="79" customFormat="1" ht="28.5" customHeight="1">
      <c r="A104" s="239" t="s">
        <v>975</v>
      </c>
      <c r="B104" s="723" t="s">
        <v>976</v>
      </c>
      <c r="C104" s="723"/>
      <c r="D104" s="54"/>
      <c r="E104" s="207"/>
      <c r="F104" s="82"/>
      <c r="G104" s="78"/>
      <c r="H104" s="78"/>
      <c r="I104" s="78"/>
      <c r="J104" s="78"/>
      <c r="K104" s="78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</row>
    <row r="105" spans="1:22" s="79" customFormat="1" ht="19.5" customHeight="1">
      <c r="A105" s="715" t="s">
        <v>73</v>
      </c>
      <c r="B105" s="715" t="s">
        <v>900</v>
      </c>
      <c r="C105" s="737" t="s">
        <v>956</v>
      </c>
      <c r="D105" s="745" t="s">
        <v>942</v>
      </c>
      <c r="E105" s="207"/>
      <c r="F105" s="240" t="s">
        <v>977</v>
      </c>
      <c r="G105" s="240"/>
      <c r="H105" s="240"/>
      <c r="I105" s="240"/>
      <c r="J105" s="240"/>
      <c r="K105" s="240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</row>
    <row r="106" spans="1:22" s="79" customFormat="1" ht="17.25" customHeight="1">
      <c r="A106" s="715"/>
      <c r="B106" s="715"/>
      <c r="C106" s="737"/>
      <c r="D106" s="745"/>
      <c r="E106" s="78"/>
      <c r="F106" s="755" t="s">
        <v>978</v>
      </c>
      <c r="G106" s="755" t="s">
        <v>979</v>
      </c>
      <c r="H106" s="756" t="s">
        <v>980</v>
      </c>
      <c r="I106" s="758" t="s">
        <v>981</v>
      </c>
      <c r="J106" s="758" t="s">
        <v>982</v>
      </c>
      <c r="K106" s="756" t="s">
        <v>983</v>
      </c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</row>
    <row r="107" spans="1:22" s="79" customFormat="1" ht="20.25" customHeight="1">
      <c r="A107" s="158" t="s">
        <v>909</v>
      </c>
      <c r="B107" s="739" t="s">
        <v>565</v>
      </c>
      <c r="C107" s="241" t="s">
        <v>984</v>
      </c>
      <c r="D107" s="79">
        <v>3113</v>
      </c>
      <c r="E107" s="78"/>
      <c r="F107" s="755"/>
      <c r="G107" s="755"/>
      <c r="H107" s="756"/>
      <c r="I107" s="758"/>
      <c r="J107" s="758"/>
      <c r="K107" s="756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</row>
    <row r="108" spans="1:22" s="79" customFormat="1" ht="31.5" customHeight="1">
      <c r="A108" s="158" t="s">
        <v>912</v>
      </c>
      <c r="B108" s="739"/>
      <c r="C108" s="241" t="s">
        <v>985</v>
      </c>
      <c r="D108" s="242">
        <v>443</v>
      </c>
      <c r="E108" s="78"/>
      <c r="F108" s="243" t="s">
        <v>565</v>
      </c>
      <c r="G108" s="160">
        <v>0</v>
      </c>
      <c r="H108" s="160">
        <v>1</v>
      </c>
      <c r="I108" s="244">
        <f>G108+H108</f>
        <v>1</v>
      </c>
      <c r="J108" s="245">
        <f>IF(D92=0,0,(G108+H108)/D92)</f>
        <v>3.5273368606701899E-4</v>
      </c>
      <c r="K108" s="245">
        <f>IF(D92=0,0,H108/D92)</f>
        <v>3.5273368606701899E-4</v>
      </c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</row>
    <row r="109" spans="1:22" s="79" customFormat="1" ht="31.5" customHeight="1">
      <c r="A109" s="722" t="s">
        <v>976</v>
      </c>
      <c r="B109" s="722"/>
      <c r="C109" s="722"/>
      <c r="D109" s="246">
        <f>IF(D92=0,0,D108/D92)</f>
        <v>0.15626102292769001</v>
      </c>
      <c r="E109" s="78"/>
      <c r="G109" s="247"/>
      <c r="H109" s="247"/>
      <c r="I109" s="248"/>
      <c r="J109" s="238"/>
      <c r="K109" s="238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</row>
    <row r="110" spans="1:22" s="79" customFormat="1" ht="37.5" customHeight="1">
      <c r="A110" s="84"/>
      <c r="B110" s="172"/>
      <c r="C110" s="177"/>
      <c r="D110" s="54"/>
      <c r="E110" s="78"/>
      <c r="F110" s="83"/>
      <c r="G110" s="247"/>
      <c r="H110" s="247"/>
      <c r="I110" s="248"/>
      <c r="J110" s="238"/>
      <c r="K110" s="238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</row>
    <row r="111" spans="1:22" s="79" customFormat="1" ht="34.5" customHeight="1">
      <c r="A111" s="239" t="s">
        <v>986</v>
      </c>
      <c r="B111" s="723" t="s">
        <v>987</v>
      </c>
      <c r="C111" s="723"/>
      <c r="D111" s="54"/>
      <c r="E111" s="78"/>
      <c r="F111" s="82"/>
      <c r="G111" s="78"/>
      <c r="H111" s="78"/>
      <c r="I111" s="78"/>
      <c r="J111" s="78"/>
      <c r="K111" s="78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</row>
    <row r="112" spans="1:22" s="79" customFormat="1" ht="28.5" customHeight="1">
      <c r="A112" s="715" t="s">
        <v>73</v>
      </c>
      <c r="B112" s="715" t="s">
        <v>900</v>
      </c>
      <c r="C112" s="715" t="s">
        <v>988</v>
      </c>
      <c r="D112" s="745" t="s">
        <v>989</v>
      </c>
      <c r="E112" s="752" t="s">
        <v>990</v>
      </c>
      <c r="F112" s="745" t="s">
        <v>991</v>
      </c>
      <c r="G112" s="78"/>
      <c r="H112" s="724" t="s">
        <v>992</v>
      </c>
      <c r="I112" s="724"/>
      <c r="J112" s="724"/>
      <c r="K112" s="72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</row>
    <row r="113" spans="1:22" s="79" customFormat="1" ht="16.5" customHeight="1">
      <c r="A113" s="715"/>
      <c r="B113" s="715"/>
      <c r="C113" s="715"/>
      <c r="D113" s="745"/>
      <c r="E113" s="752"/>
      <c r="F113" s="745"/>
      <c r="G113" s="78"/>
      <c r="H113" s="724"/>
      <c r="I113" s="724"/>
      <c r="J113" s="724"/>
      <c r="K113" s="72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</row>
    <row r="114" spans="1:22" s="79" customFormat="1" ht="16.5" customHeight="1">
      <c r="A114" s="249" t="s">
        <v>993</v>
      </c>
      <c r="B114" s="250"/>
      <c r="C114" s="251"/>
      <c r="D114" s="252"/>
      <c r="E114" s="253"/>
      <c r="F114" s="252"/>
      <c r="G114" s="78"/>
      <c r="H114" s="724" t="s">
        <v>994</v>
      </c>
      <c r="I114" s="724"/>
      <c r="J114" s="724" t="s">
        <v>995</v>
      </c>
      <c r="K114" s="72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</row>
    <row r="115" spans="1:22" ht="29.25" customHeight="1">
      <c r="A115" s="158" t="s">
        <v>909</v>
      </c>
      <c r="B115" s="739" t="s">
        <v>565</v>
      </c>
      <c r="C115" s="111" t="s">
        <v>996</v>
      </c>
      <c r="D115" s="112">
        <v>1079</v>
      </c>
      <c r="E115" s="112">
        <v>1921</v>
      </c>
      <c r="F115" s="112">
        <v>1478</v>
      </c>
      <c r="G115" s="254"/>
      <c r="H115" s="255" t="s">
        <v>997</v>
      </c>
      <c r="I115" s="255" t="s">
        <v>565</v>
      </c>
      <c r="J115" s="255" t="s">
        <v>997</v>
      </c>
      <c r="K115" s="255" t="s">
        <v>565</v>
      </c>
      <c r="L115" s="172"/>
      <c r="M115" s="172"/>
      <c r="N115" s="172"/>
      <c r="O115" s="172"/>
      <c r="P115" s="172"/>
      <c r="Q115" s="172"/>
      <c r="R115" s="172"/>
      <c r="S115" s="172"/>
      <c r="T115" s="172"/>
      <c r="U115" s="172"/>
      <c r="V115" s="172"/>
    </row>
    <row r="116" spans="1:22" ht="31.5" customHeight="1">
      <c r="A116" s="158" t="s">
        <v>912</v>
      </c>
      <c r="B116" s="739"/>
      <c r="C116" s="111" t="s">
        <v>998</v>
      </c>
      <c r="D116" s="112">
        <v>187</v>
      </c>
      <c r="E116" s="112">
        <v>299</v>
      </c>
      <c r="F116" s="112">
        <v>235</v>
      </c>
      <c r="G116" s="254"/>
      <c r="H116" s="256"/>
      <c r="I116" s="142"/>
      <c r="J116" s="142"/>
      <c r="K116" s="142"/>
      <c r="L116" s="172"/>
      <c r="M116" s="172"/>
      <c r="N116" s="172"/>
      <c r="O116" s="172"/>
      <c r="P116" s="172"/>
      <c r="Q116" s="172"/>
      <c r="R116" s="172"/>
      <c r="S116" s="172"/>
      <c r="T116" s="172"/>
      <c r="U116" s="172"/>
      <c r="V116" s="172"/>
    </row>
    <row r="117" spans="1:22" ht="31.5" customHeight="1">
      <c r="A117" s="158" t="s">
        <v>914</v>
      </c>
      <c r="B117" s="739"/>
      <c r="C117" s="111" t="s">
        <v>999</v>
      </c>
      <c r="D117" s="112">
        <v>0</v>
      </c>
      <c r="E117" s="112">
        <v>264</v>
      </c>
      <c r="F117" s="112">
        <v>50</v>
      </c>
      <c r="G117" s="254"/>
      <c r="H117" s="256"/>
      <c r="I117" s="142"/>
      <c r="J117" s="142"/>
      <c r="K117" s="142"/>
      <c r="L117" s="172"/>
      <c r="M117" s="172"/>
      <c r="N117" s="172"/>
      <c r="O117" s="172"/>
      <c r="P117" s="172"/>
      <c r="Q117" s="172"/>
      <c r="R117" s="172"/>
      <c r="S117" s="172"/>
      <c r="T117" s="172"/>
      <c r="U117" s="172"/>
      <c r="V117" s="172"/>
    </row>
    <row r="118" spans="1:22" ht="31.5" customHeight="1">
      <c r="A118" s="158" t="s">
        <v>928</v>
      </c>
      <c r="B118" s="739"/>
      <c r="C118" s="111" t="s">
        <v>1000</v>
      </c>
      <c r="D118" s="112">
        <v>71</v>
      </c>
      <c r="E118" s="112">
        <v>99</v>
      </c>
      <c r="F118" s="112">
        <v>101</v>
      </c>
      <c r="G118" s="254"/>
      <c r="H118" s="256"/>
      <c r="I118" s="142"/>
      <c r="J118" s="142"/>
      <c r="K118" s="142"/>
      <c r="L118" s="172"/>
      <c r="M118" s="172"/>
      <c r="N118" s="172"/>
      <c r="O118" s="172"/>
      <c r="P118" s="172"/>
      <c r="Q118" s="172"/>
      <c r="R118" s="172"/>
      <c r="S118" s="172"/>
      <c r="T118" s="172"/>
      <c r="U118" s="172"/>
      <c r="V118" s="172"/>
    </row>
    <row r="119" spans="1:22" ht="31.5" customHeight="1">
      <c r="A119" s="718" t="s">
        <v>974</v>
      </c>
      <c r="B119" s="718"/>
      <c r="C119" s="718"/>
      <c r="D119" s="214">
        <f>SUM(D115:D118)</f>
        <v>1337</v>
      </c>
      <c r="E119" s="257">
        <f>SUM(E115:E118)</f>
        <v>2583</v>
      </c>
      <c r="F119" s="214">
        <f>SUM(F115:F118)</f>
        <v>1864</v>
      </c>
      <c r="G119" s="254"/>
      <c r="H119" s="256"/>
      <c r="I119" s="142"/>
      <c r="J119" s="142"/>
      <c r="K119" s="142"/>
      <c r="L119" s="172"/>
      <c r="M119" s="172"/>
      <c r="N119" s="172"/>
      <c r="O119" s="172"/>
      <c r="P119" s="172"/>
      <c r="Q119" s="172"/>
      <c r="R119" s="172"/>
      <c r="S119" s="172"/>
      <c r="T119" s="172"/>
      <c r="U119" s="172"/>
      <c r="V119" s="172"/>
    </row>
    <row r="120" spans="1:22" ht="31.5" customHeight="1">
      <c r="A120" s="258"/>
      <c r="B120" s="172"/>
      <c r="C120" s="259"/>
      <c r="D120" s="260"/>
      <c r="E120" s="260"/>
      <c r="F120" s="260"/>
      <c r="G120" s="254"/>
      <c r="H120" s="256"/>
      <c r="I120" s="142"/>
      <c r="J120" s="142"/>
      <c r="K120" s="142"/>
      <c r="L120" s="172"/>
      <c r="M120" s="172"/>
      <c r="N120" s="172"/>
      <c r="O120" s="172"/>
      <c r="P120" s="172"/>
      <c r="Q120" s="172"/>
      <c r="R120" s="172"/>
      <c r="S120" s="172"/>
      <c r="T120" s="172"/>
      <c r="U120" s="172"/>
      <c r="V120" s="172"/>
    </row>
    <row r="121" spans="1:22" ht="27" customHeight="1">
      <c r="A121" s="258"/>
      <c r="B121" s="172"/>
      <c r="C121" s="259"/>
      <c r="D121" s="260"/>
      <c r="E121" s="260"/>
      <c r="F121" s="260"/>
      <c r="G121" s="254"/>
      <c r="H121" s="172"/>
      <c r="I121" s="172"/>
      <c r="J121" s="172"/>
      <c r="K121" s="172"/>
      <c r="L121" s="172"/>
      <c r="M121" s="172"/>
      <c r="N121" s="172"/>
      <c r="O121" s="172"/>
      <c r="P121" s="172"/>
      <c r="Q121" s="172"/>
      <c r="R121" s="172"/>
      <c r="S121" s="172"/>
      <c r="T121" s="172"/>
      <c r="U121" s="172"/>
      <c r="V121" s="172"/>
    </row>
    <row r="122" spans="1:22" ht="22.5" customHeight="1">
      <c r="A122" s="258"/>
      <c r="B122" s="172"/>
      <c r="C122" s="259"/>
      <c r="D122" s="260"/>
      <c r="E122" s="260"/>
      <c r="F122" s="260"/>
      <c r="G122" s="254"/>
      <c r="H122" s="172"/>
      <c r="I122" s="172"/>
      <c r="J122" s="172"/>
      <c r="K122" s="172"/>
      <c r="L122" s="172"/>
      <c r="M122" s="172"/>
      <c r="N122" s="172"/>
      <c r="O122" s="172"/>
      <c r="P122" s="172"/>
      <c r="Q122" s="172"/>
      <c r="R122" s="172"/>
    </row>
    <row r="123" spans="1:22" ht="22.5" customHeight="1">
      <c r="A123" s="239" t="s">
        <v>1001</v>
      </c>
      <c r="B123" s="725" t="s">
        <v>1002</v>
      </c>
      <c r="C123" s="725"/>
      <c r="D123" s="260"/>
      <c r="E123" s="260"/>
      <c r="F123" s="260"/>
      <c r="G123" s="254"/>
      <c r="H123" s="172"/>
      <c r="I123" s="172"/>
      <c r="J123" s="172"/>
      <c r="K123" s="172"/>
      <c r="L123" s="172"/>
      <c r="M123" s="172"/>
      <c r="N123" s="172"/>
      <c r="O123" s="172"/>
      <c r="P123" s="172"/>
      <c r="Q123" s="172"/>
      <c r="R123" s="172"/>
    </row>
    <row r="124" spans="1:22" ht="22.5" customHeight="1">
      <c r="A124" s="761" t="s">
        <v>1003</v>
      </c>
      <c r="B124" s="761"/>
      <c r="C124" s="743" t="s">
        <v>1004</v>
      </c>
      <c r="D124" s="749" t="s">
        <v>1005</v>
      </c>
      <c r="E124" s="753" t="s">
        <v>1006</v>
      </c>
      <c r="F124" s="726" t="s">
        <v>1007</v>
      </c>
      <c r="G124" s="726"/>
      <c r="H124" s="757" t="s">
        <v>1008</v>
      </c>
      <c r="I124" s="172"/>
      <c r="J124" s="727" t="s">
        <v>1009</v>
      </c>
      <c r="K124" s="727"/>
      <c r="L124" s="172"/>
      <c r="M124" s="172"/>
      <c r="N124" s="172"/>
      <c r="O124" s="172"/>
      <c r="P124" s="172"/>
      <c r="Q124" s="172"/>
      <c r="R124" s="172"/>
    </row>
    <row r="125" spans="1:22" ht="59.25" customHeight="1">
      <c r="A125" s="761"/>
      <c r="B125" s="761"/>
      <c r="C125" s="743"/>
      <c r="D125" s="749"/>
      <c r="E125" s="753"/>
      <c r="F125" s="261" t="s">
        <v>1010</v>
      </c>
      <c r="G125" s="261" t="s">
        <v>1011</v>
      </c>
      <c r="H125" s="757"/>
      <c r="I125" s="262"/>
      <c r="J125" s="728" t="s">
        <v>1012</v>
      </c>
      <c r="K125" s="728"/>
      <c r="L125" s="172"/>
      <c r="M125" s="172"/>
      <c r="N125" s="172"/>
      <c r="O125" s="172"/>
      <c r="P125" s="172"/>
      <c r="Q125" s="172"/>
      <c r="R125" s="172"/>
      <c r="S125" s="172"/>
      <c r="T125" s="172"/>
      <c r="U125" s="172"/>
      <c r="V125" s="172"/>
    </row>
    <row r="126" spans="1:22" ht="35.25" customHeight="1">
      <c r="A126" s="729" t="s">
        <v>911</v>
      </c>
      <c r="B126" s="729"/>
      <c r="C126" s="263">
        <f>IF(F24=0,0,E24/F24)</f>
        <v>1.2661290322580601</v>
      </c>
      <c r="D126" s="264">
        <f>IF(E24=0,0,E24/(D13+E13+F13+G13+H13+I13))</f>
        <v>2.2800829875518702</v>
      </c>
      <c r="E126" s="265">
        <f>IF(D24=0,0,(J13+F13)/D24)</f>
        <v>17.214285714285701</v>
      </c>
      <c r="F126" s="266">
        <f>IF(H13+I13=0,0,(H13+I13)/(D13+E13+F13+G13+H13+I13))</f>
        <v>1.45228215767635E-2</v>
      </c>
      <c r="G126" s="266">
        <f>IF(I13=0,0,I13/(D13+E13+F13+G13+H13+I13))</f>
        <v>1.2448132780083001E-2</v>
      </c>
      <c r="H126" s="267">
        <f>IF(G24=0,0,G24/(D13+E13+F13+G13+H13+I13))</f>
        <v>0</v>
      </c>
      <c r="I126" s="260"/>
      <c r="J126" s="268"/>
      <c r="K126" s="142"/>
      <c r="L126" s="172"/>
      <c r="M126" s="172"/>
      <c r="N126" s="172"/>
      <c r="O126" s="172"/>
      <c r="P126" s="172"/>
      <c r="Q126" s="172"/>
      <c r="R126" s="172"/>
      <c r="S126" s="172"/>
      <c r="T126" s="172"/>
      <c r="U126" s="172"/>
      <c r="V126" s="172"/>
    </row>
    <row r="127" spans="1:22" ht="26.25" customHeight="1">
      <c r="A127" s="729" t="s">
        <v>913</v>
      </c>
      <c r="B127" s="729"/>
      <c r="C127" s="263">
        <f>IF(F25=0,0,E25/F25)</f>
        <v>0.50806451612903203</v>
      </c>
      <c r="D127" s="264">
        <f>IF(E25=0,0,E25/(D14+E14+F14+G14+H14+I14))</f>
        <v>2.4230769230769198</v>
      </c>
      <c r="E127" s="265">
        <f>IF(D25=0,0,(J14+F14)/D25)</f>
        <v>6.5</v>
      </c>
      <c r="F127" s="266">
        <f>IF(H14+I14=0,0,(H14+I14)/(D14+E14+F14+G14+H14+I14))</f>
        <v>0</v>
      </c>
      <c r="G127" s="266">
        <f>IF(I14=0,0,I14/(D14+E14+F14+G14+H14+I14))</f>
        <v>0</v>
      </c>
      <c r="H127" s="267">
        <f>IF(G25=0,0,G25/(D14+E14+F14+G14+H14+I14))</f>
        <v>0</v>
      </c>
      <c r="I127" s="260"/>
      <c r="J127" s="268"/>
      <c r="K127" s="142"/>
      <c r="L127" s="172"/>
      <c r="M127" s="172"/>
      <c r="N127" s="172"/>
      <c r="O127" s="172"/>
      <c r="P127" s="172"/>
      <c r="Q127" s="172"/>
      <c r="R127" s="172"/>
      <c r="S127" s="172"/>
      <c r="T127" s="172"/>
      <c r="U127" s="172"/>
      <c r="V127" s="172"/>
    </row>
    <row r="128" spans="1:22" ht="26.25" customHeight="1">
      <c r="A128" s="729" t="s">
        <v>915</v>
      </c>
      <c r="B128" s="729"/>
      <c r="C128" s="263">
        <f>IF(F26=0,0,E26/F26)</f>
        <v>0.70674486803519099</v>
      </c>
      <c r="D128" s="264">
        <f>IF(E26=0,0,E26/(D15+E15+F15+G15+H15+I15))</f>
        <v>0.97177419354838701</v>
      </c>
      <c r="E128" s="265">
        <f>IF(D26=0,0,(J15+F15)/D26)</f>
        <v>22.545454545454501</v>
      </c>
      <c r="F128" s="266">
        <f>IF(H15+I15=0,0,(H15+I15)/(D15+E15+F15+G15+H15+I15))</f>
        <v>0</v>
      </c>
      <c r="G128" s="266">
        <f>IF(I15=0,0,I15/(D15+E15+F15+G15+H15+I15))</f>
        <v>0</v>
      </c>
      <c r="H128" s="267">
        <f>IF(G26=0,0,G26/(D15+E15+F15+G15+H15+I15))</f>
        <v>4.0322580645161298E-3</v>
      </c>
      <c r="I128" s="260"/>
      <c r="J128" s="268"/>
      <c r="K128" s="142"/>
      <c r="L128" s="172"/>
      <c r="M128" s="172"/>
      <c r="N128" s="172"/>
      <c r="O128" s="172"/>
      <c r="P128" s="172"/>
      <c r="Q128" s="172"/>
      <c r="R128" s="172"/>
      <c r="S128" s="172"/>
      <c r="T128" s="172"/>
      <c r="U128" s="172"/>
      <c r="V128" s="172"/>
    </row>
    <row r="129" spans="1:22" ht="26.25" customHeight="1">
      <c r="A129" s="729" t="s">
        <v>917</v>
      </c>
      <c r="B129" s="729"/>
      <c r="C129" s="263">
        <f>IF(F27=0,0,E27/F27)</f>
        <v>0.639296187683284</v>
      </c>
      <c r="D129" s="264">
        <f>IF(E27=0,0,E27/(D16+E16+F16+G16+H16+I16))</f>
        <v>1.6769230769230801</v>
      </c>
      <c r="E129" s="265">
        <f>IF(D27=0,0,(J16+F16)/D27)</f>
        <v>11.818181818181801</v>
      </c>
      <c r="F129" s="266">
        <f>IF(H16+I16=0,0,(H16+I16)/(D16+E16+F16+G16+H16+I16))</f>
        <v>0</v>
      </c>
      <c r="G129" s="266">
        <f>IF(I16=0,0,I16/(D16+E16+F16+G16+H16+I16))</f>
        <v>0</v>
      </c>
      <c r="H129" s="267">
        <f>IF(G27=0,0,G27/(D16+E16+F16+G16+H16+I16))</f>
        <v>0</v>
      </c>
      <c r="I129" s="260"/>
      <c r="J129" s="268"/>
      <c r="K129" s="142"/>
      <c r="L129" s="172"/>
      <c r="M129" s="172"/>
      <c r="N129" s="172"/>
      <c r="O129" s="172"/>
      <c r="P129" s="172"/>
      <c r="Q129" s="172"/>
      <c r="R129" s="172"/>
      <c r="S129" s="172"/>
      <c r="T129" s="172"/>
      <c r="U129" s="172"/>
      <c r="V129" s="172"/>
    </row>
    <row r="130" spans="1:22" s="56" customFormat="1" ht="27.75" customHeight="1">
      <c r="A130" s="730" t="s">
        <v>1013</v>
      </c>
      <c r="B130" s="730"/>
      <c r="C130" s="269">
        <f>IF(F28=0,0,E28/F28)</f>
        <v>0.96833930704898497</v>
      </c>
      <c r="D130" s="270">
        <f>IF(D19=0,0,E28/D19)</f>
        <v>3.6591422121896202</v>
      </c>
      <c r="E130" s="270">
        <f>IF(D28=0,0,D19/D28)</f>
        <v>8.2037037037037006</v>
      </c>
      <c r="F130" s="269">
        <f>IF(D19=0,0,(H17+I17+I108)/D19)</f>
        <v>1.8058690744920999E-2</v>
      </c>
      <c r="G130" s="269">
        <f>IF(D19=0,0,(I17+H108)/D19)</f>
        <v>1.5801354401805901E-2</v>
      </c>
      <c r="H130" s="271">
        <f>IF(D19=0,0,G28/D19)</f>
        <v>2.2573363431151201E-3</v>
      </c>
      <c r="I130" s="272"/>
      <c r="J130" s="268"/>
      <c r="K130" s="142"/>
      <c r="L130" s="144"/>
      <c r="M130" s="144"/>
      <c r="N130" s="144"/>
      <c r="O130" s="144"/>
      <c r="P130" s="144"/>
      <c r="Q130" s="144"/>
      <c r="R130" s="144"/>
      <c r="S130" s="144"/>
      <c r="T130" s="144"/>
      <c r="U130" s="144"/>
      <c r="V130" s="144"/>
    </row>
    <row r="131" spans="1:22" s="56" customFormat="1" ht="27.75" customHeight="1">
      <c r="A131" s="54"/>
      <c r="B131" s="54"/>
      <c r="C131" s="273"/>
      <c r="D131" s="273"/>
      <c r="E131" s="273"/>
      <c r="F131" s="274"/>
      <c r="G131" s="77"/>
      <c r="H131" s="77"/>
      <c r="I131" s="272"/>
      <c r="J131" s="172"/>
      <c r="K131" s="172"/>
      <c r="L131" s="144"/>
      <c r="M131" s="144"/>
      <c r="N131" s="144"/>
      <c r="O131" s="144"/>
      <c r="P131" s="144"/>
      <c r="Q131" s="144"/>
      <c r="R131" s="144"/>
      <c r="S131" s="144"/>
      <c r="T131" s="144"/>
      <c r="U131" s="144"/>
      <c r="V131" s="144"/>
    </row>
    <row r="132" spans="1:22" ht="27.75" customHeight="1">
      <c r="A132" s="54"/>
      <c r="B132" s="54"/>
      <c r="C132" s="273"/>
      <c r="D132" s="273"/>
      <c r="E132" s="273"/>
      <c r="F132" s="274"/>
      <c r="G132" s="77"/>
      <c r="H132" s="77"/>
      <c r="I132" s="260"/>
      <c r="J132" s="172"/>
      <c r="K132" s="172"/>
      <c r="L132" s="172"/>
      <c r="M132" s="172"/>
      <c r="N132" s="172"/>
      <c r="O132" s="172"/>
      <c r="P132" s="172"/>
      <c r="Q132" s="172"/>
      <c r="R132" s="172"/>
      <c r="S132" s="172"/>
      <c r="T132" s="172"/>
      <c r="U132" s="172"/>
      <c r="V132" s="172"/>
    </row>
    <row r="133" spans="1:22" ht="21.75" customHeight="1">
      <c r="A133" s="54"/>
      <c r="B133" s="54"/>
      <c r="C133" s="273"/>
      <c r="D133" s="273"/>
      <c r="E133" s="273"/>
      <c r="F133" s="274"/>
      <c r="G133" s="77"/>
      <c r="H133" s="77"/>
      <c r="I133" s="260"/>
      <c r="J133" s="54"/>
      <c r="K133" s="54"/>
      <c r="L133" s="172"/>
      <c r="M133" s="172"/>
      <c r="N133" s="172"/>
      <c r="O133" s="172"/>
      <c r="P133" s="172"/>
      <c r="Q133" s="172"/>
      <c r="R133" s="172"/>
      <c r="S133" s="172"/>
      <c r="T133" s="172"/>
    </row>
    <row r="134" spans="1:22" ht="28.5" customHeight="1">
      <c r="A134" s="54"/>
      <c r="B134" s="54"/>
      <c r="C134" s="273"/>
      <c r="D134" s="273"/>
      <c r="E134" s="273"/>
      <c r="F134" s="274"/>
      <c r="G134" s="77"/>
      <c r="H134" s="77" t="s">
        <v>370</v>
      </c>
      <c r="I134" s="260"/>
      <c r="J134" s="54"/>
      <c r="K134" s="54"/>
      <c r="L134" s="172"/>
      <c r="M134" s="172"/>
      <c r="N134" s="172"/>
      <c r="O134" s="172"/>
      <c r="P134" s="172"/>
      <c r="Q134" s="172"/>
      <c r="R134" s="172"/>
      <c r="S134" s="172"/>
      <c r="T134" s="172"/>
    </row>
    <row r="135" spans="1:22" s="79" customFormat="1" ht="24" customHeight="1">
      <c r="A135" s="54"/>
      <c r="B135" s="54"/>
      <c r="C135" s="275" t="s">
        <v>1014</v>
      </c>
      <c r="D135" s="275"/>
      <c r="E135" s="275"/>
      <c r="F135" s="275"/>
      <c r="G135" s="77"/>
      <c r="H135" s="77"/>
      <c r="I135" s="78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</row>
    <row r="136" spans="1:22" s="79" customFormat="1" ht="24" customHeight="1">
      <c r="A136" s="54"/>
      <c r="B136" s="54"/>
      <c r="C136" s="80"/>
      <c r="D136" s="80"/>
      <c r="E136" s="80"/>
      <c r="F136" s="81"/>
      <c r="G136" s="78"/>
      <c r="H136" s="78"/>
      <c r="I136" s="78"/>
      <c r="J136" s="78"/>
      <c r="K136" s="78"/>
      <c r="L136" s="54"/>
      <c r="M136" s="54"/>
      <c r="N136" s="54"/>
      <c r="O136" s="54"/>
      <c r="P136" s="54"/>
      <c r="Q136" s="54"/>
      <c r="R136" s="54"/>
      <c r="S136" s="54"/>
      <c r="T136" s="54"/>
    </row>
    <row r="137" spans="1:22" s="79" customFormat="1" ht="24" customHeight="1">
      <c r="A137" s="731" t="s">
        <v>145</v>
      </c>
      <c r="B137" s="731"/>
      <c r="C137" s="732" t="s">
        <v>556</v>
      </c>
      <c r="D137" s="732"/>
      <c r="E137" s="78"/>
      <c r="F137" s="82"/>
      <c r="G137" s="157"/>
      <c r="H137" s="157"/>
      <c r="I137" s="78"/>
      <c r="J137" s="276"/>
      <c r="K137" s="276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</row>
    <row r="138" spans="1:22" s="79" customFormat="1" ht="24" customHeight="1">
      <c r="A138" s="277"/>
      <c r="B138" s="278" t="s">
        <v>22</v>
      </c>
      <c r="C138" s="732" t="s">
        <v>23</v>
      </c>
      <c r="D138" s="732"/>
      <c r="E138" s="78"/>
      <c r="F138" s="82"/>
      <c r="G138" s="157"/>
      <c r="H138" s="279" t="s">
        <v>370</v>
      </c>
      <c r="I138" s="78"/>
      <c r="J138" s="276"/>
      <c r="K138" s="276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</row>
    <row r="139" spans="1:22" s="79" customFormat="1" ht="33" customHeight="1">
      <c r="A139" s="277"/>
      <c r="B139" s="278" t="s">
        <v>24</v>
      </c>
      <c r="C139" s="732" t="s">
        <v>557</v>
      </c>
      <c r="D139" s="732"/>
      <c r="E139" s="78"/>
      <c r="F139" s="82"/>
      <c r="G139" s="157"/>
      <c r="H139" s="157"/>
      <c r="I139" s="78"/>
      <c r="J139" s="276"/>
      <c r="K139" s="276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</row>
    <row r="140" spans="1:22" s="79" customFormat="1" ht="33" customHeight="1">
      <c r="A140" s="277"/>
      <c r="B140" s="278" t="s">
        <v>26</v>
      </c>
      <c r="C140" s="733" t="s">
        <v>558</v>
      </c>
      <c r="D140" s="733"/>
      <c r="E140" s="78"/>
      <c r="F140" s="82"/>
      <c r="G140" s="157"/>
      <c r="H140" s="157"/>
      <c r="I140" s="78"/>
      <c r="J140" s="276"/>
      <c r="K140" s="276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</row>
    <row r="141" spans="1:22" s="152" customFormat="1" ht="33" customHeight="1">
      <c r="A141" s="84"/>
      <c r="B141" s="172"/>
      <c r="C141" s="173"/>
      <c r="D141" s="78"/>
      <c r="E141" s="78"/>
      <c r="F141" s="82"/>
      <c r="G141" s="78"/>
      <c r="H141" s="78"/>
      <c r="I141" s="276"/>
      <c r="J141" s="78"/>
      <c r="K141" s="78"/>
      <c r="L141" s="280"/>
      <c r="M141" s="280"/>
      <c r="N141" s="280"/>
      <c r="O141" s="280"/>
      <c r="P141" s="280"/>
      <c r="Q141" s="280"/>
      <c r="R141" s="280"/>
      <c r="S141" s="280"/>
      <c r="T141" s="280"/>
      <c r="U141" s="280"/>
      <c r="V141" s="280"/>
    </row>
    <row r="142" spans="1:22" s="152" customFormat="1" ht="33" customHeight="1">
      <c r="A142" s="84"/>
      <c r="B142" s="172"/>
      <c r="C142" s="173"/>
      <c r="D142" s="78"/>
      <c r="E142" s="78"/>
      <c r="F142" s="82"/>
      <c r="G142" s="78"/>
      <c r="H142" s="78"/>
      <c r="I142" s="276"/>
      <c r="J142" s="78"/>
      <c r="K142" s="78"/>
      <c r="L142" s="280"/>
      <c r="M142" s="280"/>
      <c r="N142" s="280"/>
      <c r="O142" s="280"/>
      <c r="P142" s="280"/>
      <c r="Q142" s="280"/>
      <c r="R142" s="280"/>
      <c r="S142" s="280"/>
      <c r="T142" s="280"/>
      <c r="U142" s="280"/>
      <c r="V142" s="280"/>
    </row>
    <row r="143" spans="1:22" s="152" customFormat="1" ht="24.75" customHeight="1">
      <c r="A143" s="84"/>
      <c r="B143" s="172"/>
      <c r="C143" s="173"/>
      <c r="D143" s="78"/>
      <c r="E143" s="78"/>
      <c r="F143" s="82"/>
      <c r="G143" s="78"/>
      <c r="H143" s="78"/>
      <c r="I143" s="276"/>
      <c r="J143" s="78"/>
      <c r="K143" s="78"/>
      <c r="L143" s="280"/>
      <c r="M143" s="280"/>
      <c r="N143" s="280"/>
      <c r="O143" s="280"/>
      <c r="P143" s="280"/>
      <c r="Q143" s="280"/>
      <c r="R143" s="280"/>
      <c r="S143" s="280"/>
      <c r="T143" s="280"/>
      <c r="U143" s="280"/>
      <c r="V143" s="280"/>
    </row>
    <row r="144" spans="1:22" s="152" customFormat="1" ht="24.75" customHeight="1">
      <c r="A144" s="84"/>
      <c r="B144" s="172"/>
      <c r="C144" s="173"/>
      <c r="D144" s="78"/>
      <c r="E144" s="78"/>
      <c r="F144" s="82"/>
      <c r="G144" s="78"/>
      <c r="H144" s="78"/>
      <c r="I144" s="276"/>
      <c r="J144" s="78"/>
      <c r="K144" s="78"/>
      <c r="L144" s="280"/>
      <c r="M144" s="280"/>
      <c r="N144" s="280"/>
      <c r="O144" s="280"/>
      <c r="P144" s="280"/>
      <c r="Q144" s="280"/>
      <c r="R144" s="280"/>
      <c r="S144" s="280"/>
      <c r="T144" s="280"/>
      <c r="U144" s="280"/>
      <c r="V144" s="280"/>
    </row>
    <row r="145" spans="1:22" s="79" customFormat="1">
      <c r="A145" s="84"/>
      <c r="B145" s="172"/>
      <c r="C145" s="173"/>
      <c r="D145" s="78"/>
      <c r="E145" s="78"/>
      <c r="F145" s="82"/>
      <c r="G145" s="78"/>
      <c r="H145" s="78"/>
      <c r="I145" s="78"/>
      <c r="J145" s="78"/>
      <c r="K145" s="78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</row>
    <row r="146" spans="1:22" s="79" customFormat="1">
      <c r="A146" s="84"/>
      <c r="B146" s="172"/>
      <c r="C146" s="173"/>
      <c r="D146" s="78"/>
      <c r="E146" s="78"/>
      <c r="F146" s="82"/>
      <c r="G146" s="78"/>
      <c r="H146" s="78"/>
      <c r="I146" s="78"/>
      <c r="J146" s="78"/>
      <c r="K146" s="78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</row>
    <row r="147" spans="1:22" s="79" customFormat="1">
      <c r="A147" s="84"/>
      <c r="B147" s="172"/>
      <c r="C147" s="173"/>
      <c r="D147" s="78"/>
      <c r="E147" s="78"/>
      <c r="F147" s="82"/>
      <c r="G147" s="78"/>
      <c r="H147" s="78"/>
      <c r="I147" s="78"/>
      <c r="J147" s="78"/>
      <c r="K147" s="78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</row>
    <row r="148" spans="1:22" s="79" customFormat="1">
      <c r="A148" s="84"/>
      <c r="B148" s="172"/>
      <c r="C148" s="173"/>
      <c r="D148" s="78"/>
      <c r="E148" s="78"/>
      <c r="F148" s="82"/>
      <c r="G148" s="78"/>
      <c r="H148" s="78"/>
      <c r="I148" s="78"/>
      <c r="J148" s="78"/>
      <c r="K148" s="78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</row>
    <row r="149" spans="1:22" s="79" customFormat="1">
      <c r="A149" s="84"/>
      <c r="B149" s="172"/>
      <c r="C149" s="173"/>
      <c r="D149" s="78"/>
      <c r="E149" s="78"/>
      <c r="F149" s="82"/>
      <c r="G149" s="78"/>
      <c r="H149" s="78"/>
      <c r="I149" s="78"/>
      <c r="J149" s="78"/>
      <c r="K149" s="78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</row>
    <row r="150" spans="1:22" s="79" customFormat="1">
      <c r="A150" s="84"/>
      <c r="B150" s="172"/>
      <c r="C150" s="173"/>
      <c r="D150" s="78"/>
      <c r="E150" s="78"/>
      <c r="F150" s="82"/>
      <c r="G150" s="78"/>
      <c r="H150" s="78"/>
      <c r="I150" s="78"/>
      <c r="J150" s="78"/>
      <c r="K150" s="78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</row>
    <row r="151" spans="1:22" s="79" customFormat="1">
      <c r="A151" s="84"/>
      <c r="B151" s="172"/>
      <c r="C151" s="173"/>
      <c r="D151" s="78"/>
      <c r="E151" s="78"/>
      <c r="F151" s="82"/>
      <c r="G151" s="78"/>
      <c r="H151" s="78"/>
      <c r="I151" s="78"/>
      <c r="J151" s="78"/>
      <c r="K151" s="78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</row>
    <row r="152" spans="1:22" s="79" customFormat="1">
      <c r="A152" s="84"/>
      <c r="B152" s="172"/>
      <c r="C152" s="173"/>
      <c r="D152" s="78"/>
      <c r="E152" s="78"/>
      <c r="F152" s="82"/>
      <c r="G152" s="78"/>
      <c r="H152" s="78"/>
      <c r="I152" s="78"/>
      <c r="J152" s="78"/>
      <c r="K152" s="78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</row>
    <row r="153" spans="1:22" s="79" customFormat="1">
      <c r="A153" s="84"/>
      <c r="B153" s="172"/>
      <c r="C153" s="173"/>
      <c r="D153" s="78"/>
      <c r="E153" s="78"/>
      <c r="F153" s="82"/>
      <c r="G153" s="78"/>
      <c r="H153" s="78"/>
      <c r="I153" s="78"/>
      <c r="J153" s="78"/>
      <c r="K153" s="78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</row>
    <row r="154" spans="1:22" s="79" customFormat="1">
      <c r="A154" s="84"/>
      <c r="B154" s="172"/>
      <c r="C154" s="173"/>
      <c r="D154" s="78"/>
      <c r="E154" s="78"/>
      <c r="F154" s="82"/>
      <c r="G154" s="78"/>
      <c r="H154" s="78"/>
      <c r="I154" s="78"/>
      <c r="J154" s="78"/>
      <c r="K154" s="78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</row>
    <row r="155" spans="1:22" s="79" customFormat="1">
      <c r="A155" s="84"/>
      <c r="B155" s="172"/>
      <c r="C155" s="173"/>
      <c r="D155" s="78"/>
      <c r="E155" s="78"/>
      <c r="F155" s="82"/>
      <c r="G155" s="78"/>
      <c r="H155" s="78"/>
      <c r="I155" s="78"/>
      <c r="J155" s="78"/>
      <c r="K155" s="78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</row>
    <row r="156" spans="1:22" s="79" customFormat="1">
      <c r="A156" s="84"/>
      <c r="B156" s="172"/>
      <c r="C156" s="173"/>
      <c r="D156" s="78"/>
      <c r="E156" s="78"/>
      <c r="F156" s="82"/>
      <c r="G156" s="78"/>
      <c r="H156" s="78"/>
      <c r="I156" s="78"/>
      <c r="J156" s="78"/>
      <c r="K156" s="78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</row>
    <row r="157" spans="1:22" s="79" customFormat="1">
      <c r="A157" s="84"/>
      <c r="B157" s="172"/>
      <c r="C157" s="173"/>
      <c r="D157" s="78"/>
      <c r="E157" s="78"/>
      <c r="F157" s="82"/>
      <c r="G157" s="78"/>
      <c r="H157" s="78"/>
      <c r="I157" s="78"/>
      <c r="J157" s="78"/>
      <c r="K157" s="78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</row>
    <row r="158" spans="1:22" s="79" customFormat="1">
      <c r="A158" s="84"/>
      <c r="B158" s="172"/>
      <c r="C158" s="173"/>
      <c r="D158" s="78"/>
      <c r="E158" s="78"/>
      <c r="F158" s="82"/>
      <c r="G158" s="78"/>
      <c r="H158" s="78"/>
      <c r="I158" s="78"/>
      <c r="J158" s="78"/>
      <c r="K158" s="78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</row>
    <row r="159" spans="1:22" s="79" customFormat="1">
      <c r="A159" s="84"/>
      <c r="B159" s="172"/>
      <c r="C159" s="173"/>
      <c r="D159" s="78"/>
      <c r="E159" s="78"/>
      <c r="F159" s="82"/>
      <c r="G159" s="78"/>
      <c r="H159" s="78"/>
      <c r="I159" s="78"/>
      <c r="J159" s="78"/>
      <c r="K159" s="78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</row>
    <row r="160" spans="1:22" s="79" customFormat="1">
      <c r="A160" s="84"/>
      <c r="B160" s="172"/>
      <c r="C160" s="173"/>
      <c r="D160" s="78"/>
      <c r="E160" s="78"/>
      <c r="F160" s="82"/>
      <c r="G160" s="78"/>
      <c r="H160" s="78"/>
      <c r="I160" s="78"/>
      <c r="J160" s="78"/>
      <c r="K160" s="78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</row>
    <row r="161" spans="1:22" s="79" customFormat="1">
      <c r="A161" s="84"/>
      <c r="B161" s="172"/>
      <c r="C161" s="173"/>
      <c r="D161" s="78"/>
      <c r="E161" s="78"/>
      <c r="F161" s="82"/>
      <c r="G161" s="78"/>
      <c r="H161" s="78"/>
      <c r="I161" s="78"/>
      <c r="J161" s="78"/>
      <c r="K161" s="78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</row>
    <row r="162" spans="1:22" s="79" customFormat="1">
      <c r="A162" s="84"/>
      <c r="B162" s="172"/>
      <c r="C162" s="173"/>
      <c r="D162" s="78"/>
      <c r="E162" s="78"/>
      <c r="F162" s="82"/>
      <c r="G162" s="78"/>
      <c r="H162" s="78"/>
      <c r="I162" s="78"/>
      <c r="J162" s="78"/>
      <c r="K162" s="78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</row>
    <row r="163" spans="1:22" s="79" customFormat="1">
      <c r="A163" s="84"/>
      <c r="B163" s="172"/>
      <c r="C163" s="173"/>
      <c r="D163" s="78"/>
      <c r="E163" s="78"/>
      <c r="F163" s="82"/>
      <c r="G163" s="78"/>
      <c r="H163" s="78"/>
      <c r="I163" s="78"/>
      <c r="J163" s="78"/>
      <c r="K163" s="78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</row>
    <row r="164" spans="1:22" s="79" customFormat="1">
      <c r="A164" s="84"/>
      <c r="B164" s="172"/>
      <c r="C164" s="173"/>
      <c r="D164" s="78"/>
      <c r="E164" s="78"/>
      <c r="F164" s="82"/>
      <c r="G164" s="78"/>
      <c r="H164" s="78"/>
      <c r="I164" s="78"/>
      <c r="J164" s="78"/>
      <c r="K164" s="78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</row>
    <row r="165" spans="1:22" s="79" customFormat="1">
      <c r="A165" s="84"/>
      <c r="B165" s="172"/>
      <c r="C165" s="173"/>
      <c r="D165" s="78"/>
      <c r="E165" s="78"/>
      <c r="F165" s="82"/>
      <c r="G165" s="78"/>
      <c r="H165" s="78"/>
      <c r="I165" s="78"/>
      <c r="J165" s="78"/>
      <c r="K165" s="78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</row>
    <row r="166" spans="1:22" s="79" customFormat="1">
      <c r="A166" s="84"/>
      <c r="B166" s="172"/>
      <c r="C166" s="173"/>
      <c r="D166" s="78"/>
      <c r="E166" s="78"/>
      <c r="F166" s="82"/>
      <c r="G166" s="78"/>
      <c r="H166" s="78"/>
      <c r="I166" s="78"/>
      <c r="J166" s="78"/>
      <c r="K166" s="78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</row>
    <row r="167" spans="1:22" s="79" customFormat="1">
      <c r="A167" s="84"/>
      <c r="B167" s="172"/>
      <c r="C167" s="173"/>
      <c r="D167" s="78"/>
      <c r="E167" s="78"/>
      <c r="F167" s="82"/>
      <c r="G167" s="78"/>
      <c r="H167" s="78"/>
      <c r="I167" s="78"/>
      <c r="J167" s="78"/>
      <c r="K167" s="78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</row>
    <row r="168" spans="1:22" s="79" customFormat="1">
      <c r="A168" s="84"/>
      <c r="B168" s="172"/>
      <c r="C168" s="173"/>
      <c r="D168" s="78"/>
      <c r="E168" s="78"/>
      <c r="F168" s="82"/>
      <c r="G168" s="78"/>
      <c r="H168" s="78"/>
      <c r="I168" s="78"/>
      <c r="J168" s="78"/>
      <c r="K168" s="78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</row>
    <row r="169" spans="1:22" s="79" customFormat="1">
      <c r="A169" s="84"/>
      <c r="B169" s="172"/>
      <c r="C169" s="173"/>
      <c r="D169" s="78"/>
      <c r="E169" s="198"/>
      <c r="F169" s="281"/>
      <c r="G169" s="78"/>
      <c r="H169" s="78"/>
      <c r="I169" s="78"/>
      <c r="J169" s="78"/>
      <c r="K169" s="78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</row>
    <row r="170" spans="1:22" s="79" customFormat="1">
      <c r="A170" s="84"/>
      <c r="B170" s="172"/>
      <c r="C170" s="173"/>
      <c r="D170" s="78"/>
      <c r="E170" s="198"/>
      <c r="F170" s="281"/>
      <c r="G170" s="78"/>
      <c r="H170" s="78"/>
      <c r="I170" s="78"/>
      <c r="J170" s="78"/>
      <c r="K170" s="78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</row>
    <row r="171" spans="1:22" s="79" customFormat="1">
      <c r="A171" s="84"/>
      <c r="B171" s="172"/>
      <c r="C171" s="173"/>
      <c r="D171" s="78"/>
      <c r="E171" s="198"/>
      <c r="F171" s="281"/>
      <c r="G171" s="78"/>
      <c r="H171" s="78"/>
      <c r="I171" s="78"/>
      <c r="J171" s="78"/>
      <c r="K171" s="78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</row>
    <row r="172" spans="1:22" s="79" customFormat="1">
      <c r="A172" s="84"/>
      <c r="B172" s="172"/>
      <c r="C172" s="173"/>
      <c r="D172" s="78"/>
      <c r="E172" s="198"/>
      <c r="F172" s="281"/>
      <c r="G172" s="78"/>
      <c r="H172" s="78"/>
      <c r="I172" s="78"/>
      <c r="J172" s="78"/>
      <c r="K172" s="78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</row>
    <row r="173" spans="1:22" s="79" customFormat="1">
      <c r="A173" s="282"/>
      <c r="B173" s="45"/>
      <c r="C173" s="283"/>
      <c r="D173" s="198"/>
      <c r="E173" s="198"/>
      <c r="F173" s="281"/>
      <c r="G173" s="198"/>
      <c r="H173" s="198"/>
      <c r="I173" s="78"/>
      <c r="J173" s="198"/>
      <c r="K173" s="198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</row>
    <row r="174" spans="1:22" s="79" customFormat="1">
      <c r="A174" s="282"/>
      <c r="B174" s="45"/>
      <c r="C174" s="283"/>
      <c r="D174" s="198"/>
      <c r="E174" s="198"/>
      <c r="F174" s="281"/>
      <c r="G174" s="198"/>
      <c r="H174" s="198"/>
      <c r="I174" s="78"/>
      <c r="J174" s="198"/>
      <c r="K174" s="198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</row>
    <row r="175" spans="1:22" s="79" customFormat="1">
      <c r="A175" s="282"/>
      <c r="B175" s="45"/>
      <c r="C175" s="283"/>
      <c r="D175" s="198"/>
      <c r="E175" s="198"/>
      <c r="F175" s="281"/>
      <c r="G175" s="198"/>
      <c r="H175" s="198"/>
      <c r="I175" s="78"/>
      <c r="J175" s="198"/>
      <c r="K175" s="198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</row>
    <row r="176" spans="1:22" s="79" customFormat="1">
      <c r="A176" s="282"/>
      <c r="B176" s="45"/>
      <c r="C176" s="283"/>
      <c r="D176" s="198"/>
      <c r="E176" s="198"/>
      <c r="F176" s="281"/>
      <c r="G176" s="198"/>
      <c r="H176" s="198"/>
      <c r="I176" s="78"/>
      <c r="J176" s="198"/>
      <c r="K176" s="198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</row>
  </sheetData>
  <sheetProtection password="CC4F" sheet="1" objects="1" scenarios="1"/>
  <mergeCells count="123">
    <mergeCell ref="J11:J12"/>
    <mergeCell ref="J81:J82"/>
    <mergeCell ref="J106:J107"/>
    <mergeCell ref="K81:K82"/>
    <mergeCell ref="K106:K107"/>
    <mergeCell ref="B19:C20"/>
    <mergeCell ref="I22:J23"/>
    <mergeCell ref="H112:K113"/>
    <mergeCell ref="A124:B125"/>
    <mergeCell ref="D30:D31"/>
    <mergeCell ref="D53:D54"/>
    <mergeCell ref="D59:D60"/>
    <mergeCell ref="D69:D70"/>
    <mergeCell ref="D81:D82"/>
    <mergeCell ref="D89:D90"/>
    <mergeCell ref="D105:D106"/>
    <mergeCell ref="D112:D113"/>
    <mergeCell ref="D124:D125"/>
    <mergeCell ref="C30:C31"/>
    <mergeCell ref="C53:C54"/>
    <mergeCell ref="C59:C60"/>
    <mergeCell ref="C69:C70"/>
    <mergeCell ref="C81:C82"/>
    <mergeCell ref="C89:C90"/>
    <mergeCell ref="C105:C106"/>
    <mergeCell ref="C112:C113"/>
    <mergeCell ref="C124:C125"/>
    <mergeCell ref="A137:B137"/>
    <mergeCell ref="C137:D137"/>
    <mergeCell ref="C138:D138"/>
    <mergeCell ref="C139:D139"/>
    <mergeCell ref="C140:D140"/>
    <mergeCell ref="A11:A12"/>
    <mergeCell ref="A22:A23"/>
    <mergeCell ref="A53:A54"/>
    <mergeCell ref="A59:A60"/>
    <mergeCell ref="A69:A70"/>
    <mergeCell ref="A81:A82"/>
    <mergeCell ref="A89:A90"/>
    <mergeCell ref="A105:A106"/>
    <mergeCell ref="A112:A113"/>
    <mergeCell ref="B11:B12"/>
    <mergeCell ref="B13:B16"/>
    <mergeCell ref="B22:B23"/>
    <mergeCell ref="B24:B27"/>
    <mergeCell ref="B53:B54"/>
    <mergeCell ref="B55:B56"/>
    <mergeCell ref="B59:B60"/>
    <mergeCell ref="B61:B64"/>
    <mergeCell ref="B69:B70"/>
    <mergeCell ref="B71:B74"/>
    <mergeCell ref="B123:C123"/>
    <mergeCell ref="F124:G124"/>
    <mergeCell ref="J124:K124"/>
    <mergeCell ref="J125:K125"/>
    <mergeCell ref="A126:B126"/>
    <mergeCell ref="A127:B127"/>
    <mergeCell ref="A128:B128"/>
    <mergeCell ref="A129:B129"/>
    <mergeCell ref="A130:B130"/>
    <mergeCell ref="E124:E125"/>
    <mergeCell ref="H124:H125"/>
    <mergeCell ref="A87:C87"/>
    <mergeCell ref="B88:C88"/>
    <mergeCell ref="A102:C102"/>
    <mergeCell ref="B104:C104"/>
    <mergeCell ref="A109:C109"/>
    <mergeCell ref="B111:C111"/>
    <mergeCell ref="H114:I114"/>
    <mergeCell ref="J114:K114"/>
    <mergeCell ref="A119:C119"/>
    <mergeCell ref="B89:B90"/>
    <mergeCell ref="B91:B100"/>
    <mergeCell ref="B105:B106"/>
    <mergeCell ref="B107:B108"/>
    <mergeCell ref="B112:B113"/>
    <mergeCell ref="B115:B118"/>
    <mergeCell ref="E89:E90"/>
    <mergeCell ref="E112:E113"/>
    <mergeCell ref="F106:F107"/>
    <mergeCell ref="F112:F113"/>
    <mergeCell ref="G106:G107"/>
    <mergeCell ref="H106:H107"/>
    <mergeCell ref="I106:I107"/>
    <mergeCell ref="I39:J39"/>
    <mergeCell ref="I41:J41"/>
    <mergeCell ref="I42:J42"/>
    <mergeCell ref="B52:C52"/>
    <mergeCell ref="A57:C57"/>
    <mergeCell ref="A65:C65"/>
    <mergeCell ref="A66:C66"/>
    <mergeCell ref="A75:C75"/>
    <mergeCell ref="A86:C86"/>
    <mergeCell ref="B81:B82"/>
    <mergeCell ref="E53:E54"/>
    <mergeCell ref="F81:F82"/>
    <mergeCell ref="G81:G82"/>
    <mergeCell ref="H81:H82"/>
    <mergeCell ref="I81:I82"/>
    <mergeCell ref="C3:D3"/>
    <mergeCell ref="C4:D4"/>
    <mergeCell ref="B10:C10"/>
    <mergeCell ref="A17:C17"/>
    <mergeCell ref="I24:J24"/>
    <mergeCell ref="I25:J25"/>
    <mergeCell ref="I26:J26"/>
    <mergeCell ref="I27:J27"/>
    <mergeCell ref="A28:C28"/>
    <mergeCell ref="I28:J28"/>
    <mergeCell ref="C11:C12"/>
    <mergeCell ref="C22:C23"/>
    <mergeCell ref="D11:D12"/>
    <mergeCell ref="D19:D20"/>
    <mergeCell ref="D22:D23"/>
    <mergeCell ref="E11:E12"/>
    <mergeCell ref="E22:E23"/>
    <mergeCell ref="F11:F12"/>
    <mergeCell ref="F22:F23"/>
    <mergeCell ref="G11:G12"/>
    <mergeCell ref="G22:G23"/>
    <mergeCell ref="H11:H12"/>
    <mergeCell ref="H22:H23"/>
    <mergeCell ref="I11:I12"/>
  </mergeCells>
  <printOptions horizontalCentered="1" verticalCentered="1"/>
  <pageMargins left="0.359722222222222" right="0" top="0" bottom="0" header="0.511811023622047" footer="0.511811023622047"/>
  <pageSetup paperSize="9" orientation="landscape" horizontalDpi="300" verticalDpi="300"/>
  <rowBreaks count="3" manualBreakCount="3">
    <brk id="37" max="16383" man="1"/>
    <brk id="103" max="16383" man="1"/>
    <brk id="121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64"/>
  <sheetViews>
    <sheetView showGridLines="0" zoomScale="70" zoomScaleNormal="70" workbookViewId="0">
      <selection activeCell="H41" sqref="H41"/>
    </sheetView>
  </sheetViews>
  <sheetFormatPr defaultColWidth="9.140625" defaultRowHeight="15"/>
  <cols>
    <col min="1" max="1" width="17.28515625" style="88" customWidth="1"/>
    <col min="2" max="2" width="105.85546875" style="89" customWidth="1"/>
    <col min="3" max="3" width="17" style="90" customWidth="1"/>
    <col min="4" max="4" width="24.7109375" style="90" customWidth="1"/>
    <col min="5" max="5" width="2.140625" style="86" customWidth="1"/>
    <col min="6" max="16384" width="9.140625" style="89"/>
  </cols>
  <sheetData>
    <row r="1" spans="1:19" ht="13.5">
      <c r="A1" s="91"/>
      <c r="B1" s="91"/>
      <c r="C1" s="91"/>
      <c r="D1" s="91"/>
      <c r="E1" s="91"/>
      <c r="F1" s="91"/>
    </row>
    <row r="2" spans="1:19" ht="21" customHeight="1">
      <c r="A2" s="92"/>
      <c r="B2" s="91"/>
      <c r="C2" s="93" t="s">
        <v>29</v>
      </c>
      <c r="D2" s="11" t="s">
        <v>30</v>
      </c>
      <c r="E2" s="89"/>
    </row>
    <row r="3" spans="1:19" ht="21" customHeight="1">
      <c r="A3" s="92"/>
      <c r="B3" s="94" t="s">
        <v>375</v>
      </c>
      <c r="C3" s="93" t="s">
        <v>32</v>
      </c>
      <c r="D3" s="11">
        <v>2026</v>
      </c>
      <c r="E3" s="89"/>
    </row>
    <row r="4" spans="1:19" ht="21" customHeight="1">
      <c r="A4" s="92"/>
      <c r="B4" s="95" t="s">
        <v>1015</v>
      </c>
      <c r="C4" s="96" t="s">
        <v>33</v>
      </c>
      <c r="D4" s="14" t="s">
        <v>4</v>
      </c>
      <c r="E4" s="89"/>
    </row>
    <row r="5" spans="1:19" ht="12.75">
      <c r="A5" s="97"/>
      <c r="B5" s="97"/>
      <c r="C5" s="97"/>
      <c r="D5" s="97"/>
      <c r="E5" s="97"/>
      <c r="F5" s="97"/>
    </row>
    <row r="9" spans="1:19" ht="18" customHeight="1">
      <c r="A9" s="98" t="s">
        <v>1016</v>
      </c>
      <c r="B9" s="762" t="s">
        <v>1017</v>
      </c>
      <c r="C9" s="762"/>
      <c r="D9" s="762"/>
      <c r="E9" s="99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</row>
    <row r="10" spans="1:19" ht="18" customHeight="1">
      <c r="A10" s="100"/>
      <c r="B10" s="101"/>
      <c r="C10" s="101"/>
      <c r="D10" s="101"/>
      <c r="E10" s="99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</row>
    <row r="11" spans="1:19" ht="19.5" customHeight="1">
      <c r="A11" s="102" t="s">
        <v>307</v>
      </c>
      <c r="B11" s="103" t="s">
        <v>1018</v>
      </c>
      <c r="C11" s="104" t="s">
        <v>1019</v>
      </c>
      <c r="D11" s="105" t="s">
        <v>534</v>
      </c>
      <c r="E11" s="10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</row>
    <row r="12" spans="1:19" ht="19.5" customHeight="1">
      <c r="A12" s="107">
        <v>1</v>
      </c>
      <c r="B12" s="108" t="s">
        <v>1020</v>
      </c>
      <c r="C12" s="109"/>
      <c r="D12" s="53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ht="19.5" customHeight="1">
      <c r="A13" s="110" t="s">
        <v>571</v>
      </c>
      <c r="B13" s="111" t="s">
        <v>996</v>
      </c>
      <c r="C13" s="112">
        <v>4478</v>
      </c>
      <c r="D13" s="113">
        <v>13568.34</v>
      </c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</row>
    <row r="14" spans="1:19" ht="19.5" customHeight="1">
      <c r="A14" s="110" t="s">
        <v>573</v>
      </c>
      <c r="B14" s="111" t="s">
        <v>998</v>
      </c>
      <c r="C14" s="112">
        <v>721</v>
      </c>
      <c r="D14" s="113">
        <v>6128.5</v>
      </c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</row>
    <row r="15" spans="1:19" ht="19.5" customHeight="1">
      <c r="A15" s="110" t="s">
        <v>575</v>
      </c>
      <c r="B15" s="111" t="s">
        <v>999</v>
      </c>
      <c r="C15" s="112">
        <v>314</v>
      </c>
      <c r="D15" s="113">
        <v>7598.8</v>
      </c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</row>
    <row r="16" spans="1:19" ht="19.5" customHeight="1">
      <c r="A16" s="110" t="s">
        <v>577</v>
      </c>
      <c r="B16" s="111" t="s">
        <v>1000</v>
      </c>
      <c r="C16" s="112">
        <v>271</v>
      </c>
      <c r="D16" s="113">
        <v>1395.65</v>
      </c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</row>
    <row r="17" spans="1:19" ht="19.5" customHeight="1">
      <c r="A17" s="110" t="s">
        <v>583</v>
      </c>
      <c r="B17" s="114" t="s">
        <v>1021</v>
      </c>
      <c r="C17" s="115">
        <f>SUM(C13:C16)</f>
        <v>5784</v>
      </c>
      <c r="D17" s="116">
        <f>SUM(D13:D16)</f>
        <v>28691.29</v>
      </c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</row>
    <row r="18" spans="1:19" ht="19.5" customHeight="1">
      <c r="A18" s="117"/>
      <c r="B18" s="83"/>
      <c r="C18" s="118"/>
      <c r="D18" s="119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</row>
    <row r="19" spans="1:19" s="86" customFormat="1" ht="15.75" customHeight="1">
      <c r="A19" s="107">
        <v>2</v>
      </c>
      <c r="B19" s="108" t="s">
        <v>1022</v>
      </c>
      <c r="C19" s="53"/>
      <c r="D19" s="53"/>
    </row>
    <row r="20" spans="1:19" ht="19.5" customHeight="1">
      <c r="A20" s="107" t="s">
        <v>650</v>
      </c>
      <c r="B20" s="111" t="s">
        <v>957</v>
      </c>
      <c r="C20" s="112">
        <v>691</v>
      </c>
      <c r="D20" s="113">
        <v>6910</v>
      </c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</row>
    <row r="21" spans="1:19" ht="19.5" customHeight="1">
      <c r="A21" s="107" t="s">
        <v>652</v>
      </c>
      <c r="B21" s="111" t="s">
        <v>958</v>
      </c>
      <c r="C21" s="112">
        <v>2835</v>
      </c>
      <c r="D21" s="113">
        <v>31185</v>
      </c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</row>
    <row r="22" spans="1:19" ht="33">
      <c r="A22" s="107" t="s">
        <v>654</v>
      </c>
      <c r="B22" s="111" t="s">
        <v>959</v>
      </c>
      <c r="C22" s="112">
        <v>471</v>
      </c>
      <c r="D22" s="113">
        <v>5873.37</v>
      </c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</row>
    <row r="23" spans="1:19" ht="19.5" customHeight="1">
      <c r="A23" s="107" t="s">
        <v>660</v>
      </c>
      <c r="B23" s="114" t="s">
        <v>1023</v>
      </c>
      <c r="C23" s="115">
        <f>SUM(C20:C22)</f>
        <v>3997</v>
      </c>
      <c r="D23" s="116">
        <f>SUM(D20:D22)</f>
        <v>43968.37</v>
      </c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</row>
    <row r="24" spans="1:19" ht="19.5" customHeight="1">
      <c r="A24" s="117"/>
      <c r="B24" s="83"/>
      <c r="C24" s="118"/>
      <c r="D24" s="119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</row>
    <row r="25" spans="1:19" ht="19.5" customHeight="1">
      <c r="A25" s="107">
        <v>3</v>
      </c>
      <c r="B25" s="108" t="s">
        <v>1024</v>
      </c>
      <c r="C25" s="53"/>
      <c r="D25" s="53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</row>
    <row r="26" spans="1:19" ht="132.75" customHeight="1">
      <c r="A26" s="120" t="s">
        <v>696</v>
      </c>
      <c r="B26" s="121" t="s">
        <v>1025</v>
      </c>
      <c r="C26" s="122">
        <v>63</v>
      </c>
      <c r="D26" s="123">
        <v>1629.97</v>
      </c>
      <c r="F26" s="86"/>
      <c r="G26" s="86"/>
      <c r="H26" s="86"/>
      <c r="I26" s="124"/>
      <c r="J26" s="86"/>
      <c r="K26" s="86"/>
      <c r="L26" s="86"/>
      <c r="M26" s="86"/>
      <c r="N26" s="86"/>
      <c r="O26" s="86"/>
      <c r="P26" s="86"/>
      <c r="Q26" s="86"/>
      <c r="R26" s="86"/>
      <c r="S26" s="86"/>
    </row>
    <row r="27" spans="1:19" ht="19.5" customHeight="1">
      <c r="A27" s="107" t="s">
        <v>698</v>
      </c>
      <c r="B27" s="114" t="s">
        <v>1026</v>
      </c>
      <c r="C27" s="115">
        <f>C26</f>
        <v>63</v>
      </c>
      <c r="D27" s="116">
        <f>C26*24.28</f>
        <v>1529.64</v>
      </c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19.5" customHeight="1">
      <c r="A28" s="117"/>
      <c r="B28" s="83"/>
      <c r="C28" s="118"/>
      <c r="D28" s="119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  <row r="29" spans="1:19" ht="19.5" customHeight="1">
      <c r="A29" s="763" t="s">
        <v>793</v>
      </c>
      <c r="B29" s="763"/>
      <c r="C29" s="125"/>
      <c r="D29" s="126">
        <f>SUM(D17,D23,D27)</f>
        <v>74189.3</v>
      </c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</row>
    <row r="30" spans="1:19" ht="8.25" customHeight="1">
      <c r="A30" s="127"/>
      <c r="B30" s="86"/>
      <c r="C30" s="128"/>
      <c r="D30" s="128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7" customFormat="1" ht="19.5" customHeight="1">
      <c r="A31" s="127"/>
      <c r="B31" s="86"/>
      <c r="C31" s="128"/>
      <c r="D31" s="128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</row>
    <row r="32" spans="1:19" ht="24.75" customHeight="1">
      <c r="A32" s="130" t="s">
        <v>1027</v>
      </c>
      <c r="B32" s="131" t="s">
        <v>1028</v>
      </c>
      <c r="C32" s="132"/>
      <c r="D32" s="132"/>
      <c r="E32" s="132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</row>
    <row r="33" spans="1:19" ht="24.75" customHeight="1">
      <c r="A33" s="133"/>
      <c r="B33" s="134"/>
      <c r="C33" s="132"/>
      <c r="D33" s="132"/>
      <c r="E33" s="132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</row>
    <row r="34" spans="1:19">
      <c r="A34" s="135" t="s">
        <v>307</v>
      </c>
      <c r="B34" s="55" t="s">
        <v>901</v>
      </c>
      <c r="C34" s="136"/>
      <c r="D34" s="137"/>
      <c r="E34" s="10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</row>
    <row r="35" spans="1:19" ht="16.5">
      <c r="A35" s="107">
        <v>1</v>
      </c>
      <c r="B35" s="138" t="s">
        <v>911</v>
      </c>
      <c r="C35" s="139">
        <v>241</v>
      </c>
      <c r="D35" s="140">
        <v>50065.4</v>
      </c>
      <c r="E35" s="10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</row>
    <row r="36" spans="1:19" ht="19.5" customHeight="1">
      <c r="A36" s="107" t="s">
        <v>571</v>
      </c>
      <c r="B36" s="138" t="s">
        <v>913</v>
      </c>
      <c r="C36" s="139">
        <v>13</v>
      </c>
      <c r="D36" s="140">
        <v>574.86</v>
      </c>
      <c r="E36" s="10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</row>
    <row r="37" spans="1:19" ht="19.5" customHeight="1">
      <c r="A37" s="766">
        <v>2</v>
      </c>
      <c r="B37" s="138" t="s">
        <v>915</v>
      </c>
      <c r="C37" s="115">
        <f>SUM(C38:C41)</f>
        <v>124</v>
      </c>
      <c r="D37" s="116">
        <v>38965.599999999999</v>
      </c>
      <c r="E37" s="10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</row>
    <row r="38" spans="1:19" ht="19.5" customHeight="1">
      <c r="A38" s="766"/>
      <c r="B38" s="141" t="s">
        <v>1029</v>
      </c>
      <c r="C38" s="142">
        <v>0</v>
      </c>
      <c r="D38" s="113">
        <v>0</v>
      </c>
      <c r="E38" s="10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</row>
    <row r="39" spans="1:19" ht="19.5" customHeight="1">
      <c r="A39" s="766"/>
      <c r="B39" s="141" t="s">
        <v>1030</v>
      </c>
      <c r="C39" s="142">
        <v>34</v>
      </c>
      <c r="D39" s="113">
        <v>23640.81</v>
      </c>
      <c r="E39" s="10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</row>
    <row r="40" spans="1:19" ht="19.5" customHeight="1">
      <c r="A40" s="766"/>
      <c r="B40" s="141" t="s">
        <v>952</v>
      </c>
      <c r="C40" s="142">
        <v>49</v>
      </c>
      <c r="D40" s="113">
        <v>15947.15</v>
      </c>
      <c r="E40" s="10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</row>
    <row r="41" spans="1:19" ht="19.5" customHeight="1">
      <c r="A41" s="766"/>
      <c r="B41" s="141" t="s">
        <v>1031</v>
      </c>
      <c r="C41" s="142">
        <v>41</v>
      </c>
      <c r="D41" s="113">
        <v>25081.17</v>
      </c>
      <c r="E41" s="10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</row>
    <row r="42" spans="1:19" ht="19.5" customHeight="1">
      <c r="A42" s="107">
        <v>3</v>
      </c>
      <c r="B42" s="138" t="s">
        <v>1032</v>
      </c>
      <c r="C42" s="139">
        <v>65</v>
      </c>
      <c r="D42" s="140">
        <v>11627.57</v>
      </c>
      <c r="E42" s="10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</row>
    <row r="43" spans="1:19" ht="19.5" customHeight="1">
      <c r="A43" s="764" t="s">
        <v>918</v>
      </c>
      <c r="B43" s="764"/>
      <c r="C43" s="115">
        <f>SUM(C35:C37,C42)</f>
        <v>443</v>
      </c>
      <c r="D43" s="116">
        <f>SUM(D35:D37,D42)</f>
        <v>101233.43</v>
      </c>
      <c r="E43" s="128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</row>
    <row r="44" spans="1:19" ht="19.5" customHeight="1">
      <c r="A44" s="83"/>
      <c r="B44" s="83"/>
      <c r="C44" s="118"/>
      <c r="D44" s="143"/>
      <c r="E44" s="128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</row>
    <row r="45" spans="1:19" ht="19.5" customHeight="1">
      <c r="A45" s="83"/>
      <c r="B45" s="83"/>
      <c r="C45" s="118"/>
      <c r="D45" s="143"/>
      <c r="E45" s="128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</row>
    <row r="46" spans="1:19" ht="21.75" customHeight="1">
      <c r="A46" s="83"/>
      <c r="B46" s="144"/>
      <c r="C46" s="118"/>
      <c r="D46" s="143"/>
      <c r="E46" s="128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</row>
    <row r="47" spans="1:19">
      <c r="A47" s="128"/>
      <c r="D47" s="128"/>
      <c r="E47" s="128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</row>
    <row r="48" spans="1:19">
      <c r="A48" s="765" t="s">
        <v>144</v>
      </c>
      <c r="B48" s="765"/>
      <c r="C48" s="765"/>
      <c r="D48" s="128"/>
      <c r="E48" s="128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</row>
    <row r="49" spans="1:19">
      <c r="A49" s="145"/>
      <c r="B49" s="145"/>
      <c r="C49" s="146"/>
      <c r="D49" s="128"/>
      <c r="E49" s="128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</row>
    <row r="50" spans="1:19" ht="18.75">
      <c r="A50" s="49" t="s">
        <v>145</v>
      </c>
      <c r="B50" s="147" t="s">
        <v>1033</v>
      </c>
      <c r="C50" s="86"/>
      <c r="D50" s="86"/>
      <c r="E50" s="128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</row>
    <row r="51" spans="1:19" ht="18.75">
      <c r="A51" s="49" t="s">
        <v>22</v>
      </c>
      <c r="B51" s="147" t="s">
        <v>1034</v>
      </c>
      <c r="C51" s="86"/>
      <c r="D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</row>
    <row r="52" spans="1:19" ht="18.75">
      <c r="A52" s="49" t="s">
        <v>24</v>
      </c>
      <c r="B52" s="147" t="s">
        <v>373</v>
      </c>
      <c r="C52" s="86"/>
      <c r="D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</row>
    <row r="53" spans="1:19" ht="22.5" customHeight="1">
      <c r="A53" s="49" t="s">
        <v>26</v>
      </c>
      <c r="B53" s="148" t="s">
        <v>374</v>
      </c>
      <c r="C53" s="128"/>
      <c r="D53" s="128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</row>
    <row r="54" spans="1:19" ht="22.5" customHeight="1">
      <c r="A54" s="127"/>
      <c r="B54" s="86"/>
      <c r="C54" s="128"/>
      <c r="D54" s="128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</row>
    <row r="55" spans="1:19" ht="22.5" customHeight="1">
      <c r="A55" s="127"/>
      <c r="B55" s="86"/>
      <c r="C55" s="128"/>
      <c r="D55" s="128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</row>
    <row r="56" spans="1:19" ht="22.5" customHeight="1">
      <c r="A56" s="127"/>
      <c r="B56" s="86"/>
      <c r="C56" s="128"/>
      <c r="D56" s="128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</row>
    <row r="57" spans="1:19">
      <c r="A57" s="127"/>
      <c r="B57" s="86"/>
      <c r="C57" s="128"/>
      <c r="D57" s="128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</row>
    <row r="58" spans="1:19">
      <c r="A58" s="127"/>
      <c r="B58" s="86"/>
      <c r="C58" s="128"/>
      <c r="D58" s="128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</row>
    <row r="59" spans="1:19">
      <c r="A59" s="127"/>
      <c r="B59" s="86"/>
      <c r="C59" s="128"/>
      <c r="D59" s="128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</row>
    <row r="60" spans="1:19">
      <c r="A60" s="127"/>
      <c r="B60" s="86"/>
      <c r="C60" s="128"/>
      <c r="D60" s="128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</row>
    <row r="61" spans="1:19">
      <c r="A61" s="127"/>
      <c r="B61" s="86"/>
      <c r="C61" s="128"/>
      <c r="D61" s="128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</row>
    <row r="62" spans="1:19"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</row>
    <row r="63" spans="1:19"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</row>
    <row r="64" spans="1:19">
      <c r="F64" s="86"/>
      <c r="G64" s="86"/>
      <c r="H64" s="86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</row>
  </sheetData>
  <mergeCells count="5">
    <mergeCell ref="B9:D9"/>
    <mergeCell ref="A29:B29"/>
    <mergeCell ref="A43:B43"/>
    <mergeCell ref="A48:C48"/>
    <mergeCell ref="A37:A41"/>
  </mergeCells>
  <hyperlinks>
    <hyperlink ref="B53" r:id="rId1" xr:uid="{00000000-0004-0000-0A00-000000000000}"/>
  </hyperlinks>
  <printOptions horizontalCentered="1"/>
  <pageMargins left="0" right="0" top="0.67013888888888895" bottom="0" header="0.511811023622047" footer="0.511811023622047"/>
  <pageSetup paperSize="9" scale="51" orientation="portrait" horizontalDpi="300" verticalDpi="300"/>
  <ignoredErrors>
    <ignoredError sqref="C37" formulaRange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BL61"/>
  <sheetViews>
    <sheetView showGridLines="0" zoomScale="75" zoomScaleNormal="75" workbookViewId="0">
      <selection activeCell="G33" sqref="G33"/>
    </sheetView>
  </sheetViews>
  <sheetFormatPr defaultColWidth="9.140625" defaultRowHeight="16.5"/>
  <cols>
    <col min="1" max="1" width="13.140625" style="47" customWidth="1"/>
    <col min="2" max="2" width="11.42578125" style="47" customWidth="1"/>
    <col min="3" max="3" width="98.140625" style="47" customWidth="1"/>
    <col min="4" max="4" width="15.28515625" style="47" customWidth="1"/>
    <col min="5" max="5" width="18.42578125" style="47" customWidth="1"/>
    <col min="6" max="16384" width="9.140625" style="47"/>
  </cols>
  <sheetData>
    <row r="2" spans="2:5" ht="20.25" customHeight="1">
      <c r="C2" s="48" t="s">
        <v>28</v>
      </c>
      <c r="D2" s="49" t="s">
        <v>29</v>
      </c>
      <c r="E2" s="11" t="s">
        <v>30</v>
      </c>
    </row>
    <row r="3" spans="2:5" ht="20.25" customHeight="1">
      <c r="C3" s="50" t="s">
        <v>31</v>
      </c>
      <c r="D3" s="49" t="s">
        <v>32</v>
      </c>
      <c r="E3" s="11">
        <v>2026</v>
      </c>
    </row>
    <row r="4" spans="2:5" ht="20.25" customHeight="1">
      <c r="D4" s="51" t="s">
        <v>33</v>
      </c>
      <c r="E4" s="14" t="s">
        <v>4</v>
      </c>
    </row>
    <row r="9" spans="2:5" s="45" customFormat="1" ht="15">
      <c r="B9" s="52" t="s">
        <v>1035</v>
      </c>
      <c r="C9" s="53"/>
      <c r="D9" s="54"/>
    </row>
    <row r="10" spans="2:5" s="45" customFormat="1" ht="5.25" customHeight="1">
      <c r="B10" s="52"/>
      <c r="C10" s="53"/>
      <c r="D10" s="54"/>
    </row>
    <row r="11" spans="2:5" s="45" customFormat="1" ht="19.5" customHeight="1">
      <c r="B11" s="55" t="s">
        <v>73</v>
      </c>
      <c r="C11" s="55" t="s">
        <v>932</v>
      </c>
      <c r="D11" s="55" t="s">
        <v>981</v>
      </c>
      <c r="E11" s="56"/>
    </row>
    <row r="12" spans="2:5" s="45" customFormat="1" ht="19.5" customHeight="1">
      <c r="B12" s="57">
        <v>1</v>
      </c>
      <c r="C12" s="58" t="s">
        <v>1036</v>
      </c>
      <c r="D12" s="59">
        <v>6</v>
      </c>
    </row>
    <row r="13" spans="2:5" s="45" customFormat="1" ht="19.5" customHeight="1">
      <c r="B13" s="57">
        <v>2</v>
      </c>
      <c r="C13" s="58" t="s">
        <v>1037</v>
      </c>
      <c r="D13" s="59">
        <v>18</v>
      </c>
    </row>
    <row r="14" spans="2:5" s="45" customFormat="1" ht="19.5" customHeight="1">
      <c r="B14" s="57">
        <v>3</v>
      </c>
      <c r="C14" s="58" t="s">
        <v>1038</v>
      </c>
      <c r="D14" s="60">
        <f>D13/D12</f>
        <v>3</v>
      </c>
    </row>
    <row r="15" spans="2:5" s="45" customFormat="1" ht="17.25" customHeight="1"/>
    <row r="16" spans="2:5" s="45" customFormat="1" ht="17.25" customHeight="1">
      <c r="B16" s="61" t="s">
        <v>1039</v>
      </c>
      <c r="C16" s="62"/>
      <c r="D16" s="62"/>
    </row>
    <row r="17" spans="2:4" ht="19.5" customHeight="1"/>
    <row r="18" spans="2:4" ht="19.5" customHeight="1">
      <c r="B18" s="55" t="s">
        <v>73</v>
      </c>
      <c r="C18" s="55" t="s">
        <v>932</v>
      </c>
      <c r="D18" s="55" t="s">
        <v>981</v>
      </c>
    </row>
    <row r="19" spans="2:4" ht="34.5" customHeight="1">
      <c r="B19" s="63">
        <v>1</v>
      </c>
      <c r="C19" s="64" t="s">
        <v>1040</v>
      </c>
      <c r="D19" s="65">
        <v>5</v>
      </c>
    </row>
    <row r="20" spans="2:4" ht="19.5" customHeight="1">
      <c r="B20" s="66">
        <v>2</v>
      </c>
      <c r="C20" s="67" t="s">
        <v>1041</v>
      </c>
      <c r="D20" s="65">
        <v>86</v>
      </c>
    </row>
    <row r="21" spans="2:4" ht="30">
      <c r="B21" s="68">
        <v>3</v>
      </c>
      <c r="C21" s="69" t="s">
        <v>1042</v>
      </c>
      <c r="D21" s="70">
        <f>D19/D20</f>
        <v>5.8139534883720902E-2</v>
      </c>
    </row>
    <row r="22" spans="2:4" ht="19.5" customHeight="1"/>
    <row r="23" spans="2:4" ht="19.5" customHeight="1">
      <c r="B23" s="61" t="s">
        <v>1043</v>
      </c>
      <c r="C23" s="62"/>
      <c r="D23" s="71"/>
    </row>
    <row r="25" spans="2:4" ht="19.5" customHeight="1">
      <c r="B25" s="55" t="s">
        <v>73</v>
      </c>
      <c r="C25" s="55" t="s">
        <v>932</v>
      </c>
      <c r="D25" s="55" t="s">
        <v>981</v>
      </c>
    </row>
    <row r="26" spans="2:4" ht="30">
      <c r="B26" s="63">
        <v>1</v>
      </c>
      <c r="C26" s="64" t="s">
        <v>1044</v>
      </c>
      <c r="D26" s="59">
        <v>2</v>
      </c>
    </row>
    <row r="27" spans="2:4">
      <c r="B27" s="66">
        <v>2</v>
      </c>
      <c r="C27" s="67" t="s">
        <v>1045</v>
      </c>
      <c r="D27" s="65">
        <v>59</v>
      </c>
    </row>
    <row r="28" spans="2:4" ht="30">
      <c r="B28" s="66">
        <v>3</v>
      </c>
      <c r="C28" s="69" t="s">
        <v>1046</v>
      </c>
      <c r="D28" s="70">
        <f>D26/D27</f>
        <v>3.3898305084745797E-2</v>
      </c>
    </row>
    <row r="29" spans="2:4" ht="19.5" customHeight="1"/>
    <row r="30" spans="2:4" ht="19.5" customHeight="1">
      <c r="B30" s="52" t="s">
        <v>1047</v>
      </c>
      <c r="C30" s="53"/>
    </row>
    <row r="32" spans="2:4" s="45" customFormat="1" ht="19.5" customHeight="1">
      <c r="B32" s="55" t="s">
        <v>73</v>
      </c>
      <c r="C32" s="55" t="s">
        <v>932</v>
      </c>
      <c r="D32" s="55" t="s">
        <v>981</v>
      </c>
    </row>
    <row r="33" spans="2:4" s="45" customFormat="1" ht="19.5" customHeight="1">
      <c r="B33" s="72">
        <v>1</v>
      </c>
      <c r="C33" s="73" t="s">
        <v>1048</v>
      </c>
      <c r="D33" s="65">
        <v>18</v>
      </c>
    </row>
    <row r="34" spans="2:4" s="45" customFormat="1" ht="19.5" customHeight="1">
      <c r="B34" s="57">
        <v>2</v>
      </c>
      <c r="C34" s="58" t="s">
        <v>1049</v>
      </c>
      <c r="D34" s="59">
        <v>5</v>
      </c>
    </row>
    <row r="35" spans="2:4" s="45" customFormat="1" ht="19.5" customHeight="1">
      <c r="B35" s="57">
        <v>3</v>
      </c>
      <c r="C35" s="58" t="s">
        <v>1050</v>
      </c>
      <c r="D35" s="60">
        <f>D34/D33</f>
        <v>0.27777777777777801</v>
      </c>
    </row>
    <row r="36" spans="2:4" s="45" customFormat="1" ht="17.25" customHeight="1"/>
    <row r="37" spans="2:4" s="45" customFormat="1" ht="17.25" customHeight="1"/>
    <row r="38" spans="2:4" s="45" customFormat="1" ht="15">
      <c r="B38" s="52" t="s">
        <v>1051</v>
      </c>
      <c r="C38" s="53"/>
      <c r="D38" s="54"/>
    </row>
    <row r="39" spans="2:4" s="45" customFormat="1" ht="5.25" customHeight="1">
      <c r="B39" s="52"/>
      <c r="C39" s="53"/>
      <c r="D39" s="54"/>
    </row>
    <row r="40" spans="2:4" s="45" customFormat="1" ht="19.5" customHeight="1">
      <c r="B40" s="55" t="s">
        <v>73</v>
      </c>
      <c r="C40" s="55" t="s">
        <v>932</v>
      </c>
      <c r="D40" s="55" t="s">
        <v>981</v>
      </c>
    </row>
    <row r="41" spans="2:4" s="45" customFormat="1" ht="19.5" customHeight="1">
      <c r="B41" s="72">
        <v>1</v>
      </c>
      <c r="C41" s="73" t="s">
        <v>1052</v>
      </c>
      <c r="D41" s="65">
        <v>7</v>
      </c>
    </row>
    <row r="42" spans="2:4" s="45" customFormat="1" ht="15"/>
    <row r="43" spans="2:4" s="45" customFormat="1" ht="15"/>
    <row r="44" spans="2:4" s="45" customFormat="1" ht="15"/>
    <row r="45" spans="2:4" s="45" customFormat="1" ht="15"/>
    <row r="46" spans="2:4" s="45" customFormat="1" ht="15">
      <c r="B46" s="52" t="s">
        <v>1053</v>
      </c>
      <c r="C46" s="53"/>
      <c r="D46" s="54"/>
    </row>
    <row r="47" spans="2:4" s="45" customFormat="1" ht="5.25" customHeight="1">
      <c r="B47" s="52"/>
      <c r="C47" s="53"/>
      <c r="D47" s="54"/>
    </row>
    <row r="48" spans="2:4" s="45" customFormat="1" ht="19.5" customHeight="1">
      <c r="B48" s="55" t="s">
        <v>73</v>
      </c>
      <c r="C48" s="55" t="s">
        <v>932</v>
      </c>
      <c r="D48" s="55" t="s">
        <v>981</v>
      </c>
    </row>
    <row r="49" spans="1:64" s="45" customFormat="1" ht="19.5" customHeight="1">
      <c r="B49" s="72">
        <v>1</v>
      </c>
      <c r="C49" s="73" t="s">
        <v>1054</v>
      </c>
      <c r="D49" s="65">
        <v>35</v>
      </c>
    </row>
    <row r="50" spans="1:64" s="45" customFormat="1" ht="19.5" customHeight="1">
      <c r="B50" s="72">
        <v>2</v>
      </c>
      <c r="C50" s="73" t="s">
        <v>1055</v>
      </c>
      <c r="D50" s="65">
        <v>0</v>
      </c>
    </row>
    <row r="51" spans="1:64" s="45" customFormat="1" ht="19.5" customHeight="1">
      <c r="B51" s="72">
        <v>3</v>
      </c>
      <c r="C51" s="73" t="s">
        <v>1056</v>
      </c>
      <c r="D51" s="74">
        <f>D50/D49</f>
        <v>0</v>
      </c>
    </row>
    <row r="52" spans="1:64" s="45" customFormat="1" ht="15"/>
    <row r="53" spans="1:64" s="45" customFormat="1" ht="15"/>
    <row r="54" spans="1:64" s="45" customFormat="1" ht="15"/>
    <row r="55" spans="1:64" s="45" customFormat="1" ht="15"/>
    <row r="56" spans="1:64" s="46" customFormat="1" ht="24" customHeight="1">
      <c r="A56" s="54"/>
      <c r="B56" s="54"/>
      <c r="C56" s="75" t="s">
        <v>144</v>
      </c>
      <c r="D56" s="76"/>
      <c r="E56" s="76"/>
      <c r="F56" s="76"/>
      <c r="G56" s="77"/>
      <c r="H56" s="77"/>
      <c r="I56" s="78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</row>
    <row r="57" spans="1:64" s="46" customFormat="1" ht="9" customHeight="1">
      <c r="A57" s="54"/>
      <c r="B57" s="54"/>
      <c r="C57" s="80"/>
      <c r="D57" s="80"/>
      <c r="E57" s="80"/>
      <c r="F57" s="81"/>
      <c r="G57" s="78"/>
      <c r="H57" s="78"/>
      <c r="I57" s="78"/>
      <c r="J57" s="78"/>
      <c r="K57" s="78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</row>
    <row r="58" spans="1:64" s="46" customFormat="1" ht="20.25" customHeight="1">
      <c r="A58" s="767" t="s">
        <v>145</v>
      </c>
      <c r="B58" s="767"/>
      <c r="C58" s="768" t="s">
        <v>556</v>
      </c>
      <c r="D58" s="768"/>
      <c r="E58" s="82"/>
      <c r="F58" s="83"/>
      <c r="G58" s="83"/>
      <c r="H58" s="78"/>
      <c r="I58" s="78"/>
      <c r="J58" s="78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</row>
    <row r="59" spans="1:64" s="46" customFormat="1" ht="20.25" customHeight="1">
      <c r="A59" s="84"/>
      <c r="B59" s="85" t="s">
        <v>22</v>
      </c>
      <c r="C59" s="768" t="s">
        <v>23</v>
      </c>
      <c r="D59" s="768"/>
      <c r="E59" s="82"/>
      <c r="F59" s="83"/>
      <c r="G59" s="83"/>
      <c r="H59" s="78"/>
      <c r="I59" s="78"/>
      <c r="J59" s="78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</row>
    <row r="60" spans="1:64" s="46" customFormat="1" ht="20.25" customHeight="1">
      <c r="A60" s="84"/>
      <c r="B60" s="85" t="s">
        <v>24</v>
      </c>
      <c r="C60" s="768" t="s">
        <v>557</v>
      </c>
      <c r="D60" s="768"/>
      <c r="E60" s="82"/>
      <c r="F60" s="83"/>
      <c r="G60" s="83"/>
      <c r="H60" s="78"/>
      <c r="I60" s="78"/>
      <c r="J60" s="78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79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79"/>
      <c r="BK60" s="79"/>
      <c r="BL60" s="79"/>
    </row>
    <row r="61" spans="1:64" s="46" customFormat="1" ht="20.25" customHeight="1">
      <c r="A61" s="84"/>
      <c r="B61" s="85" t="s">
        <v>26</v>
      </c>
      <c r="C61" s="733" t="s">
        <v>558</v>
      </c>
      <c r="D61" s="733"/>
      <c r="E61" s="82"/>
      <c r="F61" s="83"/>
      <c r="G61" s="83"/>
      <c r="H61" s="78"/>
      <c r="I61" s="78"/>
      <c r="J61" s="78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79"/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79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79"/>
      <c r="BK61" s="79"/>
      <c r="BL61" s="79"/>
    </row>
  </sheetData>
  <sheetProtection sheet="1" objects="1" scenarios="1"/>
  <mergeCells count="5">
    <mergeCell ref="A58:B58"/>
    <mergeCell ref="C58:D58"/>
    <mergeCell ref="C59:D59"/>
    <mergeCell ref="C60:D60"/>
    <mergeCell ref="C61:D61"/>
  </mergeCells>
  <pageMargins left="0.51180555555555596" right="0.51180555555555596" top="0.95972222222222203" bottom="0.78749999999999998" header="0.511811023622047" footer="0.511811023622047"/>
  <pageSetup paperSize="9" scale="71" orientation="portrait" horizontalDpi="300" verticalDpi="300"/>
  <rowBreaks count="1" manualBreakCount="1">
    <brk id="44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75"/>
  <sheetViews>
    <sheetView showGridLines="0" zoomScale="75" zoomScaleNormal="75" workbookViewId="0">
      <selection activeCell="F10" sqref="F10"/>
    </sheetView>
  </sheetViews>
  <sheetFormatPr defaultColWidth="11.42578125" defaultRowHeight="12.75"/>
  <cols>
    <col min="1" max="1" width="19.85546875" style="4" customWidth="1"/>
    <col min="2" max="2" width="15.28515625" style="4" customWidth="1"/>
    <col min="3" max="3" width="20.85546875" style="4" customWidth="1"/>
    <col min="4" max="4" width="129" style="5" customWidth="1"/>
    <col min="5" max="5" width="11.42578125" style="4" customWidth="1"/>
    <col min="6" max="6" width="18.42578125" style="4" customWidth="1"/>
    <col min="7" max="16384" width="11.42578125" style="4"/>
  </cols>
  <sheetData>
    <row r="1" spans="2:17" s="1" customFormat="1" ht="13.5">
      <c r="B1" s="6"/>
      <c r="C1" s="6"/>
      <c r="D1" s="7"/>
      <c r="E1" s="7"/>
      <c r="G1" s="7"/>
      <c r="M1" s="8"/>
    </row>
    <row r="2" spans="2:17" s="1" customFormat="1" ht="16.5" customHeight="1">
      <c r="B2" s="6"/>
      <c r="C2" s="6"/>
      <c r="D2" s="9" t="s">
        <v>28</v>
      </c>
      <c r="E2" s="10" t="s">
        <v>29</v>
      </c>
      <c r="F2" s="11" t="s">
        <v>30</v>
      </c>
      <c r="M2" s="8"/>
    </row>
    <row r="3" spans="2:17" s="1" customFormat="1" ht="16.5" customHeight="1">
      <c r="B3" s="6"/>
      <c r="C3" s="6"/>
      <c r="D3" s="12" t="s">
        <v>31</v>
      </c>
      <c r="E3" s="10" t="s">
        <v>32</v>
      </c>
      <c r="F3" s="11">
        <v>2026</v>
      </c>
      <c r="M3" s="8"/>
    </row>
    <row r="4" spans="2:17" s="1" customFormat="1" ht="16.5" customHeight="1">
      <c r="B4" s="6"/>
      <c r="C4" s="6"/>
      <c r="D4" s="7"/>
      <c r="E4" s="13" t="s">
        <v>33</v>
      </c>
      <c r="F4" s="14" t="s">
        <v>4</v>
      </c>
      <c r="M4" s="8"/>
    </row>
    <row r="5" spans="2:17" s="1" customFormat="1">
      <c r="B5" s="6"/>
      <c r="C5" s="6"/>
      <c r="D5" s="7"/>
      <c r="E5" s="7"/>
      <c r="G5" s="7"/>
      <c r="M5" s="8"/>
    </row>
    <row r="6" spans="2:17">
      <c r="D6" s="15"/>
    </row>
    <row r="7" spans="2:17">
      <c r="D7" s="15"/>
    </row>
    <row r="8" spans="2:17">
      <c r="D8" s="15"/>
    </row>
    <row r="9" spans="2:17">
      <c r="D9" s="15"/>
    </row>
    <row r="10" spans="2:17">
      <c r="D10" s="15"/>
    </row>
    <row r="11" spans="2:17" ht="19.5">
      <c r="B11" s="16" t="s">
        <v>1057</v>
      </c>
      <c r="C11" s="16"/>
      <c r="D11" s="17" t="s">
        <v>1058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</row>
    <row r="12" spans="2:17" ht="20.25">
      <c r="B12" s="16"/>
      <c r="C12" s="16"/>
      <c r="D12" s="19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2:17" s="2" customFormat="1" ht="24">
      <c r="B13" s="20" t="s">
        <v>1059</v>
      </c>
      <c r="C13" s="21" t="s">
        <v>307</v>
      </c>
      <c r="D13" s="22" t="s">
        <v>1060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</row>
    <row r="14" spans="2:17" s="3" customFormat="1" ht="16.5">
      <c r="B14" s="24"/>
      <c r="C14" s="24"/>
      <c r="D14" s="24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2:17" s="3" customFormat="1" ht="16.5">
      <c r="B15" s="26"/>
      <c r="C15" s="26"/>
      <c r="D15" s="27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2:17" s="3" customFormat="1" ht="15">
      <c r="B16" s="28"/>
      <c r="C16" s="28"/>
      <c r="D16" s="27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2:17" s="3" customFormat="1" ht="15">
      <c r="B17" s="28"/>
      <c r="C17" s="28"/>
      <c r="D17" s="29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2:17" s="3" customFormat="1">
      <c r="B18" s="30"/>
      <c r="C18" s="30"/>
      <c r="D18" s="31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" customFormat="1">
      <c r="B19" s="30"/>
      <c r="C19" s="30"/>
      <c r="D19" s="30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2:17" s="3" customFormat="1" ht="15">
      <c r="B20" s="32"/>
      <c r="C20" s="32"/>
      <c r="D20" s="33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2:17" s="3" customFormat="1" ht="15">
      <c r="B21" s="32"/>
      <c r="C21" s="32"/>
      <c r="D21" s="33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2:17" s="3" customFormat="1" ht="30" customHeight="1">
      <c r="B22" s="32"/>
      <c r="C22" s="32"/>
      <c r="D22" s="33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2:17" s="3" customFormat="1" ht="19.5" customHeight="1">
      <c r="B23" s="34"/>
      <c r="C23" s="34"/>
      <c r="D23" s="3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2:17" s="3" customFormat="1" ht="19.5" customHeight="1">
      <c r="B24" s="34"/>
      <c r="C24" s="34"/>
      <c r="D24" s="36" t="s">
        <v>370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2:17" s="3" customFormat="1" ht="19.5" customHeight="1">
      <c r="B25" s="37"/>
      <c r="C25" s="37"/>
      <c r="D25" s="38" t="s">
        <v>370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2:17" s="3" customFormat="1" ht="19.5" customHeight="1">
      <c r="B26" s="37"/>
      <c r="C26" s="37"/>
      <c r="D26" s="38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2:17" s="3" customFormat="1" ht="19.5" customHeight="1">
      <c r="B27" s="37"/>
      <c r="C27" s="37"/>
      <c r="D27" s="38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spans="2:17" s="3" customFormat="1" ht="19.5" customHeight="1">
      <c r="B28" s="37"/>
      <c r="C28" s="37"/>
      <c r="D28" s="38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2:17" s="3" customFormat="1" ht="19.5" customHeight="1">
      <c r="B29" s="37"/>
      <c r="C29" s="37"/>
      <c r="D29" s="38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spans="2:17" s="3" customFormat="1" ht="19.5" customHeight="1">
      <c r="B30" s="37"/>
      <c r="C30" s="37"/>
      <c r="D30" s="38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spans="2:17" s="3" customFormat="1" ht="19.5" customHeight="1">
      <c r="B31" s="37"/>
      <c r="C31" s="37"/>
      <c r="D31" s="38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2:17" s="3" customFormat="1" ht="19.5" customHeight="1">
      <c r="B32" s="37"/>
      <c r="C32" s="37"/>
      <c r="D32" s="38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spans="2:17" s="3" customFormat="1" ht="19.5" customHeight="1">
      <c r="B33" s="37"/>
      <c r="C33" s="37"/>
      <c r="D33" s="38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  <row r="34" spans="2:17" s="3" customFormat="1" ht="19.5" customHeight="1">
      <c r="B34" s="37"/>
      <c r="C34" s="37"/>
      <c r="D34" s="38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2:17" s="3" customFormat="1" ht="19.5" customHeight="1">
      <c r="B35" s="37"/>
      <c r="C35" s="37"/>
      <c r="D35" s="38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2:17" s="3" customFormat="1" ht="19.5" customHeight="1">
      <c r="B36" s="39"/>
      <c r="C36" s="37"/>
      <c r="D36" s="40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spans="2:17" s="3" customFormat="1" ht="19.5" customHeight="1">
      <c r="B37" s="37"/>
      <c r="C37" s="37"/>
      <c r="D37" s="38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2:17" s="3" customFormat="1" ht="19.5" customHeight="1">
      <c r="B38" s="37"/>
      <c r="C38" s="37"/>
      <c r="D38" s="38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</row>
    <row r="39" spans="2:17" s="3" customFormat="1" ht="19.5" customHeight="1">
      <c r="B39" s="37"/>
      <c r="C39" s="37"/>
      <c r="D39" s="38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2:17" s="3" customFormat="1" ht="19.5" customHeight="1">
      <c r="B40" s="37"/>
      <c r="C40" s="37"/>
      <c r="D40" s="38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</row>
    <row r="41" spans="2:17" s="3" customFormat="1" ht="19.5" customHeight="1">
      <c r="B41" s="37"/>
      <c r="C41" s="37"/>
      <c r="D41" s="38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</row>
    <row r="42" spans="2:17" s="3" customFormat="1" ht="19.5" customHeight="1">
      <c r="B42" s="37"/>
      <c r="C42" s="37"/>
      <c r="D42" s="38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</row>
    <row r="43" spans="2:17" s="3" customFormat="1" ht="19.5" customHeight="1">
      <c r="B43" s="37"/>
      <c r="C43" s="37"/>
      <c r="D43" s="38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</row>
    <row r="44" spans="2:17" s="3" customFormat="1" ht="19.5" customHeight="1">
      <c r="B44" s="37"/>
      <c r="C44" s="37"/>
      <c r="D44" s="38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spans="2:17" s="3" customFormat="1" ht="19.5" customHeight="1">
      <c r="B45" s="37"/>
      <c r="C45" s="37"/>
      <c r="D45" s="38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</row>
    <row r="46" spans="2:17" s="3" customFormat="1" ht="19.5" customHeight="1">
      <c r="B46" s="37"/>
      <c r="C46" s="37"/>
      <c r="D46" s="38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</row>
    <row r="47" spans="2:17" s="3" customFormat="1" ht="19.5" customHeight="1">
      <c r="B47" s="37"/>
      <c r="C47" s="37"/>
      <c r="D47" s="38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</row>
    <row r="48" spans="2:17" s="3" customFormat="1" ht="19.5" customHeight="1">
      <c r="B48" s="37"/>
      <c r="C48" s="37"/>
      <c r="D48" s="38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</row>
    <row r="49" spans="2:17" s="3" customFormat="1" ht="19.5" customHeight="1">
      <c r="B49" s="37"/>
      <c r="C49" s="37"/>
      <c r="D49" s="38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</row>
    <row r="50" spans="2:17" s="3" customFormat="1" ht="19.5" customHeight="1">
      <c r="B50" s="37"/>
      <c r="C50" s="37"/>
      <c r="D50" s="38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</row>
    <row r="51" spans="2:17" s="3" customFormat="1" ht="19.5" customHeight="1">
      <c r="B51" s="37"/>
      <c r="C51" s="37"/>
      <c r="D51" s="38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</row>
    <row r="52" spans="2:17" s="3" customFormat="1" ht="19.5" customHeight="1">
      <c r="B52" s="37"/>
      <c r="C52" s="37"/>
      <c r="D52" s="38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</row>
    <row r="53" spans="2:17" s="3" customFormat="1" ht="19.5" customHeight="1">
      <c r="B53" s="37"/>
      <c r="C53" s="37"/>
      <c r="D53" s="38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</row>
    <row r="54" spans="2:17" s="3" customFormat="1" ht="19.5" customHeight="1">
      <c r="B54" s="37"/>
      <c r="C54" s="37"/>
      <c r="D54" s="38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</row>
    <row r="55" spans="2:17" s="3" customFormat="1" ht="19.5" customHeight="1">
      <c r="B55" s="37"/>
      <c r="C55" s="37"/>
      <c r="D55" s="38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</row>
    <row r="56" spans="2:17" s="3" customFormat="1" ht="19.5" customHeight="1">
      <c r="B56" s="37"/>
      <c r="C56" s="37"/>
      <c r="D56" s="38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</row>
    <row r="57" spans="2:17" s="3" customFormat="1" ht="19.5" customHeight="1">
      <c r="B57" s="39"/>
      <c r="C57" s="39"/>
      <c r="D57" s="40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</row>
    <row r="58" spans="2:17" s="3" customFormat="1" ht="19.5" customHeight="1">
      <c r="B58" s="39"/>
      <c r="C58" s="39"/>
      <c r="D58" s="40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  <row r="59" spans="2:17" s="3" customFormat="1" ht="19.5" customHeight="1">
      <c r="B59" s="39"/>
      <c r="C59" s="39"/>
      <c r="D59" s="40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</row>
    <row r="60" spans="2:17" s="3" customFormat="1" ht="19.5" customHeight="1">
      <c r="B60" s="39"/>
      <c r="C60" s="39"/>
      <c r="D60" s="40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</row>
    <row r="61" spans="2:17" s="3" customFormat="1" ht="19.5" customHeight="1">
      <c r="B61" s="39"/>
      <c r="C61" s="39"/>
      <c r="D61" s="40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</row>
    <row r="62" spans="2:17" s="3" customFormat="1" ht="19.5" customHeight="1">
      <c r="B62" s="39"/>
      <c r="C62" s="39"/>
      <c r="D62" s="40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</row>
    <row r="63" spans="2:17" s="3" customFormat="1" ht="19.5" customHeight="1">
      <c r="B63" s="39"/>
      <c r="C63" s="39"/>
      <c r="D63" s="40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</row>
    <row r="64" spans="2:17" s="3" customFormat="1" ht="19.5" customHeight="1">
      <c r="B64" s="39"/>
      <c r="C64" s="39"/>
      <c r="D64" s="40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</row>
    <row r="65" spans="1:17" s="3" customFormat="1" ht="19.5" customHeight="1">
      <c r="B65" s="39"/>
      <c r="C65" s="39"/>
      <c r="D65" s="40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</row>
    <row r="66" spans="1:17" s="3" customFormat="1" ht="19.5" customHeight="1">
      <c r="B66" s="39"/>
      <c r="C66" s="39"/>
      <c r="D66" s="40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</row>
    <row r="67" spans="1:17">
      <c r="A67" s="18"/>
      <c r="B67" s="18"/>
      <c r="C67" s="18"/>
      <c r="D67" s="41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</row>
    <row r="68" spans="1:17">
      <c r="A68" s="18"/>
      <c r="B68" s="18"/>
      <c r="C68" s="18"/>
      <c r="D68" s="41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</row>
    <row r="69" spans="1:17">
      <c r="A69" s="18"/>
      <c r="B69" s="18"/>
      <c r="C69" s="18"/>
      <c r="D69" s="41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</row>
    <row r="70" spans="1:17" ht="18">
      <c r="A70" s="18"/>
      <c r="B70" s="18"/>
      <c r="C70" s="18"/>
      <c r="D70" s="769" t="s">
        <v>1061</v>
      </c>
      <c r="E70" s="769"/>
      <c r="F70" s="769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</row>
    <row r="71" spans="1:17" ht="13.5" customHeight="1">
      <c r="A71" s="18"/>
      <c r="B71" s="18"/>
      <c r="C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  <row r="72" spans="1:17" ht="21.75" customHeight="1">
      <c r="A72" s="770" t="s">
        <v>145</v>
      </c>
      <c r="B72" s="770"/>
      <c r="C72" s="770"/>
      <c r="D72" s="42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</row>
    <row r="73" spans="1:17" ht="21.75" customHeight="1">
      <c r="A73" s="771" t="s">
        <v>22</v>
      </c>
      <c r="B73" s="771"/>
      <c r="C73" s="771"/>
      <c r="D73" s="43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</row>
    <row r="74" spans="1:17" ht="21.75" customHeight="1">
      <c r="A74" s="771" t="s">
        <v>24</v>
      </c>
      <c r="B74" s="771"/>
      <c r="C74" s="771"/>
      <c r="D74" s="42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</row>
    <row r="75" spans="1:17" ht="21.75" customHeight="1">
      <c r="A75" s="771" t="s">
        <v>26</v>
      </c>
      <c r="B75" s="771"/>
      <c r="C75" s="771"/>
      <c r="D75" s="44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</row>
  </sheetData>
  <mergeCells count="5">
    <mergeCell ref="D70:F70"/>
    <mergeCell ref="A72:C72"/>
    <mergeCell ref="A73:C73"/>
    <mergeCell ref="A74:C74"/>
    <mergeCell ref="A75:C75"/>
  </mergeCells>
  <printOptions horizontalCentered="1" verticalCentered="1"/>
  <pageMargins left="0" right="0" top="0.27986111111111101" bottom="0" header="0.511811023622047" footer="0.511811023622047"/>
  <pageSetup scale="51"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B140D52C906BB4BAA491195F26649CD" ma:contentTypeVersion="17" ma:contentTypeDescription="Crie um novo documento." ma:contentTypeScope="" ma:versionID="f9d37ec8fc54f6241e41e7cdfaf1b799">
  <xsd:schema xmlns:xsd="http://www.w3.org/2001/XMLSchema" xmlns:xs="http://www.w3.org/2001/XMLSchema" xmlns:p="http://schemas.microsoft.com/office/2006/metadata/properties" xmlns:ns2="0c078be7-ef21-4a15-b525-a9653a0639a9" xmlns:ns3="9ef41198-eff2-453c-b69d-02c21ee75912" targetNamespace="http://schemas.microsoft.com/office/2006/metadata/properties" ma:root="true" ma:fieldsID="27703c524384e5a9ddbb6090a8b2ef01" ns2:_="" ns3:_="">
    <xsd:import namespace="0c078be7-ef21-4a15-b525-a9653a0639a9"/>
    <xsd:import namespace="9ef41198-eff2-453c-b69d-02c21ee759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_Flow_SignoffStatus" minOccurs="0"/>
                <xsd:element ref="ns2:FOL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78be7-ef21-4a15-b525-a9653a0639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3492354-90c2-4f9b-b540-d5f042f24a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Status de liberação" ma:internalName="Status_x0020_de_x0020_libera_x00e7__x00e3_o">
      <xsd:simpleType>
        <xsd:restriction base="dms:Text"/>
      </xsd:simpleType>
    </xsd:element>
    <xsd:element name="FOLHA" ma:index="24" nillable="true" ma:displayName="FOLHA" ma:format="Dropdown" ma:internalName="FOLH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f41198-eff2-453c-b69d-02c21ee759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eabd63-f04e-46b9-932f-5026625205e8}" ma:internalName="TaxCatchAll" ma:showField="CatchAllData" ma:web="9ef41198-eff2-453c-b69d-02c21ee759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16" master="" otherUserPermission="visible"/>
  <rangeList sheetStid="17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10" master="" otherUserPermission="visible"/>
  <rangeList sheetStid="9" master="" otherUserPermission="visible"/>
  <rangeList sheetStid="13" master="" otherUserPermission="visible"/>
</allowEditUser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c078be7-ef21-4a15-b525-a9653a0639a9" xsi:nil="true"/>
    <TaxCatchAll xmlns="9ef41198-eff2-453c-b69d-02c21ee75912" xsi:nil="true"/>
    <lcf76f155ced4ddcb4097134ff3c332f xmlns="0c078be7-ef21-4a15-b525-a9653a0639a9">
      <Terms xmlns="http://schemas.microsoft.com/office/infopath/2007/PartnerControls"/>
    </lcf76f155ced4ddcb4097134ff3c332f>
    <FOLHA xmlns="0c078be7-ef21-4a15-b525-a9653a0639a9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4DFF0D-3A80-4B44-9996-7202F56B2C20}"/>
</file>

<file path=customXml/itemProps2.xml><?xml version="1.0" encoding="utf-8"?>
<ds:datastoreItem xmlns:ds="http://schemas.openxmlformats.org/officeDocument/2006/customXml" ds:itemID="{5A5607D9-04D2-4DE1-AC0E-A7772F01BC71}"/>
</file>

<file path=customXml/itemProps3.xml><?xml version="1.0" encoding="utf-8"?>
<ds:datastoreItem xmlns:ds="http://schemas.openxmlformats.org/officeDocument/2006/customXml" ds:itemID="{F346D3F3-5853-4F13-A55B-3F8869B94616}"/>
</file>

<file path=customXml/itemProps4.xml><?xml version="1.0" encoding="utf-8"?>
<ds:datastoreItem xmlns:ds="http://schemas.openxmlformats.org/officeDocument/2006/customXml" ds:itemID="{9C9381E3-4F88-4B4F-9EB9-3D5D84FE3A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Vinicios Gomes</dc:creator>
  <cp:keywords/>
  <dc:description/>
  <cp:lastModifiedBy>Jaiane Gonçalves</cp:lastModifiedBy>
  <cp:revision>10</cp:revision>
  <dcterms:created xsi:type="dcterms:W3CDTF">2022-12-15T11:21:00Z</dcterms:created>
  <dcterms:modified xsi:type="dcterms:W3CDTF">2026-09-08T20:36:38Z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0x010100BB140D52C906BB4BAA491195F26649CD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MediaServiceImageTags">
    <vt:lpwstr/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3B21262424C149FF80C20CAC661D0F2A_12</vt:lpwstr>
  </property>
  <property fmtid="{D5CDD505-2E9C-101B-9397-08002B2CF9AE}" pid="9" name="KSOProductBuildVer">
    <vt:lpwstr>1046-12.1.0.28485</vt:lpwstr>
  </property>
  <property fmtid="{D5CDD505-2E9C-101B-9397-08002B2CF9AE}" pid="10" name="CalculationRule">
    <vt:i4>0</vt:i4>
  </property>
</Properties>
</file>