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app.xml" ContentType="application/vnd.openxmlformats-officedocument.extended-properties+xml"/>
  <Override PartName="/xl/externalLinks/externalLink1.xml" ContentType="application/vnd.openxmlformats-officedocument.spreadsheetml.externalLink+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fabamedorg.sharepoint.com/sites/FabaMed/Documentos Compartilhados/Prestação de Contas/01.ESTADO/JAGUAQUARA/2026/04. ABRIL/RIH/"/>
    </mc:Choice>
  </mc:AlternateContent>
  <xr:revisionPtr revIDLastSave="1" documentId="8_{FBC9F4AA-FCC9-49F2-B495-0AAB9664F642}" xr6:coauthVersionLast="47" xr6:coauthVersionMax="47" xr10:uidLastSave="{41ED1424-F3B9-4A37-AB8E-3B5DEFCF41FF}"/>
  <bookViews>
    <workbookView xWindow="28680" yWindow="-120" windowWidth="29040" windowHeight="15720" tabRatio="500" xr2:uid="{00000000-000D-0000-FFFF-FFFF00000000}"/>
  </bookViews>
  <sheets>
    <sheet name="IDENTIFICAÇÃO DA UNIDADE" sheetId="1" r:id="rId1"/>
    <sheet name="INFORMAÇÕES TÉCNICAS" sheetId="2" r:id="rId2"/>
    <sheet name="NUTRIÇÃO" sheetId="3" r:id="rId3"/>
    <sheet name="GASES, LAVANDERIA E RESÍDUOS" sheetId="4" r:id="rId4"/>
    <sheet name="EQUIPAMENTOS" sheetId="5" r:id="rId5"/>
    <sheet name="INFRA-ESTRUTURA" sheetId="6" r:id="rId6"/>
    <sheet name="RH" sheetId="7" r:id="rId7"/>
    <sheet name="ATIVIDADE I" sheetId="8" r:id="rId8"/>
    <sheet name="ATIVIDADE II" sheetId="9" r:id="rId9"/>
    <sheet name="AIH-SIA" sheetId="10" r:id="rId10"/>
    <sheet name="ANEXOS DE JUSTIFICATIVAS " sheetId="13" r:id="rId11"/>
    <sheet name="FINANCEIRO GERAL" sheetId="15" r:id="rId12"/>
    <sheet name="FIN. DETALHADO " sheetId="16" r:id="rId13"/>
  </sheets>
  <externalReferences>
    <externalReference r:id="rId14"/>
  </externalReferences>
  <definedNames>
    <definedName name="_FilterDatabase_0" localSheetId="12">'FIN. DETALHADO '!$A$13:$B$148</definedName>
    <definedName name="_FilterDatabase_0_0" localSheetId="12">'FIN. DETALHADO '!$A$13:$B$148</definedName>
    <definedName name="_xlnm._FilterDatabase" localSheetId="12" hidden="1">'FIN. DETALHADO '!$A$13:$D$13</definedName>
    <definedName name="_xlnm.Print_Area" localSheetId="9">'AIH-SIA'!$A$1:$E$56</definedName>
    <definedName name="_xlnm.Print_Area" localSheetId="10">'ANEXOS DE JUSTIFICATIVAS '!$A$1:$F$75</definedName>
    <definedName name="_xlnm.Print_Area" localSheetId="7">'ATIVIDADE I'!$A$1:$K$142</definedName>
    <definedName name="_xlnm.Print_Area" localSheetId="8">'ATIVIDADE II'!$A$1:$E$61</definedName>
    <definedName name="_xlnm.Print_Area" localSheetId="4">EQUIPAMENTOS!$A$1:$R$196</definedName>
    <definedName name="_xlnm.Print_Area" localSheetId="12">'FIN. DETALHADO '!$A$1:$D$171</definedName>
    <definedName name="_xlnm.Print_Area" localSheetId="11">'FINANCEIRO GERAL'!$A$1:$E$59</definedName>
    <definedName name="_xlnm.Print_Area" localSheetId="3">'GASES, LAVANDERIA E RESÍDUOS'!$A$1:$G$46</definedName>
    <definedName name="_xlnm.Print_Area" localSheetId="0">'IDENTIFICAÇÃO DA UNIDADE'!$A$1:$L$26</definedName>
    <definedName name="_xlnm.Print_Area" localSheetId="1">'INFORMAÇÕES TÉCNICAS'!$A$2:$P$20</definedName>
    <definedName name="_xlnm.Print_Area" localSheetId="5">'INFRA-ESTRUTURA'!$A$1:$H$48</definedName>
    <definedName name="_xlnm.Print_Area" localSheetId="2">NUTRIÇÃO!$A$1:$G$58</definedName>
    <definedName name="_xlnm.Print_Area" localSheetId="6">RH!$A$1:$H$195</definedName>
    <definedName name="Criteria_0" localSheetId="12">'FIN. DETALHADO '!$M$16</definedName>
    <definedName name="Criteria_0_0" localSheetId="12">'FIN. DETALHADO '!$M$16</definedName>
    <definedName name="_xlnm.Criteria" localSheetId="12">'FIN. DETALHADO '!$M$16</definedName>
    <definedName name="Print_Area_0" localSheetId="9">'AIH-SIA'!$A$1:$E$56</definedName>
    <definedName name="Print_Area_0" localSheetId="10">'ANEXOS DE JUSTIFICATIVAS '!$A$1:$F$75</definedName>
    <definedName name="Print_Area_0" localSheetId="7">'ATIVIDADE I'!$A$1:$K$142</definedName>
    <definedName name="Print_Area_0" localSheetId="8">'ATIVIDADE II'!$A$1:$E$61</definedName>
    <definedName name="Print_Area_0" localSheetId="4">EQUIPAMENTOS!$A$1:$R$196</definedName>
    <definedName name="Print_Area_0" localSheetId="12">'FIN. DETALHADO '!$A$1:$D$171</definedName>
    <definedName name="Print_Area_0" localSheetId="11">'FINANCEIRO GERAL'!$A$1:$E$59</definedName>
    <definedName name="Print_Area_0" localSheetId="3">'GASES, LAVANDERIA E RESÍDUOS'!$A$1:$G$46</definedName>
    <definedName name="Print_Area_0" localSheetId="0">'IDENTIFICAÇÃO DA UNIDADE'!$A$1:$L$26</definedName>
    <definedName name="Print_Area_0" localSheetId="1">'INFORMAÇÕES TÉCNICAS'!$A$2:$P$20</definedName>
    <definedName name="Print_Area_0" localSheetId="5">'INFRA-ESTRUTURA'!$A$1:$H$48</definedName>
    <definedName name="Print_Area_0" localSheetId="2">NUTRIÇÃO!$A$1:$G$58</definedName>
    <definedName name="Print_Area_0" localSheetId="6">RH!$A$1:$H$195</definedName>
    <definedName name="Print_Area_0_0" localSheetId="9">'AIH-SIA'!$A$1:$E$56</definedName>
    <definedName name="Print_Area_0_0" localSheetId="10">'ANEXOS DE JUSTIFICATIVAS '!$A$1:$F$75</definedName>
    <definedName name="Print_Area_0_0" localSheetId="7">'ATIVIDADE I'!$A$1:$K$142</definedName>
    <definedName name="Print_Area_0_0" localSheetId="8">'ATIVIDADE II'!$A$1:$E$61</definedName>
    <definedName name="Print_Area_0_0" localSheetId="4">EQUIPAMENTOS!$A$1:$R$196</definedName>
    <definedName name="Print_Area_0_0" localSheetId="12">'FIN. DETALHADO '!$A$1:$D$171</definedName>
    <definedName name="Print_Area_0_0" localSheetId="11">'FINANCEIRO GERAL'!$A$1:$E$59</definedName>
    <definedName name="Print_Area_0_0" localSheetId="3">'GASES, LAVANDERIA E RESÍDUOS'!$A$1:$G$46</definedName>
    <definedName name="Print_Area_0_0" localSheetId="0">'IDENTIFICAÇÃO DA UNIDADE'!$A$1:$L$26</definedName>
    <definedName name="Print_Area_0_0" localSheetId="1">'INFORMAÇÕES TÉCNICAS'!$A$2:$P$20</definedName>
    <definedName name="Print_Area_0_0" localSheetId="5">'INFRA-ESTRUTURA'!$A$1:$H$48</definedName>
    <definedName name="Print_Area_0_0" localSheetId="2">NUTRIÇÃO!$A$1:$G$58</definedName>
    <definedName name="Print_Area_0_0" localSheetId="6">RH!$A$1:$H$195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62" i="16" l="1"/>
  <c r="C49" i="15"/>
  <c r="C44" i="15"/>
  <c r="C43" i="15"/>
  <c r="C42" i="15"/>
  <c r="C41" i="15"/>
  <c r="C40" i="15"/>
  <c r="C39" i="15"/>
  <c r="C38" i="15"/>
  <c r="C37" i="15"/>
  <c r="C36" i="15"/>
  <c r="C35" i="15"/>
  <c r="C34" i="15"/>
  <c r="C33" i="15"/>
  <c r="C32" i="15"/>
  <c r="C31" i="15"/>
  <c r="C30" i="15"/>
  <c r="C29" i="15"/>
  <c r="C28" i="15"/>
  <c r="C27" i="15"/>
  <c r="C26" i="15"/>
  <c r="C25" i="15"/>
  <c r="C24" i="15"/>
  <c r="C23" i="15"/>
  <c r="C19" i="15" s="1"/>
  <c r="C22" i="15"/>
  <c r="C21" i="15"/>
  <c r="C20" i="15"/>
  <c r="C14" i="15"/>
  <c r="C46" i="15" s="1"/>
  <c r="D37" i="10"/>
  <c r="D43" i="10" s="1"/>
  <c r="C37" i="10"/>
  <c r="C43" i="10" s="1"/>
  <c r="D27" i="10" l="1"/>
  <c r="C27" i="10"/>
  <c r="D23" i="10" l="1"/>
  <c r="C23" i="10"/>
  <c r="D17" i="10"/>
  <c r="C17" i="10"/>
  <c r="D51" i="9"/>
  <c r="D35" i="9"/>
  <c r="D28" i="9"/>
  <c r="D21" i="9"/>
  <c r="D14" i="9"/>
  <c r="H129" i="8"/>
  <c r="G129" i="8"/>
  <c r="F129" i="8"/>
  <c r="D129" i="8"/>
  <c r="H128" i="8"/>
  <c r="G128" i="8"/>
  <c r="F128" i="8"/>
  <c r="D128" i="8"/>
  <c r="H127" i="8"/>
  <c r="G127" i="8"/>
  <c r="F127" i="8"/>
  <c r="D127" i="8"/>
  <c r="H126" i="8"/>
  <c r="G126" i="8"/>
  <c r="F126" i="8"/>
  <c r="D126" i="8"/>
  <c r="F119" i="8"/>
  <c r="E119" i="8"/>
  <c r="D119" i="8"/>
  <c r="D109" i="8"/>
  <c r="K108" i="8"/>
  <c r="J108" i="8"/>
  <c r="I108" i="8"/>
  <c r="D101" i="8"/>
  <c r="D94" i="8"/>
  <c r="D75" i="8"/>
  <c r="D65" i="8"/>
  <c r="D66" i="8" s="1"/>
  <c r="D55" i="8"/>
  <c r="D57" i="8" s="1"/>
  <c r="H28" i="8"/>
  <c r="G28" i="8"/>
  <c r="E28" i="8"/>
  <c r="D28" i="8"/>
  <c r="F27" i="8"/>
  <c r="C129" i="8" s="1"/>
  <c r="F26" i="8"/>
  <c r="C128" i="8" s="1"/>
  <c r="F25" i="8"/>
  <c r="C127" i="8" s="1"/>
  <c r="F24" i="8"/>
  <c r="I17" i="8"/>
  <c r="H17" i="8"/>
  <c r="G17" i="8"/>
  <c r="F17" i="8"/>
  <c r="E17" i="8"/>
  <c r="D17" i="8"/>
  <c r="J16" i="8"/>
  <c r="E129" i="8" s="1"/>
  <c r="J15" i="8"/>
  <c r="E128" i="8" s="1"/>
  <c r="J14" i="8"/>
  <c r="E127" i="8" s="1"/>
  <c r="J13" i="8"/>
  <c r="E126" i="8" s="1"/>
  <c r="D182" i="7"/>
  <c r="D128" i="7"/>
  <c r="G37" i="4"/>
  <c r="F37" i="4"/>
  <c r="G29" i="4"/>
  <c r="F29" i="4"/>
  <c r="G21" i="4"/>
  <c r="G47" i="3"/>
  <c r="F47" i="3"/>
  <c r="G38" i="3"/>
  <c r="F38" i="3"/>
  <c r="F49" i="3" l="1"/>
  <c r="G49" i="3"/>
  <c r="D184" i="7"/>
  <c r="D29" i="10"/>
  <c r="F28" i="8"/>
  <c r="C130" i="8" s="1"/>
  <c r="D19" i="8"/>
  <c r="G130" i="8" s="1"/>
  <c r="D102" i="8"/>
  <c r="J17" i="8"/>
  <c r="C126" i="8"/>
  <c r="F130" i="8" l="1"/>
  <c r="D130" i="8"/>
  <c r="E130" i="8"/>
  <c r="H130" i="8"/>
</calcChain>
</file>

<file path=xl/sharedStrings.xml><?xml version="1.0" encoding="utf-8"?>
<sst xmlns="http://schemas.openxmlformats.org/spreadsheetml/2006/main" count="4073" uniqueCount="1310">
  <si>
    <t xml:space="preserve">                Secretaria da Saúde do Estado da Bahia</t>
  </si>
  <si>
    <t>ANO</t>
  </si>
  <si>
    <t xml:space="preserve">                Relatório de Informação Hospitalar</t>
  </si>
  <si>
    <t>MÊS</t>
  </si>
  <si>
    <t xml:space="preserve">ATENÇÃO: PREENCHA OS CAMPOS EM AMARELO. OS DEMAIS CAMPOS ESTÃO PROTEGIDOS. </t>
  </si>
  <si>
    <t>BLOCO A</t>
  </si>
  <si>
    <t>IDENTIFICAÇÃO DA UNIDADE</t>
  </si>
  <si>
    <t>VERSÃO 4.1</t>
  </si>
  <si>
    <t>Unidade:</t>
  </si>
  <si>
    <t>HOSPITAL MUNICIPAL DE JAGUAQUARA</t>
  </si>
  <si>
    <t>CNPJ:</t>
  </si>
  <si>
    <t>05.413.531/0001-20</t>
  </si>
  <si>
    <t>CNES:</t>
  </si>
  <si>
    <t>Instituição Gestora:</t>
  </si>
  <si>
    <t>Fundação ABM de Pesquisa e Extensão na Area da Saúde - FABAMED</t>
  </si>
  <si>
    <t>Endereço:</t>
  </si>
  <si>
    <t>RUA FREI MARIANO DE INHAMBUPE - 166 - MURITIBA</t>
  </si>
  <si>
    <t>Cidade:</t>
  </si>
  <si>
    <t xml:space="preserve">JAGUAQUARA </t>
  </si>
  <si>
    <t>Responsável pela Unidade:</t>
  </si>
  <si>
    <t xml:space="preserve">FLAVIA LEITE DA HORA </t>
  </si>
  <si>
    <t>Cargo:</t>
  </si>
  <si>
    <t>DIRETORA GERAL</t>
  </si>
  <si>
    <t>Telefone:</t>
  </si>
  <si>
    <t>73 991332431</t>
  </si>
  <si>
    <t>E-mail:</t>
  </si>
  <si>
    <t>dirgeral.hmj.fabamed@gmail.com</t>
  </si>
  <si>
    <t>Secretaria da Saúde do Estado da Bahia</t>
  </si>
  <si>
    <t>UNIDADE:</t>
  </si>
  <si>
    <t>HMJ</t>
  </si>
  <si>
    <t>Relatório de Informação Hospitalar</t>
  </si>
  <si>
    <t>ANO:</t>
  </si>
  <si>
    <t>MÊS:</t>
  </si>
  <si>
    <t>BLOCO B</t>
  </si>
  <si>
    <t>Informações Técnicas</t>
  </si>
  <si>
    <t>VERSÃO 4.0</t>
  </si>
  <si>
    <t>Presidente / Responsável</t>
  </si>
  <si>
    <t>Cons./Estado</t>
  </si>
  <si>
    <t>Número</t>
  </si>
  <si>
    <t>Suplente</t>
  </si>
  <si>
    <t>1. Comissão de Avaliação e Revisão de Prontuários:</t>
  </si>
  <si>
    <t>Fernanda Maria Pires</t>
  </si>
  <si>
    <t>Cremeb</t>
  </si>
  <si>
    <t>Washigton Luiz Galindo</t>
  </si>
  <si>
    <t>2. Comissão de Avaliação e Revisão de Óbitos:</t>
  </si>
  <si>
    <t>3. Comissão de Controle de Infecção Hospitalar:</t>
  </si>
  <si>
    <t>Paula Luiza da Hora</t>
  </si>
  <si>
    <t>Coren</t>
  </si>
  <si>
    <t>Rose Mara Leal</t>
  </si>
  <si>
    <t>4. Comissão de Farmácia Terapeutica:</t>
  </si>
  <si>
    <t>Lindovania Isane Nogueira Santos</t>
  </si>
  <si>
    <t>Crf/BA</t>
  </si>
  <si>
    <t>5. Comissão de Ética Médica:</t>
  </si>
  <si>
    <t>6. Comissão de Ética de Enfermagem:</t>
  </si>
  <si>
    <t>Diana Ramos da Silva Rosario</t>
  </si>
  <si>
    <t>7. Comissão Intra-Hospitalar de Doação de Órgãos e Transplante:</t>
  </si>
  <si>
    <t>8. Comissão Interna de Prevenção de Acidentes de Trabalho (CIPA):</t>
  </si>
  <si>
    <t>Silvio Fontana</t>
  </si>
  <si>
    <t>M.T.E - Bahia</t>
  </si>
  <si>
    <t>9. Comissão de Humanização da Assistência:</t>
  </si>
  <si>
    <t>Alex Moraes Santos</t>
  </si>
  <si>
    <t>CRP</t>
  </si>
  <si>
    <t>10. Núcleo de Segurança do Paciente (NSP):</t>
  </si>
  <si>
    <t>Ramaina de Souza Gomes</t>
  </si>
  <si>
    <t>11. SAC - Serviço de Atendimento ao Cliente:</t>
  </si>
  <si>
    <t>BLOCO F</t>
  </si>
  <si>
    <t>DETALHAMENTO DESPESAS COM NUTRIÇÃO HOSPITALAR</t>
  </si>
  <si>
    <t>CAMPO</t>
  </si>
  <si>
    <t>ELEMENTOS DO CONTRATO</t>
  </si>
  <si>
    <t>MEDIDA</t>
  </si>
  <si>
    <t>CNPJ PRESTADOR</t>
  </si>
  <si>
    <t>QTDE. MÊS</t>
  </si>
  <si>
    <t>VALOR PAGO</t>
  </si>
  <si>
    <t>1. Paciente Adulto / 1.1 Desjejum</t>
  </si>
  <si>
    <t>und.</t>
  </si>
  <si>
    <t>1. Paciente Adulto / 1.2 Colação</t>
  </si>
  <si>
    <t>1. Paciente Adulto / 1.3 Almoço</t>
  </si>
  <si>
    <t>1. Paciente Adulto / 1.4 Lanche</t>
  </si>
  <si>
    <t>1. Paciente Adulto / 1.5 Jantar</t>
  </si>
  <si>
    <t>1. Paciente Adulto / 1.6 Ceia completa</t>
  </si>
  <si>
    <t>1. Paciente Adulto / 1.7 Ceia leve</t>
  </si>
  <si>
    <t>2. Paciente Infantil / 2.1 Desjejum</t>
  </si>
  <si>
    <t>2. Paciente Infantil / 2.2 Colação</t>
  </si>
  <si>
    <t>2. Paciente Infantil / 2.3 Almoço</t>
  </si>
  <si>
    <t>2. Paciente Infantil / 2.4 Lanche</t>
  </si>
  <si>
    <t>2. Paciente Infantil / 2.5 Jantar</t>
  </si>
  <si>
    <t>2. Paciente Infantil / 2.6 Ceia completa</t>
  </si>
  <si>
    <t>2. Paciente Infantil / 2.7 Ceia leve</t>
  </si>
  <si>
    <t>3. Acompanhante / 3.1 Desjejum</t>
  </si>
  <si>
    <t>3. Acompanhante / 3.2 Almoço</t>
  </si>
  <si>
    <t>3. Acompanhante / 3.3 Colação</t>
  </si>
  <si>
    <t>3. Acompanhante / 3.4 Lanche</t>
  </si>
  <si>
    <t>3. Acompanhante / 3.5 Ceia completa</t>
  </si>
  <si>
    <t>3. Acompanhante / 3.6 Jantar</t>
  </si>
  <si>
    <t>4. Funcionários / 4.1 Desjejum</t>
  </si>
  <si>
    <t>4. Funcionários / 4.2 Almoço</t>
  </si>
  <si>
    <t>4. Funcionários / 4.3 Lanche</t>
  </si>
  <si>
    <t>4. Funcionários / 4.4 Jantar</t>
  </si>
  <si>
    <t>4. Funcionários / 4.5 Ceia completa</t>
  </si>
  <si>
    <t>TOTAL REFEIÇÕES NO MÊS</t>
  </si>
  <si>
    <t>5. Dieta Líquida / 5.1 Líquida</t>
  </si>
  <si>
    <t>5. Dieta Líquida / 5.2 Semi-líquida</t>
  </si>
  <si>
    <t>5. Dieta Líquida / 5.3 Líquida Restrita</t>
  </si>
  <si>
    <t>5. Dieta Líquida / 5.4 Fórmula Láctea ou Não Láctea</t>
  </si>
  <si>
    <t>5. Dieta Líquida / 5.5 Fórmula Infantil</t>
  </si>
  <si>
    <t>5. Dieta Líquida / 5.6 Fórmula Enteral</t>
  </si>
  <si>
    <t>TOTAL DIETAS LÍQUIDAS NO MÊS</t>
  </si>
  <si>
    <t>TOTAL GERAL NO MÊS</t>
  </si>
  <si>
    <t>Responsável pelo preenchimento</t>
  </si>
  <si>
    <t>Nome:</t>
  </si>
  <si>
    <t>BLOCO E</t>
  </si>
  <si>
    <t>DETALHAMENTO DESPESAS COM GASES MEDICINAIS</t>
  </si>
  <si>
    <t>Aluguel de Cilindro</t>
  </si>
  <si>
    <t>24.380.578/0004-21</t>
  </si>
  <si>
    <t>Frete</t>
  </si>
  <si>
    <t>Oxigênio Medicinal Gasoso</t>
  </si>
  <si>
    <t>m³</t>
  </si>
  <si>
    <t>Oxigênio Medicinal Líquido</t>
  </si>
  <si>
    <t>24.380.578/0029-80</t>
  </si>
  <si>
    <t>Ar Comprimido Medicinal Gasoso</t>
  </si>
  <si>
    <t>Óxido Nitroso Medicinal</t>
  </si>
  <si>
    <t>kg</t>
  </si>
  <si>
    <t>Argônio 4.5</t>
  </si>
  <si>
    <t>Nitrogênio 4.6</t>
  </si>
  <si>
    <t>Nitrogênio Comercial</t>
  </si>
  <si>
    <t>Dióxido de Carbono 99%</t>
  </si>
  <si>
    <t>DETALHAMENTO DESPESAS COM LAVANDERIA</t>
  </si>
  <si>
    <t>Processamento de Roupa</t>
  </si>
  <si>
    <t>05.413.531/001-20</t>
  </si>
  <si>
    <t>DETALHAMENTO DESPESAS COM DESCARTE DE RESÍDUOS SÓLIDOS E LÍQUIDOS</t>
  </si>
  <si>
    <t>Descarte de Resíduos Hospitalares (Sólidos e Líquidos)</t>
  </si>
  <si>
    <t>29013.697/0001-17</t>
  </si>
  <si>
    <t xml:space="preserve"> </t>
  </si>
  <si>
    <t>ERISVALDO FERREIRA CARVALHO</t>
  </si>
  <si>
    <t>Supervisor de Serviço e Apoio</t>
  </si>
  <si>
    <t>73-988014072</t>
  </si>
  <si>
    <t>caf1.hmj.fabamed@gmail.com</t>
  </si>
  <si>
    <t xml:space="preserve">      Secretaria da Saúde do Estado da Bahia</t>
  </si>
  <si>
    <t xml:space="preserve">     Relatório de Informação Hospitalar</t>
  </si>
  <si>
    <t>BLOCO G</t>
  </si>
  <si>
    <t>RELAÇÃO DE EQUIPAMENTOS MÉDICO-HOSPITALAR</t>
  </si>
  <si>
    <t>Campo</t>
  </si>
  <si>
    <t>Equipamento</t>
  </si>
  <si>
    <t>Data de Aquisição do Equipamento</t>
  </si>
  <si>
    <t>Fabricante</t>
  </si>
  <si>
    <t>Modelo</t>
  </si>
  <si>
    <t>Série</t>
  </si>
  <si>
    <t>Tombamento SESAB</t>
  </si>
  <si>
    <t>Estado de Conservação</t>
  </si>
  <si>
    <t>Setor / Localização</t>
  </si>
  <si>
    <t>Contrato Manutenção</t>
  </si>
  <si>
    <t>Empresa Contratada</t>
  </si>
  <si>
    <t>Valor do Contrato</t>
  </si>
  <si>
    <t>Data da Ultima Realização de Manutenção Preventiva no Mês</t>
  </si>
  <si>
    <t>Data da Ultima Realização de Manutenção Corretiva no Mês</t>
  </si>
  <si>
    <t>Custo Manutenção Corretiva / Equipamento Sem Cobertura</t>
  </si>
  <si>
    <t>Descrição dos Serviços Realizados no Mês</t>
  </si>
  <si>
    <t>Número Dias Parados</t>
  </si>
  <si>
    <t>Impacto na Assistência</t>
  </si>
  <si>
    <t xml:space="preserve">APARELHO CARDIOVERSOR </t>
  </si>
  <si>
    <t xml:space="preserve">Desfibrilador, cardiaco, bifasico, para uso em paciente adultos, pediatricos e neonatais, com monitor e marca passo externo, com seleção de energia ajustavel; em seguida 1-2-3 com tecnologia bifasica e seguinte configuração: - Deve proporcionar seleção de energia; - Deve dispor de capacidade de operação tanto no modo manual como no modo de Desfibrilação Externa Semi-Automatica (DEA); - Deve dispor de seleção de energia adequada para descarrega de desfibrilização em pacientes neonatais e pediatricos. </t>
  </si>
  <si>
    <t xml:space="preserve">BOM </t>
  </si>
  <si>
    <t>HENNATECH</t>
  </si>
  <si>
    <t>APARELHO DESFIBRILADOR</t>
  </si>
  <si>
    <t xml:space="preserve">SISMATEC - </t>
  </si>
  <si>
    <t xml:space="preserve">DESFIBRILADOR, cardiaco, bifasico, com cardioversão, com monitor e marca passo transcutaneo, carga ajustável 200 joules ou superior, regulagem precisa, operação simplificada, em  sequencia 1-2-3. - Deve dispor de seleção de energia adequada para descarga de desfibrilação em pacientes neonatal, pediatrico e adulto, ajustavle 200 joules ou superior.  </t>
  </si>
  <si>
    <t xml:space="preserve">APARELHO LARINGOSCOPIO </t>
  </si>
  <si>
    <t>MACROSUL - MARCA: MD</t>
  </si>
  <si>
    <t xml:space="preserve">LARINGOSCOPIO, de fibra otica, pediatrico com: - lamina curva e reta - cabo porta pilha de metal recartilhado com tampa de rosca e mola, todo em aço inoxidavel para pilhas medias - jogo de laminas curvas com parte ativa de aproximadamente laminas curvas e retas nº 1,2,3 de cad auma autoclavel. </t>
  </si>
  <si>
    <t>APARELHO DE ULTRASSONOGRAFIA</t>
  </si>
  <si>
    <t>DENTAL ALTA - MARCA: SAEVO</t>
  </si>
  <si>
    <t xml:space="preserve">Aparelho de ecografia e ultrassonografia com transfontanela, com sistema completamente digital, com noi minimo 50.000 canais digitais, tensão eletrica do equipamento bivolt. </t>
  </si>
  <si>
    <t>APARELHO D ULTRASSONOGRAFIA</t>
  </si>
  <si>
    <t>APARELHO DE ANESTESIA</t>
  </si>
  <si>
    <t>PRIME MEDICAL - MARCA: MINDRAY</t>
  </si>
  <si>
    <t xml:space="preserve">Aparelho de anestesia , 3 colunas de gases, movel chapa em aço, tratamento anti-ferruguem, alimentação eletrica selecional 11/200 volts. </t>
  </si>
  <si>
    <t xml:space="preserve">CENTRO CIRUGICO </t>
  </si>
  <si>
    <t xml:space="preserve">APARELHO DE RAIO X </t>
  </si>
  <si>
    <t>LOTUS INDRUSTRIA - MARCA: LOTUS</t>
  </si>
  <si>
    <t xml:space="preserve">Capacidade de processamento de no minimo 150 files 35x43 cm/hora, sistema automatico de reposição de quimicos. Alimentação eletrica de acordo com a tensão virgente da região da ansisa. </t>
  </si>
  <si>
    <t>APARELHO ELETROCARDIOGRAFO</t>
  </si>
  <si>
    <t>ALFAMED - MARCA: ALFA MED</t>
  </si>
  <si>
    <t xml:space="preserve">ELETROCARDIOGRAFO, digital e microprocessado de 12 canais, que permita a aquisição simultanea das 12 derivações; Deve acompanhar no minimo: 01 carregador acoplado, 01 tubo de gel condutor para eletrocardiografia, 01 cabo completo paciente de 10 dias, 01 cnjunto de eletrodos, sendo 06 precordiais e 4 reutilizaveis e 4 eletrodos de momebros reutilizaveis, 01 carro ou pedestal para suporte e transporte. </t>
  </si>
  <si>
    <t xml:space="preserve">APARELHO OXIMETRO </t>
  </si>
  <si>
    <t xml:space="preserve">Oximetro de dedo, portatil, tela, lcd, visor dual color, alimentação a pilha carregavel. </t>
  </si>
  <si>
    <t>APARELHO ULTRASONOGRAFIA</t>
  </si>
  <si>
    <t>Aparelho de ecografia e ultrassonografia com transfontanela, com sistema completamente digital, com no minimo 50.000 canais de digitais, tensão eletrica do equipamento bivolt.</t>
  </si>
  <si>
    <t>ARCO CIRÚRGICO</t>
  </si>
  <si>
    <t xml:space="preserve">ARMARIO ESTANTE </t>
  </si>
  <si>
    <t>ITALBRAS - MARCA: ITALBRAS</t>
  </si>
  <si>
    <t xml:space="preserve">Estante, em aço, aberta, com prateleiras na cor cinza claro, dimensões aproximadas de 920 x 300 x 1980 mm(LxPxA), com variação de +/- 5%. Estrututa desmontavel, 04 (quatro) colunas de cantoneitas no perfil L com,  nominimo 30 mm de abas e espessura minima de 1,5mm; com furação minima de 7mm par aparafusos passantes. Fundo e laterais com reforço em X. </t>
  </si>
  <si>
    <t xml:space="preserve">ARMARIO GUARDA VOLUME </t>
  </si>
  <si>
    <t xml:space="preserve">RIO OFFICE - MARCA: FENIX </t>
  </si>
  <si>
    <t xml:space="preserve">ARMARIO, Guarda-volume, multiuso, com 4 portas confeccionadas em aço SAE 1010, contendo: 02 laterais em aço espessura 0,9mm, 01 fundo de 02 tampos (superior e inferior) confeccionados em aço espessura de 0,6mm, reforço interno (esquadro) também em aço 1,20mm, fixado as laterais e base. </t>
  </si>
  <si>
    <t>ARMARIO MEDIO EM MADEIRA</t>
  </si>
  <si>
    <t xml:space="preserve">AMOEDO - MARCA: MARTINUCCI </t>
  </si>
  <si>
    <t xml:space="preserve">ARMARIO, medio, fechado, equipado com 02 portas na mesma altura do armario e 02 prateleitaqs de altra regulavel, sustentada por pinos de aço, medindo 800 x 500 x 1050 mm, com variação de +/- 5%. Confecionado em fibra de madeira aglomerada (MDF). </t>
  </si>
  <si>
    <t>ASPIRADOR CIRURGICO</t>
  </si>
  <si>
    <t>MARCA: LIDER</t>
  </si>
  <si>
    <t xml:space="preserve">Balança eletronica antropometriac, capacidade de 200kg, regua, display de 5 digitos. </t>
  </si>
  <si>
    <t xml:space="preserve">CLINICA MÉDICA </t>
  </si>
  <si>
    <t>BALANÇA ELETRONICA</t>
  </si>
  <si>
    <t xml:space="preserve">NUTRIÇÃO </t>
  </si>
  <si>
    <t xml:space="preserve">SALA DE OBSERVAÇÃO </t>
  </si>
  <si>
    <t xml:space="preserve">SALA DE MEDICAÇÃO </t>
  </si>
  <si>
    <t xml:space="preserve">BISTURI ELETRONICO </t>
  </si>
  <si>
    <t>MARCA: WEM</t>
  </si>
  <si>
    <t>Potencia de corte com variações 300 matts, modelo SS-501</t>
  </si>
  <si>
    <t xml:space="preserve">Cadeira de rodas para obeso (acima de 90 kg), confeccionada em tubos de aluminino ou aço cromado ou pintura eletrosratica dobravel, em x, co estrutura em duplo X, apoio para braços em espuma injetada ou aochoada, removiveis, escamoteaveis, protetor lateral de roupa incorporado, apoio para pes rebtiveis ou removiveis com feixa toracica e pelvica e sural; Rodas traseiras com 24 com aro propulsão em aço carbono, cabo de aluminio montado com rolamento blindado, eixo tipo quick release e pneus antifuros, rodas dianteiras giratórias com 6 ou 8, pneus maciços, com rolamentos blindados nos eixos, montados em garfos de aluminio ou nylon, freios bilaterais ajustaveis em aluminio com acionamentos das travas da frante, plaa para fixação das rodas traseiras com sistema que possibilite ajustes de anteriorização, assento e encosto em material impermeavel de alta resistencia em nylon com feixas tensoras, almofadas com espuma ded alta densidade com 5cm de espesura, no mesmo tamanho do assento fixavel por velcro, manoplas emborrachadas, pedais posteriores. Suporte de peso até 160kg. Largura do assento: 50, 5 e 60 cm. </t>
  </si>
  <si>
    <t xml:space="preserve">CADEIRA DE RODAS </t>
  </si>
  <si>
    <t>ETHNOS - MARCA:ETHNO</t>
  </si>
  <si>
    <t xml:space="preserve">Cadeira de rodas para obeso (acima de 90 kg), suporte de peso até 130kg, largura do assenyo 50, 55 e 60mm. </t>
  </si>
  <si>
    <t>MARCA: MARTIFLEX</t>
  </si>
  <si>
    <t xml:space="preserve">Com espaldar medio, fixa, em braço, com assento interno em compensado multiminas de madeira moldada anatomicamente a quente com pressão de 10kgf/cm² e espessura de 10,5 mm ou resina de poliester. Espuma em poliuretno flexivel minima. </t>
  </si>
  <si>
    <t>CADEIRA FIXA</t>
  </si>
  <si>
    <t>JFC-COMERCIO  - MARCA: MARTIFLEX</t>
  </si>
  <si>
    <t xml:space="preserve">Cadeira giratória com espaldar médio giratória, com braços regulaveis em vinil ou couro ecologico na cor preta. </t>
  </si>
  <si>
    <t>00466131</t>
  </si>
  <si>
    <t>SETOR ADMINISTRATIVO</t>
  </si>
  <si>
    <t>CADEIRA GIRATORIA EM VINIL</t>
  </si>
  <si>
    <t>00466138</t>
  </si>
  <si>
    <t>00466139</t>
  </si>
  <si>
    <t>00466140</t>
  </si>
  <si>
    <t>00466145</t>
  </si>
  <si>
    <t>00466147</t>
  </si>
  <si>
    <t>00466148</t>
  </si>
  <si>
    <t>00466149</t>
  </si>
  <si>
    <t>RECEPÇÃO</t>
  </si>
  <si>
    <t>00466150</t>
  </si>
  <si>
    <t>00466151</t>
  </si>
  <si>
    <t>MOVEIS ANDRADE - MARCA: M. ANDRADE</t>
  </si>
  <si>
    <t xml:space="preserve">CADEIRA, para coleta de sangue, construida com estrutura em tubos ovalados de aço carbono cromada, apoio de braço tipo canela, com regulagem de altura em estrutura de madeira estofada e revestida no mesmo material do encosto e assento. </t>
  </si>
  <si>
    <t xml:space="preserve">CADEIRA PARA COLETA DE SANGUE </t>
  </si>
  <si>
    <t>00466155</t>
  </si>
  <si>
    <t>SALA DE OBSERVAÇÃO</t>
  </si>
  <si>
    <t>DESEMATEC</t>
  </si>
  <si>
    <t xml:space="preserve">Tipo fawler, adulto, dimensões minimas de 2000mm (comprimento) X 950mm (largura) X 740mm (altura), de leito com estrado articulado em chapa de material não oxidavel, perfurado, estrutura tubular em aco, espessura minima de 2,5mm, diametro minimo de 25mm, estrutura não oxidavel reforçada, acabamento lateral em chapa de material não oxidavel, manivelas escamoteaveis, articulaveiscom movimentos fawler, acompanhar suporte para soro com no minimo dois ganchos e colchão com espuma em poliuretano, densidade 28, de no minimo 10cm, revestido em vinil reforçado na cor azul. </t>
  </si>
  <si>
    <t>00463218</t>
  </si>
  <si>
    <t>CAMA HOSPITALAR</t>
  </si>
  <si>
    <t>00463342</t>
  </si>
  <si>
    <t>00463343</t>
  </si>
  <si>
    <t>00463344</t>
  </si>
  <si>
    <t>00463348</t>
  </si>
  <si>
    <t>00463352</t>
  </si>
  <si>
    <t>00463354</t>
  </si>
  <si>
    <t>00463355</t>
  </si>
  <si>
    <t>00463357</t>
  </si>
  <si>
    <t>00463368</t>
  </si>
  <si>
    <t>00463369</t>
  </si>
  <si>
    <t>00463370</t>
  </si>
  <si>
    <t>00463371</t>
  </si>
  <si>
    <t>00463373</t>
  </si>
  <si>
    <t>00463374</t>
  </si>
  <si>
    <t>00463375</t>
  </si>
  <si>
    <t>00463378</t>
  </si>
  <si>
    <t>00463380</t>
  </si>
  <si>
    <t>00463381</t>
  </si>
  <si>
    <t>00464047</t>
  </si>
  <si>
    <t>00464120</t>
  </si>
  <si>
    <t>00464123</t>
  </si>
  <si>
    <t>00464126</t>
  </si>
  <si>
    <t>00464127</t>
  </si>
  <si>
    <t>00466984</t>
  </si>
  <si>
    <t>00466987</t>
  </si>
  <si>
    <t>00466988</t>
  </si>
  <si>
    <t>00466989</t>
  </si>
  <si>
    <t>00466994</t>
  </si>
  <si>
    <t>00466997</t>
  </si>
  <si>
    <t>00466999</t>
  </si>
  <si>
    <t>00467000</t>
  </si>
  <si>
    <t>00467001</t>
  </si>
  <si>
    <t>00467002</t>
  </si>
  <si>
    <t>00467011</t>
  </si>
  <si>
    <t>00467196</t>
  </si>
  <si>
    <t>00467203</t>
  </si>
  <si>
    <t>00467214</t>
  </si>
  <si>
    <t>00467239</t>
  </si>
  <si>
    <t>00467240</t>
  </si>
  <si>
    <t>00467241</t>
  </si>
  <si>
    <t xml:space="preserve">Tipo fawler, adulto, dimensões minimas de 2000mm (comprimento) X 950mm (largura) X 740mm (altura), de leito com estrado artivulado em chapa de material não oxidavel, perfurado, estrutura tubular em aco, espessura minima de 2,5mm, diametro minimo de 25mm, estrutura não oxidavel reforçada, acabamento lateral em chapa de material mão oxidavel, manivelas escamoteaveis, artivulaveiscom movimentos fawler, acompanhar suporte para soro com no minimo dois ganchos e colchão com espuma em poliuretano, densidade 28, de no minimo 10cm, revestido em vinil reforçado na cor azul. </t>
  </si>
  <si>
    <t>00463383</t>
  </si>
  <si>
    <t>CARRO DE EMERGENCIA</t>
  </si>
  <si>
    <t>FRAGA - MARCA: MEDISAUDE</t>
  </si>
  <si>
    <t xml:space="preserve">CARRO, de emergencia, tipo unidade movel, cardio-respiratória, com autonomia eletrica: deve ser construido em chapa de aço com pintura eletrostatica ou epóxi, deve possuir pelo menos 04 gavetas sobre trilhos, deve possuir suporte para soro, deve possuir cabo de força com no minimo de 03 metros de comprimento e régua com pelo menos 04 (quatro) tomadas de distribuição. </t>
  </si>
  <si>
    <t>HENTECH</t>
  </si>
  <si>
    <t>CARRO DE CURATIVO</t>
  </si>
  <si>
    <t>028/06/2023</t>
  </si>
  <si>
    <t>CONKAST EQUIPAMENTOS TECNOLOGICOS - MARCA: CONKAST</t>
  </si>
  <si>
    <t>Com balde e bacia, construido em aço inox AISI 304, polido, caracteristicas adcionais: sendo a estrutura em tudo aço inox 1 polegada de expessura, chapa nº 16, tampos em chapa aço inox com expessura nº 20, proteção nas laterais dos tampos de no minimo 6 cm de altura em aço inox de 5/16, com duas prateleiras diâmetro interno e suporte para liveira ou balde na parte inferi</t>
  </si>
  <si>
    <t>CARRO MACA REMOVIVEL</t>
  </si>
  <si>
    <t>MARCA: SMC</t>
  </si>
  <si>
    <t>02183751161</t>
  </si>
  <si>
    <t xml:space="preserve">CENTRAL DE VACUO </t>
  </si>
  <si>
    <t>FANEM - MARCA: FANEM</t>
  </si>
  <si>
    <t xml:space="preserve">CENTRIFUGA, de bancada, para laboratorio, com no minimo aas seguintes caracteristicas: estrutura em plastico injetado de alto impacto, com proteção interna em chapa de aço com tratamento anticorrosivo em toda extensão. </t>
  </si>
  <si>
    <t xml:space="preserve">CENTRIFUGA DE BANCADA </t>
  </si>
  <si>
    <t>MARCA: SCHUZ</t>
  </si>
  <si>
    <t>0003672423</t>
  </si>
  <si>
    <t>COMPRESSOR DE AR</t>
  </si>
  <si>
    <t>MARCA: AGRATTO</t>
  </si>
  <si>
    <t>9BTUS</t>
  </si>
  <si>
    <t>CONDICIONADOR DE AR DE PAREDE TIPO SPLIT</t>
  </si>
  <si>
    <t>22BUTS</t>
  </si>
  <si>
    <t>MARCA: GREE</t>
  </si>
  <si>
    <t>30BUTS</t>
  </si>
  <si>
    <t>9BUTS</t>
  </si>
  <si>
    <t>MARCA: COMFREE</t>
  </si>
  <si>
    <t>12BUTS</t>
  </si>
  <si>
    <t>00703820</t>
  </si>
  <si>
    <t>18BUTS</t>
  </si>
  <si>
    <t>MARCA: TCL</t>
  </si>
  <si>
    <t>24BUTS</t>
  </si>
  <si>
    <t>MARCA: ELGIN</t>
  </si>
  <si>
    <t>FUTURA PROCESSO - MARCA: AGRATTO</t>
  </si>
  <si>
    <t xml:space="preserve">Condicionador de Ar Split Hi Wall, capacidade de regrigeração de 30.000 btus, tensão eletrica do equipamento 220 volts. </t>
  </si>
  <si>
    <t>CONDICIONADOR DE AR TIPO SPLIT</t>
  </si>
  <si>
    <t>56BUTS</t>
  </si>
  <si>
    <t>CONDICIONADOR DE AR TIPO TETO</t>
  </si>
  <si>
    <t>SOLAB - MARCA: SOLAB</t>
  </si>
  <si>
    <t xml:space="preserve">DESTILADOR, de água, aparelho utilizado para purificar a água, tipo de matérial de construção (aço inex); possui feixa de pureza da água de saída de 3 a 8 microsiemes (mS); possui sistema de proteção em caso de falta de entretada; capacidade de produção (2 a 20 litros/hr); possui suporte para fixação na parede com regulagem de nivel; possui ressitencia tubular blindada; Alimentação eletrica 110/220 V. </t>
  </si>
  <si>
    <t>DESTILADOR DE ÁGUA</t>
  </si>
  <si>
    <t xml:space="preserve">Digital e microprocessado, de 12 canais, que permita a quisição simultanea das 12 derivações; Deve acompanhar no minimo: 01 carregador acoplado, 01 tubo de gel condutr para eletrocardiografia, 01 cabo completo de 10 dias, 01 conjunto de eletrodos, sendo 06 percordiais reutilizaveis e 4 eletrodos de membros reutilizaveis, 01 carro ou pedestal para suporte e transporte. </t>
  </si>
  <si>
    <t>SALA DO ECG</t>
  </si>
  <si>
    <t>ELETROCARDIOGRAFO</t>
  </si>
  <si>
    <t>ESCADA COM DOIS DEGRAUS</t>
  </si>
  <si>
    <t>FS COMERCIO - MARCA: AMAPÁ</t>
  </si>
  <si>
    <t xml:space="preserve">Em aço, com 06 prateleiras, dimensões 1980 x 920 x 300mm, confecionada em chapa de 0,75mm de espesura com 03 dobras em todas as bordas, modulaveis, regulaveis e desmontaveis ,colunas em chapa de 1,5mm com 02 reforços em forma de X em cada lateral, 01 reforço em forma de X no fundo, tratamento anti-ferrunginoso, pintura eletrostática na cor cinza, montagem atravez de parafusos zincados. </t>
  </si>
  <si>
    <t>00369732</t>
  </si>
  <si>
    <t>COZINHA</t>
  </si>
  <si>
    <t>ESTANTE EM AÇO</t>
  </si>
  <si>
    <t>00369733</t>
  </si>
  <si>
    <t>ALMOXARIFE</t>
  </si>
  <si>
    <t>00369734</t>
  </si>
  <si>
    <t>FARMACIA CENTRAL</t>
  </si>
  <si>
    <t>0369735</t>
  </si>
  <si>
    <t>FARMACIA SATELITE</t>
  </si>
  <si>
    <t>00369736</t>
  </si>
  <si>
    <t>00369737</t>
  </si>
  <si>
    <t>0036938</t>
  </si>
  <si>
    <t>00369739</t>
  </si>
  <si>
    <t>00369731</t>
  </si>
  <si>
    <t>ITALBRÁS - MARCA: ITALBRAS</t>
  </si>
  <si>
    <t xml:space="preserve">Estante, em aço coberta, com prateleira, na cor cinza claro, dimensões aproximadas a 920x300x1980 mm (LxPxAx), com variação de +/-%. Estrututa desmontante, 04 (quatro) colunas de cantoneira no perfil L com, no minimo 30mm de abas e espesura minima de 1,5mm; com furação minima de 7mm para parafusos passantes. Fundo e laterais com reforço em forma de X.  </t>
  </si>
  <si>
    <t>00380185</t>
  </si>
  <si>
    <t>ITALBRÁS INDUSTRIA  - MARCA: ITALBRAS</t>
  </si>
  <si>
    <t xml:space="preserve">Estante, em aço aberta, com prateleira, na cor cinza claro. </t>
  </si>
  <si>
    <t>00429635</t>
  </si>
  <si>
    <t>00429636</t>
  </si>
  <si>
    <t>00429637</t>
  </si>
  <si>
    <t>00429638</t>
  </si>
  <si>
    <t>00429639</t>
  </si>
  <si>
    <t>00429640</t>
  </si>
  <si>
    <t>00429713</t>
  </si>
  <si>
    <t xml:space="preserve">Estante em aço, aberta, com prateleiras, na cor cinza claro, dimensões aproximadas de 920x300x1980 mm (LxPxA), com variação de +/- 5%. Estrutura desmoltavel, 04 (quatro) colunas de cantoneiras no perfil L, com no minimo 30mm de abas e espessura minimoa de 1,5mm; Com furação minima de 7mm para parafusis passantes. Fundo e laterais com reforço em frma de X. </t>
  </si>
  <si>
    <t>LUIS ABERTO - MARCA: AMAPÁ</t>
  </si>
  <si>
    <t>Tipo industrial</t>
  </si>
  <si>
    <t>EXAUSTOR DE COZINHA</t>
  </si>
  <si>
    <t>INPROMED</t>
  </si>
  <si>
    <t xml:space="preserve">Movél, cupula única, LED, lumicancia minima de 100.000 LUX, comporto por base movel com rodizio, com: - ilumixação LED no minimo 100.000 a 1 metro sw distncia; - sistema de alimentação por rede e sistema de emergencia, com carregador automatico de bateria; - sistema de focalização regulavel atravez de manopla esterilizavel; - sistema de braços articulaveis, para movimentos minimos de Torção e Flexão - ajuste de intensidade de iluminação; ACESSORIOS - 02 (duas) manoplas autoclaveis; devem ser entregues com o produto todos os cabos, conectores, adaptadores e demais itens necesários ao perfeito funcionamento do conjunto ofertado; manuais de operação, em português. ALIMENTAÇÃO ELETRICA: tensão de alimentação do equipamento: bivolt ou de acordo com tensão da unidade contemplada. </t>
  </si>
  <si>
    <t>ONIX</t>
  </si>
  <si>
    <t xml:space="preserve">FOCO CIRUGICO </t>
  </si>
  <si>
    <t xml:space="preserve">AUTOCLAVE HORIZONTAL </t>
  </si>
  <si>
    <t xml:space="preserve">EPPENDORF MARCA: EPPENDORF </t>
  </si>
  <si>
    <t xml:space="preserve">Hospitalar com comando microprocessado, com remoção de ar pro bomba de vacuo duplo estagio, com gerador eletrico de vapos incorporado, estelizador horiz. Por vapor saturado a alta temperatura sob pressão C 100% de umidade relativa capacidade minima interna de 100 litros. </t>
  </si>
  <si>
    <t xml:space="preserve">Com 8 bocas. </t>
  </si>
  <si>
    <t xml:space="preserve">FOGÃO TIPO INDUSTRIAL </t>
  </si>
  <si>
    <t>MARCA: GERAFORTE</t>
  </si>
  <si>
    <t xml:space="preserve">CAP: 200L 190KVA </t>
  </si>
  <si>
    <t>PR83522D5804F</t>
  </si>
  <si>
    <t>GRUPO GERADOR DISEL</t>
  </si>
  <si>
    <t>FLEX BAHIA MOVEIS  - MARCA: MARTIFLEX</t>
  </si>
  <si>
    <t>Longarina 03 lugares, espaldar médio, sem braço</t>
  </si>
  <si>
    <t>00438551</t>
  </si>
  <si>
    <t xml:space="preserve">SALA DE ESPERA </t>
  </si>
  <si>
    <t>LONGARINA COM 3 LUGARES</t>
  </si>
  <si>
    <t>00438555</t>
  </si>
  <si>
    <t>00438558</t>
  </si>
  <si>
    <t>00438559</t>
  </si>
  <si>
    <t>00438602</t>
  </si>
  <si>
    <t>00438603</t>
  </si>
  <si>
    <t xml:space="preserve">AMOEDO SAPUCAIA - MARCA: MARTIFLEX </t>
  </si>
  <si>
    <t xml:space="preserve">Longarina com 04 lugares, para banco componivel em tudo de aço 80x40mm e espessura de 1,90mm com acabamento de superficie pintado. Assento interno em compensado multilaminas de madeira moldada anatomicamente a quente com pressão kgf/cm2 e espessura de 10.5mm ou resina de poliester. Garantia de 5 anos.  </t>
  </si>
  <si>
    <t>00377906</t>
  </si>
  <si>
    <t>LONGARINA COM 4 LUGARES</t>
  </si>
  <si>
    <t>JFC-COMERCIO E VAREJISTA DE MATERIAIS DE CONSTRUÇÃO - MARCA: MARTIFLEX</t>
  </si>
  <si>
    <t xml:space="preserve">Longarina 04 lugares para banco cpmponivel em tubo de acho 80x40mm e espessura ed 1,190mm com acabamento de superfice pintado, revestimento em vinil ou couro ecologico na cor preta. </t>
  </si>
  <si>
    <t>00441583</t>
  </si>
  <si>
    <t>00441586</t>
  </si>
  <si>
    <t>00441588</t>
  </si>
  <si>
    <t>00441589</t>
  </si>
  <si>
    <t>00441591</t>
  </si>
  <si>
    <t>00441592</t>
  </si>
  <si>
    <t>00441593</t>
  </si>
  <si>
    <t>00441594</t>
  </si>
  <si>
    <t>00441596</t>
  </si>
  <si>
    <t>00441598</t>
  </si>
  <si>
    <t>00441605</t>
  </si>
  <si>
    <t>00441606</t>
  </si>
  <si>
    <t>00441607</t>
  </si>
  <si>
    <t>00441608</t>
  </si>
  <si>
    <t>00441609</t>
  </si>
  <si>
    <t>00441610</t>
  </si>
  <si>
    <t>00441611</t>
  </si>
  <si>
    <t>00441612</t>
  </si>
  <si>
    <t>00441628</t>
  </si>
  <si>
    <t>00441630</t>
  </si>
  <si>
    <t>BARRFAB - MARCA:BARFAB</t>
  </si>
  <si>
    <t xml:space="preserve">Mesa cirugica, não eletrica, que assegure as condições necessarias para procedimentos em cirugia geral e especialidades, urologia, ginecologia e proctologia, dividida em 04 seções: 02 fixas e 02 moveis; Deslocamento longitudinal manual ou tampo modular; Sendo o tampo radiotransparente para procedimentos de raio-x e arco cirugico. </t>
  </si>
  <si>
    <t>MACA FIXA</t>
  </si>
  <si>
    <t>PORTAL DISTRIBUIDORA - MARCA: INALAMED</t>
  </si>
  <si>
    <t xml:space="preserve">Maca fixa, estrutura tubular em aço inoxidavel, diensões 1,80A 1,90 x 0,60 x 065M. Capacidade de suportar 100KG. </t>
  </si>
  <si>
    <t>OKEY MED - MARCA: ARTMED</t>
  </si>
  <si>
    <t>MESA CIRURGICA</t>
  </si>
  <si>
    <t>SALK MEDICAL - MARCA: SISMATEC</t>
  </si>
  <si>
    <t>Mesa cirugica, não eletrica, que assegure as condições necessarias para procedimentos em cirugia geral e especialidades, urologia, ginecologia e proctologia.</t>
  </si>
  <si>
    <t xml:space="preserve">MESA DE CABECEIRA E REFEIÇÃO HOSPITALAR </t>
  </si>
  <si>
    <t>MARCA: MEDISAUDE</t>
  </si>
  <si>
    <t xml:space="preserve">Acoplada e confeccionada em chapa aço tampa da mesa em madeira laminado melaminico. </t>
  </si>
  <si>
    <t xml:space="preserve">CLINICA CIRUGICA </t>
  </si>
  <si>
    <t>CLINICA PEDIATRICA</t>
  </si>
  <si>
    <t>FLEX BAHIA MOVEIS  - MARCA: MARTINUCCI</t>
  </si>
  <si>
    <t>Mesa de trabalho, com superficie linear em MDF com espessura minima de 25mm, revestida (em abas as faces) em laminado melaminico BP argila. Dimensão: 1000x600x740mm.</t>
  </si>
  <si>
    <t>00395240</t>
  </si>
  <si>
    <t>ESSENCIAL PARA AS ATIVIDADES DESENOLVIDAS NO SETOR ADMINISTRATIVO</t>
  </si>
  <si>
    <t>MESA DE TRABALHO EM MADEIRA</t>
  </si>
  <si>
    <t>00395241</t>
  </si>
  <si>
    <t>00395242</t>
  </si>
  <si>
    <t>00395244</t>
  </si>
  <si>
    <t>00395245</t>
  </si>
  <si>
    <t>Mesa de trabalho, com superficie linear em MDF com espessura minima de 25mm, revestida (em abas as faces) em laminado melaminico BP argila,  com cantos retor; Bordas em PVC extrudado, ou PSAI na cor de laminado com raio de contato com o usuario minimo de 2,5mm, atendendo as notas da ABNT virgentes.</t>
  </si>
  <si>
    <t>00397089</t>
  </si>
  <si>
    <t xml:space="preserve">Mesa de trabalho, com superficie em MDF revestida em abas as faces laminado melaminico BP argila,  com cantos retor; Bordas em PVC. Dimensão: 1200x600x7400mm. </t>
  </si>
  <si>
    <t>03385615</t>
  </si>
  <si>
    <t>00385621</t>
  </si>
  <si>
    <t>00385622</t>
  </si>
  <si>
    <t>00385630</t>
  </si>
  <si>
    <t xml:space="preserve">Mesa de trabalho, com superficie linear,  em MDF revestida em abas as faces laminado melaminico BP argila,  com cantos retor; Bordas em PVC. Dimensão: 1200x600x7400mm. </t>
  </si>
  <si>
    <t>00385632</t>
  </si>
  <si>
    <t>00385633</t>
  </si>
  <si>
    <t>00385634</t>
  </si>
  <si>
    <t>00385635</t>
  </si>
  <si>
    <t>NIR</t>
  </si>
  <si>
    <t>00385637</t>
  </si>
  <si>
    <t xml:space="preserve">COORDENAÇÃO DE ENFERMAGEM </t>
  </si>
  <si>
    <t>00385645</t>
  </si>
  <si>
    <t>00385651</t>
  </si>
  <si>
    <t>00423061</t>
  </si>
  <si>
    <t>BETRIZ COMERCIO - MARCA: MARTINUCCI</t>
  </si>
  <si>
    <t xml:space="preserve">Mesa de trabalho, com superficie linear,  em MDF com espessura minima de 25 mm, revestida (em ambas as faces) em laminado melaminico BP argila, com no minimo 2,5mm. </t>
  </si>
  <si>
    <t>00423065</t>
  </si>
  <si>
    <t xml:space="preserve">RADIOLOGIA </t>
  </si>
  <si>
    <t>00423087</t>
  </si>
  <si>
    <t>00423088</t>
  </si>
  <si>
    <t>00423089</t>
  </si>
  <si>
    <t xml:space="preserve">AMOEDO SAPUCAIA - MARCA: W3 </t>
  </si>
  <si>
    <t xml:space="preserve">MESA, de reunião, circular, diametro de 120 cm, com variação de + / - 5%, superficie em MDF com 25 mm de espessura, revestida em laminado melaminixo na cor argila. Borda em PVC extruturado na cor laminado. </t>
  </si>
  <si>
    <t xml:space="preserve">MESA PARA REUNIÃO DE MADEIRA </t>
  </si>
  <si>
    <t>MODULO DE CAPNOGRAFIA</t>
  </si>
  <si>
    <t>De cabeceira, 14', com ECG, Respiração, Temperaturvde 02 canas, Oximetro de pulso, Pressão não Invasiva, tensão de alimentaçãod do equipamentoBivolt.</t>
  </si>
  <si>
    <t xml:space="preserve">MESA DE MAYO </t>
  </si>
  <si>
    <t>CONKAST - MARCA: CONKAST</t>
  </si>
  <si>
    <t xml:space="preserve">Com bandejo inox, armação tubular pintada, sobre rodizios , altura regularvel. </t>
  </si>
  <si>
    <t xml:space="preserve">MONITOR MULTIPARAMETRICO </t>
  </si>
  <si>
    <t>De cabeceira, 14', com ECG, Respiração, Temperaturvde 02 canas, Oximetro de pulso, Pressão não Invasiva, tensão de alimentaçãod do equipamentoBivolt</t>
  </si>
  <si>
    <t>MIDARY DO BRASIL - MARCA: MIDRY</t>
  </si>
  <si>
    <t xml:space="preserve">De transporte, Microprocessado, alimentação eleteica de acordo com a tensão vigente da unidade. </t>
  </si>
  <si>
    <t>PEDESTAL EM ALUMINIO</t>
  </si>
  <si>
    <t>ALFRS INDUSTRIA - MARCA: ALFRS</t>
  </si>
  <si>
    <t>Poutrona reclinavél com movimentos independentes que proporcionam ajustes indiviuais. Cor padrão.</t>
  </si>
  <si>
    <t>00430023</t>
  </si>
  <si>
    <t>CLÍNICA MÉDICA</t>
  </si>
  <si>
    <t>POLTRONA HOSPITALAR RECLINAVEL</t>
  </si>
  <si>
    <t>00430017</t>
  </si>
  <si>
    <t>MEDI-SAUDE - MARCA:MEDI-SAUDE</t>
  </si>
  <si>
    <t>Poutrona reclinavél  movimentos simultaneo. Encosto braço, pés. Cor preta.</t>
  </si>
  <si>
    <t>0041892</t>
  </si>
  <si>
    <t>MEDI-SAUDE - MARCA:MEDISAUDE</t>
  </si>
  <si>
    <t>00473701</t>
  </si>
  <si>
    <t>00473702</t>
  </si>
  <si>
    <t>00473703</t>
  </si>
  <si>
    <t>00473689</t>
  </si>
  <si>
    <t>00473690</t>
  </si>
  <si>
    <t>00473691</t>
  </si>
  <si>
    <t>00473693</t>
  </si>
  <si>
    <t>00473694</t>
  </si>
  <si>
    <t>00473699</t>
  </si>
  <si>
    <t>00473700</t>
  </si>
  <si>
    <t>00473705</t>
  </si>
  <si>
    <t>00473706</t>
  </si>
  <si>
    <t>00473707</t>
  </si>
  <si>
    <t>00473708</t>
  </si>
  <si>
    <t>00473709</t>
  </si>
  <si>
    <t>00473710</t>
  </si>
  <si>
    <t>REFRIGERADOR TIPO RESIDENCIAL</t>
  </si>
  <si>
    <t xml:space="preserve">LEVITA </t>
  </si>
  <si>
    <t xml:space="preserve">Em bomba de infusão, estrutura tubular em aço inoxidavel, com 4 ganchos , altura regulagem atravez de mandril minima de 1.40m e 2.0 m, base em quadripe de ferro fundido revestido em material termoplasticos, pés com rodizio giratorio de 02 polegadas, auxiliando o transporte e resistente a alta carga de peso. </t>
  </si>
  <si>
    <t>00478975</t>
  </si>
  <si>
    <t>SUPORTE PARA SORO</t>
  </si>
  <si>
    <t>00478968</t>
  </si>
  <si>
    <t>00478981</t>
  </si>
  <si>
    <t>00478378</t>
  </si>
  <si>
    <t>00478979</t>
  </si>
  <si>
    <t>00478948</t>
  </si>
  <si>
    <t>00479009</t>
  </si>
  <si>
    <t>00478973</t>
  </si>
  <si>
    <t>00478958</t>
  </si>
  <si>
    <t>00478991</t>
  </si>
  <si>
    <t>00478946</t>
  </si>
  <si>
    <t>00478966</t>
  </si>
  <si>
    <t>00478987</t>
  </si>
  <si>
    <t>0047892</t>
  </si>
  <si>
    <t>00479002</t>
  </si>
  <si>
    <t>00478997</t>
  </si>
  <si>
    <t>00978957</t>
  </si>
  <si>
    <t>00478003</t>
  </si>
  <si>
    <t>00478980</t>
  </si>
  <si>
    <t>00479015</t>
  </si>
  <si>
    <t>00478930</t>
  </si>
  <si>
    <t>00478931</t>
  </si>
  <si>
    <t>00178932</t>
  </si>
  <si>
    <t>00478933</t>
  </si>
  <si>
    <t>00478934</t>
  </si>
  <si>
    <t>00478935</t>
  </si>
  <si>
    <t>00478936</t>
  </si>
  <si>
    <t>00478937</t>
  </si>
  <si>
    <t>00478938</t>
  </si>
  <si>
    <t>00478939</t>
  </si>
  <si>
    <t>00478940</t>
  </si>
  <si>
    <t>00478941</t>
  </si>
  <si>
    <t>00478942</t>
  </si>
  <si>
    <t>00478943</t>
  </si>
  <si>
    <t>00478945</t>
  </si>
  <si>
    <t>00478950</t>
  </si>
  <si>
    <t>00478951</t>
  </si>
  <si>
    <t>00478953</t>
  </si>
  <si>
    <t>00478954</t>
  </si>
  <si>
    <t>00478957</t>
  </si>
  <si>
    <t>00478959</t>
  </si>
  <si>
    <t>00478963</t>
  </si>
  <si>
    <t>00478965</t>
  </si>
  <si>
    <t>00478969</t>
  </si>
  <si>
    <t>00478970</t>
  </si>
  <si>
    <t>00478971</t>
  </si>
  <si>
    <t>00478972</t>
  </si>
  <si>
    <t>00478977</t>
  </si>
  <si>
    <t>00478978</t>
  </si>
  <si>
    <t>00478982</t>
  </si>
  <si>
    <t>00478983</t>
  </si>
  <si>
    <t>00478985</t>
  </si>
  <si>
    <t>00479010</t>
  </si>
  <si>
    <t>VENTILADOR PULMONAR MICROPROCESSADO</t>
  </si>
  <si>
    <t>MAGNAMED - MARCA: MAGNAMED</t>
  </si>
  <si>
    <t xml:space="preserve">Ventilador pulmonar microprocessado, de transporte inter e intrea hospitalar para uso em pacientes adultos e pediatrico durante o transporte. Equipamento deve permitir funcionamento com cilindro de O2 oplado. </t>
  </si>
  <si>
    <t xml:space="preserve">                                                 Secretaria da Saúde do Estado da Bahia</t>
  </si>
  <si>
    <t xml:space="preserve">                                                  Relatório de Informação Hospitalar</t>
  </si>
  <si>
    <t>BLOCO H</t>
  </si>
  <si>
    <t>INFRA-ESTRUTURA E FINANCEIRO</t>
  </si>
  <si>
    <t>DESCRIÇÃO / DETALHAMENTO DA SOLICITAÇÃO</t>
  </si>
  <si>
    <t>DATA DA SOLICITAÇÃO</t>
  </si>
  <si>
    <t>NÚMERO DO PROCESSO</t>
  </si>
  <si>
    <t>VALOR ESTIMADO</t>
  </si>
  <si>
    <t>CLASSIFICAÇÃO</t>
  </si>
  <si>
    <t>SITUAÇÃO ATUAL DO PROCESSO</t>
  </si>
  <si>
    <t>AQUISIÇÃO DE BENS PERMANENTES (EQUIPAMENTOS)</t>
  </si>
  <si>
    <t>DESCRIÇÃO DO EQUIPAMENTOS / ESPECIFICAÇÃO</t>
  </si>
  <si>
    <t>CÓDIGO SIMPAS</t>
  </si>
  <si>
    <t>QUANTIDADE</t>
  </si>
  <si>
    <t>FLAVIA LEITE DA HORA</t>
  </si>
  <si>
    <t>73-991332431</t>
  </si>
  <si>
    <t>DIRGERAL.HMJ.FABAMED@GMAIL.COM</t>
  </si>
  <si>
    <t xml:space="preserve">                                                             Secretaria da Saúde do Estado da Bahia</t>
  </si>
  <si>
    <t xml:space="preserve">                                                             Relatório de Informação Hospitalar</t>
  </si>
  <si>
    <t>BLOCO I</t>
  </si>
  <si>
    <t>PLANILHA DE INFORMAÇÕES - RECURSOS HUMANOS</t>
  </si>
  <si>
    <t>Cargo / Função</t>
  </si>
  <si>
    <t>Carga Horária</t>
  </si>
  <si>
    <t>Quantidade</t>
  </si>
  <si>
    <t>Remuneração Máxima</t>
  </si>
  <si>
    <t>Remuneração Mínima</t>
  </si>
  <si>
    <t>Vínculo Contratual</t>
  </si>
  <si>
    <t>Jornada de Trabalho</t>
  </si>
  <si>
    <t>1. Diretorias / Coordenações / Supervisões</t>
  </si>
  <si>
    <t>1.1</t>
  </si>
  <si>
    <t>Coordenador Administrativo</t>
  </si>
  <si>
    <t>1.2</t>
  </si>
  <si>
    <t>Coordenador Ambulatório</t>
  </si>
  <si>
    <t>1.3</t>
  </si>
  <si>
    <t>Coordenador Bioimagem</t>
  </si>
  <si>
    <t>1.4</t>
  </si>
  <si>
    <t>Coordenador Bloco Cirurgico</t>
  </si>
  <si>
    <t>1.5</t>
  </si>
  <si>
    <t>Coordenador CCIH</t>
  </si>
  <si>
    <t>1.6</t>
  </si>
  <si>
    <t>Coordenador Clinica Cirurgica</t>
  </si>
  <si>
    <t>1.7</t>
  </si>
  <si>
    <t>Coordenador de Contratos</t>
  </si>
  <si>
    <t>1.8</t>
  </si>
  <si>
    <t>Coordenador de Educação Permanente</t>
  </si>
  <si>
    <t>1.9</t>
  </si>
  <si>
    <t>Coordenador de Residência Clínica</t>
  </si>
  <si>
    <t>1.10</t>
  </si>
  <si>
    <t>Coordenador Emergencia</t>
  </si>
  <si>
    <t>1.11</t>
  </si>
  <si>
    <t>Coordenador Emergencia Cirurgica</t>
  </si>
  <si>
    <t>1.12</t>
  </si>
  <si>
    <t>Coordenador Enfermagem</t>
  </si>
  <si>
    <t>44hs</t>
  </si>
  <si>
    <t>CLT</t>
  </si>
  <si>
    <t>Mensalista</t>
  </si>
  <si>
    <t>1.13</t>
  </si>
  <si>
    <t>Coordenador Farmácia</t>
  </si>
  <si>
    <t>1.14</t>
  </si>
  <si>
    <t>Coordenador Fisioterapia</t>
  </si>
  <si>
    <t>1.15</t>
  </si>
  <si>
    <t>Coordenador Internação Domiciliar</t>
  </si>
  <si>
    <t>1.16</t>
  </si>
  <si>
    <t>Coordenador Laboratório</t>
  </si>
  <si>
    <t>1.17</t>
  </si>
  <si>
    <t>Coordenador RH</t>
  </si>
  <si>
    <t>1.18</t>
  </si>
  <si>
    <t>Coordenador Serviço Social</t>
  </si>
  <si>
    <t>1.19</t>
  </si>
  <si>
    <t>Coordenador Serviços Gerais</t>
  </si>
  <si>
    <t>1.20</t>
  </si>
  <si>
    <t>Coordenador Tesouraria</t>
  </si>
  <si>
    <t>1.21</t>
  </si>
  <si>
    <t>Coordenador UTI</t>
  </si>
  <si>
    <t>1.22</t>
  </si>
  <si>
    <t>Coordenador Vascular</t>
  </si>
  <si>
    <t>1.23</t>
  </si>
  <si>
    <t>Diretor Administrativo-Financeiro</t>
  </si>
  <si>
    <t>1.24</t>
  </si>
  <si>
    <t xml:space="preserve">Diretor Operacional (Gestor) </t>
  </si>
  <si>
    <t>R$ 4.839.84</t>
  </si>
  <si>
    <t>1.25</t>
  </si>
  <si>
    <t>Diretor de Assistencia a Saúde</t>
  </si>
  <si>
    <t>1.26</t>
  </si>
  <si>
    <t>Diretor de Ensino e Pesquisa</t>
  </si>
  <si>
    <t>1.27</t>
  </si>
  <si>
    <t xml:space="preserve">Diretor Técnico (Médico) </t>
  </si>
  <si>
    <t>1.28</t>
  </si>
  <si>
    <t xml:space="preserve">Gerente Operacional (Enfermeiro) </t>
  </si>
  <si>
    <t>1.29</t>
  </si>
  <si>
    <t>1.30</t>
  </si>
  <si>
    <t>Supervisor da Enfermagem</t>
  </si>
  <si>
    <t>1.31</t>
  </si>
  <si>
    <t>Supervisor de Almoxarifado</t>
  </si>
  <si>
    <t>1.32</t>
  </si>
  <si>
    <t>Supervisor de Compras</t>
  </si>
  <si>
    <t>1.33</t>
  </si>
  <si>
    <t>Supervisor de Finanças</t>
  </si>
  <si>
    <t>--</t>
  </si>
  <si>
    <t>1.34</t>
  </si>
  <si>
    <t>Supervisor de Limpeza e Telefonia</t>
  </si>
  <si>
    <t>1.35</t>
  </si>
  <si>
    <t>Supervisor de Serviço de Apoio</t>
  </si>
  <si>
    <t>1.36</t>
  </si>
  <si>
    <t>Supervisor de RH</t>
  </si>
  <si>
    <t>1.37</t>
  </si>
  <si>
    <t>Supervisor de Transporte</t>
  </si>
  <si>
    <t>2. Profissionais de Nível Superior</t>
  </si>
  <si>
    <t>2.1</t>
  </si>
  <si>
    <t>Analista de Pessoal</t>
  </si>
  <si>
    <t>2.2</t>
  </si>
  <si>
    <t>Analista Fiscal Pleno B</t>
  </si>
  <si>
    <t>2.3</t>
  </si>
  <si>
    <t xml:space="preserve">Analista Financeiro Pleno </t>
  </si>
  <si>
    <t>2.4</t>
  </si>
  <si>
    <t>Analista de Pessoal I</t>
  </si>
  <si>
    <t>2.5</t>
  </si>
  <si>
    <t>Analista Contábil Junior</t>
  </si>
  <si>
    <t>2.6</t>
  </si>
  <si>
    <t>Analista Contábil Pleno B</t>
  </si>
  <si>
    <t>2.7</t>
  </si>
  <si>
    <t>Analista Administrativo</t>
  </si>
  <si>
    <t>2.8</t>
  </si>
  <si>
    <t>Assistente Social</t>
  </si>
  <si>
    <t>30hs</t>
  </si>
  <si>
    <t>2.9</t>
  </si>
  <si>
    <t>Analista Prestação de Contas Junior</t>
  </si>
  <si>
    <t>2.10</t>
  </si>
  <si>
    <t xml:space="preserve">Enfermeira (CCIH) </t>
  </si>
  <si>
    <t>40hs</t>
  </si>
  <si>
    <t>2.11</t>
  </si>
  <si>
    <t xml:space="preserve">Enfermeira (Setor Fechado) </t>
  </si>
  <si>
    <t>2.12</t>
  </si>
  <si>
    <t xml:space="preserve">Enfermeira (Unidade Aberta) </t>
  </si>
  <si>
    <t>2.13</t>
  </si>
  <si>
    <t>Instrumentadora Cirurgica</t>
  </si>
  <si>
    <t>2.14</t>
  </si>
  <si>
    <t>Analista de Recursos humanos</t>
  </si>
  <si>
    <t>2.15</t>
  </si>
  <si>
    <t>Farmacêutico Hospitalar</t>
  </si>
  <si>
    <t>2.16</t>
  </si>
  <si>
    <t xml:space="preserve">Fisioterapeuta </t>
  </si>
  <si>
    <t>30Hs</t>
  </si>
  <si>
    <t>2.17</t>
  </si>
  <si>
    <t>Fonoaudiologa</t>
  </si>
  <si>
    <t>2.18</t>
  </si>
  <si>
    <t>Nutricionista</t>
  </si>
  <si>
    <t>36hs</t>
  </si>
  <si>
    <t>2.19</t>
  </si>
  <si>
    <t>Psicólogo</t>
  </si>
  <si>
    <t>20hs</t>
  </si>
  <si>
    <t>2.20</t>
  </si>
  <si>
    <t>Terapeuta Ocupacional</t>
  </si>
  <si>
    <t>3. Profissionais de Nível Médio / Técnicos</t>
  </si>
  <si>
    <t>3.1</t>
  </si>
  <si>
    <t>Agente de Coleta</t>
  </si>
  <si>
    <t>3.2</t>
  </si>
  <si>
    <t>Almoxarife</t>
  </si>
  <si>
    <t>3.3</t>
  </si>
  <si>
    <t>3.4</t>
  </si>
  <si>
    <t>Assistente Administrativo</t>
  </si>
  <si>
    <t>44Hs</t>
  </si>
  <si>
    <t>3.5</t>
  </si>
  <si>
    <t>Auxliar de Manutenção</t>
  </si>
  <si>
    <t>3.6</t>
  </si>
  <si>
    <t xml:space="preserve">Agente de Higien. / Serviços Gerais </t>
  </si>
  <si>
    <t>3.7</t>
  </si>
  <si>
    <t xml:space="preserve">Auxiliar Administrativo </t>
  </si>
  <si>
    <t>3.8</t>
  </si>
  <si>
    <t>Auxiliar Administrativo I</t>
  </si>
  <si>
    <t>3.9</t>
  </si>
  <si>
    <t>Auxiliar Administrativo III</t>
  </si>
  <si>
    <t>3.10</t>
  </si>
  <si>
    <t>Auxiliar Almoxarifado</t>
  </si>
  <si>
    <t>3.11</t>
  </si>
  <si>
    <t xml:space="preserve">Auxiliar de Cozinha </t>
  </si>
  <si>
    <t>3.12</t>
  </si>
  <si>
    <t>Auxiliar de Farmácia</t>
  </si>
  <si>
    <t>3.13</t>
  </si>
  <si>
    <t xml:space="preserve">Auxiliar de Lavanderia / Rouparia </t>
  </si>
  <si>
    <t>3.14</t>
  </si>
  <si>
    <t xml:space="preserve">Auxiliar Serviços de Portaria </t>
  </si>
  <si>
    <t>3.15</t>
  </si>
  <si>
    <t>Auxiliar Técnico de Manutenção</t>
  </si>
  <si>
    <t>3.16</t>
  </si>
  <si>
    <t xml:space="preserve">Copeira </t>
  </si>
  <si>
    <t>3.17</t>
  </si>
  <si>
    <t xml:space="preserve">Cozinheira </t>
  </si>
  <si>
    <t>3.18</t>
  </si>
  <si>
    <t xml:space="preserve">Dispenseiro </t>
  </si>
  <si>
    <t>3.19</t>
  </si>
  <si>
    <t>Eletricista</t>
  </si>
  <si>
    <t>3.20</t>
  </si>
  <si>
    <t>Faturista</t>
  </si>
  <si>
    <t>3.21</t>
  </si>
  <si>
    <t>Flebotomista</t>
  </si>
  <si>
    <t>3.22</t>
  </si>
  <si>
    <t xml:space="preserve">Comprador Junior </t>
  </si>
  <si>
    <t>3.23</t>
  </si>
  <si>
    <t xml:space="preserve">Comprador </t>
  </si>
  <si>
    <t>3.24</t>
  </si>
  <si>
    <t>Maqueiro</t>
  </si>
  <si>
    <t>3.25</t>
  </si>
  <si>
    <t xml:space="preserve">Motorista de Ambulância </t>
  </si>
  <si>
    <t>3.26</t>
  </si>
  <si>
    <t>Motorista Administrativo</t>
  </si>
  <si>
    <t>3.27</t>
  </si>
  <si>
    <t>Agente de Portaria</t>
  </si>
  <si>
    <t>3.28</t>
  </si>
  <si>
    <t xml:space="preserve">Recepcionista </t>
  </si>
  <si>
    <t>3.29</t>
  </si>
  <si>
    <t>Secretária</t>
  </si>
  <si>
    <t>3.30</t>
  </si>
  <si>
    <t>Téc em Esterilização</t>
  </si>
  <si>
    <t>3.31</t>
  </si>
  <si>
    <t>Téc. Adm.(Material / Pessoal)</t>
  </si>
  <si>
    <t>3.32</t>
  </si>
  <si>
    <t xml:space="preserve">Téc. de Contabilidade / Faturista </t>
  </si>
  <si>
    <t>3.33</t>
  </si>
  <si>
    <t xml:space="preserve">Téc. de Enfermagem (Unid. Aberta) </t>
  </si>
  <si>
    <t>36Hs</t>
  </si>
  <si>
    <t>3.34</t>
  </si>
  <si>
    <t>Téc. de Enfermagem (Unid. Fechada)</t>
  </si>
  <si>
    <t>3.35</t>
  </si>
  <si>
    <t xml:space="preserve">Téc. de Informática </t>
  </si>
  <si>
    <t>3.36</t>
  </si>
  <si>
    <t>3.37</t>
  </si>
  <si>
    <t xml:space="preserve">Téc. de Manutenção </t>
  </si>
  <si>
    <t>3.38</t>
  </si>
  <si>
    <t>Téc. de Nutrição</t>
  </si>
  <si>
    <t>3.39</t>
  </si>
  <si>
    <t xml:space="preserve">Téc. de Radiologia </t>
  </si>
  <si>
    <t>24Hs</t>
  </si>
  <si>
    <t>3.40</t>
  </si>
  <si>
    <t xml:space="preserve">Téc. de Segurança do Trabalho </t>
  </si>
  <si>
    <t>3.41</t>
  </si>
  <si>
    <t xml:space="preserve">Téc. em Edificação </t>
  </si>
  <si>
    <t>3.42</t>
  </si>
  <si>
    <t>Telefonista</t>
  </si>
  <si>
    <t>4. Profissionais Terceirizados</t>
  </si>
  <si>
    <t>4.1</t>
  </si>
  <si>
    <t>4.2</t>
  </si>
  <si>
    <t>Engenharia Clínica</t>
  </si>
  <si>
    <t>4.3</t>
  </si>
  <si>
    <t>Higienização / Serviços Gerais</t>
  </si>
  <si>
    <t>4.4</t>
  </si>
  <si>
    <t>4.5</t>
  </si>
  <si>
    <t>4.6</t>
  </si>
  <si>
    <t>Técnico em Refrigeração</t>
  </si>
  <si>
    <t>4.7</t>
  </si>
  <si>
    <t>Vigilante</t>
  </si>
  <si>
    <t>TOTAL GERAL</t>
  </si>
  <si>
    <t>5. Profissionais Médicos</t>
  </si>
  <si>
    <t>5.1</t>
  </si>
  <si>
    <t>Anestesiologista</t>
  </si>
  <si>
    <t>12hs</t>
  </si>
  <si>
    <t>PJ</t>
  </si>
  <si>
    <t>Diarista</t>
  </si>
  <si>
    <t>5.2</t>
  </si>
  <si>
    <t>Anestesiologista Ambulatorio</t>
  </si>
  <si>
    <t>5.3</t>
  </si>
  <si>
    <t>Anestesiologista Cirurgias Eletivas</t>
  </si>
  <si>
    <t>Plantonista</t>
  </si>
  <si>
    <t>5.4</t>
  </si>
  <si>
    <t>Assessoria e Gestão Médica</t>
  </si>
  <si>
    <t>5.5</t>
  </si>
  <si>
    <t>Auditor Médico</t>
  </si>
  <si>
    <t>5.6</t>
  </si>
  <si>
    <t>Cirurgião Geral</t>
  </si>
  <si>
    <t>24hs</t>
  </si>
  <si>
    <t>5.7</t>
  </si>
  <si>
    <t>Cirurgião Ortopedista</t>
  </si>
  <si>
    <t>5.8</t>
  </si>
  <si>
    <t>Cirurgião Urologista</t>
  </si>
  <si>
    <t>5.9</t>
  </si>
  <si>
    <t>Cirurgião Geral Ambulatório</t>
  </si>
  <si>
    <t>5.10</t>
  </si>
  <si>
    <t>Cirurgião Vascular Ambulatório</t>
  </si>
  <si>
    <t>5.11</t>
  </si>
  <si>
    <t>Clínico Geral</t>
  </si>
  <si>
    <t>5.12</t>
  </si>
  <si>
    <t>Clínico Geral Diarista</t>
  </si>
  <si>
    <t>5.13</t>
  </si>
  <si>
    <t>Clínico Geral Pediatria</t>
  </si>
  <si>
    <t>5.14</t>
  </si>
  <si>
    <t>Coordenação Médica</t>
  </si>
  <si>
    <t>5.15</t>
  </si>
  <si>
    <t>5.16</t>
  </si>
  <si>
    <t>Dermatologia</t>
  </si>
  <si>
    <t>5.17</t>
  </si>
  <si>
    <t>Diretor Médico</t>
  </si>
  <si>
    <t>5.18</t>
  </si>
  <si>
    <t>5.19</t>
  </si>
  <si>
    <t>Evolucionista FDS e Feriado</t>
  </si>
  <si>
    <t>5.20</t>
  </si>
  <si>
    <t>Evolucionista Semana</t>
  </si>
  <si>
    <t>5.21</t>
  </si>
  <si>
    <t>Gastroenterologista</t>
  </si>
  <si>
    <t>5.22</t>
  </si>
  <si>
    <t>Ginecologista Ambulatório</t>
  </si>
  <si>
    <t>5.23</t>
  </si>
  <si>
    <t>Hematologista</t>
  </si>
  <si>
    <t>5.24</t>
  </si>
  <si>
    <t>Interconsulta Neurologia</t>
  </si>
  <si>
    <t>5.25</t>
  </si>
  <si>
    <t>Interconsulta Ortopedia</t>
  </si>
  <si>
    <t>5.26</t>
  </si>
  <si>
    <t>interconsulta Pediatria</t>
  </si>
  <si>
    <t>5.27</t>
  </si>
  <si>
    <t>Interconsulta Urologia</t>
  </si>
  <si>
    <t>5.28</t>
  </si>
  <si>
    <t xml:space="preserve">Médico do Trabalho </t>
  </si>
  <si>
    <t>5.29</t>
  </si>
  <si>
    <t>Nefrologista</t>
  </si>
  <si>
    <t>5.30</t>
  </si>
  <si>
    <t>Neonatologista</t>
  </si>
  <si>
    <t>5.31</t>
  </si>
  <si>
    <t>Neurologista</t>
  </si>
  <si>
    <t>5.32</t>
  </si>
  <si>
    <t>Obstetra</t>
  </si>
  <si>
    <t>5.33</t>
  </si>
  <si>
    <t>Oncologista Cirúrgico</t>
  </si>
  <si>
    <t>5.34</t>
  </si>
  <si>
    <t>Oncologista Clínico - Ambulatório</t>
  </si>
  <si>
    <t>5.35</t>
  </si>
  <si>
    <t>Oncologista Clínico - Quimioterapia</t>
  </si>
  <si>
    <t>5.36</t>
  </si>
  <si>
    <t>Ortopedista</t>
  </si>
  <si>
    <t>5.37</t>
  </si>
  <si>
    <t>Ortopedista Ambulatório</t>
  </si>
  <si>
    <t>5.38</t>
  </si>
  <si>
    <t>Otorrino</t>
  </si>
  <si>
    <t>5.39</t>
  </si>
  <si>
    <t>Pediatra</t>
  </si>
  <si>
    <t>5.40</t>
  </si>
  <si>
    <t>Pneumologista</t>
  </si>
  <si>
    <t>5.41</t>
  </si>
  <si>
    <t>Proctologista</t>
  </si>
  <si>
    <t>5.42</t>
  </si>
  <si>
    <t xml:space="preserve">Radiologista </t>
  </si>
  <si>
    <t>5.43</t>
  </si>
  <si>
    <t>Toco-Ginecologista</t>
  </si>
  <si>
    <t>5.44</t>
  </si>
  <si>
    <t>Ultrassonografista</t>
  </si>
  <si>
    <t>5.45</t>
  </si>
  <si>
    <t>5.46</t>
  </si>
  <si>
    <t>Urologista</t>
  </si>
  <si>
    <t>5.47</t>
  </si>
  <si>
    <t>Urologista Ambulatório</t>
  </si>
  <si>
    <t>TOTAL GERAL MÉDICOS</t>
  </si>
  <si>
    <t>TOTAL GERAL RECURSOS HUMANOS</t>
  </si>
  <si>
    <t>Responsável pelo Preenchimento</t>
  </si>
  <si>
    <t>MARCOS FLAVIO DA SILVA BRAZ</t>
  </si>
  <si>
    <t>ASSISTENTE ADMINISTRATIVO</t>
  </si>
  <si>
    <t>73-998694964</t>
  </si>
  <si>
    <t>rh.hmj.fabamed@gmail.com</t>
  </si>
  <si>
    <t xml:space="preserve">  </t>
  </si>
  <si>
    <t>BLOCO J</t>
  </si>
  <si>
    <t>Unidades</t>
  </si>
  <si>
    <t>Unidade de Internação</t>
  </si>
  <si>
    <t>Altas</t>
  </si>
  <si>
    <t>Transferências Externas</t>
  </si>
  <si>
    <t>Transferências Internas</t>
  </si>
  <si>
    <t>Evasão</t>
  </si>
  <si>
    <t>Óbitos &lt; 24 h</t>
  </si>
  <si>
    <t>Óbitos &gt; 24 h</t>
  </si>
  <si>
    <t>SAÍDAS POR CLÍNICA</t>
  </si>
  <si>
    <t>1</t>
  </si>
  <si>
    <t>Número de Pacientes</t>
  </si>
  <si>
    <t>Clínica Médica</t>
  </si>
  <si>
    <t>2</t>
  </si>
  <si>
    <t>Clínica Saúde Mental</t>
  </si>
  <si>
    <t>3</t>
  </si>
  <si>
    <t xml:space="preserve">Clínica Cirúrgica </t>
  </si>
  <si>
    <t>6</t>
  </si>
  <si>
    <t>Pediátrica</t>
  </si>
  <si>
    <t>TOTAL</t>
  </si>
  <si>
    <t>TOTAL DE SAÍDAS (Altas+Óbitos+Transf.Externas+Evasão)</t>
  </si>
  <si>
    <t xml:space="preserve">                                                                                                                                                                                                                     </t>
  </si>
  <si>
    <t>Nº de leitos CONTRATADOS</t>
  </si>
  <si>
    <t>Nº de pacientes/dia</t>
  </si>
  <si>
    <t>Nº de leitos dia no mês</t>
  </si>
  <si>
    <t>Infec.              Hospitalar</t>
  </si>
  <si>
    <t>Nº de leitos ATIVOS</t>
  </si>
  <si>
    <t>Motivo Inativação do Leito</t>
  </si>
  <si>
    <t>Número de Leitos e Leitos Dia</t>
  </si>
  <si>
    <t>4</t>
  </si>
  <si>
    <t>Nº de dias do mês</t>
  </si>
  <si>
    <t>BLOCO L</t>
  </si>
  <si>
    <t>ESTRUTURA DE ATENDIMENTOS COMPLEMENTAR</t>
  </si>
  <si>
    <t>Item</t>
  </si>
  <si>
    <t>Qtde. Salas</t>
  </si>
  <si>
    <t>Desativadas</t>
  </si>
  <si>
    <t>Motivo Desativação</t>
  </si>
  <si>
    <t>Salas Cirúrgicas</t>
  </si>
  <si>
    <t>Salas Cirurgia Amb.</t>
  </si>
  <si>
    <t>Consultórios Amb.</t>
  </si>
  <si>
    <t>BLOCO M</t>
  </si>
  <si>
    <t>ATIVIDADE CIRÚRGICA</t>
  </si>
  <si>
    <t>Frequência</t>
  </si>
  <si>
    <t>Cirurgias Eletivas Realizadas</t>
  </si>
  <si>
    <t>Cirurgias de Urgência</t>
  </si>
  <si>
    <t>Total de cirurgias programadas</t>
  </si>
  <si>
    <t>Suspensas por motivos clínicos</t>
  </si>
  <si>
    <t>Suspensas por motivos administrativos</t>
  </si>
  <si>
    <t>Não comparecimento do paciente</t>
  </si>
  <si>
    <t>Taxa de suspensão de cirurgia ELETIVA</t>
  </si>
  <si>
    <t>04.06 - Cirurgia do Aparelho Circulatório</t>
  </si>
  <si>
    <t>04.07 - Cirurgia do Aparelho Digestivo, Órgãos Anexos e Parede Abdominal</t>
  </si>
  <si>
    <t>04.08 - Cirurgia do Sistema Osteomuscular</t>
  </si>
  <si>
    <t>04.09 - Cirurgia do Aparelho Geniturinário</t>
  </si>
  <si>
    <t>BLOCO N</t>
  </si>
  <si>
    <t>ATIVIDADE AMBULATORIAL / URGÊNCIA</t>
  </si>
  <si>
    <t>Tipo de atendimento</t>
  </si>
  <si>
    <t>03.01.01.007-2 – Consulta Médica na Atenção Especializada</t>
  </si>
  <si>
    <t>03.01.06.006-1 – Atendimento de Urgência na Atenção Especializada- Médico</t>
  </si>
  <si>
    <t>03.01.06.002-9 – Atendimento de Urgência com Observação 24 Horas em Atenção Especializada</t>
  </si>
  <si>
    <t>TOTAL PROCEDIMENTOS AMBULATORIAIS</t>
  </si>
  <si>
    <t>5</t>
  </si>
  <si>
    <t>04.01 - Pequenas cirurgias e cirurgias de pele, tecido subcutâneo e mucosa</t>
  </si>
  <si>
    <t>04.04 - Cirurgia das vias aéreas superiores, da face, da cabeça e do pescoço</t>
  </si>
  <si>
    <t>7</t>
  </si>
  <si>
    <t>04.07 - Cirurgia do aparelho digestivo, órgãos anexos e parede abdominal</t>
  </si>
  <si>
    <t>8</t>
  </si>
  <si>
    <t>04.08 - Cirurgia do sistema osteomuscular</t>
  </si>
  <si>
    <t>9</t>
  </si>
  <si>
    <t>04.12 - Cirurgia torácica</t>
  </si>
  <si>
    <t>10</t>
  </si>
  <si>
    <t>04.15 - Outras cirurgias</t>
  </si>
  <si>
    <t>11</t>
  </si>
  <si>
    <t>TOTAL CIRURGIAS AMBULATORIAIS</t>
  </si>
  <si>
    <t xml:space="preserve">TOTAL </t>
  </si>
  <si>
    <t>BLOCO O</t>
  </si>
  <si>
    <t>PRESSÃO DE URGÊNCIA</t>
  </si>
  <si>
    <t>BLOCO O1 - ÓBITOS DE PACIENTES ATENDIDOS NO PRONTO-SOCORRO</t>
  </si>
  <si>
    <t xml:space="preserve">Pacientes </t>
  </si>
  <si>
    <t>&lt; 24 horas</t>
  </si>
  <si>
    <t>&gt; 24 horas</t>
  </si>
  <si>
    <t>Total</t>
  </si>
  <si>
    <t>Taxa Mort. Geral</t>
  </si>
  <si>
    <t>Taxa Mortalidade Instucional</t>
  </si>
  <si>
    <t>N° de pacientes atendidos</t>
  </si>
  <si>
    <t>Nº de pacientes encaminhados para internação</t>
  </si>
  <si>
    <t>BLOCO P</t>
  </si>
  <si>
    <t>ATIVIDADE DE APOIO DIAGNÓSTICO</t>
  </si>
  <si>
    <t>Tipo de EXAME</t>
  </si>
  <si>
    <t>Internação</t>
  </si>
  <si>
    <t>Ambulatório</t>
  </si>
  <si>
    <t>Pronto-Socorro</t>
  </si>
  <si>
    <t>QUANTIFICAÇÃO DE OUTROS = AMBULATÓRIO + PRONTO SOCORRO</t>
  </si>
  <si>
    <t>EXAMES</t>
  </si>
  <si>
    <t>AMBULATÓRIO</t>
  </si>
  <si>
    <t>PRONTO-SOCORRO</t>
  </si>
  <si>
    <t>02.02 - Diagnóstico em Laboratório Clínico</t>
  </si>
  <si>
    <t>Cód. Procedimento</t>
  </si>
  <si>
    <t>02.04 - Diagnóstico por Radiologia</t>
  </si>
  <si>
    <t>02.05 - Diagnóstico por Ultrassonografia</t>
  </si>
  <si>
    <t>02.11 - Métodos Diagnóstico em Especialidades (ECG)</t>
  </si>
  <si>
    <t>BLOCO Q</t>
  </si>
  <si>
    <t>INDICADORES SELECIONADOS</t>
  </si>
  <si>
    <t>UNIDADE DE INTERNAÇÃO</t>
  </si>
  <si>
    <t xml:space="preserve">TAXA DE OCUPAÇÃO </t>
  </si>
  <si>
    <t>MÉDIA DE PERMANÊNCIA                       (em dias)</t>
  </si>
  <si>
    <t>ÍNDICE DE ROTATIVIDADE SAÍDAS/LEITO</t>
  </si>
  <si>
    <t>TAXA DE MORTALIDADE</t>
  </si>
  <si>
    <t>TAXA DE INFECÇÃO HOSPITALAR</t>
  </si>
  <si>
    <t xml:space="preserve">QUANTIFICAÇÃO DE OUTROS              </t>
  </si>
  <si>
    <t>GERAL</t>
  </si>
  <si>
    <t>INSTIT.</t>
  </si>
  <si>
    <t>INTERNAÇÃO</t>
  </si>
  <si>
    <t>INDICADOR GLOBAL</t>
  </si>
  <si>
    <t xml:space="preserve">                          Responsável pelo preenchimento</t>
  </si>
  <si>
    <t>BLOCO R - GESTÃO DA CLÍNICA</t>
  </si>
  <si>
    <t>Pacientes que receberam alta com necessidade de acompanhamento</t>
  </si>
  <si>
    <t>Total de saídas com agendamento prévio no ambulatório</t>
  </si>
  <si>
    <t>Percentual de saídas com agendamento prévio</t>
  </si>
  <si>
    <t>BLOCO S - INDICADORES DE QUALIDADE (PROFISSIONAIS DE NIVEL TÉCNICO)</t>
  </si>
  <si>
    <t>Total de profissionais de nivel técnico,sem experiencia anterior comprovada ,contratados a titulo de primeiro emprego</t>
  </si>
  <si>
    <t>Total geral de profissionais de nivel técnico</t>
  </si>
  <si>
    <t>Percentual de profissionais de nivel técnico,sem experiencia anterior comprovada ,contratados a titulo de primeiro emprego</t>
  </si>
  <si>
    <t>BLOCO T - INDICADORES DE QUALIDADE (PROFISSIONAIS DE NIVEL SUPERIOR)</t>
  </si>
  <si>
    <t>Total de profissionais de nivel superior,sem experiencia anterior comprovada ,contratados a titulo de primeiro emprego</t>
  </si>
  <si>
    <t>Total geral de profissionais de nivel superior</t>
  </si>
  <si>
    <t>Percentual de profissionais de nivel superior,sem experiencia anterior comprovada ,contratados a titulo de primeiro emprego</t>
  </si>
  <si>
    <t>BLOCO U - INSERÇÃO NO SISTEMA DE SAÚDE</t>
  </si>
  <si>
    <t>Total de unidades de atenção básica no município do hospital</t>
  </si>
  <si>
    <t>Total de visitas institucionais</t>
  </si>
  <si>
    <t>Percentual de unidades visitadas</t>
  </si>
  <si>
    <t>BLOCO V - GESTÃO DE PESSOAS</t>
  </si>
  <si>
    <t>Número de reuniões de educação permanente</t>
  </si>
  <si>
    <t>BLOCO X - DESEMPENHO ÁREA DE HUMANIZAÇÃO</t>
  </si>
  <si>
    <t>Quantidade de pacientes crônicos</t>
  </si>
  <si>
    <t>Quantidade de cuidadores treinados</t>
  </si>
  <si>
    <t>Percentual de cuidadores treinados em relação a pacientes crônicos</t>
  </si>
  <si>
    <t xml:space="preserve">       Relatório de Informação Hospitalar</t>
  </si>
  <si>
    <t>BLOCO V</t>
  </si>
  <si>
    <t>PRODUÇÃO AMBULATORIAL FÍSICO-FINANCEIRO - INFORMAÇÕES SIA/SUS</t>
  </si>
  <si>
    <t>PROCEDIMENTOS AMBULATORIAIS</t>
  </si>
  <si>
    <t>FÍSICO</t>
  </si>
  <si>
    <t>FINANCEIRO</t>
  </si>
  <si>
    <t>GRUPO: 02-PROCEDIMENTOS COM FINALIDADE DIAGNOSTICA</t>
  </si>
  <si>
    <t>TOTAL DO GRUPO 02</t>
  </si>
  <si>
    <t>GRUPO: 03-PROCEDIMENTOS CLINICOS</t>
  </si>
  <si>
    <t>TOTAL DO GRUPO 03</t>
  </si>
  <si>
    <t>GRUPO: 04-CIRURGIAS AMBULATORIAIS</t>
  </si>
  <si>
    <t xml:space="preserve">04.01 - Pequenas cirurgias e cirurgias de pele, tecido subcutâneo e mucosa
04.04 - Cirurgia das vias aéreas superiores, da face, da cabeça e do pescoço
04.07 - Cirurgia do aparelho digestivo, órgãos anexos e parede abdominal
04.08 - Cirurgia do sistema osteomuscular
04.12 - Cirurgia torácica
04.15 - Outras cirurgias
</t>
  </si>
  <si>
    <t>TOTAL DO GRUPO 04</t>
  </si>
  <si>
    <t>BLOCO X</t>
  </si>
  <si>
    <t>PRODUÇÃO INTERNAÇÃO (AIH) FÍSICO-FINANCEIRO</t>
  </si>
  <si>
    <t>04.06- Cirurgias do Aparelho Circulatório</t>
  </si>
  <si>
    <t>04.07 - Cirurgia do Aparelho Digestivo, Órgãos anexos e Parede Abdominal</t>
  </si>
  <si>
    <t>04.09- Cirurgia do Aparelho Genito-Urinário</t>
  </si>
  <si>
    <t>Pediatria</t>
  </si>
  <si>
    <t xml:space="preserve">                                                    Relatório de Informação Hospitalar</t>
  </si>
  <si>
    <t>BLOCO C</t>
  </si>
  <si>
    <t>SITUAÇÃO FINANCEIRA</t>
  </si>
  <si>
    <t>Conceito</t>
  </si>
  <si>
    <t>Valor</t>
  </si>
  <si>
    <t>A</t>
  </si>
  <si>
    <t>SALDO ANTERIOR</t>
  </si>
  <si>
    <t>B</t>
  </si>
  <si>
    <t>TOTAL RECEITAS</t>
  </si>
  <si>
    <t>B1</t>
  </si>
  <si>
    <t>CONTRATO SESAB / LÍQUIDO RECEBIDO</t>
  </si>
  <si>
    <t>B2</t>
  </si>
  <si>
    <t>APLICAÇÃO FINANCEIRA / RENDIMENTOS</t>
  </si>
  <si>
    <t>B3</t>
  </si>
  <si>
    <t>OUTROS RECEBIMENTOS</t>
  </si>
  <si>
    <t>C</t>
  </si>
  <si>
    <t>TOTAL DESPESA</t>
  </si>
  <si>
    <t>C1</t>
  </si>
  <si>
    <t>FOLHA</t>
  </si>
  <si>
    <t>C2</t>
  </si>
  <si>
    <t>SERVIÇOS MÉDICOS TERCEIRIZADOS</t>
  </si>
  <si>
    <t>C3</t>
  </si>
  <si>
    <t>SERVIÇOS ASSISTENCIAIS TERCEIRIZADOS</t>
  </si>
  <si>
    <t>C4</t>
  </si>
  <si>
    <t>MEDICAMENTOS</t>
  </si>
  <si>
    <t>C5</t>
  </si>
  <si>
    <t>MATERIAIS MÉDICOS</t>
  </si>
  <si>
    <t>C6</t>
  </si>
  <si>
    <t>LABORATÓRIO</t>
  </si>
  <si>
    <t>C7</t>
  </si>
  <si>
    <t>NUTRIÇÃO</t>
  </si>
  <si>
    <t>C8</t>
  </si>
  <si>
    <t>SERVIÇOS DE CONCESSÃO PÚBLICA</t>
  </si>
  <si>
    <t>C9</t>
  </si>
  <si>
    <t>LIMPEZA E HIGIENIZAÇÃO</t>
  </si>
  <si>
    <t>C10</t>
  </si>
  <si>
    <t>SERVIÇO DE MANUTENÇÃO</t>
  </si>
  <si>
    <t>C11</t>
  </si>
  <si>
    <t>MATERIAIS DE MANUTENÇÃO</t>
  </si>
  <si>
    <t>C12</t>
  </si>
  <si>
    <t>MATERIAL DE EXPEDIENTE</t>
  </si>
  <si>
    <t>C13</t>
  </si>
  <si>
    <t>LAVANDERIA</t>
  </si>
  <si>
    <t>C14</t>
  </si>
  <si>
    <t>TRANSPORTES</t>
  </si>
  <si>
    <t>C15</t>
  </si>
  <si>
    <t>COMUNICAÇÃO E MARKETING</t>
  </si>
  <si>
    <t>C16</t>
  </si>
  <si>
    <t>TEC. DA INFORMAÇÃO E COMUNICAÇÃO</t>
  </si>
  <si>
    <t>C17</t>
  </si>
  <si>
    <t>VIAGENS</t>
  </si>
  <si>
    <t>C18</t>
  </si>
  <si>
    <t>CONSULTORIAS</t>
  </si>
  <si>
    <t>C19</t>
  </si>
  <si>
    <t>TAXAS E JUROS</t>
  </si>
  <si>
    <t>C20</t>
  </si>
  <si>
    <t>MATERIAL PERMANENTE</t>
  </si>
  <si>
    <t>C21</t>
  </si>
  <si>
    <t>IMPOSTOS</t>
  </si>
  <si>
    <t>ENSINO E PESQUISA</t>
  </si>
  <si>
    <t>C22</t>
  </si>
  <si>
    <t>MATERIAL DE CONSUMO</t>
  </si>
  <si>
    <t>C23</t>
  </si>
  <si>
    <t>SEGUROS</t>
  </si>
  <si>
    <t>C24</t>
  </si>
  <si>
    <t>OUTROS NÃO DETALHADOS</t>
  </si>
  <si>
    <t>RESULTADO FINAL (A+B-C)</t>
  </si>
  <si>
    <t>D</t>
  </si>
  <si>
    <t>PROVISÃO TRABALHISTA (D1+D2)</t>
  </si>
  <si>
    <t>D1</t>
  </si>
  <si>
    <t>SALDO PROVISÃO ACUMULADO</t>
  </si>
  <si>
    <t>D2</t>
  </si>
  <si>
    <t>PROVISÃO DO MÊS</t>
  </si>
  <si>
    <t>CASSIA MICHELE LIMA</t>
  </si>
  <si>
    <t>ANALISTA DE PRESTAÇÃO DE CONTAS JÚNIOR</t>
  </si>
  <si>
    <t>71 3033 4507</t>
  </si>
  <si>
    <t>prestacaodecontas@fabamed.org.br</t>
  </si>
  <si>
    <t>Secretaria da Saúde do Estado da Bahia                                         UNIDADE:</t>
  </si>
  <si>
    <t>Relatório de Informação Hospitalar                                                   ANO:</t>
  </si>
  <si>
    <t>BLOCO D</t>
  </si>
  <si>
    <t>DETALHAMENTO DAS DESPESAS DA UNIDADE</t>
  </si>
  <si>
    <t>Código Objeto / Código Conceito</t>
  </si>
  <si>
    <t>Nota Explicativa / Detalhamento da Despesa</t>
  </si>
  <si>
    <t>Valor Pago</t>
  </si>
  <si>
    <t>1 - Folha / 1.1 - Salários</t>
  </si>
  <si>
    <t>1 - Folha / 1.2 - Obrigações Sociais / INSS</t>
  </si>
  <si>
    <t>1 - Folha / 1.3 - Obrigações Sociais / FGTS</t>
  </si>
  <si>
    <t>1 - Folha / 1.4 - Obrigações Sociais / PIS</t>
  </si>
  <si>
    <t>1 - Folha / 1.5 - Benefícios</t>
  </si>
  <si>
    <t>1 - Folha / 1.6 - Provisão (13°, férias, rescisões etc)</t>
  </si>
  <si>
    <t>1 - Folha / 1.7 - Seguros</t>
  </si>
  <si>
    <t>1 - Folha / 1.8 - RPA (autônomo)</t>
  </si>
  <si>
    <t>2 - Serviços Médicos Terceirizados / 2.1 - Anestesiologia</t>
  </si>
  <si>
    <t>2 - Serviços Médicos Terceirizados / 2.2 - Vasculares</t>
  </si>
  <si>
    <t>2 - Serviços Médicos Terceirizados / 2.3 - Cardiologia</t>
  </si>
  <si>
    <t>2 - Serviços Médicos Terceirizados / 2.4 - Radiologia</t>
  </si>
  <si>
    <t>2 - Serviços Médicos Terceirizados / 2.5 - Oncologia</t>
  </si>
  <si>
    <t>2 - Serviços Médicos Terceirizados / 2.6 - Proctologia</t>
  </si>
  <si>
    <t>2 - Serviços Médicos Terceirizados / 2.7 - Urologia</t>
  </si>
  <si>
    <t>2 - Serviços Médicos Terceirizados / 2.8 - Cirurgia Plástica</t>
  </si>
  <si>
    <t>2 - Serviços Médicos Terceirizados / 2.9 - Cirurgia Geral</t>
  </si>
  <si>
    <t>2 - Serviços Médicos Terceirizados / 2.10 - Cirurgia Cabeça e Pescoço</t>
  </si>
  <si>
    <t>2 - Serviços Médicos Terceirizados / 2.11 - Cirurgia Pediatrica</t>
  </si>
  <si>
    <t>2 - Serviços Médicos Terceirizados / 2.12 - Clínica Geral</t>
  </si>
  <si>
    <t>2 - Serviços Médicos Terceirizados / 2.13 - Obstetrícia</t>
  </si>
  <si>
    <t>2 - Serviços Médicos Terceirizados / 2.14 - Ultrassonografia</t>
  </si>
  <si>
    <t>2 - Serviços Médicos Terceirizados / 2.15 - Pediatria</t>
  </si>
  <si>
    <t>2 - Serviços Médicos Terceirizados / 2.16 - Ortopedia</t>
  </si>
  <si>
    <t>2 - Serviços Médicos Terceirizados / 2.17 - Plantonistas</t>
  </si>
  <si>
    <t>2 - Serviços Médicos Terceirizados / 2.18 - Toco-Ginecologia</t>
  </si>
  <si>
    <t>2 - Serviços Médicos Terceirizados / 2.19 - Neurologia</t>
  </si>
  <si>
    <t>2 - Serviços Médicos Terceirizados / 2.20 - Infectologia</t>
  </si>
  <si>
    <t>2 - Serviços Médicos Terceirizados / 2.21 - Pneumologia</t>
  </si>
  <si>
    <t>2 - Serviços Médicos Terceirizados / 2.22 - Gastroenterologia</t>
  </si>
  <si>
    <t>2 - Serviços Médicos Terceirizados / 2.23 - Coloproctologia</t>
  </si>
  <si>
    <t>2 - Serviços Médicos Terceirizados / 2.25 - Hematologia</t>
  </si>
  <si>
    <t>2 - Serviços Médicos Terceirizados / 2.26 - Nefrologia</t>
  </si>
  <si>
    <t>2 - Serviços Médicos Terceirizados / 2.27 - Angiologia</t>
  </si>
  <si>
    <t>2 - Serviços Médicos Terceirizados / 2.28 - Neonatologia</t>
  </si>
  <si>
    <t>2 - Serviços Médicos Terceirizados / 2.29 - Terapia Intensiva Adulto</t>
  </si>
  <si>
    <t>2 - Serviços Médicos Terceirizados / 2.30 - Endocrinologia</t>
  </si>
  <si>
    <t>2 - Serviços Médicos Terceirizados / 2.31 - Nefropediatria</t>
  </si>
  <si>
    <t>2 - Serviços Médicos Terceirizados / 2.32 - Neuropediatria</t>
  </si>
  <si>
    <t>2 - Serviços Médicos Terceirizados / 2.33 - Cardiopediatria</t>
  </si>
  <si>
    <t>2 - Serviços Médicos Terceirizados / 2.34 - Oftalmologia</t>
  </si>
  <si>
    <t>2 - Serviços Médicos Terceirizados / 2.35 - Nutrologia</t>
  </si>
  <si>
    <t>2 - Serviços Médicos Terceirizados / 2.36 - Ecocardiografia</t>
  </si>
  <si>
    <t>2 - Serviços Médicos Terceirizados / 2.37 - Ensino e Pesquisa</t>
  </si>
  <si>
    <t>2 - Serviços Médicos Terceirizados / 2.38 - Outras Especialidades Médicas</t>
  </si>
  <si>
    <t>3 - Serviços Assistenciais Terceirizados / 3.1 - Hemodialise</t>
  </si>
  <si>
    <t>3 - Serviços Assistenciais Terceirizados / 3.2 - Endoscopia</t>
  </si>
  <si>
    <t>3 - Serviços Assistenciais Terceirizados / 3.3 - Internação Domiciliar</t>
  </si>
  <si>
    <t>3 - Serviços Assistenciais Terceirizados / 3.4 - Espirometria</t>
  </si>
  <si>
    <t>3 - Serviços Assistenciais Terceirizados / 3.5 - Eletroencefalograma</t>
  </si>
  <si>
    <t>3 - Serviços Assistenciais Terceirizados / 3.6 - Profissionais Nível Superior</t>
  </si>
  <si>
    <t>3 - Serviços Assistenciais Terceirizados / 3.7 - Esterilização</t>
  </si>
  <si>
    <t>4 - Medicamentos / 4.1 - Medicamentos</t>
  </si>
  <si>
    <t>4 - Medicamentos / 4.2 - Nutrição Parenteral</t>
  </si>
  <si>
    <t>5 - Materiais Médicos / 5.1 - Material Penso</t>
  </si>
  <si>
    <t>5 - Materiais Médicos / 5.2 - OPME</t>
  </si>
  <si>
    <t>5 - Materiais Médicos / 5.3 - CME</t>
  </si>
  <si>
    <t>5 - Materiais Médicos / 5.4 - Gases Medicinais</t>
  </si>
  <si>
    <t>5 - Materiais Médicos / 5.5 - Radiológicos</t>
  </si>
  <si>
    <t>6 - Laboratório / 6.1 - Insumos</t>
  </si>
  <si>
    <t>6 - Laboratório / 6.2 - Laboratório (Se Terceirizado)</t>
  </si>
  <si>
    <t>6 - Laboratório / 6.3 - PNCQ</t>
  </si>
  <si>
    <t>6 - Laboratório / 6.4 - Comodatos</t>
  </si>
  <si>
    <t>6 - Laboratório / 6.5 - Exames Terceirizados</t>
  </si>
  <si>
    <t>7 - Nutrição / 7.1 - Gêneros Alimentícios</t>
  </si>
  <si>
    <t>7 - Nutrição / 7.2 - Nutrição Enteral</t>
  </si>
  <si>
    <t>7 - Nutrição / 7.3 - Água Mineral</t>
  </si>
  <si>
    <t>7 - Nutrição / 7.4 - GLP</t>
  </si>
  <si>
    <t>7 - Nutrição / 7.5 - Descartáveis</t>
  </si>
  <si>
    <t>7 - Nutrição / 7.6 - Material de Limpeza</t>
  </si>
  <si>
    <t>8 - Serviços de Concessão Pública / 8.1 - Coleta de Lixo Hospitalar</t>
  </si>
  <si>
    <t>8 - Serviços de Concessão Pública / 8.2 - Telefonia</t>
  </si>
  <si>
    <t>8 - Serviços de Concessão Pública / 8.3 - Provedor de Internet</t>
  </si>
  <si>
    <t>8 - Serviços de Concessão Pública / 8.4 - Água</t>
  </si>
  <si>
    <t>8 - Serviços de Concessão Pública / 8.5 - Energia Elétrica</t>
  </si>
  <si>
    <t>9 - Limpeza e Higienização / 9.1 - Serviço de Limpeza e Higienização (terceirizado)</t>
  </si>
  <si>
    <t>9 - Limpeza e Higienização / 9.2 - Material de Limpeza e Higienização</t>
  </si>
  <si>
    <t>10 - Serviços de Manutenção / 10.1 - Engenharia Clínica</t>
  </si>
  <si>
    <t>10 - Serviços de Manutenção / 10.2 - Refrigeração</t>
  </si>
  <si>
    <t>10 - Serviços de Manutenção / 10.3 - Detetização</t>
  </si>
  <si>
    <t>10 - Serviços de Manutenção / 10.4 - Elevadores</t>
  </si>
  <si>
    <t>10 - Serviços de Manutenção / 10.5 - Gerador de Energia</t>
  </si>
  <si>
    <t>10 - Serviços de Manutenção / 10.6 - Contratos Manutenção Equip. Médico/Hospitalar</t>
  </si>
  <si>
    <t>10 - Serviços de Manutenção / 10.7 - Servidor de Telefonia</t>
  </si>
  <si>
    <t>10 - Serviços de Manutenção / 10.8 - Central Telefônica</t>
  </si>
  <si>
    <t>10 - Serviços de Manutenção / 10.9 - Prestações Eventuais de Serviços Terc. PF e PJ</t>
  </si>
  <si>
    <t>11 - Materiais de Manutenção / 11.1 - Material de Manutenção Predial</t>
  </si>
  <si>
    <t>11 - Materiais de Manutenção / 11.2 - Material de Manutenção Equipamentos (demais)</t>
  </si>
  <si>
    <t>11 - Materiais de Manutenção / 11.3 - Material de Manutenção Engenharia Clínica</t>
  </si>
  <si>
    <t>11 - Materiais de Manutenção / 11.4 - Fretes e Carretos Engenharia Clínica</t>
  </si>
  <si>
    <t>11 - Materiais de Manutenção / 11.5 - EPI</t>
  </si>
  <si>
    <t>12 - Material de Expediente / 12.1 - Impressos</t>
  </si>
  <si>
    <t>12 - Material de Expediente / 12.2 - Material Expediente</t>
  </si>
  <si>
    <t>13 - Lavanderia / 13.1 - Processamento de Roupa</t>
  </si>
  <si>
    <t>13 - Lavanderia / 13.2 - Material de Lavanderia</t>
  </si>
  <si>
    <t>13 - Lavanderia / 13.3 - Costuraria</t>
  </si>
  <si>
    <t>14 - Transportes / 14.1 - Combustiveis</t>
  </si>
  <si>
    <t>14 - Transportes / 14.2 - Seguros / Licenciamentos e Multas</t>
  </si>
  <si>
    <t>14 - Transportes / 14.3 - Manutenção Veículos</t>
  </si>
  <si>
    <t>14 - Transportes / 14.4 - Fretes e Correspondênciais</t>
  </si>
  <si>
    <t>14 - Transportes / 14.5 - Moto Boy</t>
  </si>
  <si>
    <t>14 - Transportes / 14.6 - Deslocamentos de Pacientes</t>
  </si>
  <si>
    <t>14 - Transportes / 14.7 - Táxi e Transporte Coletivo</t>
  </si>
  <si>
    <t>15 - Comunicação e Marketing / 15.1 - Propaganda / Publicações Legais</t>
  </si>
  <si>
    <t>15 - Comunicação e Marketing / 15.2 - Site</t>
  </si>
  <si>
    <t>15 - Comunicação e Marketing / 15.3 - Confraternizações</t>
  </si>
  <si>
    <t>15 - Comunicação e Marketing / 15.4 - Eventos</t>
  </si>
  <si>
    <t>15 - Comunicação e Marketing / 15.5 - Sinalização</t>
  </si>
  <si>
    <t>15 - Comunicação e Marketing / 15.6 - Material Gráfico</t>
  </si>
  <si>
    <t>15 - Comunicação e Marketing / 15.7 - Fardamento</t>
  </si>
  <si>
    <t>15 - Comunicação e Marketing / 15.8 - Crachá</t>
  </si>
  <si>
    <t>16 - Tec. da Informação / 16.1 - Serviços de Manutenção</t>
  </si>
  <si>
    <t>16 -Tec. da Informação / 16.2 - Software</t>
  </si>
  <si>
    <t>16 - Tec. da Informação / 16.3 - Tele Medicina</t>
  </si>
  <si>
    <t>17 - Viagens / 17.1 - Passagens</t>
  </si>
  <si>
    <t>17 - Viagens / 17.2 - Hospedagens</t>
  </si>
  <si>
    <t>17 - Viagens / 17.3 - Ajuda de Custo</t>
  </si>
  <si>
    <t>18 - Consultorias / 18.1 - Consultoria Juridica</t>
  </si>
  <si>
    <t>18 - Consultorias / 18.2 - Consultoria em Medicina do Trabalho</t>
  </si>
  <si>
    <t>18 - Consultorias / 18.3 - Consultoria em Gestão</t>
  </si>
  <si>
    <t>18 - Consultorias / 18.4 - Consultoria Financeira / Orçamentaria</t>
  </si>
  <si>
    <t>18 - Consultorias / 18.5 - Consultoria em Eficientização Energetica</t>
  </si>
  <si>
    <t>19 - Taxas e Juros / 19.1 - Taxas Bancárias</t>
  </si>
  <si>
    <t>19 - Taxas e Juros / 19.2 - Taxas Municipais / Estaduais / Federais</t>
  </si>
  <si>
    <t>19 - Taxas e Juros / 19.3 - Multas</t>
  </si>
  <si>
    <t>19 - Taxas e Juros /19.4 - Juros</t>
  </si>
  <si>
    <t>19 - Taxas e Juros / 19.5 - Custos Cartoriais</t>
  </si>
  <si>
    <t>20 - Ensino e Pesquisa / 20.1 - Bolsa Estagiários</t>
  </si>
  <si>
    <t>20 - Ensino e Pesquisa / 20.2 - Cursos e Capacitações</t>
  </si>
  <si>
    <t>20 - Ensino e Pesquisa / 20.3 - Ajuda de Custo</t>
  </si>
  <si>
    <t>20 - Ensino e Pesquisa / 20.4 - Seguros</t>
  </si>
  <si>
    <t>21 - Material Permanente / 21.1 - Equipamentos Médicos</t>
  </si>
  <si>
    <t>21 - Material Permanente / 21.2 - Locação de Equipamentos</t>
  </si>
  <si>
    <t>21 - Material Permanente / 21.3 - Móveis</t>
  </si>
  <si>
    <t>21 - Material Permanente / 21.4 - Locação de Móveis</t>
  </si>
  <si>
    <t>21 - Material Permanente / 21.5 - Equipamentos de Informática</t>
  </si>
  <si>
    <t>21 - Material Permanente / 21.6 - Locação de Veículos</t>
  </si>
  <si>
    <t>21 - Material Permanente / 21.7 - Utensílios</t>
  </si>
  <si>
    <t>22 - Impostos / 22.1 - ISS</t>
  </si>
  <si>
    <t>22 - Impostos / 22.2 - IR</t>
  </si>
  <si>
    <t>22 - Impostos / 22.3 - Outros</t>
  </si>
  <si>
    <t>23 - Material de Consumo / 23.1 - Manutenção</t>
  </si>
  <si>
    <t>24 - Seguros / 24.1 - Veículos</t>
  </si>
  <si>
    <t>24 - Seguros / 24.2 - Predial</t>
  </si>
  <si>
    <t>24 - Seguros / 24.3 - Equipamentos</t>
  </si>
  <si>
    <t>25 - Outros / 25.1 - Não detalhados</t>
  </si>
  <si>
    <t>TOTAL DESPESAS - FINANCEIRO DETALHADO</t>
  </si>
  <si>
    <t>BLOCO Z</t>
  </si>
  <si>
    <t>ANEXOS PARA JUSTIFICATIVAS E ESCLARECIMENTOS</t>
  </si>
  <si>
    <t>BLOCO</t>
  </si>
  <si>
    <t>JUSTIFICATIVA / ESCLARECIMENTO</t>
  </si>
  <si>
    <t xml:space="preserve">                                                      Responsável pelo preenchimento:</t>
  </si>
  <si>
    <t>-</t>
  </si>
  <si>
    <t>Alana Silva Lopes</t>
  </si>
  <si>
    <t>Laiz Mota Sena</t>
  </si>
  <si>
    <t>Micaela Santos Pereira Sousa</t>
  </si>
  <si>
    <t>ABRIL</t>
  </si>
  <si>
    <t>Informo (211)Procedimentos clínica médica, uma vez que (2) Representações</t>
  </si>
  <si>
    <r>
      <rPr>
        <b/>
        <sz val="10"/>
        <rFont val="Tahoma"/>
        <family val="2"/>
      </rPr>
      <t xml:space="preserve">                                                </t>
    </r>
    <r>
      <rPr>
        <b/>
        <sz val="10"/>
        <color rgb="FFFF0000"/>
        <rFont val="Tahoma"/>
        <family val="2"/>
      </rPr>
      <t>Secretaria da Saúde do Estado da Bahia</t>
    </r>
  </si>
  <si>
    <t>2 - Serviços Médicos Terceirizados / 2.24 - Ginecologia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</si>
</sst>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R$ &quot;#,##0.00"/>
    <numFmt numFmtId="165" formatCode="d/m/yyyy"/>
    <numFmt numFmtId="166" formatCode="dd/mm/yy;@"/>
    <numFmt numFmtId="167" formatCode="* #,##0.00&quot;       &quot;;\-* #,##0.00&quot;       &quot;;* \-#&quot;       &quot;;@\ "/>
    <numFmt numFmtId="168" formatCode="#,##0.00&quot;       &quot;;\-#,##0.00&quot;       &quot;;\-#&quot;       &quot;;@\ "/>
    <numFmt numFmtId="169" formatCode="* #,##0&quot;       &quot;;\-* #,##0&quot;       &quot;;* &quot;-       &quot;;@\ "/>
    <numFmt numFmtId="170" formatCode="&quot;R$ &quot;#,##0.00\ ;&quot;(R$ &quot;#,##0.00\)"/>
    <numFmt numFmtId="171" formatCode="* #,##0&quot;       &quot;;\-* #,##0&quot;       &quot;;* \-#&quot;       &quot;;@\ "/>
    <numFmt numFmtId="172" formatCode="#,##0;[Red]#,##0"/>
    <numFmt numFmtId="173" formatCode="* #,##0&quot;       &quot;;\-* #,##0&quot;       &quot;;* &quot;-       &quot;;@"/>
  </numFmts>
  <fonts count="112" x14ac:knownFonts="1">
    <font>
      <sz val="10"/>
      <color rgb="FF333333"/>
      <name val="Arial"/>
      <charset val="1"/>
    </font>
    <font>
      <sz val="10"/>
      <color rgb="FF333333"/>
      <name val="Arial"/>
      <family val="2"/>
      <charset val="1"/>
    </font>
    <font>
      <sz val="10"/>
      <name val="Tahoma"/>
      <family val="2"/>
      <charset val="1"/>
    </font>
    <font>
      <b/>
      <sz val="15"/>
      <color rgb="FFFF0000"/>
      <name val="Tahoma"/>
      <family val="2"/>
      <charset val="1"/>
    </font>
    <font>
      <b/>
      <sz val="14"/>
      <name val="Tahoma"/>
      <family val="2"/>
      <charset val="1"/>
    </font>
    <font>
      <sz val="14"/>
      <name val="Tahoma"/>
      <family val="2"/>
      <charset val="1"/>
    </font>
    <font>
      <b/>
      <sz val="15"/>
      <color rgb="FF333399"/>
      <name val="Tahoma"/>
      <family val="2"/>
      <charset val="1"/>
    </font>
    <font>
      <sz val="12"/>
      <name val="Tahoma"/>
      <family val="2"/>
      <charset val="1"/>
    </font>
    <font>
      <b/>
      <sz val="16"/>
      <color rgb="FF333399"/>
      <name val="Tahoma"/>
      <family val="2"/>
      <charset val="1"/>
    </font>
    <font>
      <b/>
      <sz val="13"/>
      <color rgb="FF333399"/>
      <name val="Tahoma"/>
      <family val="2"/>
      <charset val="1"/>
    </font>
    <font>
      <b/>
      <sz val="12"/>
      <color rgb="FFFFFFFF"/>
      <name val="Tahoma"/>
      <family val="2"/>
      <charset val="1"/>
    </font>
    <font>
      <b/>
      <sz val="16"/>
      <name val="Tahoma"/>
      <family val="2"/>
      <charset val="1"/>
    </font>
    <font>
      <b/>
      <sz val="16"/>
      <color rgb="FFFFFFFF"/>
      <name val="Tahoma"/>
      <family val="2"/>
      <charset val="1"/>
    </font>
    <font>
      <b/>
      <sz val="14"/>
      <color rgb="FFFFFFFF"/>
      <name val="Tahoma"/>
      <family val="2"/>
      <charset val="1"/>
    </font>
    <font>
      <b/>
      <sz val="16"/>
      <color rgb="FF000000"/>
      <name val="Tahoma"/>
      <family val="2"/>
      <charset val="1"/>
    </font>
    <font>
      <sz val="16"/>
      <name val="Tahoma"/>
      <family val="2"/>
      <charset val="1"/>
    </font>
    <font>
      <sz val="10"/>
      <name val="Arial"/>
      <family val="2"/>
      <charset val="1"/>
    </font>
    <font>
      <b/>
      <sz val="18"/>
      <color rgb="FFFF0000"/>
      <name val="Tahoma"/>
      <family val="2"/>
      <charset val="1"/>
    </font>
    <font>
      <b/>
      <sz val="9"/>
      <name val="Tahoma"/>
      <family val="2"/>
      <charset val="1"/>
    </font>
    <font>
      <b/>
      <sz val="18"/>
      <color rgb="FF333399"/>
      <name val="Tahoma"/>
      <family val="2"/>
      <charset val="1"/>
    </font>
    <font>
      <b/>
      <sz val="14"/>
      <color rgb="FF333399"/>
      <name val="Tahoma"/>
      <family val="2"/>
      <charset val="1"/>
    </font>
    <font>
      <b/>
      <sz val="13"/>
      <name val="Tahoma"/>
      <family val="2"/>
      <charset val="1"/>
    </font>
    <font>
      <sz val="14"/>
      <color rgb="FF000000"/>
      <name val="Tahoma"/>
      <family val="2"/>
      <charset val="1"/>
    </font>
    <font>
      <sz val="8"/>
      <name val="Arial"/>
      <family val="2"/>
      <charset val="1"/>
    </font>
    <font>
      <b/>
      <sz val="11"/>
      <color rgb="FFFF0000"/>
      <name val="Tahoma"/>
      <family val="2"/>
      <charset val="1"/>
    </font>
    <font>
      <b/>
      <sz val="11"/>
      <color rgb="FF333399"/>
      <name val="Tahoma"/>
      <family val="2"/>
      <charset val="1"/>
    </font>
    <font>
      <b/>
      <sz val="10"/>
      <name val="Arial"/>
      <family val="2"/>
      <charset val="1"/>
    </font>
    <font>
      <b/>
      <sz val="11"/>
      <name val="Arial"/>
      <family val="2"/>
      <charset val="1"/>
    </font>
    <font>
      <sz val="12"/>
      <name val="Arial"/>
      <family val="2"/>
      <charset val="1"/>
    </font>
    <font>
      <b/>
      <sz val="9"/>
      <color rgb="FFFFFFFF"/>
      <name val="Arial"/>
      <family val="2"/>
      <charset val="1"/>
    </font>
    <font>
      <b/>
      <sz val="8"/>
      <name val="Arial"/>
      <family val="2"/>
      <charset val="1"/>
    </font>
    <font>
      <sz val="8"/>
      <color rgb="FF000000"/>
      <name val="Arial"/>
      <family val="2"/>
      <charset val="1"/>
    </font>
    <font>
      <sz val="10"/>
      <color rgb="FF000000"/>
      <name val="Arial"/>
      <family val="2"/>
      <charset val="1"/>
    </font>
    <font>
      <sz val="8"/>
      <color rgb="FFC9211E"/>
      <name val="Arial"/>
      <family val="2"/>
      <charset val="1"/>
    </font>
    <font>
      <b/>
      <sz val="10"/>
      <name val="Tahoma"/>
      <family val="2"/>
      <charset val="1"/>
    </font>
    <font>
      <b/>
      <sz val="10"/>
      <color rgb="FF0000FF"/>
      <name val="Tahoma"/>
      <family val="2"/>
      <charset val="1"/>
    </font>
    <font>
      <b/>
      <sz val="9"/>
      <name val="Arial"/>
      <family val="2"/>
      <charset val="1"/>
    </font>
    <font>
      <b/>
      <sz val="11"/>
      <color rgb="FF000000"/>
      <name val="Calibri"/>
      <family val="2"/>
      <charset val="1"/>
    </font>
    <font>
      <b/>
      <sz val="12"/>
      <name val="Tahoma"/>
      <family val="2"/>
      <charset val="1"/>
    </font>
    <font>
      <b/>
      <sz val="12"/>
      <name val="Arial"/>
      <family val="2"/>
      <charset val="1"/>
    </font>
    <font>
      <b/>
      <u/>
      <sz val="12"/>
      <color rgb="FF0563C1"/>
      <name val="Arial"/>
      <family val="2"/>
      <charset val="1"/>
    </font>
    <font>
      <u/>
      <sz val="8"/>
      <color rgb="FF0563C1"/>
      <name val="Arial"/>
      <family val="2"/>
      <charset val="1"/>
    </font>
    <font>
      <sz val="11"/>
      <name val="Arial"/>
      <family val="2"/>
      <charset val="1"/>
    </font>
    <font>
      <b/>
      <sz val="11"/>
      <name val="Tahoma"/>
      <family val="2"/>
      <charset val="1"/>
    </font>
    <font>
      <b/>
      <sz val="8"/>
      <color rgb="FFFFFFFF"/>
      <name val="Arial"/>
      <family val="2"/>
      <charset val="1"/>
    </font>
    <font>
      <b/>
      <sz val="11"/>
      <color rgb="FFFFFFFF"/>
      <name val="Arial"/>
      <family val="2"/>
      <charset val="1"/>
    </font>
    <font>
      <sz val="8"/>
      <color rgb="FFFFFFFF"/>
      <name val="Arial"/>
      <family val="2"/>
      <charset val="1"/>
    </font>
    <font>
      <sz val="11"/>
      <name val="Arial Narrow"/>
      <family val="2"/>
      <charset val="1"/>
    </font>
    <font>
      <sz val="11"/>
      <color rgb="FF000000"/>
      <name val="Arial Narrow"/>
      <family val="2"/>
      <charset val="1"/>
    </font>
    <font>
      <b/>
      <sz val="11"/>
      <name val="Arial Narrow"/>
      <family val="2"/>
      <charset val="1"/>
    </font>
    <font>
      <u/>
      <sz val="11"/>
      <color rgb="FF0563C1"/>
      <name val="Arial Narrow"/>
      <family val="2"/>
      <charset val="1"/>
    </font>
    <font>
      <u/>
      <sz val="11"/>
      <color rgb="FF0000FF"/>
      <name val="Arial Narrow"/>
      <family val="2"/>
      <charset val="1"/>
    </font>
    <font>
      <sz val="11"/>
      <color rgb="FF000000"/>
      <name val="Calibri"/>
      <family val="2"/>
      <charset val="1"/>
    </font>
    <font>
      <sz val="9"/>
      <name val="Arial"/>
      <family val="2"/>
      <charset val="1"/>
    </font>
    <font>
      <b/>
      <sz val="10"/>
      <color rgb="FF000000"/>
      <name val="Arial"/>
      <family val="2"/>
      <charset val="1"/>
    </font>
    <font>
      <b/>
      <sz val="10.5"/>
      <color rgb="FFFF0000"/>
      <name val="Tahoma"/>
      <family val="2"/>
      <charset val="1"/>
    </font>
    <font>
      <b/>
      <sz val="10.5"/>
      <color rgb="FF333399"/>
      <name val="Tahoma"/>
      <family val="2"/>
      <charset val="1"/>
    </font>
    <font>
      <b/>
      <sz val="8"/>
      <name val="Tahoma"/>
      <family val="2"/>
      <charset val="1"/>
    </font>
    <font>
      <sz val="8"/>
      <name val="Tahoma"/>
      <family val="2"/>
      <charset val="1"/>
    </font>
    <font>
      <sz val="8"/>
      <color rgb="FF000000"/>
      <name val="Tahoma"/>
      <family val="2"/>
      <charset val="1"/>
    </font>
    <font>
      <b/>
      <sz val="8"/>
      <color rgb="FF000000"/>
      <name val="Tahoma"/>
      <family val="2"/>
      <charset val="1"/>
    </font>
    <font>
      <sz val="8"/>
      <color rgb="FF111111"/>
      <name val="Tahoma"/>
      <family val="2"/>
      <charset val="1"/>
    </font>
    <font>
      <b/>
      <sz val="10"/>
      <color rgb="FF000000"/>
      <name val="Tahoma"/>
      <family val="2"/>
      <charset val="1"/>
    </font>
    <font>
      <sz val="11"/>
      <name val="Tahoma"/>
      <family val="2"/>
      <charset val="1"/>
    </font>
    <font>
      <u/>
      <sz val="10"/>
      <color rgb="FF0563C1"/>
      <name val="Arial"/>
      <family val="2"/>
      <charset val="1"/>
    </font>
    <font>
      <sz val="13"/>
      <name val="Tahoma"/>
      <family val="2"/>
      <charset val="1"/>
    </font>
    <font>
      <sz val="13"/>
      <color rgb="FF000000"/>
      <name val="Arial"/>
      <family val="2"/>
      <charset val="1"/>
    </font>
    <font>
      <b/>
      <sz val="15"/>
      <name val="Tahoma"/>
      <family val="2"/>
      <charset val="1"/>
    </font>
    <font>
      <b/>
      <sz val="17"/>
      <color rgb="FFFF0000"/>
      <name val="Tahoma"/>
      <family val="2"/>
      <charset val="1"/>
    </font>
    <font>
      <b/>
      <sz val="17"/>
      <color rgb="FF333399"/>
      <name val="Tahoma"/>
      <family val="2"/>
      <charset val="1"/>
    </font>
    <font>
      <b/>
      <sz val="13"/>
      <color rgb="FFFFFFFF"/>
      <name val="Tahoma"/>
      <family val="2"/>
      <charset val="1"/>
    </font>
    <font>
      <sz val="12"/>
      <color rgb="FF000000"/>
      <name val="Tahoma"/>
      <family val="2"/>
      <charset val="1"/>
    </font>
    <font>
      <b/>
      <sz val="11"/>
      <color rgb="FF333333"/>
      <name val="Tahoma"/>
      <family val="2"/>
      <charset val="1"/>
    </font>
    <font>
      <b/>
      <sz val="20"/>
      <color rgb="FF333333"/>
      <name val="Tahoma"/>
      <family val="2"/>
      <charset val="1"/>
    </font>
    <font>
      <b/>
      <sz val="16"/>
      <color rgb="FF333333"/>
      <name val="Tahoma"/>
      <family val="2"/>
      <charset val="1"/>
    </font>
    <font>
      <sz val="12"/>
      <color rgb="FFFF0000"/>
      <name val="Tahoma"/>
      <family val="2"/>
      <charset val="1"/>
    </font>
    <font>
      <b/>
      <sz val="14"/>
      <color rgb="FFFFFFFF"/>
      <name val="Arial"/>
      <family val="2"/>
      <charset val="1"/>
    </font>
    <font>
      <b/>
      <sz val="16"/>
      <color rgb="FF0000FF"/>
      <name val="Tahoma"/>
      <family val="2"/>
      <charset val="1"/>
    </font>
    <font>
      <b/>
      <sz val="13.5"/>
      <color rgb="FFFF0000"/>
      <name val="Tahoma"/>
      <family val="2"/>
      <charset val="1"/>
    </font>
    <font>
      <b/>
      <sz val="13.5"/>
      <color rgb="FF333399"/>
      <name val="Tahoma"/>
      <family val="2"/>
      <charset val="1"/>
    </font>
    <font>
      <b/>
      <sz val="12"/>
      <color rgb="FF333333"/>
      <name val="Tahoma"/>
      <family val="2"/>
      <charset val="1"/>
    </font>
    <font>
      <sz val="13"/>
      <color rgb="FF333333"/>
      <name val="Tahoma"/>
      <family val="2"/>
      <charset val="1"/>
    </font>
    <font>
      <sz val="12"/>
      <color rgb="FF333333"/>
      <name val="Tahoma"/>
      <family val="2"/>
      <charset val="1"/>
    </font>
    <font>
      <b/>
      <sz val="14"/>
      <color rgb="FFFF0000"/>
      <name val="Tahoma"/>
      <family val="2"/>
      <charset val="1"/>
    </font>
    <font>
      <b/>
      <sz val="12"/>
      <color rgb="FFFF0000"/>
      <name val="Tahoma"/>
      <family val="2"/>
      <charset val="1"/>
    </font>
    <font>
      <b/>
      <sz val="12"/>
      <color rgb="FF333399"/>
      <name val="Tahoma"/>
      <family val="2"/>
      <charset val="1"/>
    </font>
    <font>
      <sz val="18"/>
      <name val="Arial"/>
      <family val="2"/>
      <charset val="1"/>
    </font>
    <font>
      <b/>
      <sz val="14"/>
      <name val="Arial"/>
      <family val="2"/>
      <charset val="1"/>
    </font>
    <font>
      <b/>
      <sz val="14"/>
      <color rgb="FF0000FF"/>
      <name val="Arial"/>
      <family val="2"/>
      <charset val="1"/>
    </font>
    <font>
      <b/>
      <sz val="12"/>
      <name val="Tahoma"/>
      <family val="2"/>
    </font>
    <font>
      <sz val="10"/>
      <color rgb="FF333333"/>
      <name val="Arial"/>
      <family val="2"/>
    </font>
    <font>
      <sz val="12"/>
      <color rgb="FF333333"/>
      <name val="Arial"/>
      <family val="2"/>
    </font>
    <font>
      <sz val="12.5"/>
      <name val="Arial"/>
      <family val="2"/>
    </font>
    <font>
      <sz val="12.5"/>
      <color rgb="FF333333"/>
      <name val="Arial"/>
      <family val="2"/>
    </font>
    <font>
      <sz val="12"/>
      <color rgb="FF333333"/>
      <name val="Arial"/>
      <family val="2"/>
      <charset val="1"/>
    </font>
    <font>
      <sz val="10"/>
      <color rgb="FF333333"/>
      <name val="Arial"/>
    </font>
    <font>
      <b/>
      <sz val="10"/>
      <name val="Tahoma"/>
      <family val="2"/>
    </font>
    <font>
      <b/>
      <sz val="10"/>
      <color rgb="FFFF0000"/>
      <name val="Tahoma"/>
      <family val="2"/>
    </font>
    <font>
      <b/>
      <sz val="9"/>
      <name val="Tahoma"/>
      <family val="2"/>
    </font>
    <font>
      <sz val="9"/>
      <name val="Tahoma"/>
      <family val="2"/>
    </font>
    <font>
      <b/>
      <sz val="10"/>
      <color rgb="FF333399"/>
      <name val="Tahoma"/>
      <family val="2"/>
    </font>
    <font>
      <sz val="10"/>
      <name val="Arial"/>
      <family val="2"/>
    </font>
    <font>
      <b/>
      <sz val="10"/>
      <color rgb="FFFFFFFF"/>
      <name val="Tahoma"/>
      <family val="2"/>
    </font>
    <font>
      <b/>
      <sz val="9"/>
      <color rgb="FFFFFFFF"/>
      <name val="Tahoma"/>
      <family val="2"/>
    </font>
    <font>
      <sz val="8"/>
      <name val="Arial"/>
      <family val="2"/>
    </font>
    <font>
      <sz val="9"/>
      <name val="Arial"/>
      <family val="2"/>
    </font>
    <font>
      <sz val="12"/>
      <name val="Arial"/>
      <family val="2"/>
    </font>
    <font>
      <b/>
      <sz val="10"/>
      <name val="Arial"/>
      <family val="2"/>
    </font>
    <font>
      <b/>
      <sz val="11"/>
      <name val="Arial"/>
      <family val="2"/>
    </font>
    <font>
      <b/>
      <sz val="9"/>
      <color rgb="FFFFFFFF"/>
      <name val="Arial"/>
      <family val="2"/>
    </font>
    <font>
      <b/>
      <sz val="8"/>
      <name val="Arial"/>
      <family val="2"/>
    </font>
    <font>
      <sz val="7"/>
      <name val="Arial"/>
      <family val="2"/>
    </font>
  </fonts>
  <fills count="23">
    <fill>
      <patternFill patternType="none"/>
    </fill>
    <fill>
      <patternFill patternType="gray125"/>
    </fill>
    <fill>
      <patternFill patternType="solid">
        <fgColor rgb="FFFFFFFF"/>
        <bgColor rgb="FFCCFFFF"/>
      </patternFill>
    </fill>
    <fill>
      <patternFill patternType="solid">
        <fgColor rgb="FFFFFF99"/>
        <bgColor rgb="FFFFFFA6"/>
      </patternFill>
    </fill>
    <fill>
      <patternFill patternType="solid">
        <fgColor rgb="FF000080"/>
        <bgColor rgb="FF000080"/>
      </patternFill>
    </fill>
    <fill>
      <patternFill patternType="solid">
        <fgColor rgb="FF000000"/>
        <bgColor rgb="FF111111"/>
      </patternFill>
    </fill>
    <fill>
      <patternFill patternType="solid">
        <fgColor rgb="FFFFCC99"/>
        <bgColor rgb="FFFAC090"/>
      </patternFill>
    </fill>
    <fill>
      <patternFill patternType="solid">
        <fgColor rgb="FF99CCFF"/>
        <bgColor rgb="FFC0C0C0"/>
      </patternFill>
    </fill>
    <fill>
      <patternFill patternType="solid">
        <fgColor rgb="FFF2DCDB"/>
        <bgColor rgb="FFDDDDDD"/>
      </patternFill>
    </fill>
    <fill>
      <patternFill patternType="solid">
        <fgColor rgb="FF002060"/>
        <bgColor rgb="FF000080"/>
      </patternFill>
    </fill>
    <fill>
      <patternFill patternType="solid">
        <fgColor rgb="FFD9D9D9"/>
        <bgColor rgb="FFDDDDDD"/>
      </patternFill>
    </fill>
    <fill>
      <patternFill patternType="solid">
        <fgColor rgb="FFC0C0C0"/>
        <bgColor rgb="FFBFBFBF"/>
      </patternFill>
    </fill>
    <fill>
      <patternFill patternType="solid">
        <fgColor rgb="FF0000FF"/>
        <bgColor rgb="FF0000FF"/>
      </patternFill>
    </fill>
    <fill>
      <patternFill patternType="solid">
        <fgColor theme="9" tint="0.39988402966399123"/>
        <bgColor rgb="FFFFCC99"/>
      </patternFill>
    </fill>
    <fill>
      <patternFill patternType="solid">
        <fgColor rgb="FFFFFFA6"/>
        <bgColor rgb="FFFFFF99"/>
      </patternFill>
    </fill>
    <fill>
      <patternFill patternType="solid">
        <fgColor rgb="FFDDDDDD"/>
        <bgColor rgb="FFD9D9D9"/>
      </patternFill>
    </fill>
    <fill>
      <patternFill patternType="solid">
        <fgColor rgb="FFBFBFBF"/>
        <bgColor rgb="FFC0C0C0"/>
      </patternFill>
    </fill>
    <fill>
      <patternFill patternType="solid">
        <fgColor rgb="FF969696"/>
        <bgColor rgb="FF808080"/>
      </patternFill>
    </fill>
    <fill>
      <patternFill patternType="solid">
        <fgColor rgb="FFFFFF00"/>
        <bgColor rgb="FFFFFF00"/>
      </patternFill>
    </fill>
    <fill>
      <patternFill patternType="solid">
        <fgColor rgb="FFFFFFFF"/>
        <bgColor rgb="FFFFFFCC"/>
      </patternFill>
    </fill>
    <fill>
      <patternFill patternType="solid">
        <fgColor rgb="FF000080"/>
        <bgColor rgb="FF000099"/>
      </patternFill>
    </fill>
    <fill>
      <patternFill patternType="solid">
        <fgColor rgb="FFFFCC99"/>
        <bgColor rgb="FFFFCCCC"/>
      </patternFill>
    </fill>
    <fill>
      <patternFill patternType="solid">
        <fgColor rgb="FFFFFF99"/>
        <bgColor rgb="FFFFFFCC"/>
      </patternFill>
    </fill>
  </fills>
  <borders count="37">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style="medium">
        <color auto="1"/>
      </top>
      <bottom style="thin">
        <color auto="1"/>
      </bottom>
      <diagonal/>
    </border>
    <border>
      <left/>
      <right style="medium">
        <color auto="1"/>
      </right>
      <top style="medium">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diagonal/>
    </border>
    <border>
      <left/>
      <right/>
      <top/>
      <bottom style="medium">
        <color auto="1"/>
      </bottom>
      <diagonal/>
    </border>
    <border>
      <left/>
      <right/>
      <top style="medium">
        <color auto="1"/>
      </top>
      <bottom/>
      <diagonal/>
    </border>
    <border>
      <left/>
      <right/>
      <top style="medium">
        <color auto="1"/>
      </top>
      <bottom style="medium">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style="medium">
        <color auto="1"/>
      </top>
      <bottom/>
      <diagonal/>
    </border>
  </borders>
  <cellStyleXfs count="10">
    <xf numFmtId="0" fontId="0" fillId="0" borderId="0"/>
    <xf numFmtId="167" fontId="16" fillId="0" borderId="0" applyBorder="0" applyProtection="0"/>
    <xf numFmtId="9" fontId="16" fillId="0" borderId="0" applyBorder="0" applyProtection="0"/>
    <xf numFmtId="0" fontId="41" fillId="0" borderId="0" applyBorder="0" applyProtection="0"/>
    <xf numFmtId="0" fontId="1" fillId="0" borderId="0"/>
    <xf numFmtId="0" fontId="16" fillId="0" borderId="0"/>
    <xf numFmtId="0" fontId="90" fillId="0" borderId="0"/>
    <xf numFmtId="0" fontId="95" fillId="0" borderId="0"/>
    <xf numFmtId="0" fontId="101" fillId="0" borderId="0"/>
    <xf numFmtId="167" fontId="101" fillId="0" borderId="0" applyBorder="0" applyProtection="0"/>
  </cellStyleXfs>
  <cellXfs count="762">
    <xf numFmtId="0" fontId="0" fillId="0" borderId="0" xfId="0"/>
    <xf numFmtId="0" fontId="2" fillId="0" borderId="0" xfId="0" applyFont="1" applyProtection="1">
      <protection hidden="1"/>
    </xf>
    <xf numFmtId="0" fontId="4" fillId="2" borderId="0" xfId="0" applyFont="1" applyFill="1" applyAlignment="1" applyProtection="1">
      <alignment horizontal="center" vertical="center"/>
      <protection hidden="1"/>
    </xf>
    <xf numFmtId="0" fontId="5" fillId="2" borderId="0" xfId="0" applyFont="1" applyFill="1" applyProtection="1">
      <protection hidden="1"/>
    </xf>
    <xf numFmtId="0" fontId="4" fillId="0" borderId="0" xfId="0" applyFont="1" applyAlignment="1" applyProtection="1">
      <alignment horizontal="center" vertical="center"/>
      <protection hidden="1"/>
    </xf>
    <xf numFmtId="0" fontId="7" fillId="2" borderId="0" xfId="0" applyFont="1" applyFill="1" applyProtection="1">
      <protection hidden="1"/>
    </xf>
    <xf numFmtId="0" fontId="8" fillId="2" borderId="0" xfId="0" applyFont="1" applyFill="1" applyAlignment="1" applyProtection="1">
      <alignment horizontal="center" vertical="center"/>
      <protection hidden="1"/>
    </xf>
    <xf numFmtId="49" fontId="10" fillId="2" borderId="0" xfId="0" applyNumberFormat="1" applyFont="1" applyFill="1" applyAlignment="1" applyProtection="1">
      <alignment horizontal="center" vertical="center"/>
      <protection hidden="1"/>
    </xf>
    <xf numFmtId="0" fontId="2" fillId="2" borderId="0" xfId="0" applyFont="1" applyFill="1" applyProtection="1">
      <protection hidden="1"/>
    </xf>
    <xf numFmtId="0" fontId="13" fillId="2" borderId="0" xfId="0" applyFont="1" applyFill="1" applyAlignment="1" applyProtection="1">
      <alignment horizontal="center" vertical="center"/>
      <protection hidden="1"/>
    </xf>
    <xf numFmtId="0" fontId="2" fillId="2" borderId="0" xfId="0" applyFont="1" applyFill="1" applyAlignment="1" applyProtection="1">
      <alignment horizontal="right" vertical="center"/>
      <protection hidden="1"/>
    </xf>
    <xf numFmtId="0" fontId="11" fillId="2" borderId="0" xfId="0" applyFont="1" applyFill="1" applyAlignment="1" applyProtection="1">
      <alignment horizontal="right" vertical="center"/>
      <protection hidden="1"/>
    </xf>
    <xf numFmtId="0" fontId="15" fillId="2" borderId="0" xfId="0" applyFont="1" applyFill="1" applyAlignment="1" applyProtection="1">
      <alignment horizontal="left" vertical="center"/>
      <protection hidden="1"/>
    </xf>
    <xf numFmtId="0" fontId="5" fillId="2" borderId="0" xfId="0" applyFont="1" applyFill="1" applyAlignment="1" applyProtection="1">
      <alignment horizontal="right" vertical="center"/>
      <protection hidden="1"/>
    </xf>
    <xf numFmtId="49" fontId="4" fillId="2" borderId="0" xfId="5" applyNumberFormat="1" applyFont="1" applyFill="1" applyAlignment="1" applyProtection="1">
      <alignment horizontal="right" vertical="center"/>
      <protection hidden="1"/>
    </xf>
    <xf numFmtId="0" fontId="4" fillId="2" borderId="0" xfId="0" applyFont="1" applyFill="1" applyAlignment="1" applyProtection="1">
      <alignment horizontal="right" vertical="center"/>
      <protection hidden="1"/>
    </xf>
    <xf numFmtId="1" fontId="18" fillId="3" borderId="6" xfId="0" applyNumberFormat="1" applyFont="1" applyFill="1" applyBorder="1" applyAlignment="1" applyProtection="1">
      <alignment horizontal="center" vertical="center"/>
      <protection locked="0"/>
    </xf>
    <xf numFmtId="0" fontId="4" fillId="0" borderId="0" xfId="0" applyFont="1" applyAlignment="1" applyProtection="1">
      <alignment horizontal="right" vertical="center"/>
      <protection hidden="1"/>
    </xf>
    <xf numFmtId="49" fontId="18" fillId="3" borderId="1" xfId="0" applyNumberFormat="1" applyFont="1" applyFill="1" applyBorder="1" applyAlignment="1" applyProtection="1">
      <alignment horizontal="center" vertical="center"/>
      <protection locked="0"/>
    </xf>
    <xf numFmtId="0" fontId="20" fillId="2" borderId="0" xfId="0" applyFont="1" applyFill="1" applyAlignment="1" applyProtection="1">
      <alignment horizontal="center" vertical="center"/>
      <protection hidden="1"/>
    </xf>
    <xf numFmtId="0" fontId="4" fillId="6" borderId="4" xfId="0" applyFont="1" applyFill="1" applyBorder="1" applyAlignment="1">
      <alignment horizontal="center" vertical="center"/>
    </xf>
    <xf numFmtId="0" fontId="5" fillId="2" borderId="4" xfId="0" applyFont="1" applyFill="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3" fontId="5" fillId="0" borderId="4" xfId="0" applyNumberFormat="1" applyFont="1" applyBorder="1" applyAlignment="1" applyProtection="1">
      <alignment horizontal="center" vertical="center"/>
      <protection locked="0"/>
    </xf>
    <xf numFmtId="3" fontId="5" fillId="2" borderId="4" xfId="0" applyNumberFormat="1" applyFont="1" applyFill="1" applyBorder="1" applyAlignment="1" applyProtection="1">
      <alignment horizontal="center" vertical="center"/>
      <protection locked="0"/>
    </xf>
    <xf numFmtId="0" fontId="22" fillId="2" borderId="4" xfId="0" applyFont="1" applyFill="1" applyBorder="1" applyAlignment="1" applyProtection="1">
      <alignment horizontal="center" vertical="center" wrapText="1"/>
      <protection locked="0"/>
    </xf>
    <xf numFmtId="0" fontId="16" fillId="0" borderId="0" xfId="0" applyFont="1" applyProtection="1">
      <protection hidden="1"/>
    </xf>
    <xf numFmtId="3" fontId="16" fillId="0" borderId="0" xfId="0" applyNumberFormat="1" applyFont="1" applyAlignment="1" applyProtection="1">
      <alignment horizontal="center"/>
      <protection hidden="1"/>
    </xf>
    <xf numFmtId="0" fontId="16" fillId="0" borderId="0" xfId="0" applyFont="1" applyAlignment="1" applyProtection="1">
      <alignment horizontal="center"/>
      <protection hidden="1"/>
    </xf>
    <xf numFmtId="0" fontId="23" fillId="0" borderId="0" xfId="0" applyFont="1" applyProtection="1">
      <protection hidden="1"/>
    </xf>
    <xf numFmtId="0" fontId="18" fillId="2" borderId="0" xfId="0" applyFont="1" applyFill="1" applyAlignment="1" applyProtection="1">
      <alignment horizontal="right" vertical="center"/>
      <protection hidden="1"/>
    </xf>
    <xf numFmtId="0" fontId="18" fillId="0" borderId="0" xfId="0" applyFont="1" applyAlignment="1" applyProtection="1">
      <alignment horizontal="right" vertical="center"/>
      <protection hidden="1"/>
    </xf>
    <xf numFmtId="49" fontId="18" fillId="0" borderId="0" xfId="0" applyNumberFormat="1" applyFont="1" applyAlignment="1" applyProtection="1">
      <alignment horizontal="center" vertical="center"/>
      <protection locked="0"/>
    </xf>
    <xf numFmtId="4" fontId="27" fillId="2" borderId="0" xfId="5" applyNumberFormat="1" applyFont="1" applyFill="1" applyAlignment="1" applyProtection="1">
      <alignment horizontal="center"/>
      <protection hidden="1"/>
    </xf>
    <xf numFmtId="4" fontId="28" fillId="2" borderId="0" xfId="0" applyNumberFormat="1" applyFont="1" applyFill="1" applyProtection="1">
      <protection hidden="1"/>
    </xf>
    <xf numFmtId="0" fontId="28" fillId="2" borderId="0" xfId="0" applyFont="1" applyFill="1" applyProtection="1">
      <protection hidden="1"/>
    </xf>
    <xf numFmtId="0" fontId="23" fillId="2" borderId="0" xfId="0" applyFont="1" applyFill="1" applyProtection="1">
      <protection hidden="1"/>
    </xf>
    <xf numFmtId="0" fontId="28" fillId="0" borderId="0" xfId="0" applyFont="1" applyProtection="1">
      <protection hidden="1"/>
    </xf>
    <xf numFmtId="49" fontId="26" fillId="2" borderId="0" xfId="0" applyNumberFormat="1" applyFont="1" applyFill="1" applyAlignment="1" applyProtection="1">
      <alignment horizontal="right"/>
      <protection hidden="1"/>
    </xf>
    <xf numFmtId="4" fontId="26" fillId="2" borderId="0" xfId="5" applyNumberFormat="1" applyFont="1" applyFill="1" applyAlignment="1" applyProtection="1">
      <alignment horizontal="center"/>
      <protection hidden="1"/>
    </xf>
    <xf numFmtId="0" fontId="27" fillId="0" borderId="0" xfId="0" applyFont="1" applyAlignment="1" applyProtection="1">
      <alignment horizontal="center" vertical="center"/>
      <protection hidden="1"/>
    </xf>
    <xf numFmtId="3" fontId="29" fillId="4" borderId="2" xfId="0" applyNumberFormat="1" applyFont="1" applyFill="1" applyBorder="1" applyAlignment="1" applyProtection="1">
      <alignment horizontal="center" vertical="center" wrapText="1"/>
      <protection hidden="1"/>
    </xf>
    <xf numFmtId="0" fontId="29" fillId="4" borderId="9" xfId="0" applyFont="1" applyFill="1" applyBorder="1" applyAlignment="1" applyProtection="1">
      <alignment horizontal="center" vertical="center" wrapText="1"/>
      <protection hidden="1"/>
    </xf>
    <xf numFmtId="0" fontId="29" fillId="4" borderId="10" xfId="0" applyFont="1" applyFill="1" applyBorder="1" applyAlignment="1" applyProtection="1">
      <alignment horizontal="center" vertical="center" wrapText="1"/>
      <protection hidden="1"/>
    </xf>
    <xf numFmtId="0" fontId="29" fillId="4" borderId="1" xfId="0" applyFont="1" applyFill="1" applyBorder="1" applyAlignment="1" applyProtection="1">
      <alignment horizontal="center" vertical="center" wrapText="1"/>
      <protection hidden="1"/>
    </xf>
    <xf numFmtId="0" fontId="29" fillId="4" borderId="11" xfId="0" applyFont="1" applyFill="1" applyBorder="1" applyAlignment="1" applyProtection="1">
      <alignment horizontal="center" vertical="center" wrapText="1"/>
      <protection hidden="1"/>
    </xf>
    <xf numFmtId="0" fontId="27" fillId="2" borderId="0" xfId="0" applyFont="1" applyFill="1" applyAlignment="1" applyProtection="1">
      <alignment horizontal="center" vertical="center"/>
      <protection hidden="1"/>
    </xf>
    <xf numFmtId="0" fontId="30" fillId="2" borderId="0" xfId="0" applyFont="1" applyFill="1" applyAlignment="1" applyProtection="1">
      <alignment horizontal="center" vertical="center"/>
      <protection hidden="1"/>
    </xf>
    <xf numFmtId="3" fontId="23" fillId="6" borderId="4" xfId="0" applyNumberFormat="1" applyFont="1" applyFill="1" applyBorder="1" applyAlignment="1" applyProtection="1">
      <alignment horizontal="center"/>
      <protection hidden="1"/>
    </xf>
    <xf numFmtId="0" fontId="23" fillId="6" borderId="4" xfId="0" applyFont="1" applyFill="1" applyBorder="1" applyProtection="1">
      <protection hidden="1"/>
    </xf>
    <xf numFmtId="0" fontId="23" fillId="6" borderId="12" xfId="0" applyFont="1" applyFill="1" applyBorder="1" applyAlignment="1" applyProtection="1">
      <alignment horizontal="center"/>
      <protection hidden="1"/>
    </xf>
    <xf numFmtId="0" fontId="23" fillId="2" borderId="13" xfId="5" applyFont="1" applyFill="1" applyBorder="1" applyAlignment="1" applyProtection="1">
      <alignment horizontal="center"/>
      <protection locked="0"/>
    </xf>
    <xf numFmtId="3" fontId="31" fillId="2" borderId="4" xfId="5" applyNumberFormat="1" applyFont="1" applyFill="1" applyBorder="1" applyAlignment="1" applyProtection="1">
      <alignment horizontal="center"/>
      <protection locked="0"/>
    </xf>
    <xf numFmtId="164" fontId="23" fillId="2" borderId="14" xfId="5" applyNumberFormat="1" applyFont="1" applyFill="1" applyBorder="1" applyAlignment="1" applyProtection="1">
      <alignment horizontal="center"/>
      <protection locked="0"/>
    </xf>
    <xf numFmtId="0" fontId="23" fillId="2" borderId="0" xfId="0" applyFont="1" applyFill="1" applyAlignment="1" applyProtection="1">
      <alignment vertical="center"/>
      <protection hidden="1"/>
    </xf>
    <xf numFmtId="0" fontId="16" fillId="2" borderId="0" xfId="0" applyFont="1" applyFill="1" applyProtection="1">
      <protection hidden="1"/>
    </xf>
    <xf numFmtId="0" fontId="32" fillId="0" borderId="4" xfId="0" applyFont="1" applyBorder="1" applyProtection="1">
      <protection locked="0"/>
    </xf>
    <xf numFmtId="3" fontId="32" fillId="2" borderId="4" xfId="5" applyNumberFormat="1" applyFont="1" applyFill="1" applyBorder="1" applyAlignment="1" applyProtection="1">
      <alignment horizontal="center"/>
      <protection locked="0"/>
    </xf>
    <xf numFmtId="3" fontId="23" fillId="2" borderId="4" xfId="5" applyNumberFormat="1" applyFont="1" applyFill="1" applyBorder="1" applyAlignment="1" applyProtection="1">
      <alignment horizontal="center"/>
      <protection locked="0"/>
    </xf>
    <xf numFmtId="164" fontId="23" fillId="2" borderId="15" xfId="5" applyNumberFormat="1" applyFont="1" applyFill="1" applyBorder="1" applyAlignment="1" applyProtection="1">
      <alignment horizontal="center"/>
      <protection locked="0"/>
    </xf>
    <xf numFmtId="3" fontId="23" fillId="6" borderId="16" xfId="0" applyNumberFormat="1" applyFont="1" applyFill="1" applyBorder="1" applyAlignment="1" applyProtection="1">
      <alignment horizontal="center"/>
      <protection hidden="1"/>
    </xf>
    <xf numFmtId="0" fontId="23" fillId="6" borderId="16" xfId="0" applyFont="1" applyFill="1" applyBorder="1" applyProtection="1">
      <protection hidden="1"/>
    </xf>
    <xf numFmtId="0" fontId="23" fillId="6" borderId="17" xfId="0" applyFont="1" applyFill="1" applyBorder="1" applyAlignment="1" applyProtection="1">
      <alignment horizontal="center"/>
      <protection hidden="1"/>
    </xf>
    <xf numFmtId="0" fontId="23" fillId="2" borderId="18" xfId="5" applyFont="1" applyFill="1" applyBorder="1" applyAlignment="1" applyProtection="1">
      <alignment horizontal="center"/>
      <protection locked="0"/>
    </xf>
    <xf numFmtId="3" fontId="23" fillId="2" borderId="16" xfId="5" applyNumberFormat="1" applyFont="1" applyFill="1" applyBorder="1" applyAlignment="1" applyProtection="1">
      <alignment horizontal="center"/>
      <protection locked="0"/>
    </xf>
    <xf numFmtId="3" fontId="30" fillId="7" borderId="4" xfId="0" applyNumberFormat="1" applyFont="1" applyFill="1" applyBorder="1" applyAlignment="1" applyProtection="1">
      <alignment horizontal="center"/>
      <protection hidden="1"/>
    </xf>
    <xf numFmtId="164" fontId="30" fillId="7" borderId="14" xfId="0" applyNumberFormat="1" applyFont="1" applyFill="1" applyBorder="1" applyAlignment="1" applyProtection="1">
      <alignment horizontal="center"/>
      <protection hidden="1"/>
    </xf>
    <xf numFmtId="3" fontId="23" fillId="2" borderId="0" xfId="0" applyNumberFormat="1" applyFont="1" applyFill="1" applyAlignment="1" applyProtection="1">
      <alignment horizontal="center"/>
      <protection hidden="1"/>
    </xf>
    <xf numFmtId="0" fontId="23" fillId="2" borderId="0" xfId="0" applyFont="1" applyFill="1" applyAlignment="1" applyProtection="1">
      <alignment horizontal="center"/>
      <protection hidden="1"/>
    </xf>
    <xf numFmtId="0" fontId="23" fillId="2" borderId="0" xfId="0" applyFont="1" applyFill="1" applyAlignment="1" applyProtection="1">
      <alignment horizontal="center"/>
      <protection locked="0"/>
    </xf>
    <xf numFmtId="3" fontId="23" fillId="2" borderId="0" xfId="0" applyNumberFormat="1" applyFont="1" applyFill="1" applyAlignment="1" applyProtection="1">
      <alignment horizontal="center"/>
      <protection locked="0"/>
    </xf>
    <xf numFmtId="164" fontId="23" fillId="2" borderId="0" xfId="0" applyNumberFormat="1" applyFont="1" applyFill="1" applyAlignment="1" applyProtection="1">
      <alignment horizontal="center"/>
      <protection locked="0"/>
    </xf>
    <xf numFmtId="3" fontId="33" fillId="2" borderId="4" xfId="5" applyNumberFormat="1" applyFont="1" applyFill="1" applyBorder="1" applyAlignment="1" applyProtection="1">
      <alignment horizontal="center"/>
      <protection locked="0"/>
    </xf>
    <xf numFmtId="3" fontId="16" fillId="2" borderId="0" xfId="0" applyNumberFormat="1" applyFont="1" applyFill="1" applyAlignment="1" applyProtection="1">
      <alignment horizontal="center"/>
      <protection hidden="1"/>
    </xf>
    <xf numFmtId="0" fontId="16" fillId="2" borderId="0" xfId="0" applyFont="1" applyFill="1" applyAlignment="1" applyProtection="1">
      <alignment horizontal="center"/>
      <protection hidden="1"/>
    </xf>
    <xf numFmtId="164" fontId="30" fillId="7" borderId="4" xfId="0" applyNumberFormat="1" applyFont="1" applyFill="1" applyBorder="1" applyAlignment="1" applyProtection="1">
      <alignment horizontal="center"/>
      <protection hidden="1"/>
    </xf>
    <xf numFmtId="49" fontId="34" fillId="2" borderId="0" xfId="5" applyNumberFormat="1" applyFont="1" applyFill="1" applyAlignment="1" applyProtection="1">
      <alignment horizontal="right"/>
      <protection hidden="1"/>
    </xf>
    <xf numFmtId="0" fontId="34" fillId="2" borderId="0" xfId="0" applyFont="1" applyFill="1" applyAlignment="1" applyProtection="1">
      <alignment horizontal="right"/>
      <protection hidden="1"/>
    </xf>
    <xf numFmtId="3" fontId="28" fillId="2" borderId="0" xfId="0" applyNumberFormat="1" applyFont="1" applyFill="1" applyAlignment="1" applyProtection="1">
      <alignment horizontal="center"/>
      <protection hidden="1"/>
    </xf>
    <xf numFmtId="4" fontId="36" fillId="2" borderId="0" xfId="5" applyNumberFormat="1" applyFont="1" applyFill="1" applyAlignment="1" applyProtection="1">
      <alignment horizontal="center"/>
      <protection hidden="1"/>
    </xf>
    <xf numFmtId="3" fontId="29" fillId="4" borderId="20" xfId="0" applyNumberFormat="1" applyFont="1" applyFill="1" applyBorder="1" applyAlignment="1" applyProtection="1">
      <alignment horizontal="center" vertical="center" wrapText="1"/>
      <protection hidden="1"/>
    </xf>
    <xf numFmtId="0" fontId="29" fillId="4" borderId="21" xfId="0" applyFont="1" applyFill="1" applyBorder="1" applyAlignment="1" applyProtection="1">
      <alignment horizontal="center" vertical="center" wrapText="1"/>
      <protection hidden="1"/>
    </xf>
    <xf numFmtId="0" fontId="29" fillId="4" borderId="22" xfId="0" applyFont="1" applyFill="1" applyBorder="1" applyAlignment="1" applyProtection="1">
      <alignment horizontal="center" vertical="center" wrapText="1"/>
      <protection hidden="1"/>
    </xf>
    <xf numFmtId="0" fontId="29" fillId="4" borderId="23" xfId="0" applyFont="1" applyFill="1" applyBorder="1" applyAlignment="1" applyProtection="1">
      <alignment horizontal="center" vertical="center" wrapText="1"/>
      <protection hidden="1"/>
    </xf>
    <xf numFmtId="0" fontId="29" fillId="4" borderId="24" xfId="0" applyFont="1" applyFill="1" applyBorder="1" applyAlignment="1" applyProtection="1">
      <alignment horizontal="center" vertical="center" wrapText="1"/>
      <protection hidden="1"/>
    </xf>
    <xf numFmtId="0" fontId="0" fillId="2" borderId="13" xfId="0" applyFill="1" applyBorder="1" applyAlignment="1" applyProtection="1">
      <alignment horizontal="center"/>
      <protection locked="0"/>
    </xf>
    <xf numFmtId="3" fontId="23" fillId="2" borderId="4" xfId="0" applyNumberFormat="1" applyFont="1" applyFill="1" applyBorder="1" applyAlignment="1" applyProtection="1">
      <alignment horizontal="center"/>
      <protection locked="0"/>
    </xf>
    <xf numFmtId="164" fontId="23" fillId="2" borderId="14" xfId="0" applyNumberFormat="1" applyFont="1" applyFill="1" applyBorder="1" applyAlignment="1" applyProtection="1">
      <alignment horizontal="center"/>
      <protection locked="0"/>
    </xf>
    <xf numFmtId="0" fontId="23" fillId="2" borderId="13" xfId="0" applyFont="1" applyFill="1" applyBorder="1" applyAlignment="1" applyProtection="1">
      <alignment horizontal="center"/>
      <protection locked="0"/>
    </xf>
    <xf numFmtId="0" fontId="23" fillId="2" borderId="18" xfId="0" applyFont="1" applyFill="1" applyBorder="1" applyAlignment="1" applyProtection="1">
      <alignment horizontal="center"/>
      <protection locked="0"/>
    </xf>
    <xf numFmtId="0" fontId="23" fillId="2" borderId="0" xfId="0" applyFont="1" applyFill="1" applyAlignment="1" applyProtection="1">
      <alignment vertical="top"/>
      <protection hidden="1"/>
    </xf>
    <xf numFmtId="0" fontId="37" fillId="0" borderId="4" xfId="0" applyFont="1" applyBorder="1" applyAlignment="1" applyProtection="1">
      <alignment horizontal="center"/>
      <protection locked="0"/>
    </xf>
    <xf numFmtId="4" fontId="37" fillId="0" borderId="4" xfId="0" applyNumberFormat="1" applyFont="1" applyBorder="1" applyAlignment="1" applyProtection="1">
      <alignment horizontal="center"/>
      <protection locked="0"/>
    </xf>
    <xf numFmtId="3" fontId="23" fillId="2" borderId="13" xfId="0" applyNumberFormat="1" applyFont="1" applyFill="1" applyBorder="1" applyAlignment="1" applyProtection="1">
      <alignment horizontal="center"/>
      <protection locked="0"/>
    </xf>
    <xf numFmtId="0" fontId="38" fillId="3" borderId="4" xfId="0" applyFont="1" applyFill="1" applyBorder="1" applyAlignment="1" applyProtection="1">
      <alignment horizontal="center" vertical="center" wrapText="1"/>
      <protection locked="0"/>
    </xf>
    <xf numFmtId="0" fontId="23" fillId="0" borderId="0" xfId="5" applyFont="1"/>
    <xf numFmtId="0" fontId="42" fillId="0" borderId="0" xfId="5" applyFont="1"/>
    <xf numFmtId="0" fontId="23" fillId="2" borderId="0" xfId="5" applyFont="1" applyFill="1"/>
    <xf numFmtId="0" fontId="23" fillId="2" borderId="0" xfId="0" applyFont="1" applyFill="1"/>
    <xf numFmtId="0" fontId="23" fillId="0" borderId="0" xfId="0" applyFont="1"/>
    <xf numFmtId="0" fontId="43" fillId="0" borderId="0" xfId="0" applyFont="1" applyAlignment="1" applyProtection="1">
      <alignment horizontal="center"/>
      <protection hidden="1"/>
    </xf>
    <xf numFmtId="0" fontId="25" fillId="0" borderId="0" xfId="0" applyFont="1" applyAlignment="1" applyProtection="1">
      <alignment horizontal="center"/>
      <protection hidden="1"/>
    </xf>
    <xf numFmtId="49" fontId="18" fillId="2" borderId="0" xfId="0" applyNumberFormat="1" applyFont="1" applyFill="1" applyAlignment="1" applyProtection="1">
      <alignment horizontal="center" vertical="center"/>
      <protection locked="0"/>
    </xf>
    <xf numFmtId="0" fontId="23" fillId="8" borderId="0" xfId="5" applyFont="1" applyFill="1" applyAlignment="1">
      <alignment horizontal="center" vertical="center"/>
    </xf>
    <xf numFmtId="3" fontId="26" fillId="8" borderId="0" xfId="0" applyNumberFormat="1" applyFont="1" applyFill="1" applyAlignment="1" applyProtection="1">
      <alignment horizontal="center" vertical="center"/>
      <protection hidden="1"/>
    </xf>
    <xf numFmtId="3" fontId="27" fillId="8" borderId="0" xfId="0" applyNumberFormat="1" applyFont="1" applyFill="1" applyAlignment="1" applyProtection="1">
      <alignment horizontal="center" vertical="center"/>
      <protection locked="0"/>
    </xf>
    <xf numFmtId="0" fontId="26" fillId="8" borderId="0" xfId="5" applyFont="1" applyFill="1" applyAlignment="1">
      <alignment horizontal="left" vertical="center"/>
    </xf>
    <xf numFmtId="0" fontId="42" fillId="8" borderId="0" xfId="5" applyFont="1" applyFill="1" applyAlignment="1">
      <alignment horizontal="center" vertical="center"/>
    </xf>
    <xf numFmtId="0" fontId="23" fillId="2" borderId="0" xfId="5" applyFont="1" applyFill="1" applyAlignment="1">
      <alignment horizontal="center" vertical="center"/>
    </xf>
    <xf numFmtId="0" fontId="23" fillId="8" borderId="0" xfId="0" applyFont="1" applyFill="1" applyAlignment="1">
      <alignment horizontal="center" vertical="center"/>
    </xf>
    <xf numFmtId="3" fontId="26" fillId="8" borderId="0" xfId="0" applyNumberFormat="1" applyFont="1" applyFill="1" applyAlignment="1" applyProtection="1">
      <alignment horizontal="center" vertical="center"/>
      <protection locked="0"/>
    </xf>
    <xf numFmtId="0" fontId="44" fillId="9" borderId="4" xfId="5" applyFont="1" applyFill="1" applyBorder="1" applyAlignment="1">
      <alignment horizontal="center" vertical="center" wrapText="1"/>
    </xf>
    <xf numFmtId="0" fontId="45" fillId="9" borderId="4" xfId="5" applyFont="1" applyFill="1" applyBorder="1" applyAlignment="1">
      <alignment horizontal="center" vertical="center" wrapText="1"/>
    </xf>
    <xf numFmtId="0" fontId="44" fillId="9" borderId="25" xfId="5" applyFont="1" applyFill="1" applyBorder="1" applyAlignment="1">
      <alignment horizontal="center" vertical="center" wrapText="1"/>
    </xf>
    <xf numFmtId="0" fontId="44" fillId="9" borderId="26" xfId="5" applyFont="1" applyFill="1" applyBorder="1" applyAlignment="1">
      <alignment horizontal="center" vertical="center" wrapText="1"/>
    </xf>
    <xf numFmtId="0" fontId="46" fillId="2" borderId="0" xfId="5" applyFont="1" applyFill="1"/>
    <xf numFmtId="0" fontId="46" fillId="9" borderId="0" xfId="5" applyFont="1" applyFill="1"/>
    <xf numFmtId="0" fontId="31" fillId="10" borderId="4" xfId="5" applyFont="1" applyFill="1" applyBorder="1" applyAlignment="1">
      <alignment horizontal="center"/>
    </xf>
    <xf numFmtId="0" fontId="47" fillId="10" borderId="4" xfId="5" applyFont="1" applyFill="1" applyBorder="1" applyAlignment="1">
      <alignment horizontal="center" vertical="center"/>
    </xf>
    <xf numFmtId="165" fontId="47" fillId="0" borderId="4" xfId="5" applyNumberFormat="1" applyFont="1" applyBorder="1" applyAlignment="1">
      <alignment horizontal="center"/>
    </xf>
    <xf numFmtId="0" fontId="47" fillId="0" borderId="4" xfId="5" applyFont="1" applyBorder="1" applyAlignment="1">
      <alignment horizontal="center"/>
    </xf>
    <xf numFmtId="0" fontId="47" fillId="0" borderId="4" xfId="5" applyFont="1" applyBorder="1" applyAlignment="1">
      <alignment vertical="center" wrapText="1"/>
    </xf>
    <xf numFmtId="0" fontId="47" fillId="0" borderId="4" xfId="5" applyFont="1" applyBorder="1"/>
    <xf numFmtId="0" fontId="47" fillId="2" borderId="4" xfId="5" applyFont="1" applyFill="1" applyBorder="1" applyAlignment="1">
      <alignment horizontal="center"/>
    </xf>
    <xf numFmtId="0" fontId="48" fillId="2" borderId="4" xfId="5" applyFont="1" applyFill="1" applyBorder="1" applyAlignment="1">
      <alignment horizontal="center" vertical="center"/>
    </xf>
    <xf numFmtId="166" fontId="47" fillId="2" borderId="4" xfId="5" applyNumberFormat="1" applyFont="1" applyFill="1" applyBorder="1" applyAlignment="1">
      <alignment horizontal="center" vertical="center"/>
    </xf>
    <xf numFmtId="165" fontId="47" fillId="0" borderId="4" xfId="5" applyNumberFormat="1" applyFont="1" applyBorder="1" applyAlignment="1">
      <alignment horizontal="center" vertical="center"/>
    </xf>
    <xf numFmtId="0" fontId="47" fillId="0" borderId="4" xfId="5" applyFont="1" applyBorder="1" applyAlignment="1">
      <alignment horizontal="center" vertical="center"/>
    </xf>
    <xf numFmtId="165" fontId="47" fillId="2" borderId="4" xfId="5" applyNumberFormat="1" applyFont="1" applyFill="1" applyBorder="1" applyAlignment="1">
      <alignment horizontal="center" vertical="center"/>
    </xf>
    <xf numFmtId="0" fontId="48" fillId="2" borderId="4" xfId="5" applyFont="1" applyFill="1" applyBorder="1" applyAlignment="1">
      <alignment horizontal="center" vertical="center" wrapText="1"/>
    </xf>
    <xf numFmtId="49" fontId="48" fillId="2" borderId="4" xfId="5" applyNumberFormat="1" applyFont="1" applyFill="1" applyBorder="1" applyAlignment="1">
      <alignment horizontal="center" vertical="center"/>
    </xf>
    <xf numFmtId="0" fontId="47" fillId="0" borderId="4" xfId="5" applyFont="1" applyBorder="1" applyAlignment="1">
      <alignment horizontal="center" vertical="center" wrapText="1"/>
    </xf>
    <xf numFmtId="0" fontId="47" fillId="0" borderId="4" xfId="5" applyFont="1" applyBorder="1" applyAlignment="1">
      <alignment horizontal="center" wrapText="1"/>
    </xf>
    <xf numFmtId="0" fontId="47" fillId="0" borderId="4" xfId="5" applyFont="1" applyBorder="1" applyAlignment="1">
      <alignment horizontal="left" vertical="center" wrapText="1"/>
    </xf>
    <xf numFmtId="0" fontId="47" fillId="0" borderId="4" xfId="5" applyFont="1" applyBorder="1" applyAlignment="1">
      <alignment vertical="center"/>
    </xf>
    <xf numFmtId="0" fontId="47" fillId="0" borderId="4" xfId="5" applyFont="1" applyBorder="1" applyAlignment="1">
      <alignment wrapText="1"/>
    </xf>
    <xf numFmtId="49" fontId="47" fillId="2" borderId="4" xfId="5" applyNumberFormat="1" applyFont="1" applyFill="1" applyBorder="1" applyAlignment="1">
      <alignment horizontal="center" vertical="center"/>
    </xf>
    <xf numFmtId="0" fontId="47" fillId="2" borderId="4" xfId="5" applyFont="1" applyFill="1" applyBorder="1" applyAlignment="1">
      <alignment horizontal="center" vertical="center"/>
    </xf>
    <xf numFmtId="0" fontId="47" fillId="0" borderId="4" xfId="5" applyFont="1" applyBorder="1" applyAlignment="1">
      <alignment horizontal="justify" wrapText="1"/>
    </xf>
    <xf numFmtId="0" fontId="47" fillId="0" borderId="4" xfId="5" applyFont="1" applyBorder="1" applyAlignment="1">
      <alignment horizontal="justify" vertical="center" wrapText="1"/>
    </xf>
    <xf numFmtId="0" fontId="47" fillId="2" borderId="4" xfId="5" applyFont="1" applyFill="1" applyBorder="1"/>
    <xf numFmtId="166" fontId="47" fillId="2" borderId="4" xfId="5" applyNumberFormat="1" applyFont="1" applyFill="1" applyBorder="1" applyAlignment="1">
      <alignment horizontal="center"/>
    </xf>
    <xf numFmtId="0" fontId="47" fillId="0" borderId="0" xfId="5" applyFont="1" applyAlignment="1">
      <alignment horizontal="center"/>
    </xf>
    <xf numFmtId="168" fontId="49" fillId="2" borderId="4" xfId="1" applyNumberFormat="1" applyFont="1" applyFill="1" applyBorder="1" applyAlignment="1" applyProtection="1">
      <alignment horizontal="center" vertical="center"/>
    </xf>
    <xf numFmtId="0" fontId="49" fillId="2" borderId="4" xfId="0" applyFont="1" applyFill="1" applyBorder="1" applyAlignment="1">
      <alignment horizontal="left"/>
    </xf>
    <xf numFmtId="0" fontId="49" fillId="2" borderId="4" xfId="0" applyFont="1" applyFill="1" applyBorder="1" applyAlignment="1" applyProtection="1">
      <alignment horizontal="center" vertical="center"/>
      <protection locked="0"/>
    </xf>
    <xf numFmtId="0" fontId="50" fillId="0" borderId="4" xfId="3" applyFont="1" applyBorder="1" applyProtection="1">
      <protection locked="0"/>
    </xf>
    <xf numFmtId="0" fontId="51" fillId="2" borderId="4" xfId="3" applyFont="1" applyFill="1" applyBorder="1" applyAlignment="1" applyProtection="1">
      <alignment horizontal="center" vertical="center"/>
      <protection locked="0"/>
    </xf>
    <xf numFmtId="0" fontId="48" fillId="2" borderId="4" xfId="5" applyFont="1" applyFill="1" applyBorder="1" applyAlignment="1">
      <alignment horizontal="justify" vertical="center" wrapText="1"/>
    </xf>
    <xf numFmtId="0" fontId="47" fillId="2" borderId="4" xfId="5" applyFont="1" applyFill="1" applyBorder="1" applyAlignment="1">
      <alignment horizontal="center" wrapText="1"/>
    </xf>
    <xf numFmtId="0" fontId="47" fillId="2" borderId="4" xfId="5" applyFont="1" applyFill="1" applyBorder="1" applyAlignment="1">
      <alignment vertical="center"/>
    </xf>
    <xf numFmtId="0" fontId="47" fillId="2" borderId="4" xfId="5" applyFont="1" applyFill="1" applyBorder="1" applyAlignment="1">
      <alignment horizontal="center" vertical="center" wrapText="1"/>
    </xf>
    <xf numFmtId="49" fontId="47" fillId="0" borderId="4" xfId="5" applyNumberFormat="1" applyFont="1" applyBorder="1" applyAlignment="1">
      <alignment horizontal="center"/>
    </xf>
    <xf numFmtId="0" fontId="52" fillId="10" borderId="4" xfId="5" applyFont="1" applyFill="1" applyBorder="1" applyAlignment="1">
      <alignment horizontal="center" vertical="center"/>
    </xf>
    <xf numFmtId="165" fontId="53" fillId="2" borderId="4" xfId="5" applyNumberFormat="1" applyFont="1" applyFill="1" applyBorder="1" applyAlignment="1">
      <alignment horizontal="center" vertical="center"/>
    </xf>
    <xf numFmtId="0" fontId="52" fillId="2" borderId="4" xfId="5" applyFont="1" applyFill="1" applyBorder="1" applyAlignment="1">
      <alignment horizontal="center" vertical="center"/>
    </xf>
    <xf numFmtId="49" fontId="52" fillId="2" borderId="4" xfId="5" applyNumberFormat="1" applyFont="1" applyFill="1" applyBorder="1" applyAlignment="1">
      <alignment horizontal="center" vertical="center"/>
    </xf>
    <xf numFmtId="0" fontId="23" fillId="2" borderId="4" xfId="5" applyFont="1" applyFill="1" applyBorder="1" applyAlignment="1">
      <alignment horizontal="center"/>
    </xf>
    <xf numFmtId="0" fontId="23" fillId="0" borderId="4" xfId="5" applyFont="1" applyBorder="1"/>
    <xf numFmtId="166" fontId="23" fillId="2" borderId="4" xfId="5" applyNumberFormat="1" applyFont="1" applyFill="1" applyBorder="1" applyAlignment="1">
      <alignment horizontal="center" vertical="center"/>
    </xf>
    <xf numFmtId="166" fontId="23" fillId="2" borderId="4" xfId="5" applyNumberFormat="1" applyFont="1" applyFill="1" applyBorder="1" applyAlignment="1">
      <alignment horizontal="center"/>
    </xf>
    <xf numFmtId="165" fontId="42" fillId="0" borderId="4" xfId="5" applyNumberFormat="1" applyFont="1" applyBorder="1" applyAlignment="1">
      <alignment horizontal="center" vertical="center"/>
    </xf>
    <xf numFmtId="0" fontId="42" fillId="0" borderId="4" xfId="5" applyFont="1" applyBorder="1" applyAlignment="1">
      <alignment horizontal="center" vertical="center"/>
    </xf>
    <xf numFmtId="0" fontId="42" fillId="0" borderId="4" xfId="5" applyFont="1" applyBorder="1" applyAlignment="1">
      <alignment vertical="center"/>
    </xf>
    <xf numFmtId="0" fontId="42" fillId="0" borderId="4" xfId="5" applyFont="1" applyBorder="1"/>
    <xf numFmtId="0" fontId="42" fillId="0" borderId="4" xfId="5" applyFont="1" applyBorder="1" applyAlignment="1">
      <alignment horizontal="center"/>
    </xf>
    <xf numFmtId="0" fontId="42" fillId="2" borderId="4" xfId="5" applyFont="1" applyFill="1" applyBorder="1" applyAlignment="1">
      <alignment horizontal="center"/>
    </xf>
    <xf numFmtId="0" fontId="42" fillId="2" borderId="4" xfId="5" applyFont="1" applyFill="1" applyBorder="1"/>
    <xf numFmtId="166" fontId="42" fillId="2" borderId="4" xfId="5" applyNumberFormat="1" applyFont="1" applyFill="1" applyBorder="1" applyAlignment="1">
      <alignment horizontal="center" vertical="center"/>
    </xf>
    <xf numFmtId="0" fontId="23" fillId="10" borderId="4" xfId="5" applyFont="1" applyFill="1" applyBorder="1" applyAlignment="1">
      <alignment horizontal="center" vertical="center"/>
    </xf>
    <xf numFmtId="165" fontId="42" fillId="0" borderId="4" xfId="5" applyNumberFormat="1" applyFont="1" applyBorder="1" applyAlignment="1">
      <alignment horizontal="center"/>
    </xf>
    <xf numFmtId="0" fontId="23" fillId="10" borderId="4" xfId="5" applyFont="1" applyFill="1" applyBorder="1" applyAlignment="1">
      <alignment horizontal="center"/>
    </xf>
    <xf numFmtId="0" fontId="31" fillId="0" borderId="0" xfId="5" applyFont="1"/>
    <xf numFmtId="0" fontId="31" fillId="0" borderId="0" xfId="0" applyFont="1"/>
    <xf numFmtId="3" fontId="26" fillId="2" borderId="0" xfId="0" applyNumberFormat="1" applyFont="1" applyFill="1" applyAlignment="1" applyProtection="1">
      <alignment horizontal="center" vertical="center"/>
      <protection hidden="1"/>
    </xf>
    <xf numFmtId="0" fontId="31" fillId="2" borderId="0" xfId="5" applyFont="1" applyFill="1" applyAlignment="1">
      <alignment horizontal="center" vertical="center"/>
    </xf>
    <xf numFmtId="0" fontId="31" fillId="0" borderId="0" xfId="5" applyFont="1" applyAlignment="1">
      <alignment horizontal="center" vertical="center"/>
    </xf>
    <xf numFmtId="0" fontId="44" fillId="4" borderId="4" xfId="5" applyFont="1" applyFill="1" applyBorder="1" applyAlignment="1">
      <alignment horizontal="center" vertical="center" wrapText="1"/>
    </xf>
    <xf numFmtId="0" fontId="44" fillId="4" borderId="14" xfId="5" applyFont="1" applyFill="1" applyBorder="1" applyAlignment="1">
      <alignment horizontal="center" vertical="center" wrapText="1"/>
    </xf>
    <xf numFmtId="0" fontId="44" fillId="4" borderId="13" xfId="5" applyFont="1" applyFill="1" applyBorder="1" applyAlignment="1">
      <alignment horizontal="center" vertical="center" wrapText="1"/>
    </xf>
    <xf numFmtId="0" fontId="31" fillId="2" borderId="0" xfId="5" applyFont="1" applyFill="1"/>
    <xf numFmtId="0" fontId="30" fillId="6" borderId="4" xfId="0" applyFont="1" applyFill="1" applyBorder="1" applyAlignment="1">
      <alignment horizontal="center"/>
    </xf>
    <xf numFmtId="166" fontId="23" fillId="2" borderId="25" xfId="5" applyNumberFormat="1" applyFont="1" applyFill="1" applyBorder="1" applyAlignment="1" applyProtection="1">
      <alignment horizontal="center"/>
      <protection locked="0"/>
    </xf>
    <xf numFmtId="165" fontId="23" fillId="2" borderId="14" xfId="5" applyNumberFormat="1" applyFont="1" applyFill="1" applyBorder="1" applyAlignment="1" applyProtection="1">
      <alignment horizontal="center"/>
      <protection locked="0"/>
    </xf>
    <xf numFmtId="1" fontId="23" fillId="2" borderId="4" xfId="5" applyNumberFormat="1" applyFont="1" applyFill="1" applyBorder="1" applyAlignment="1" applyProtection="1">
      <alignment horizontal="center"/>
      <protection locked="0"/>
    </xf>
    <xf numFmtId="164" fontId="23" fillId="2" borderId="13" xfId="5" applyNumberFormat="1" applyFont="1" applyFill="1" applyBorder="1" applyAlignment="1" applyProtection="1">
      <alignment horizontal="center"/>
      <protection locked="0"/>
    </xf>
    <xf numFmtId="0" fontId="23" fillId="2" borderId="4" xfId="5" applyFont="1" applyFill="1" applyBorder="1" applyProtection="1">
      <protection locked="0"/>
    </xf>
    <xf numFmtId="166" fontId="23" fillId="2" borderId="14" xfId="5" applyNumberFormat="1" applyFont="1" applyFill="1" applyBorder="1" applyAlignment="1" applyProtection="1">
      <alignment horizontal="center"/>
      <protection locked="0"/>
    </xf>
    <xf numFmtId="0" fontId="23" fillId="2" borderId="19" xfId="5" applyFont="1" applyFill="1" applyBorder="1" applyAlignment="1" applyProtection="1">
      <alignment horizontal="center"/>
      <protection locked="0"/>
    </xf>
    <xf numFmtId="164" fontId="23" fillId="2" borderId="4" xfId="5" applyNumberFormat="1" applyFont="1" applyFill="1" applyBorder="1" applyAlignment="1" applyProtection="1">
      <alignment horizontal="center"/>
      <protection locked="0"/>
    </xf>
    <xf numFmtId="1" fontId="23" fillId="2" borderId="14" xfId="5" applyNumberFormat="1" applyFont="1" applyFill="1" applyBorder="1" applyAlignment="1" applyProtection="1">
      <alignment horizontal="center"/>
      <protection locked="0"/>
    </xf>
    <xf numFmtId="0" fontId="31" fillId="0" borderId="0" xfId="5" applyFont="1" applyProtection="1">
      <protection locked="0"/>
    </xf>
    <xf numFmtId="165" fontId="23" fillId="2" borderId="4" xfId="5" applyNumberFormat="1" applyFont="1" applyFill="1" applyBorder="1" applyAlignment="1" applyProtection="1">
      <alignment horizontal="center"/>
      <protection locked="0"/>
    </xf>
    <xf numFmtId="1" fontId="23" fillId="2" borderId="13" xfId="5" applyNumberFormat="1" applyFont="1" applyFill="1" applyBorder="1" applyAlignment="1" applyProtection="1">
      <alignment horizontal="center"/>
      <protection locked="0"/>
    </xf>
    <xf numFmtId="169" fontId="7" fillId="2" borderId="0" xfId="5" applyNumberFormat="1" applyFont="1" applyFill="1"/>
    <xf numFmtId="49" fontId="2" fillId="2" borderId="0" xfId="5" applyNumberFormat="1" applyFont="1" applyFill="1" applyAlignment="1">
      <alignment horizontal="center"/>
    </xf>
    <xf numFmtId="0" fontId="34" fillId="2" borderId="0" xfId="0" applyFont="1" applyFill="1" applyAlignment="1">
      <alignment horizontal="right"/>
    </xf>
    <xf numFmtId="0" fontId="1" fillId="0" borderId="0" xfId="0" applyFont="1"/>
    <xf numFmtId="0" fontId="34" fillId="0" borderId="0" xfId="0" applyFont="1" applyAlignment="1" applyProtection="1">
      <alignment horizontal="left" vertical="center" wrapText="1"/>
      <protection hidden="1"/>
    </xf>
    <xf numFmtId="0" fontId="57" fillId="0" borderId="0" xfId="0" applyFont="1" applyAlignment="1" applyProtection="1">
      <alignment vertical="center"/>
      <protection hidden="1"/>
    </xf>
    <xf numFmtId="0" fontId="34" fillId="11" borderId="4" xfId="0" applyFont="1" applyFill="1" applyBorder="1" applyAlignment="1" applyProtection="1">
      <alignment horizontal="center" vertical="center" wrapText="1"/>
      <protection hidden="1"/>
    </xf>
    <xf numFmtId="0" fontId="34" fillId="0" borderId="0" xfId="0" applyFont="1" applyAlignment="1" applyProtection="1">
      <alignment horizontal="center"/>
      <protection hidden="1"/>
    </xf>
    <xf numFmtId="3" fontId="34" fillId="0" borderId="0" xfId="0" applyNumberFormat="1" applyFont="1" applyAlignment="1" applyProtection="1">
      <alignment horizontal="center"/>
      <protection hidden="1"/>
    </xf>
    <xf numFmtId="0" fontId="58" fillId="6" borderId="26" xfId="0" applyFont="1" applyFill="1" applyBorder="1" applyAlignment="1" applyProtection="1">
      <alignment horizontal="center" wrapText="1"/>
      <protection hidden="1"/>
    </xf>
    <xf numFmtId="0" fontId="58" fillId="6" borderId="4" xfId="0" applyFont="1" applyFill="1" applyBorder="1" applyAlignment="1" applyProtection="1">
      <alignment horizontal="left" wrapText="1"/>
      <protection hidden="1"/>
    </xf>
    <xf numFmtId="164" fontId="59" fillId="3" borderId="4" xfId="0" applyNumberFormat="1" applyFont="1" applyFill="1" applyBorder="1" applyAlignment="1" applyProtection="1">
      <alignment horizontal="center" vertical="center"/>
      <protection locked="0"/>
    </xf>
    <xf numFmtId="3" fontId="59" fillId="3" borderId="4" xfId="0" applyNumberFormat="1" applyFont="1" applyFill="1" applyBorder="1" applyAlignment="1" applyProtection="1">
      <alignment horizontal="center" vertical="center"/>
      <protection locked="0"/>
    </xf>
    <xf numFmtId="170" fontId="59" fillId="3" borderId="4" xfId="0" applyNumberFormat="1" applyFont="1" applyFill="1" applyBorder="1" applyAlignment="1" applyProtection="1">
      <alignment horizontal="center" vertical="center"/>
      <protection locked="0"/>
    </xf>
    <xf numFmtId="0" fontId="58" fillId="6" borderId="4" xfId="0" applyFont="1" applyFill="1" applyBorder="1" applyAlignment="1" applyProtection="1">
      <alignment horizontal="center" wrapText="1"/>
      <protection hidden="1"/>
    </xf>
    <xf numFmtId="0" fontId="58" fillId="6" borderId="25" xfId="0" applyFont="1" applyFill="1" applyBorder="1" applyAlignment="1" applyProtection="1">
      <alignment horizontal="left" wrapText="1"/>
      <protection hidden="1"/>
    </xf>
    <xf numFmtId="164" fontId="60" fillId="3" borderId="4" xfId="0" applyNumberFormat="1" applyFont="1" applyFill="1" applyBorder="1" applyAlignment="1" applyProtection="1">
      <alignment horizontal="center" vertical="center"/>
      <protection locked="0"/>
    </xf>
    <xf numFmtId="3" fontId="60" fillId="3" borderId="4" xfId="0" applyNumberFormat="1" applyFont="1" applyFill="1" applyBorder="1" applyAlignment="1" applyProtection="1">
      <alignment horizontal="center" vertical="center"/>
      <protection locked="0"/>
    </xf>
    <xf numFmtId="170" fontId="60" fillId="3" borderId="4" xfId="0" applyNumberFormat="1" applyFont="1" applyFill="1" applyBorder="1" applyAlignment="1" applyProtection="1">
      <alignment horizontal="center" vertical="center"/>
      <protection locked="0"/>
    </xf>
    <xf numFmtId="0" fontId="58" fillId="6" borderId="14" xfId="0" applyFont="1" applyFill="1" applyBorder="1" applyAlignment="1" applyProtection="1">
      <alignment horizontal="left" wrapText="1"/>
      <protection hidden="1"/>
    </xf>
    <xf numFmtId="0" fontId="58" fillId="6" borderId="15" xfId="0" applyFont="1" applyFill="1" applyBorder="1" applyAlignment="1" applyProtection="1">
      <alignment horizontal="left" wrapText="1"/>
      <protection hidden="1"/>
    </xf>
    <xf numFmtId="0" fontId="58" fillId="6" borderId="13" xfId="0" applyFont="1" applyFill="1" applyBorder="1" applyAlignment="1" applyProtection="1">
      <alignment horizontal="left" wrapText="1"/>
      <protection hidden="1"/>
    </xf>
    <xf numFmtId="0" fontId="58" fillId="6" borderId="26" xfId="0" applyFont="1" applyFill="1" applyBorder="1" applyAlignment="1" applyProtection="1">
      <alignment horizontal="left" wrapText="1"/>
      <protection hidden="1"/>
    </xf>
    <xf numFmtId="49" fontId="59" fillId="3" borderId="26" xfId="0" applyNumberFormat="1" applyFont="1" applyFill="1" applyBorder="1" applyAlignment="1" applyProtection="1">
      <alignment horizontal="center" vertical="center"/>
      <protection locked="0"/>
    </xf>
    <xf numFmtId="0" fontId="58" fillId="6" borderId="19" xfId="0" applyFont="1" applyFill="1" applyBorder="1" applyAlignment="1" applyProtection="1">
      <alignment horizontal="center" wrapText="1"/>
      <protection hidden="1"/>
    </xf>
    <xf numFmtId="170" fontId="61" fillId="3" borderId="4" xfId="0" applyNumberFormat="1" applyFont="1" applyFill="1" applyBorder="1" applyAlignment="1" applyProtection="1">
      <alignment horizontal="center" vertical="center"/>
      <protection locked="0"/>
    </xf>
    <xf numFmtId="49" fontId="59" fillId="3" borderId="4" xfId="0" applyNumberFormat="1" applyFont="1" applyFill="1" applyBorder="1" applyAlignment="1" applyProtection="1">
      <alignment horizontal="center" vertical="center"/>
      <protection locked="0"/>
    </xf>
    <xf numFmtId="0" fontId="58" fillId="6" borderId="27" xfId="0" applyFont="1" applyFill="1" applyBorder="1" applyAlignment="1" applyProtection="1">
      <alignment horizontal="left" wrapText="1"/>
      <protection hidden="1"/>
    </xf>
    <xf numFmtId="3" fontId="61" fillId="3" borderId="4" xfId="0" applyNumberFormat="1" applyFont="1" applyFill="1" applyBorder="1" applyAlignment="1" applyProtection="1">
      <alignment horizontal="center" vertical="center"/>
      <protection locked="0"/>
    </xf>
    <xf numFmtId="164" fontId="61" fillId="3" borderId="4" xfId="0" applyNumberFormat="1" applyFont="1" applyFill="1" applyBorder="1" applyAlignment="1" applyProtection="1">
      <alignment horizontal="center" vertical="center"/>
      <protection locked="0"/>
    </xf>
    <xf numFmtId="0" fontId="58" fillId="6" borderId="17" xfId="0" applyFont="1" applyFill="1" applyBorder="1" applyAlignment="1" applyProtection="1">
      <alignment horizontal="left" wrapText="1"/>
      <protection hidden="1"/>
    </xf>
    <xf numFmtId="0" fontId="58" fillId="6" borderId="12" xfId="0" applyFont="1" applyFill="1" applyBorder="1" applyAlignment="1" applyProtection="1">
      <alignment horizontal="left" wrapText="1"/>
      <protection hidden="1"/>
    </xf>
    <xf numFmtId="0" fontId="62" fillId="0" borderId="0" xfId="0" applyFont="1" applyAlignment="1" applyProtection="1">
      <alignment horizontal="center" vertical="center"/>
      <protection hidden="1"/>
    </xf>
    <xf numFmtId="0" fontId="58" fillId="6" borderId="4" xfId="4" applyFont="1" applyFill="1" applyBorder="1" applyAlignment="1" applyProtection="1">
      <alignment horizontal="center" wrapText="1"/>
      <protection hidden="1"/>
    </xf>
    <xf numFmtId="0" fontId="58" fillId="6" borderId="25" xfId="4" applyFont="1" applyFill="1" applyBorder="1" applyAlignment="1" applyProtection="1">
      <alignment horizontal="left" wrapText="1"/>
      <protection hidden="1"/>
    </xf>
    <xf numFmtId="164" fontId="60" fillId="3" borderId="4" xfId="4" applyNumberFormat="1" applyFont="1" applyFill="1" applyBorder="1" applyAlignment="1" applyProtection="1">
      <alignment horizontal="center" vertical="center"/>
      <protection locked="0"/>
    </xf>
    <xf numFmtId="3" fontId="60" fillId="3" borderId="4" xfId="4" applyNumberFormat="1" applyFont="1" applyFill="1" applyBorder="1" applyAlignment="1" applyProtection="1">
      <alignment horizontal="center" vertical="center"/>
      <protection locked="0"/>
    </xf>
    <xf numFmtId="170" fontId="60" fillId="3" borderId="4" xfId="4" applyNumberFormat="1" applyFont="1" applyFill="1" applyBorder="1" applyAlignment="1" applyProtection="1">
      <alignment horizontal="center" vertical="center"/>
      <protection locked="0"/>
    </xf>
    <xf numFmtId="170" fontId="59" fillId="3" borderId="4" xfId="4" applyNumberFormat="1" applyFont="1" applyFill="1" applyBorder="1" applyAlignment="1" applyProtection="1">
      <alignment horizontal="center" vertical="center"/>
      <protection locked="0"/>
    </xf>
    <xf numFmtId="49" fontId="59" fillId="3" borderId="26" xfId="4" applyNumberFormat="1" applyFont="1" applyFill="1" applyBorder="1" applyAlignment="1" applyProtection="1">
      <alignment horizontal="center" vertical="center"/>
      <protection locked="0"/>
    </xf>
    <xf numFmtId="49" fontId="59" fillId="3" borderId="4" xfId="4" applyNumberFormat="1" applyFont="1" applyFill="1" applyBorder="1" applyAlignment="1" applyProtection="1">
      <alignment horizontal="center" vertical="center"/>
      <protection locked="0"/>
    </xf>
    <xf numFmtId="0" fontId="58" fillId="6" borderId="14" xfId="4" applyFont="1" applyFill="1" applyBorder="1" applyAlignment="1" applyProtection="1">
      <alignment horizontal="left" wrapText="1"/>
      <protection hidden="1"/>
    </xf>
    <xf numFmtId="0" fontId="58" fillId="6" borderId="15" xfId="4" applyFont="1" applyFill="1" applyBorder="1" applyAlignment="1" applyProtection="1">
      <alignment horizontal="left" wrapText="1"/>
      <protection hidden="1"/>
    </xf>
    <xf numFmtId="0" fontId="58" fillId="6" borderId="4" xfId="4" applyFont="1" applyFill="1" applyBorder="1" applyAlignment="1" applyProtection="1">
      <alignment horizontal="left" wrapText="1"/>
      <protection hidden="1"/>
    </xf>
    <xf numFmtId="3" fontId="34" fillId="11" borderId="4" xfId="0" applyNumberFormat="1" applyFont="1" applyFill="1" applyBorder="1" applyAlignment="1" applyProtection="1">
      <alignment horizontal="center"/>
      <protection hidden="1"/>
    </xf>
    <xf numFmtId="0" fontId="63" fillId="0" borderId="0" xfId="0" applyFont="1"/>
    <xf numFmtId="0" fontId="2" fillId="0" borderId="0" xfId="0" applyFont="1" applyAlignment="1" applyProtection="1">
      <alignment horizontal="center"/>
      <protection hidden="1"/>
    </xf>
    <xf numFmtId="164" fontId="59" fillId="3" borderId="4" xfId="4" applyNumberFormat="1" applyFont="1" applyFill="1" applyBorder="1" applyAlignment="1" applyProtection="1">
      <alignment horizontal="center" vertical="center"/>
      <protection locked="0"/>
    </xf>
    <xf numFmtId="3" fontId="59" fillId="3" borderId="4" xfId="4" applyNumberFormat="1" applyFont="1" applyFill="1" applyBorder="1" applyAlignment="1" applyProtection="1">
      <alignment horizontal="center" vertical="center"/>
      <protection locked="0"/>
    </xf>
    <xf numFmtId="0" fontId="59" fillId="6" borderId="14" xfId="4" applyFont="1" applyFill="1" applyBorder="1" applyAlignment="1" applyProtection="1">
      <alignment horizontal="left" wrapText="1"/>
      <protection hidden="1"/>
    </xf>
    <xf numFmtId="0" fontId="38" fillId="2" borderId="0" xfId="0" applyFont="1" applyFill="1" applyAlignment="1" applyProtection="1">
      <alignment horizontal="center"/>
      <protection hidden="1"/>
    </xf>
    <xf numFmtId="0" fontId="34" fillId="2" borderId="0" xfId="0" applyFont="1" applyFill="1" applyProtection="1">
      <protection hidden="1"/>
    </xf>
    <xf numFmtId="0" fontId="2" fillId="2" borderId="0" xfId="0" applyFont="1" applyFill="1" applyAlignment="1" applyProtection="1">
      <alignment horizontal="center"/>
      <protection hidden="1"/>
    </xf>
    <xf numFmtId="0" fontId="34" fillId="2" borderId="0" xfId="0" applyFont="1" applyFill="1" applyAlignment="1" applyProtection="1">
      <alignment horizontal="right" vertical="center"/>
      <protection hidden="1"/>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49" fontId="7" fillId="0" borderId="0" xfId="0" applyNumberFormat="1" applyFont="1" applyAlignment="1" applyProtection="1">
      <alignment horizontal="center"/>
      <protection locked="0"/>
    </xf>
    <xf numFmtId="0" fontId="7" fillId="0" borderId="0" xfId="0" applyFont="1" applyProtection="1">
      <protection locked="0"/>
    </xf>
    <xf numFmtId="0" fontId="65" fillId="0" borderId="0" xfId="0" applyFont="1" applyProtection="1">
      <protection locked="0"/>
    </xf>
    <xf numFmtId="0" fontId="0" fillId="0" borderId="0" xfId="0" applyProtection="1">
      <protection locked="0"/>
    </xf>
    <xf numFmtId="0" fontId="32" fillId="0" borderId="0" xfId="5" applyFont="1" applyProtection="1">
      <protection locked="0"/>
    </xf>
    <xf numFmtId="0" fontId="32" fillId="0" borderId="0" xfId="0" applyFont="1" applyProtection="1">
      <protection locked="0"/>
    </xf>
    <xf numFmtId="0" fontId="66" fillId="0" borderId="0" xfId="5" applyFont="1" applyProtection="1">
      <protection locked="0"/>
    </xf>
    <xf numFmtId="0" fontId="67" fillId="2" borderId="0" xfId="0" applyFont="1" applyFill="1" applyAlignment="1" applyProtection="1">
      <alignment horizontal="right" vertical="center"/>
      <protection locked="0"/>
    </xf>
    <xf numFmtId="0" fontId="67" fillId="0" borderId="0" xfId="0" applyFont="1" applyAlignment="1" applyProtection="1">
      <alignment horizontal="right" vertical="center"/>
      <protection locked="0"/>
    </xf>
    <xf numFmtId="49" fontId="11" fillId="2" borderId="0" xfId="5" applyNumberFormat="1" applyFont="1" applyFill="1" applyAlignment="1" applyProtection="1">
      <alignment horizontal="center" vertical="center"/>
      <protection locked="0"/>
    </xf>
    <xf numFmtId="4" fontId="7" fillId="2" borderId="0" xfId="5" applyNumberFormat="1" applyFont="1" applyFill="1" applyProtection="1">
      <protection locked="0"/>
    </xf>
    <xf numFmtId="4" fontId="38" fillId="2" borderId="0" xfId="5" applyNumberFormat="1" applyFont="1" applyFill="1" applyProtection="1">
      <protection locked="0"/>
    </xf>
    <xf numFmtId="169" fontId="7" fillId="2" borderId="0" xfId="5" applyNumberFormat="1" applyFont="1" applyFill="1" applyProtection="1">
      <protection locked="0"/>
    </xf>
    <xf numFmtId="169" fontId="7" fillId="0" borderId="0" xfId="5" applyNumberFormat="1" applyFont="1" applyProtection="1">
      <protection locked="0"/>
    </xf>
    <xf numFmtId="49" fontId="7" fillId="0" borderId="4" xfId="5" applyNumberFormat="1" applyFont="1" applyBorder="1" applyAlignment="1" applyProtection="1">
      <alignment horizontal="center" vertical="center"/>
      <protection locked="0"/>
    </xf>
    <xf numFmtId="0" fontId="21" fillId="0" borderId="4" xfId="0" applyFont="1" applyBorder="1" applyAlignment="1" applyProtection="1">
      <alignment horizontal="left"/>
      <protection locked="0"/>
    </xf>
    <xf numFmtId="0" fontId="7" fillId="3" borderId="4" xfId="1" applyNumberFormat="1" applyFont="1" applyFill="1" applyBorder="1" applyAlignment="1" applyProtection="1">
      <alignment horizontal="center"/>
      <protection locked="0"/>
    </xf>
    <xf numFmtId="1" fontId="15" fillId="6" borderId="16" xfId="5" applyNumberFormat="1" applyFont="1" applyFill="1" applyBorder="1" applyAlignment="1">
      <alignment horizontal="center"/>
    </xf>
    <xf numFmtId="3" fontId="11" fillId="6" borderId="4" xfId="5" applyNumberFormat="1" applyFont="1" applyFill="1" applyBorder="1" applyAlignment="1">
      <alignment horizontal="center"/>
    </xf>
    <xf numFmtId="1" fontId="11" fillId="6" borderId="4" xfId="5" applyNumberFormat="1" applyFont="1" applyFill="1" applyBorder="1" applyAlignment="1">
      <alignment horizontal="center"/>
    </xf>
    <xf numFmtId="1" fontId="15" fillId="6" borderId="4" xfId="5" applyNumberFormat="1" applyFont="1" applyFill="1" applyBorder="1" applyAlignment="1">
      <alignment horizontal="center"/>
    </xf>
    <xf numFmtId="0" fontId="38" fillId="2" borderId="0" xfId="0" applyFont="1" applyFill="1" applyAlignment="1" applyProtection="1">
      <alignment horizontal="right"/>
      <protection locked="0"/>
    </xf>
    <xf numFmtId="0" fontId="21" fillId="2" borderId="0" xfId="0" applyFont="1" applyFill="1" applyAlignment="1" applyProtection="1">
      <alignment horizontal="right"/>
      <protection locked="0"/>
    </xf>
    <xf numFmtId="3" fontId="11" fillId="2" borderId="0" xfId="5" applyNumberFormat="1" applyFont="1" applyFill="1" applyProtection="1">
      <protection locked="0"/>
    </xf>
    <xf numFmtId="4" fontId="11" fillId="2" borderId="0" xfId="5" applyNumberFormat="1" applyFont="1" applyFill="1" applyProtection="1">
      <protection locked="0"/>
    </xf>
    <xf numFmtId="4" fontId="15" fillId="2" borderId="0" xfId="5" applyNumberFormat="1" applyFont="1" applyFill="1" applyProtection="1">
      <protection locked="0"/>
    </xf>
    <xf numFmtId="49" fontId="7" fillId="2" borderId="0" xfId="5" applyNumberFormat="1" applyFont="1" applyFill="1" applyAlignment="1" applyProtection="1">
      <alignment horizontal="center"/>
      <protection locked="0"/>
    </xf>
    <xf numFmtId="3" fontId="15" fillId="2" borderId="0" xfId="5" applyNumberFormat="1" applyFont="1" applyFill="1" applyProtection="1">
      <protection locked="0"/>
    </xf>
    <xf numFmtId="3" fontId="7" fillId="2" borderId="0" xfId="5" applyNumberFormat="1" applyFont="1" applyFill="1" applyProtection="1">
      <protection locked="0"/>
    </xf>
    <xf numFmtId="0" fontId="7" fillId="2" borderId="0" xfId="0" applyFont="1" applyFill="1" applyProtection="1">
      <protection locked="0"/>
    </xf>
    <xf numFmtId="0" fontId="21" fillId="2" borderId="0" xfId="0" applyFont="1" applyFill="1" applyProtection="1">
      <protection locked="0"/>
    </xf>
    <xf numFmtId="0" fontId="70" fillId="12" borderId="4" xfId="0" applyFont="1" applyFill="1" applyBorder="1" applyAlignment="1" applyProtection="1">
      <alignment horizontal="center" vertical="center"/>
      <protection locked="0"/>
    </xf>
    <xf numFmtId="0" fontId="70" fillId="12" borderId="13" xfId="0" applyFont="1" applyFill="1" applyBorder="1" applyAlignment="1" applyProtection="1">
      <alignment horizontal="center" vertical="center"/>
      <protection locked="0"/>
    </xf>
    <xf numFmtId="4" fontId="65" fillId="2" borderId="0" xfId="5" applyNumberFormat="1" applyFont="1" applyFill="1" applyProtection="1">
      <protection locked="0"/>
    </xf>
    <xf numFmtId="169" fontId="65" fillId="2" borderId="0" xfId="5" applyNumberFormat="1" applyFont="1" applyFill="1" applyProtection="1">
      <protection locked="0"/>
    </xf>
    <xf numFmtId="169" fontId="65" fillId="0" borderId="0" xfId="5" applyNumberFormat="1" applyFont="1" applyProtection="1">
      <protection locked="0"/>
    </xf>
    <xf numFmtId="49" fontId="7" fillId="0" borderId="13" xfId="5" applyNumberFormat="1" applyFont="1" applyBorder="1" applyAlignment="1" applyProtection="1">
      <alignment horizontal="center"/>
      <protection locked="0"/>
    </xf>
    <xf numFmtId="171" fontId="11" fillId="6" borderId="14" xfId="1" applyNumberFormat="1" applyFont="1" applyFill="1" applyBorder="1" applyAlignment="1" applyProtection="1">
      <alignment horizontal="center" vertical="center"/>
    </xf>
    <xf numFmtId="171" fontId="15" fillId="3" borderId="4" xfId="1" applyNumberFormat="1" applyFont="1" applyFill="1" applyBorder="1" applyAlignment="1" applyProtection="1">
      <alignment horizontal="center" vertical="center"/>
      <protection locked="0"/>
    </xf>
    <xf numFmtId="171" fontId="15" fillId="6" borderId="4" xfId="1" applyNumberFormat="1" applyFont="1" applyFill="1" applyBorder="1" applyAlignment="1" applyProtection="1">
      <alignment horizontal="center"/>
    </xf>
    <xf numFmtId="171" fontId="11" fillId="6" borderId="4" xfId="1" applyNumberFormat="1" applyFont="1" applyFill="1" applyBorder="1" applyAlignment="1" applyProtection="1">
      <alignment horizontal="center"/>
    </xf>
    <xf numFmtId="171" fontId="11" fillId="6" borderId="13" xfId="1" applyNumberFormat="1" applyFont="1" applyFill="1" applyBorder="1" applyAlignment="1" applyProtection="1">
      <alignment horizontal="center"/>
      <protection locked="0"/>
    </xf>
    <xf numFmtId="171" fontId="11" fillId="6" borderId="4" xfId="1" applyNumberFormat="1" applyFont="1" applyFill="1" applyBorder="1" applyAlignment="1" applyProtection="1">
      <alignment horizontal="center"/>
      <protection locked="0"/>
    </xf>
    <xf numFmtId="169" fontId="38" fillId="2" borderId="0" xfId="5" applyNumberFormat="1" applyFont="1" applyFill="1" applyProtection="1">
      <protection locked="0"/>
    </xf>
    <xf numFmtId="169" fontId="38" fillId="0" borderId="0" xfId="5" applyNumberFormat="1" applyFont="1" applyProtection="1">
      <protection locked="0"/>
    </xf>
    <xf numFmtId="169" fontId="15" fillId="2" borderId="0" xfId="5" applyNumberFormat="1" applyFont="1" applyFill="1" applyProtection="1">
      <protection locked="0"/>
    </xf>
    <xf numFmtId="4" fontId="7" fillId="2" borderId="0" xfId="5" applyNumberFormat="1" applyFont="1" applyFill="1" applyAlignment="1" applyProtection="1">
      <alignment horizontal="center"/>
      <protection locked="0"/>
    </xf>
    <xf numFmtId="49" fontId="11" fillId="2" borderId="0" xfId="5" applyNumberFormat="1" applyFont="1" applyFill="1" applyAlignment="1" applyProtection="1">
      <alignment horizontal="left" vertical="center"/>
      <protection locked="0"/>
    </xf>
    <xf numFmtId="0" fontId="11" fillId="2" borderId="0" xfId="0" applyFont="1" applyFill="1" applyAlignment="1" applyProtection="1">
      <alignment vertical="center"/>
      <protection locked="0"/>
    </xf>
    <xf numFmtId="0" fontId="7" fillId="0" borderId="26" xfId="5" applyFont="1" applyBorder="1" applyAlignment="1" applyProtection="1">
      <alignment horizontal="center"/>
      <protection locked="0"/>
    </xf>
    <xf numFmtId="0" fontId="38" fillId="0" borderId="26" xfId="5" applyFont="1" applyBorder="1" applyAlignment="1" applyProtection="1">
      <alignment horizontal="center"/>
      <protection locked="0"/>
    </xf>
    <xf numFmtId="169" fontId="7" fillId="3" borderId="26" xfId="5" applyNumberFormat="1" applyFont="1" applyFill="1" applyBorder="1" applyAlignment="1" applyProtection="1">
      <alignment horizontal="center"/>
      <protection locked="0"/>
    </xf>
    <xf numFmtId="169" fontId="7" fillId="3" borderId="19" xfId="5" applyNumberFormat="1" applyFont="1" applyFill="1" applyBorder="1" applyAlignment="1" applyProtection="1">
      <alignment horizontal="center"/>
      <protection locked="0"/>
    </xf>
    <xf numFmtId="169" fontId="7" fillId="3" borderId="25" xfId="5" applyNumberFormat="1" applyFont="1" applyFill="1" applyBorder="1" applyAlignment="1" applyProtection="1">
      <alignment horizontal="center"/>
      <protection locked="0"/>
    </xf>
    <xf numFmtId="0" fontId="7" fillId="0" borderId="4" xfId="5" applyFont="1" applyBorder="1" applyAlignment="1" applyProtection="1">
      <alignment horizontal="center"/>
      <protection locked="0"/>
    </xf>
    <xf numFmtId="0" fontId="38" fillId="0" borderId="4" xfId="5" applyFont="1" applyBorder="1" applyAlignment="1" applyProtection="1">
      <alignment horizontal="center"/>
      <protection locked="0"/>
    </xf>
    <xf numFmtId="169" fontId="7" fillId="3" borderId="4" xfId="5" applyNumberFormat="1" applyFont="1" applyFill="1" applyBorder="1" applyAlignment="1" applyProtection="1">
      <alignment horizontal="center"/>
      <protection locked="0"/>
    </xf>
    <xf numFmtId="0" fontId="38" fillId="0" borderId="0" xfId="5" applyFont="1" applyAlignment="1" applyProtection="1">
      <alignment horizontal="center"/>
      <protection locked="0"/>
    </xf>
    <xf numFmtId="169" fontId="7" fillId="0" borderId="0" xfId="5" applyNumberFormat="1" applyFont="1" applyAlignment="1" applyProtection="1">
      <alignment horizontal="center"/>
      <protection locked="0"/>
    </xf>
    <xf numFmtId="4" fontId="7" fillId="0" borderId="0" xfId="5" applyNumberFormat="1" applyFont="1" applyProtection="1">
      <protection locked="0"/>
    </xf>
    <xf numFmtId="0" fontId="72" fillId="0" borderId="0" xfId="0" applyFont="1" applyAlignment="1" applyProtection="1">
      <alignment horizontal="center" vertical="center"/>
      <protection locked="0"/>
    </xf>
    <xf numFmtId="0" fontId="73" fillId="0" borderId="0" xfId="0" applyFont="1" applyAlignment="1" applyProtection="1">
      <alignment horizontal="center" vertical="center"/>
      <protection locked="0"/>
    </xf>
    <xf numFmtId="49" fontId="74" fillId="2" borderId="0" xfId="0" applyNumberFormat="1" applyFont="1" applyFill="1" applyAlignment="1" applyProtection="1">
      <alignment horizontal="center" vertical="center"/>
      <protection locked="0"/>
    </xf>
    <xf numFmtId="4" fontId="75" fillId="2" borderId="0" xfId="5" applyNumberFormat="1" applyFont="1" applyFill="1" applyProtection="1">
      <protection locked="0"/>
    </xf>
    <xf numFmtId="0" fontId="7" fillId="0" borderId="4" xfId="0" applyFont="1" applyBorder="1" applyAlignment="1" applyProtection="1">
      <alignment horizontal="center" vertical="center"/>
      <protection locked="0"/>
    </xf>
    <xf numFmtId="0" fontId="21" fillId="0" borderId="13" xfId="0" applyFont="1" applyBorder="1" applyAlignment="1" applyProtection="1">
      <alignment horizontal="left" vertical="center"/>
      <protection locked="0"/>
    </xf>
    <xf numFmtId="171" fontId="15" fillId="6" borderId="4" xfId="1" applyNumberFormat="1" applyFont="1" applyFill="1" applyBorder="1" applyAlignment="1" applyProtection="1">
      <alignment horizontal="center" vertical="center"/>
    </xf>
    <xf numFmtId="9" fontId="7" fillId="2" borderId="0" xfId="5" applyNumberFormat="1" applyFont="1" applyFill="1" applyProtection="1">
      <protection locked="0"/>
    </xf>
    <xf numFmtId="171" fontId="11" fillId="6" borderId="16" xfId="1" applyNumberFormat="1" applyFont="1" applyFill="1" applyBorder="1" applyAlignment="1" applyProtection="1">
      <alignment horizontal="center" vertical="center"/>
    </xf>
    <xf numFmtId="4" fontId="15" fillId="2" borderId="12" xfId="5" applyNumberFormat="1" applyFont="1" applyFill="1" applyBorder="1" applyProtection="1">
      <protection locked="0"/>
    </xf>
    <xf numFmtId="4" fontId="10" fillId="2" borderId="0" xfId="5" applyNumberFormat="1" applyFont="1" applyFill="1" applyAlignment="1" applyProtection="1">
      <alignment horizontal="center"/>
      <protection locked="0"/>
    </xf>
    <xf numFmtId="0" fontId="21" fillId="0" borderId="13" xfId="0" applyFont="1" applyBorder="1" applyAlignment="1" applyProtection="1">
      <alignment vertical="center" wrapText="1"/>
      <protection locked="0"/>
    </xf>
    <xf numFmtId="9" fontId="7" fillId="2" borderId="0" xfId="5" applyNumberFormat="1" applyFont="1" applyFill="1" applyAlignment="1" applyProtection="1">
      <alignment horizontal="center"/>
      <protection locked="0"/>
    </xf>
    <xf numFmtId="0" fontId="21" fillId="0" borderId="12" xfId="0" applyFont="1" applyBorder="1" applyAlignment="1" applyProtection="1">
      <alignment vertical="center" wrapText="1"/>
      <protection locked="0"/>
    </xf>
    <xf numFmtId="171" fontId="11" fillId="6" borderId="4" xfId="1" applyNumberFormat="1" applyFont="1" applyFill="1" applyBorder="1" applyAlignment="1" applyProtection="1">
      <alignment horizontal="center" vertical="center"/>
    </xf>
    <xf numFmtId="167" fontId="16" fillId="0" borderId="0" xfId="1" applyBorder="1" applyProtection="1">
      <protection locked="0"/>
    </xf>
    <xf numFmtId="10" fontId="11" fillId="6" borderId="4" xfId="1" applyNumberFormat="1" applyFont="1" applyFill="1" applyBorder="1" applyAlignment="1" applyProtection="1">
      <alignment horizontal="center" vertical="center"/>
    </xf>
    <xf numFmtId="49" fontId="4" fillId="2" borderId="0" xfId="5" applyNumberFormat="1" applyFont="1" applyFill="1" applyAlignment="1" applyProtection="1">
      <alignment horizontal="center" vertical="center"/>
      <protection locked="0"/>
    </xf>
    <xf numFmtId="0" fontId="4" fillId="2" borderId="0" xfId="0" applyFont="1" applyFill="1" applyAlignment="1" applyProtection="1">
      <alignment horizontal="left" vertical="center"/>
      <protection locked="0"/>
    </xf>
    <xf numFmtId="1" fontId="11" fillId="2" borderId="0" xfId="0" applyNumberFormat="1" applyFont="1" applyFill="1" applyAlignment="1" applyProtection="1">
      <alignment horizontal="center" vertical="center"/>
      <protection locked="0"/>
    </xf>
    <xf numFmtId="0" fontId="4" fillId="2" borderId="0" xfId="0" applyFont="1" applyFill="1" applyAlignment="1" applyProtection="1">
      <alignment vertical="center"/>
      <protection locked="0"/>
    </xf>
    <xf numFmtId="49" fontId="38" fillId="2" borderId="0" xfId="5" applyNumberFormat="1" applyFont="1" applyFill="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21" fillId="2" borderId="0" xfId="0" applyFont="1" applyFill="1" applyAlignment="1" applyProtection="1">
      <alignment horizontal="left" vertical="center"/>
      <protection locked="0"/>
    </xf>
    <xf numFmtId="3" fontId="15" fillId="2" borderId="0" xfId="5" applyNumberFormat="1" applyFont="1" applyFill="1" applyAlignment="1" applyProtection="1">
      <alignment horizontal="center" vertical="center"/>
      <protection locked="0"/>
    </xf>
    <xf numFmtId="1" fontId="15" fillId="2" borderId="0" xfId="0" applyNumberFormat="1" applyFont="1" applyFill="1" applyAlignment="1" applyProtection="1">
      <alignment horizontal="center"/>
      <protection locked="0"/>
    </xf>
    <xf numFmtId="1" fontId="15" fillId="2" borderId="0" xfId="5" applyNumberFormat="1" applyFont="1" applyFill="1" applyAlignment="1" applyProtection="1">
      <alignment horizontal="center"/>
      <protection locked="0"/>
    </xf>
    <xf numFmtId="49" fontId="7" fillId="2" borderId="0" xfId="5" applyNumberFormat="1" applyFont="1" applyFill="1" applyAlignment="1" applyProtection="1">
      <alignment horizontal="center" vertical="center"/>
      <protection locked="0"/>
    </xf>
    <xf numFmtId="1" fontId="15" fillId="2" borderId="0" xfId="5" applyNumberFormat="1" applyFont="1" applyFill="1" applyAlignment="1" applyProtection="1">
      <alignment horizontal="center" vertical="center"/>
      <protection locked="0"/>
    </xf>
    <xf numFmtId="3" fontId="11" fillId="2" borderId="0" xfId="5" applyNumberFormat="1" applyFont="1" applyFill="1" applyAlignment="1" applyProtection="1">
      <alignment horizontal="center" vertical="center"/>
      <protection locked="0"/>
    </xf>
    <xf numFmtId="10" fontId="11" fillId="2" borderId="0" xfId="2" applyNumberFormat="1" applyFont="1" applyFill="1" applyBorder="1" applyAlignment="1" applyProtection="1">
      <alignment horizontal="center" vertical="center"/>
      <protection locked="0"/>
    </xf>
    <xf numFmtId="1" fontId="11" fillId="2" borderId="0" xfId="2" applyNumberFormat="1" applyFont="1" applyFill="1" applyBorder="1" applyAlignment="1" applyProtection="1">
      <alignment horizontal="center" vertical="center"/>
      <protection locked="0"/>
    </xf>
    <xf numFmtId="49" fontId="11" fillId="2" borderId="0" xfId="0" applyNumberFormat="1" applyFont="1" applyFill="1" applyAlignment="1" applyProtection="1">
      <alignment horizontal="center"/>
      <protection locked="0"/>
    </xf>
    <xf numFmtId="0" fontId="21" fillId="0" borderId="4" xfId="0" applyFont="1" applyBorder="1" applyAlignment="1" applyProtection="1">
      <alignment horizontal="left" vertical="center" wrapText="1"/>
      <protection locked="0"/>
    </xf>
    <xf numFmtId="4" fontId="7" fillId="2" borderId="28" xfId="5" applyNumberFormat="1" applyFont="1" applyFill="1" applyBorder="1" applyProtection="1">
      <protection locked="0"/>
    </xf>
    <xf numFmtId="4" fontId="4" fillId="2" borderId="0" xfId="5" applyNumberFormat="1" applyFont="1" applyFill="1" applyAlignment="1" applyProtection="1">
      <alignment horizontal="center" vertical="center"/>
      <protection locked="0"/>
    </xf>
    <xf numFmtId="0" fontId="21" fillId="13" borderId="4" xfId="0" applyFont="1" applyFill="1" applyBorder="1" applyAlignment="1" applyProtection="1">
      <alignment horizontal="left" vertical="center" wrapText="1"/>
      <protection locked="0"/>
    </xf>
    <xf numFmtId="3" fontId="7" fillId="13" borderId="4" xfId="1" applyNumberFormat="1" applyFont="1" applyFill="1" applyBorder="1" applyAlignment="1" applyProtection="1">
      <alignment horizontal="center"/>
    </xf>
    <xf numFmtId="3" fontId="38" fillId="2" borderId="0" xfId="5" applyNumberFormat="1" applyFont="1" applyFill="1" applyProtection="1">
      <protection locked="0"/>
    </xf>
    <xf numFmtId="4" fontId="13" fillId="2" borderId="0" xfId="5" applyNumberFormat="1" applyFont="1" applyFill="1" applyAlignment="1" applyProtection="1">
      <alignment horizontal="center" vertical="center"/>
      <protection locked="0"/>
    </xf>
    <xf numFmtId="10" fontId="11" fillId="2" borderId="0" xfId="5" applyNumberFormat="1" applyFont="1" applyFill="1" applyAlignment="1" applyProtection="1">
      <alignment horizontal="center" vertical="center"/>
      <protection locked="0"/>
    </xf>
    <xf numFmtId="49" fontId="11" fillId="2" borderId="0" xfId="0" applyNumberFormat="1" applyFont="1" applyFill="1" applyAlignment="1" applyProtection="1">
      <alignment horizontal="center" vertical="center"/>
      <protection locked="0"/>
    </xf>
    <xf numFmtId="4" fontId="11" fillId="2" borderId="27" xfId="5" applyNumberFormat="1" applyFont="1" applyFill="1" applyBorder="1" applyAlignment="1" applyProtection="1">
      <alignment horizontal="left" vertical="center"/>
      <protection locked="0"/>
    </xf>
    <xf numFmtId="0" fontId="21" fillId="0" borderId="13" xfId="0" applyFont="1" applyBorder="1" applyAlignment="1" applyProtection="1">
      <alignment horizontal="left" vertical="center" wrapText="1"/>
      <protection locked="0"/>
    </xf>
    <xf numFmtId="0" fontId="38" fillId="0" borderId="4" xfId="0" applyFont="1" applyBorder="1" applyAlignment="1" applyProtection="1">
      <alignment horizontal="center" vertical="center"/>
      <protection locked="0"/>
    </xf>
    <xf numFmtId="172" fontId="11" fillId="6" borderId="4" xfId="5" applyNumberFormat="1" applyFont="1" applyFill="1" applyBorder="1" applyAlignment="1">
      <alignment horizontal="center" vertical="center"/>
    </xf>
    <xf numFmtId="10" fontId="11" fillId="6" borderId="4" xfId="5" applyNumberFormat="1" applyFont="1" applyFill="1" applyBorder="1" applyAlignment="1">
      <alignment horizontal="center" vertical="center"/>
    </xf>
    <xf numFmtId="10" fontId="11" fillId="6" borderId="26" xfId="5" applyNumberFormat="1" applyFont="1" applyFill="1" applyBorder="1" applyAlignment="1">
      <alignment horizontal="center" vertical="center"/>
    </xf>
    <xf numFmtId="172" fontId="15" fillId="2" borderId="0" xfId="5" applyNumberFormat="1" applyFont="1" applyFill="1" applyAlignment="1" applyProtection="1">
      <alignment horizontal="center" vertical="center"/>
      <protection locked="0"/>
    </xf>
    <xf numFmtId="172" fontId="11" fillId="2" borderId="0" xfId="5" applyNumberFormat="1" applyFont="1" applyFill="1" applyAlignment="1" applyProtection="1">
      <alignment horizontal="center" vertical="center"/>
      <protection locked="0"/>
    </xf>
    <xf numFmtId="0" fontId="38" fillId="2" borderId="0" xfId="0" applyFont="1" applyFill="1" applyAlignment="1" applyProtection="1">
      <alignment horizontal="center" vertical="center"/>
      <protection locked="0"/>
    </xf>
    <xf numFmtId="49" fontId="38" fillId="0" borderId="4" xfId="5" applyNumberFormat="1" applyFont="1" applyBorder="1" applyAlignment="1" applyProtection="1">
      <alignment horizontal="center"/>
      <protection locked="0"/>
    </xf>
    <xf numFmtId="0" fontId="7" fillId="0" borderId="4" xfId="0" applyFont="1" applyBorder="1" applyProtection="1">
      <protection locked="0"/>
    </xf>
    <xf numFmtId="0" fontId="21" fillId="0" borderId="4" xfId="0" applyFont="1" applyBorder="1" applyProtection="1">
      <protection locked="0"/>
    </xf>
    <xf numFmtId="4" fontId="7" fillId="0" borderId="4" xfId="5" applyNumberFormat="1" applyFont="1" applyBorder="1" applyProtection="1">
      <protection locked="0"/>
    </xf>
    <xf numFmtId="4" fontId="7" fillId="0" borderId="13" xfId="5" applyNumberFormat="1" applyFont="1" applyBorder="1" applyProtection="1">
      <protection locked="0"/>
    </xf>
    <xf numFmtId="4" fontId="12" fillId="2" borderId="0" xfId="0" applyNumberFormat="1" applyFont="1" applyFill="1" applyAlignment="1" applyProtection="1">
      <alignment vertical="center"/>
      <protection locked="0"/>
    </xf>
    <xf numFmtId="4" fontId="38" fillId="6" borderId="4" xfId="5" applyNumberFormat="1" applyFont="1" applyFill="1" applyBorder="1" applyAlignment="1" applyProtection="1">
      <alignment horizontal="center" vertical="center"/>
      <protection locked="0"/>
    </xf>
    <xf numFmtId="49" fontId="7" fillId="3" borderId="4" xfId="1" applyNumberFormat="1" applyFont="1" applyFill="1" applyBorder="1" applyAlignment="1" applyProtection="1">
      <alignment horizontal="center" vertical="center"/>
      <protection locked="0"/>
    </xf>
    <xf numFmtId="171" fontId="7" fillId="3" borderId="4" xfId="1" applyNumberFormat="1" applyFont="1" applyFill="1" applyBorder="1" applyAlignment="1" applyProtection="1">
      <alignment horizontal="center" vertical="center"/>
      <protection locked="0"/>
    </xf>
    <xf numFmtId="171" fontId="11" fillId="6" borderId="13" xfId="1" applyNumberFormat="1" applyFont="1" applyFill="1" applyBorder="1" applyAlignment="1" applyProtection="1">
      <alignment horizontal="center" vertical="center"/>
    </xf>
    <xf numFmtId="49" fontId="7" fillId="2" borderId="0" xfId="0" applyNumberFormat="1" applyFont="1" applyFill="1" applyAlignment="1" applyProtection="1">
      <alignment horizontal="center"/>
      <protection locked="0"/>
    </xf>
    <xf numFmtId="0" fontId="65" fillId="2" borderId="0" xfId="0" applyFont="1" applyFill="1" applyProtection="1">
      <protection locked="0"/>
    </xf>
    <xf numFmtId="4" fontId="7" fillId="2" borderId="0" xfId="0" applyNumberFormat="1" applyFont="1" applyFill="1" applyProtection="1">
      <protection locked="0"/>
    </xf>
    <xf numFmtId="4" fontId="70" fillId="12" borderId="1" xfId="0" applyNumberFormat="1" applyFont="1" applyFill="1" applyBorder="1" applyAlignment="1" applyProtection="1">
      <alignment horizontal="center" vertical="center"/>
      <protection locked="0"/>
    </xf>
    <xf numFmtId="171" fontId="7" fillId="2" borderId="0" xfId="1" applyNumberFormat="1" applyFont="1" applyFill="1" applyBorder="1" applyAlignment="1" applyProtection="1">
      <alignment horizontal="center" vertical="center"/>
      <protection locked="0"/>
    </xf>
    <xf numFmtId="10" fontId="15" fillId="6" borderId="4" xfId="1" applyNumberFormat="1" applyFont="1" applyFill="1" applyBorder="1" applyAlignment="1" applyProtection="1">
      <alignment horizontal="center" vertical="center"/>
    </xf>
    <xf numFmtId="4" fontId="15" fillId="6" borderId="25" xfId="1" applyNumberFormat="1" applyFont="1" applyFill="1" applyBorder="1" applyAlignment="1" applyProtection="1">
      <alignment horizontal="center" vertical="center"/>
    </xf>
    <xf numFmtId="4" fontId="15" fillId="6" borderId="4" xfId="1" applyNumberFormat="1" applyFont="1" applyFill="1" applyBorder="1" applyAlignment="1" applyProtection="1">
      <alignment horizontal="center" vertical="center"/>
    </xf>
    <xf numFmtId="10" fontId="15" fillId="6" borderId="26" xfId="1" applyNumberFormat="1" applyFont="1" applyFill="1" applyBorder="1" applyAlignment="1" applyProtection="1">
      <alignment horizontal="center" vertical="center"/>
    </xf>
    <xf numFmtId="10" fontId="15" fillId="6" borderId="32" xfId="1" applyNumberFormat="1" applyFont="1" applyFill="1" applyBorder="1" applyAlignment="1" applyProtection="1">
      <alignment horizontal="center" vertical="center"/>
    </xf>
    <xf numFmtId="3" fontId="7" fillId="3" borderId="4" xfId="1" applyNumberFormat="1" applyFont="1" applyFill="1" applyBorder="1" applyAlignment="1" applyProtection="1">
      <alignment horizontal="center" vertical="center"/>
      <protection locked="0"/>
    </xf>
    <xf numFmtId="10" fontId="11" fillId="11" borderId="33" xfId="1" applyNumberFormat="1" applyFont="1" applyFill="1" applyBorder="1" applyAlignment="1" applyProtection="1">
      <alignment horizontal="center" vertical="center"/>
    </xf>
    <xf numFmtId="4" fontId="11" fillId="11" borderId="33" xfId="1" applyNumberFormat="1" applyFont="1" applyFill="1" applyBorder="1" applyAlignment="1" applyProtection="1">
      <alignment horizontal="center" vertical="center"/>
    </xf>
    <xf numFmtId="10" fontId="11" fillId="11" borderId="34" xfId="1" applyNumberFormat="1" applyFont="1" applyFill="1" applyBorder="1" applyAlignment="1" applyProtection="1">
      <alignment horizontal="center" vertical="center"/>
    </xf>
    <xf numFmtId="4" fontId="38" fillId="2" borderId="0" xfId="0" applyNumberFormat="1" applyFont="1" applyFill="1" applyProtection="1">
      <protection locked="0"/>
    </xf>
    <xf numFmtId="0" fontId="38" fillId="2" borderId="0" xfId="0" applyFont="1" applyFill="1" applyProtection="1">
      <protection locked="0"/>
    </xf>
    <xf numFmtId="0" fontId="38" fillId="0" borderId="0" xfId="0" applyFont="1" applyProtection="1">
      <protection locked="0"/>
    </xf>
    <xf numFmtId="167" fontId="10" fillId="2" borderId="0" xfId="1" applyFont="1" applyFill="1" applyBorder="1" applyAlignment="1" applyProtection="1">
      <alignment horizontal="left"/>
      <protection locked="0"/>
    </xf>
    <xf numFmtId="167" fontId="10" fillId="2" borderId="0" xfId="1" applyFont="1" applyFill="1" applyBorder="1" applyProtection="1">
      <protection locked="0"/>
    </xf>
    <xf numFmtId="167" fontId="7" fillId="2" borderId="0" xfId="1" applyFont="1" applyFill="1" applyBorder="1" applyProtection="1">
      <protection locked="0"/>
    </xf>
    <xf numFmtId="167" fontId="11" fillId="2" borderId="0" xfId="1" applyFont="1" applyFill="1" applyBorder="1" applyAlignment="1" applyProtection="1">
      <alignment horizontal="left" vertical="center"/>
      <protection locked="0"/>
    </xf>
    <xf numFmtId="0" fontId="10" fillId="2" borderId="0" xfId="0" applyFont="1" applyFill="1" applyAlignment="1" applyProtection="1">
      <alignment horizontal="left"/>
      <protection locked="0"/>
    </xf>
    <xf numFmtId="4" fontId="10" fillId="2" borderId="0" xfId="5" applyNumberFormat="1" applyFont="1" applyFill="1" applyProtection="1">
      <protection locked="0"/>
    </xf>
    <xf numFmtId="0" fontId="11" fillId="2" borderId="0" xfId="0" applyFont="1" applyFill="1" applyAlignment="1" applyProtection="1">
      <alignment horizontal="center" vertical="center"/>
      <protection locked="0"/>
    </xf>
    <xf numFmtId="4" fontId="5" fillId="2" borderId="0" xfId="5" applyNumberFormat="1" applyFont="1" applyFill="1" applyProtection="1">
      <protection locked="0"/>
    </xf>
    <xf numFmtId="49" fontId="15" fillId="2" borderId="0" xfId="5" applyNumberFormat="1" applyFont="1" applyFill="1" applyAlignment="1" applyProtection="1">
      <alignment horizontal="center"/>
      <protection locked="0"/>
    </xf>
    <xf numFmtId="0" fontId="11" fillId="2" borderId="0" xfId="0" applyFont="1" applyFill="1" applyAlignment="1" applyProtection="1">
      <alignment horizontal="right"/>
      <protection locked="0"/>
    </xf>
    <xf numFmtId="0" fontId="11" fillId="2" borderId="0" xfId="0" applyFont="1" applyFill="1" applyAlignment="1" applyProtection="1">
      <alignment horizontal="center" vertical="center" wrapText="1"/>
      <protection locked="0"/>
    </xf>
    <xf numFmtId="169" fontId="5" fillId="2" borderId="0" xfId="5" applyNumberFormat="1" applyFont="1" applyFill="1" applyProtection="1">
      <protection locked="0"/>
    </xf>
    <xf numFmtId="169" fontId="5" fillId="0" borderId="0" xfId="5" applyNumberFormat="1" applyFont="1" applyProtection="1">
      <protection locked="0"/>
    </xf>
    <xf numFmtId="4" fontId="38" fillId="0" borderId="0" xfId="5" applyNumberFormat="1" applyFont="1" applyProtection="1">
      <protection locked="0"/>
    </xf>
    <xf numFmtId="49" fontId="7" fillId="0" borderId="0" xfId="5" applyNumberFormat="1" applyFont="1" applyAlignment="1" applyProtection="1">
      <alignment horizontal="center"/>
      <protection locked="0"/>
    </xf>
    <xf numFmtId="0" fontId="21" fillId="0" borderId="0" xfId="0" applyFont="1" applyProtection="1">
      <protection locked="0"/>
    </xf>
    <xf numFmtId="0" fontId="78" fillId="0" borderId="0" xfId="0" applyFont="1" applyAlignment="1" applyProtection="1">
      <alignment horizontal="center"/>
      <protection locked="0"/>
    </xf>
    <xf numFmtId="0" fontId="38" fillId="2" borderId="0" xfId="0" applyFont="1" applyFill="1" applyAlignment="1" applyProtection="1">
      <alignment horizontal="right" vertical="center"/>
      <protection locked="0"/>
    </xf>
    <xf numFmtId="0" fontId="79" fillId="0" borderId="0" xfId="0" applyFont="1" applyAlignment="1" applyProtection="1">
      <alignment horizontal="center"/>
      <protection locked="0"/>
    </xf>
    <xf numFmtId="0" fontId="38" fillId="0" borderId="0" xfId="0" applyFont="1" applyAlignment="1" applyProtection="1">
      <alignment horizontal="right" vertical="center"/>
      <protection locked="0"/>
    </xf>
    <xf numFmtId="49" fontId="38" fillId="2" borderId="0" xfId="5" applyNumberFormat="1" applyFont="1" applyFill="1" applyAlignment="1" applyProtection="1">
      <alignment horizontal="left" vertical="center"/>
      <protection locked="0"/>
    </xf>
    <xf numFmtId="0" fontId="38" fillId="2" borderId="0" xfId="0" applyFont="1" applyFill="1" applyAlignment="1" applyProtection="1">
      <alignment vertical="center"/>
      <protection locked="0"/>
    </xf>
    <xf numFmtId="0" fontId="10" fillId="12" borderId="4" xfId="0" applyFont="1" applyFill="1" applyBorder="1" applyAlignment="1" applyProtection="1">
      <alignment horizontal="center" vertical="center"/>
      <protection locked="0"/>
    </xf>
    <xf numFmtId="0" fontId="7" fillId="0" borderId="4" xfId="5" applyFont="1" applyBorder="1" applyAlignment="1" applyProtection="1">
      <alignment horizontal="left"/>
      <protection locked="0"/>
    </xf>
    <xf numFmtId="3" fontId="7" fillId="3" borderId="4" xfId="5" applyNumberFormat="1" applyFont="1" applyFill="1" applyBorder="1" applyAlignment="1" applyProtection="1">
      <alignment horizontal="center"/>
      <protection locked="0"/>
    </xf>
    <xf numFmtId="9" fontId="38" fillId="6" borderId="4" xfId="2" applyFont="1" applyFill="1" applyBorder="1" applyAlignment="1" applyProtection="1">
      <alignment horizontal="center"/>
      <protection hidden="1"/>
    </xf>
    <xf numFmtId="49" fontId="80" fillId="0" borderId="0" xfId="0" applyNumberFormat="1" applyFont="1" applyAlignment="1">
      <alignment horizontal="left" vertical="center"/>
    </xf>
    <xf numFmtId="0" fontId="81" fillId="0" borderId="0" xfId="0" applyFont="1"/>
    <xf numFmtId="0" fontId="82" fillId="0" borderId="26" xfId="0" applyFont="1" applyBorder="1" applyAlignment="1">
      <alignment horizontal="center"/>
    </xf>
    <xf numFmtId="0" fontId="82" fillId="0" borderId="26" xfId="0" applyFont="1" applyBorder="1" applyAlignment="1">
      <alignment horizontal="left" wrapText="1"/>
    </xf>
    <xf numFmtId="3" fontId="7" fillId="3" borderId="26" xfId="5" applyNumberFormat="1" applyFont="1" applyFill="1" applyBorder="1" applyAlignment="1" applyProtection="1">
      <alignment horizontal="center"/>
      <protection locked="0"/>
    </xf>
    <xf numFmtId="0" fontId="82" fillId="0" borderId="4" xfId="0" applyFont="1" applyBorder="1" applyAlignment="1">
      <alignment horizontal="center"/>
    </xf>
    <xf numFmtId="0" fontId="82" fillId="0" borderId="4" xfId="0" applyFont="1" applyBorder="1" applyAlignment="1">
      <alignment horizontal="left"/>
    </xf>
    <xf numFmtId="0" fontId="82" fillId="15" borderId="4" xfId="0" applyFont="1" applyFill="1" applyBorder="1" applyAlignment="1">
      <alignment horizontal="center"/>
    </xf>
    <xf numFmtId="0" fontId="82" fillId="15" borderId="4" xfId="0" applyFont="1" applyFill="1" applyBorder="1" applyAlignment="1">
      <alignment horizontal="left" wrapText="1"/>
    </xf>
    <xf numFmtId="9" fontId="38" fillId="6" borderId="26" xfId="0" applyNumberFormat="1" applyFont="1" applyFill="1" applyBorder="1" applyAlignment="1">
      <alignment horizontal="center"/>
    </xf>
    <xf numFmtId="173" fontId="82" fillId="0" borderId="0" xfId="0" applyNumberFormat="1" applyFont="1"/>
    <xf numFmtId="0" fontId="7" fillId="0" borderId="26" xfId="5" applyFont="1" applyBorder="1" applyAlignment="1" applyProtection="1">
      <alignment horizontal="left"/>
      <protection locked="0"/>
    </xf>
    <xf numFmtId="9" fontId="38" fillId="6" borderId="26" xfId="2" applyFont="1" applyFill="1" applyBorder="1" applyAlignment="1" applyProtection="1">
      <alignment horizontal="center"/>
      <protection hidden="1"/>
    </xf>
    <xf numFmtId="167" fontId="38" fillId="2" borderId="0" xfId="1" applyFont="1" applyFill="1" applyBorder="1" applyAlignment="1" applyProtection="1">
      <alignment horizontal="center" vertical="center"/>
      <protection locked="0"/>
    </xf>
    <xf numFmtId="167" fontId="38" fillId="2" borderId="0" xfId="1" applyFont="1" applyFill="1" applyBorder="1" applyAlignment="1" applyProtection="1">
      <alignment vertical="center"/>
      <protection locked="0"/>
    </xf>
    <xf numFmtId="169" fontId="7" fillId="0" borderId="0" xfId="0" applyNumberFormat="1" applyFont="1" applyProtection="1">
      <protection locked="0"/>
    </xf>
    <xf numFmtId="0" fontId="2" fillId="0" borderId="0" xfId="0" applyFont="1" applyAlignment="1" applyProtection="1">
      <alignment horizontal="center"/>
      <protection locked="0"/>
    </xf>
    <xf numFmtId="0" fontId="2" fillId="0" borderId="0" xfId="0" applyFont="1" applyProtection="1">
      <protection locked="0"/>
    </xf>
    <xf numFmtId="0" fontId="7" fillId="0" borderId="0" xfId="0" applyFont="1" applyAlignment="1" applyProtection="1">
      <alignment horizontal="center"/>
      <protection locked="0"/>
    </xf>
    <xf numFmtId="0" fontId="2" fillId="2" borderId="0" xfId="0" applyFont="1" applyFill="1" applyProtection="1">
      <protection locked="0"/>
    </xf>
    <xf numFmtId="0" fontId="21" fillId="2" borderId="0" xfId="0" applyFont="1" applyFill="1" applyAlignment="1" applyProtection="1">
      <alignment horizontal="right" vertical="center"/>
      <protection locked="0"/>
    </xf>
    <xf numFmtId="0" fontId="83" fillId="0" borderId="0" xfId="0" applyFont="1" applyAlignment="1" applyProtection="1">
      <alignment horizontal="center"/>
      <protection locked="0"/>
    </xf>
    <xf numFmtId="0" fontId="20" fillId="0" borderId="0" xfId="0" applyFont="1" applyAlignment="1" applyProtection="1">
      <alignment horizontal="center"/>
      <protection locked="0"/>
    </xf>
    <xf numFmtId="0" fontId="21" fillId="0" borderId="0" xfId="0" applyFont="1" applyAlignment="1" applyProtection="1">
      <alignment horizontal="right" vertical="center"/>
      <protection locked="0"/>
    </xf>
    <xf numFmtId="1" fontId="4" fillId="2" borderId="0" xfId="0" applyNumberFormat="1" applyFont="1" applyFill="1" applyAlignment="1" applyProtection="1">
      <alignment horizontal="center"/>
      <protection locked="0"/>
    </xf>
    <xf numFmtId="4" fontId="38" fillId="2" borderId="0" xfId="5" applyNumberFormat="1" applyFont="1" applyFill="1" applyAlignment="1" applyProtection="1">
      <alignment horizontal="center" vertical="center"/>
      <protection locked="0"/>
    </xf>
    <xf numFmtId="1" fontId="11" fillId="2" borderId="0" xfId="0" applyNumberFormat="1" applyFont="1" applyFill="1" applyAlignment="1" applyProtection="1">
      <alignment horizontal="center"/>
      <protection locked="0"/>
    </xf>
    <xf numFmtId="0" fontId="10" fillId="12" borderId="2" xfId="0" applyFont="1" applyFill="1" applyBorder="1" applyAlignment="1" applyProtection="1">
      <alignment horizontal="center" vertical="center"/>
      <protection locked="0"/>
    </xf>
    <xf numFmtId="0" fontId="10" fillId="12" borderId="9" xfId="0" applyFont="1" applyFill="1" applyBorder="1" applyAlignment="1" applyProtection="1">
      <alignment horizontal="center" vertical="center"/>
      <protection locked="0"/>
    </xf>
    <xf numFmtId="170" fontId="10" fillId="12" borderId="9" xfId="0" applyNumberFormat="1" applyFont="1" applyFill="1" applyBorder="1" applyAlignment="1" applyProtection="1">
      <alignment horizontal="center" vertical="center" wrapText="1"/>
      <protection locked="0"/>
    </xf>
    <xf numFmtId="0" fontId="10" fillId="12" borderId="3"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protection locked="0"/>
    </xf>
    <xf numFmtId="0" fontId="63" fillId="6" borderId="4" xfId="0" applyFont="1" applyFill="1" applyBorder="1" applyAlignment="1" applyProtection="1">
      <alignment horizontal="center" vertical="center"/>
      <protection locked="0"/>
    </xf>
    <xf numFmtId="0" fontId="38" fillId="6" borderId="4" xfId="0" applyFont="1" applyFill="1" applyBorder="1" applyAlignment="1" applyProtection="1">
      <alignment horizontal="center" vertical="center"/>
      <protection locked="0"/>
    </xf>
    <xf numFmtId="0" fontId="38" fillId="2" borderId="27" xfId="0" applyFont="1" applyFill="1" applyBorder="1" applyAlignment="1" applyProtection="1">
      <alignment vertical="center"/>
      <protection locked="0"/>
    </xf>
    <xf numFmtId="0" fontId="63" fillId="6" borderId="19" xfId="0" applyFont="1" applyFill="1" applyBorder="1" applyAlignment="1" applyProtection="1">
      <alignment horizontal="center" vertical="center"/>
      <protection locked="0"/>
    </xf>
    <xf numFmtId="0" fontId="38" fillId="6" borderId="4" xfId="0" applyFont="1" applyFill="1" applyBorder="1" applyAlignment="1" applyProtection="1">
      <alignment horizontal="center" vertical="center" wrapText="1"/>
      <protection locked="0"/>
    </xf>
    <xf numFmtId="3" fontId="38" fillId="6" borderId="4" xfId="1" applyNumberFormat="1" applyFont="1" applyFill="1" applyBorder="1" applyAlignment="1" applyProtection="1">
      <alignment horizontal="center" vertical="center"/>
      <protection hidden="1"/>
    </xf>
    <xf numFmtId="164" fontId="38" fillId="6" borderId="4" xfId="1" applyNumberFormat="1" applyFont="1" applyFill="1" applyBorder="1" applyAlignment="1" applyProtection="1">
      <alignment horizontal="center" vertical="center"/>
      <protection hidden="1"/>
    </xf>
    <xf numFmtId="0" fontId="63" fillId="2" borderId="0" xfId="0" applyFont="1" applyFill="1" applyAlignment="1" applyProtection="1">
      <alignment horizontal="center" vertical="center"/>
      <protection locked="0"/>
    </xf>
    <xf numFmtId="3" fontId="38" fillId="2" borderId="0" xfId="1" applyNumberFormat="1" applyFont="1" applyFill="1" applyBorder="1" applyAlignment="1" applyProtection="1">
      <alignment horizontal="center" vertical="center"/>
      <protection locked="0"/>
    </xf>
    <xf numFmtId="164" fontId="38" fillId="2" borderId="0" xfId="1" applyNumberFormat="1" applyFont="1" applyFill="1" applyBorder="1" applyAlignment="1" applyProtection="1">
      <alignment horizontal="center" vertical="center"/>
      <protection locked="0"/>
    </xf>
    <xf numFmtId="0" fontId="63" fillId="6" borderId="28" xfId="0" applyFont="1" applyFill="1" applyBorder="1" applyAlignment="1" applyProtection="1">
      <alignment horizontal="center" vertical="center"/>
      <protection locked="0"/>
    </xf>
    <xf numFmtId="0" fontId="4" fillId="2" borderId="16" xfId="0" applyFont="1" applyFill="1" applyBorder="1" applyAlignment="1" applyProtection="1">
      <alignment horizontal="left" wrapText="1"/>
      <protection locked="0"/>
    </xf>
    <xf numFmtId="3" fontId="38" fillId="6" borderId="4" xfId="1" applyNumberFormat="1" applyFont="1" applyFill="1" applyBorder="1" applyAlignment="1" applyProtection="1">
      <alignment horizontal="center"/>
      <protection hidden="1"/>
    </xf>
    <xf numFmtId="164" fontId="38" fillId="6" borderId="4" xfId="1" applyNumberFormat="1" applyFont="1" applyFill="1" applyBorder="1" applyAlignment="1" applyProtection="1">
      <alignment horizontal="center"/>
      <protection hidden="1"/>
    </xf>
    <xf numFmtId="0" fontId="2" fillId="2" borderId="0" xfId="0" applyFont="1" applyFill="1" applyAlignment="1" applyProtection="1">
      <alignment horizontal="center"/>
      <protection locked="0"/>
    </xf>
    <xf numFmtId="0" fontId="7" fillId="2" borderId="0" xfId="0" applyFont="1" applyFill="1" applyAlignment="1" applyProtection="1">
      <alignment horizontal="center"/>
      <protection locked="0"/>
    </xf>
    <xf numFmtId="0" fontId="5" fillId="2" borderId="0" xfId="0" applyFont="1" applyFill="1" applyProtection="1">
      <protection locked="0"/>
    </xf>
    <xf numFmtId="0" fontId="5" fillId="0" borderId="0" xfId="0" applyFont="1" applyProtection="1">
      <protection locked="0"/>
    </xf>
    <xf numFmtId="49" fontId="4" fillId="2" borderId="0" xfId="0" applyNumberFormat="1" applyFont="1" applyFill="1" applyProtection="1">
      <protection locked="0"/>
    </xf>
    <xf numFmtId="4" fontId="4" fillId="2" borderId="0" xfId="5" applyNumberFormat="1" applyFont="1" applyFill="1" applyAlignment="1" applyProtection="1">
      <alignment horizontal="center"/>
      <protection locked="0"/>
    </xf>
    <xf numFmtId="4" fontId="38" fillId="2" borderId="0" xfId="5" applyNumberFormat="1" applyFont="1" applyFill="1" applyAlignment="1" applyProtection="1">
      <alignment horizontal="center"/>
      <protection locked="0"/>
    </xf>
    <xf numFmtId="49" fontId="11" fillId="2" borderId="0" xfId="0" applyNumberFormat="1" applyFont="1" applyFill="1" applyProtection="1">
      <protection locked="0"/>
    </xf>
    <xf numFmtId="4" fontId="11" fillId="2" borderId="0" xfId="5" applyNumberFormat="1" applyFont="1" applyFill="1" applyAlignment="1" applyProtection="1">
      <alignment horizontal="center"/>
      <protection locked="0"/>
    </xf>
    <xf numFmtId="0" fontId="10" fillId="12" borderId="18" xfId="0" applyFont="1" applyFill="1" applyBorder="1" applyAlignment="1" applyProtection="1">
      <alignment horizontal="center" vertical="center"/>
      <protection locked="0"/>
    </xf>
    <xf numFmtId="170" fontId="10" fillId="12" borderId="15" xfId="0" applyNumberFormat="1" applyFont="1" applyFill="1" applyBorder="1" applyAlignment="1" applyProtection="1">
      <alignment horizontal="center" vertical="center"/>
      <protection locked="0"/>
    </xf>
    <xf numFmtId="0" fontId="10" fillId="12" borderId="16" xfId="0" applyFont="1" applyFill="1" applyBorder="1" applyAlignment="1" applyProtection="1">
      <alignment horizontal="center" vertical="center"/>
      <protection locked="0"/>
    </xf>
    <xf numFmtId="0" fontId="16" fillId="0" borderId="0" xfId="0" applyFont="1" applyProtection="1">
      <protection locked="0"/>
    </xf>
    <xf numFmtId="4" fontId="38" fillId="2" borderId="0" xfId="1" applyNumberFormat="1" applyFont="1" applyFill="1" applyBorder="1" applyAlignment="1" applyProtection="1">
      <alignment horizontal="center" vertical="center"/>
      <protection locked="0"/>
    </xf>
    <xf numFmtId="49" fontId="18" fillId="2" borderId="0" xfId="5" applyNumberFormat="1" applyFont="1" applyFill="1" applyAlignment="1" applyProtection="1">
      <alignment horizontal="left"/>
      <protection locked="0"/>
    </xf>
    <xf numFmtId="0" fontId="18" fillId="2" borderId="0" xfId="0" applyFont="1" applyFill="1" applyProtection="1">
      <protection locked="0"/>
    </xf>
    <xf numFmtId="0" fontId="41" fillId="0" borderId="4" xfId="3" applyBorder="1" applyAlignment="1" applyProtection="1">
      <alignment horizontal="center"/>
      <protection locked="0"/>
    </xf>
    <xf numFmtId="0" fontId="0" fillId="0" borderId="0" xfId="0" applyProtection="1">
      <protection hidden="1"/>
    </xf>
    <xf numFmtId="0" fontId="0" fillId="0" borderId="0" xfId="0" applyAlignment="1" applyProtection="1">
      <alignment horizontal="left"/>
      <protection hidden="1"/>
    </xf>
    <xf numFmtId="0" fontId="84" fillId="0" borderId="0" xfId="0" applyFont="1" applyAlignment="1" applyProtection="1">
      <alignment horizontal="center"/>
      <protection hidden="1"/>
    </xf>
    <xf numFmtId="0" fontId="43" fillId="2" borderId="0" xfId="0" applyFont="1" applyFill="1" applyAlignment="1" applyProtection="1">
      <alignment horizontal="right" vertical="center"/>
      <protection hidden="1"/>
    </xf>
    <xf numFmtId="0" fontId="85" fillId="0" borderId="0" xfId="0" applyFont="1" applyAlignment="1" applyProtection="1">
      <alignment horizontal="center"/>
      <protection hidden="1"/>
    </xf>
    <xf numFmtId="0" fontId="43" fillId="0" borderId="0" xfId="0" applyFont="1" applyAlignment="1" applyProtection="1">
      <alignment horizontal="right" vertical="center"/>
      <protection hidden="1"/>
    </xf>
    <xf numFmtId="0" fontId="0" fillId="0" borderId="0" xfId="0" applyAlignment="1" applyProtection="1">
      <alignment horizontal="center"/>
      <protection hidden="1"/>
    </xf>
    <xf numFmtId="0" fontId="11" fillId="2" borderId="0" xfId="0" applyFont="1" applyFill="1" applyProtection="1">
      <protection hidden="1"/>
    </xf>
    <xf numFmtId="0" fontId="11" fillId="2" borderId="0" xfId="0" applyFont="1" applyFill="1" applyAlignment="1" applyProtection="1">
      <alignment horizontal="center"/>
      <protection hidden="1"/>
    </xf>
    <xf numFmtId="0" fontId="0" fillId="2" borderId="0" xfId="0" applyFill="1" applyProtection="1">
      <protection hidden="1"/>
    </xf>
    <xf numFmtId="0" fontId="11" fillId="2" borderId="0" xfId="0" applyFont="1" applyFill="1" applyAlignment="1" applyProtection="1">
      <alignment horizontal="left"/>
      <protection hidden="1"/>
    </xf>
    <xf numFmtId="0" fontId="86" fillId="0" borderId="0" xfId="0" applyFont="1" applyProtection="1">
      <protection hidden="1"/>
    </xf>
    <xf numFmtId="0" fontId="87" fillId="6" borderId="2" xfId="0" applyFont="1" applyFill="1" applyBorder="1" applyAlignment="1" applyProtection="1">
      <alignment horizontal="center" vertical="center"/>
      <protection hidden="1"/>
    </xf>
    <xf numFmtId="0" fontId="87" fillId="6" borderId="31" xfId="0" applyFont="1" applyFill="1" applyBorder="1" applyAlignment="1" applyProtection="1">
      <alignment horizontal="center" vertical="center"/>
      <protection hidden="1"/>
    </xf>
    <xf numFmtId="0" fontId="87" fillId="6" borderId="1" xfId="0" applyFont="1" applyFill="1" applyBorder="1" applyAlignment="1" applyProtection="1">
      <alignment horizontal="center" vertical="center"/>
      <protection hidden="1"/>
    </xf>
    <xf numFmtId="0" fontId="86" fillId="2" borderId="0" xfId="0" applyFont="1" applyFill="1" applyProtection="1">
      <protection hidden="1"/>
    </xf>
    <xf numFmtId="0" fontId="0" fillId="0" borderId="0" xfId="0" applyAlignment="1" applyProtection="1">
      <alignment horizontal="center" vertical="center"/>
      <protection hidden="1"/>
    </xf>
    <xf numFmtId="0" fontId="28" fillId="0" borderId="4" xfId="0" applyFont="1" applyBorder="1" applyAlignment="1" applyProtection="1">
      <alignment horizontal="center" vertical="center" wrapText="1"/>
      <protection locked="0"/>
    </xf>
    <xf numFmtId="0" fontId="0" fillId="2" borderId="0" xfId="0" applyFill="1" applyAlignment="1" applyProtection="1">
      <alignment horizontal="center" vertical="center"/>
      <protection hidden="1"/>
    </xf>
    <xf numFmtId="0" fontId="28" fillId="2" borderId="4" xfId="0" applyFont="1" applyFill="1" applyBorder="1" applyAlignment="1" applyProtection="1">
      <alignment horizontal="left" vertical="center" wrapText="1"/>
      <protection locked="0"/>
    </xf>
    <xf numFmtId="0" fontId="0" fillId="0" borderId="4" xfId="0" applyBorder="1" applyAlignment="1" applyProtection="1">
      <alignment horizontal="center" vertical="center"/>
      <protection hidden="1"/>
    </xf>
    <xf numFmtId="0" fontId="42" fillId="0" borderId="4" xfId="0" applyFont="1" applyBorder="1" applyAlignment="1" applyProtection="1">
      <alignment horizontal="center" vertical="center"/>
      <protection locked="0"/>
    </xf>
    <xf numFmtId="0" fontId="42" fillId="0" borderId="4" xfId="0" applyFont="1" applyBorder="1" applyAlignment="1" applyProtection="1">
      <alignment horizontal="left" vertical="center"/>
      <protection locked="0"/>
    </xf>
    <xf numFmtId="0" fontId="42" fillId="0" borderId="4" xfId="0" applyFont="1" applyBorder="1" applyAlignment="1" applyProtection="1">
      <alignment horizontal="left" vertical="center" wrapText="1"/>
      <protection locked="0"/>
    </xf>
    <xf numFmtId="0" fontId="16" fillId="2" borderId="4" xfId="0" applyFont="1" applyFill="1" applyBorder="1" applyAlignment="1" applyProtection="1">
      <alignment horizontal="center" vertical="center"/>
      <protection locked="0"/>
    </xf>
    <xf numFmtId="0" fontId="16" fillId="2" borderId="4" xfId="0" applyFont="1" applyFill="1" applyBorder="1" applyAlignment="1" applyProtection="1">
      <alignment horizontal="left" vertical="center" wrapText="1"/>
      <protection locked="0"/>
    </xf>
    <xf numFmtId="0" fontId="0" fillId="2" borderId="4" xfId="0" applyFill="1" applyBorder="1" applyAlignment="1" applyProtection="1">
      <alignment horizontal="center" vertical="center"/>
      <protection locked="0"/>
    </xf>
    <xf numFmtId="0" fontId="0" fillId="2" borderId="4" xfId="0" applyFill="1" applyBorder="1" applyAlignment="1" applyProtection="1">
      <alignment horizontal="left" vertical="center"/>
      <protection locked="0"/>
    </xf>
    <xf numFmtId="0" fontId="0" fillId="2" borderId="0" xfId="0" applyFill="1" applyAlignment="1" applyProtection="1">
      <alignment horizontal="left"/>
      <protection hidden="1"/>
    </xf>
    <xf numFmtId="0" fontId="87" fillId="3" borderId="4" xfId="0" applyFont="1" applyFill="1" applyBorder="1" applyAlignment="1" applyProtection="1">
      <alignment horizontal="left"/>
      <protection locked="0"/>
    </xf>
    <xf numFmtId="0" fontId="87" fillId="3" borderId="26" xfId="0" applyFont="1" applyFill="1" applyBorder="1" applyAlignment="1" applyProtection="1">
      <alignment horizontal="left"/>
      <protection locked="0"/>
    </xf>
    <xf numFmtId="0" fontId="88" fillId="3" borderId="4" xfId="0" applyFont="1" applyFill="1" applyBorder="1" applyAlignment="1" applyProtection="1">
      <alignment horizontal="left"/>
      <protection locked="0"/>
    </xf>
    <xf numFmtId="0" fontId="0" fillId="0" borderId="4" xfId="0" applyBorder="1" applyAlignment="1" applyProtection="1">
      <alignment horizontal="left" vertical="center" wrapText="1"/>
      <protection hidden="1"/>
    </xf>
    <xf numFmtId="3" fontId="2" fillId="2" borderId="0" xfId="0" applyNumberFormat="1" applyFont="1" applyFill="1" applyProtection="1">
      <protection locked="0"/>
    </xf>
    <xf numFmtId="0" fontId="90" fillId="0" borderId="4" xfId="6" applyBorder="1" applyAlignment="1" applyProtection="1">
      <alignment horizontal="center" vertical="center"/>
      <protection hidden="1"/>
    </xf>
    <xf numFmtId="0" fontId="91" fillId="0" borderId="4" xfId="6" applyFont="1" applyBorder="1" applyAlignment="1" applyProtection="1">
      <alignment horizontal="center" vertical="center"/>
      <protection hidden="1"/>
    </xf>
    <xf numFmtId="171" fontId="89" fillId="3" borderId="4" xfId="1" applyNumberFormat="1" applyFont="1" applyFill="1" applyBorder="1" applyAlignment="1" applyProtection="1">
      <alignment horizontal="center" vertical="center"/>
      <protection locked="0"/>
    </xf>
    <xf numFmtId="164" fontId="89" fillId="3" borderId="4" xfId="1" applyNumberFormat="1" applyFont="1" applyFill="1" applyBorder="1" applyAlignment="1" applyProtection="1">
      <alignment horizontal="center" vertical="center"/>
      <protection locked="0"/>
    </xf>
    <xf numFmtId="0" fontId="92" fillId="18" borderId="4" xfId="6" applyFont="1" applyFill="1" applyBorder="1" applyAlignment="1" applyProtection="1">
      <alignment horizontal="center" vertical="center" wrapText="1"/>
      <protection locked="0"/>
    </xf>
    <xf numFmtId="0" fontId="93" fillId="0" borderId="4" xfId="6" applyFont="1" applyBorder="1" applyAlignment="1" applyProtection="1">
      <alignment horizontal="center" vertical="center"/>
      <protection hidden="1"/>
    </xf>
    <xf numFmtId="0" fontId="71" fillId="3" borderId="4" xfId="1" applyNumberFormat="1" applyFont="1" applyFill="1" applyBorder="1" applyAlignment="1" applyProtection="1">
      <alignment horizontal="center"/>
      <protection locked="0"/>
    </xf>
    <xf numFmtId="3" fontId="15" fillId="3" borderId="4" xfId="5" applyNumberFormat="1" applyFont="1" applyFill="1" applyBorder="1" applyAlignment="1" applyProtection="1">
      <alignment horizontal="center" vertical="center"/>
      <protection locked="0"/>
    </xf>
    <xf numFmtId="3" fontId="7" fillId="3" borderId="4" xfId="1" applyNumberFormat="1" applyFont="1" applyFill="1" applyBorder="1" applyAlignment="1" applyProtection="1">
      <alignment horizontal="center"/>
      <protection locked="0"/>
    </xf>
    <xf numFmtId="3" fontId="7" fillId="14" borderId="4" xfId="1" applyNumberFormat="1" applyFont="1" applyFill="1" applyBorder="1" applyAlignment="1" applyProtection="1">
      <alignment horizontal="center"/>
      <protection locked="0"/>
    </xf>
    <xf numFmtId="164" fontId="7" fillId="3" borderId="4" xfId="1" applyNumberFormat="1" applyFont="1" applyFill="1" applyBorder="1" applyAlignment="1" applyProtection="1">
      <alignment horizontal="center" vertical="center"/>
      <protection locked="0"/>
    </xf>
    <xf numFmtId="3" fontId="7" fillId="3" borderId="16" xfId="1" applyNumberFormat="1" applyFont="1" applyFill="1" applyBorder="1" applyAlignment="1" applyProtection="1">
      <alignment horizontal="center"/>
      <protection locked="0"/>
    </xf>
    <xf numFmtId="164" fontId="7" fillId="3" borderId="16" xfId="1" applyNumberFormat="1" applyFont="1" applyFill="1" applyBorder="1" applyAlignment="1" applyProtection="1">
      <alignment horizontal="center"/>
      <protection locked="0"/>
    </xf>
    <xf numFmtId="0" fontId="94" fillId="0" borderId="4" xfId="6" applyFont="1" applyBorder="1" applyAlignment="1" applyProtection="1">
      <alignment horizontal="center" vertical="center"/>
      <protection hidden="1"/>
    </xf>
    <xf numFmtId="0" fontId="3" fillId="2" borderId="0" xfId="0" applyFont="1" applyFill="1" applyAlignment="1" applyProtection="1">
      <alignment horizontal="center" vertical="center"/>
      <protection hidden="1"/>
    </xf>
    <xf numFmtId="1" fontId="4" fillId="3" borderId="1" xfId="0" applyNumberFormat="1" applyFont="1" applyFill="1" applyBorder="1" applyAlignment="1" applyProtection="1">
      <alignment horizontal="center" vertical="center"/>
      <protection locked="0"/>
    </xf>
    <xf numFmtId="0" fontId="6" fillId="2" borderId="0" xfId="0" applyFont="1" applyFill="1" applyAlignment="1" applyProtection="1">
      <alignment horizontal="center" vertical="center" wrapText="1"/>
      <protection hidden="1"/>
    </xf>
    <xf numFmtId="49" fontId="4" fillId="3" borderId="1" xfId="0" applyNumberFormat="1" applyFont="1" applyFill="1" applyBorder="1" applyAlignment="1" applyProtection="1">
      <alignment horizontal="center" vertical="center"/>
      <protection locked="0"/>
    </xf>
    <xf numFmtId="0" fontId="9" fillId="2" borderId="0" xfId="0" applyFont="1" applyFill="1" applyAlignment="1" applyProtection="1">
      <alignment horizontal="center" vertical="center" wrapText="1"/>
      <protection hidden="1"/>
    </xf>
    <xf numFmtId="0" fontId="11" fillId="2" borderId="0" xfId="0" applyFont="1" applyFill="1" applyAlignment="1" applyProtection="1">
      <alignment horizontal="center" vertical="center" wrapText="1"/>
      <protection hidden="1"/>
    </xf>
    <xf numFmtId="0" fontId="12" fillId="4" borderId="2" xfId="0" applyFont="1" applyFill="1" applyBorder="1" applyAlignment="1" applyProtection="1">
      <alignment horizontal="center" vertical="center" wrapText="1"/>
      <protection hidden="1"/>
    </xf>
    <xf numFmtId="0" fontId="13" fillId="5" borderId="3" xfId="0" applyFont="1" applyFill="1" applyBorder="1" applyAlignment="1" applyProtection="1">
      <alignment horizontal="center" vertical="center"/>
      <protection hidden="1"/>
    </xf>
    <xf numFmtId="0" fontId="11" fillId="3" borderId="4" xfId="0" applyFont="1" applyFill="1" applyBorder="1" applyAlignment="1" applyProtection="1">
      <alignment horizontal="left" vertical="center"/>
      <protection locked="0"/>
    </xf>
    <xf numFmtId="49" fontId="11" fillId="3" borderId="4" xfId="0" applyNumberFormat="1" applyFont="1" applyFill="1" applyBorder="1" applyAlignment="1" applyProtection="1">
      <alignment horizontal="left" vertical="center"/>
      <protection locked="0"/>
    </xf>
    <xf numFmtId="3" fontId="11" fillId="3" borderId="4" xfId="0" applyNumberFormat="1" applyFont="1" applyFill="1" applyBorder="1" applyAlignment="1" applyProtection="1">
      <alignment horizontal="left" vertical="center"/>
      <protection locked="0"/>
    </xf>
    <xf numFmtId="0" fontId="11" fillId="2" borderId="5" xfId="0" applyFont="1" applyFill="1" applyBorder="1" applyAlignment="1" applyProtection="1">
      <alignment horizontal="right" vertical="center"/>
      <protection hidden="1"/>
    </xf>
    <xf numFmtId="0" fontId="14" fillId="3" borderId="4" xfId="0" applyFont="1" applyFill="1" applyBorder="1" applyAlignment="1" applyProtection="1">
      <alignment horizontal="left" vertical="center"/>
      <protection locked="0"/>
    </xf>
    <xf numFmtId="0" fontId="11" fillId="3" borderId="4" xfId="0" applyFont="1" applyFill="1" applyBorder="1" applyAlignment="1" applyProtection="1">
      <alignment horizontal="left" vertical="center" wrapText="1"/>
      <protection locked="0"/>
    </xf>
    <xf numFmtId="0" fontId="4" fillId="2" borderId="0" xfId="0" applyFont="1" applyFill="1" applyAlignment="1" applyProtection="1">
      <alignment horizontal="right" vertical="center"/>
      <protection hidden="1"/>
    </xf>
    <xf numFmtId="0" fontId="17" fillId="2" borderId="0" xfId="0" applyFont="1" applyFill="1" applyAlignment="1" applyProtection="1">
      <alignment horizontal="center" vertical="center"/>
      <protection hidden="1"/>
    </xf>
    <xf numFmtId="0" fontId="19" fillId="2" borderId="0" xfId="0" applyFont="1" applyFill="1" applyAlignment="1" applyProtection="1">
      <alignment horizontal="center" vertical="center" wrapText="1"/>
      <protection hidden="1"/>
    </xf>
    <xf numFmtId="0" fontId="20" fillId="2" borderId="0" xfId="0" applyFont="1" applyFill="1" applyAlignment="1" applyProtection="1">
      <alignment horizontal="center" vertical="center"/>
      <protection hidden="1"/>
    </xf>
    <xf numFmtId="0" fontId="11" fillId="2" borderId="7" xfId="0" applyFont="1" applyFill="1" applyBorder="1" applyAlignment="1" applyProtection="1">
      <alignment horizontal="center" vertical="center" wrapText="1"/>
      <protection hidden="1"/>
    </xf>
    <xf numFmtId="0" fontId="12" fillId="4" borderId="8" xfId="0" applyFont="1" applyFill="1" applyBorder="1" applyAlignment="1" applyProtection="1">
      <alignment horizontal="center" vertical="center" wrapText="1"/>
      <protection hidden="1"/>
    </xf>
    <xf numFmtId="0" fontId="21" fillId="2" borderId="0" xfId="0" applyFont="1" applyFill="1" applyAlignment="1" applyProtection="1">
      <alignment horizontal="right" vertical="center"/>
      <protection hidden="1"/>
    </xf>
    <xf numFmtId="0" fontId="21" fillId="2" borderId="5" xfId="0" applyFont="1" applyFill="1" applyBorder="1" applyAlignment="1" applyProtection="1">
      <alignment horizontal="right" vertical="center" wrapText="1"/>
      <protection hidden="1"/>
    </xf>
    <xf numFmtId="0" fontId="24" fillId="0" borderId="0" xfId="0" applyFont="1" applyAlignment="1" applyProtection="1">
      <alignment horizontal="center"/>
      <protection hidden="1"/>
    </xf>
    <xf numFmtId="0" fontId="25" fillId="0" borderId="0" xfId="0" applyFont="1" applyAlignment="1" applyProtection="1">
      <alignment horizontal="center"/>
      <protection hidden="1"/>
    </xf>
    <xf numFmtId="49" fontId="26" fillId="2" borderId="0" xfId="0" applyNumberFormat="1" applyFont="1" applyFill="1" applyAlignment="1" applyProtection="1">
      <alignment horizontal="right"/>
      <protection hidden="1"/>
    </xf>
    <xf numFmtId="4" fontId="26" fillId="2" borderId="0" xfId="5" applyNumberFormat="1" applyFont="1" applyFill="1" applyAlignment="1" applyProtection="1">
      <alignment horizontal="center"/>
      <protection hidden="1"/>
    </xf>
    <xf numFmtId="3" fontId="30" fillId="7" borderId="4" xfId="0" applyNumberFormat="1" applyFont="1" applyFill="1" applyBorder="1" applyAlignment="1" applyProtection="1">
      <alignment horizontal="center"/>
      <protection hidden="1"/>
    </xf>
    <xf numFmtId="0" fontId="34" fillId="2" borderId="4" xfId="0" applyFont="1" applyFill="1" applyBorder="1" applyAlignment="1" applyProtection="1">
      <alignment horizontal="center" vertical="center"/>
      <protection locked="0"/>
    </xf>
    <xf numFmtId="0" fontId="35" fillId="2" borderId="4" xfId="0" applyFont="1" applyFill="1" applyBorder="1" applyAlignment="1" applyProtection="1">
      <alignment horizontal="center" vertical="center"/>
      <protection locked="0"/>
    </xf>
    <xf numFmtId="3" fontId="30" fillId="7" borderId="19" xfId="0" applyNumberFormat="1" applyFont="1" applyFill="1" applyBorder="1" applyAlignment="1" applyProtection="1">
      <alignment horizontal="center"/>
      <protection hidden="1"/>
    </xf>
    <xf numFmtId="49" fontId="34" fillId="2" borderId="0" xfId="5" applyNumberFormat="1" applyFont="1" applyFill="1" applyAlignment="1" applyProtection="1">
      <alignment horizontal="center"/>
      <protection hidden="1"/>
    </xf>
    <xf numFmtId="0" fontId="38" fillId="3" borderId="4" xfId="0" applyFont="1" applyFill="1" applyBorder="1" applyAlignment="1" applyProtection="1">
      <alignment horizontal="center" vertical="center" wrapText="1"/>
      <protection locked="0"/>
    </xf>
    <xf numFmtId="0" fontId="39" fillId="3" borderId="4" xfId="0" applyFont="1" applyFill="1" applyBorder="1" applyAlignment="1" applyProtection="1">
      <alignment horizontal="center" vertical="center" wrapText="1"/>
      <protection locked="0"/>
    </xf>
    <xf numFmtId="0" fontId="40" fillId="3" borderId="4" xfId="3" applyFont="1" applyFill="1" applyBorder="1" applyAlignment="1" applyProtection="1">
      <alignment horizontal="center" vertical="center" wrapText="1"/>
      <protection locked="0"/>
    </xf>
    <xf numFmtId="3" fontId="30" fillId="7" borderId="13" xfId="0" applyNumberFormat="1" applyFont="1" applyFill="1" applyBorder="1" applyAlignment="1" applyProtection="1">
      <alignment horizontal="center"/>
      <protection hidden="1"/>
    </xf>
    <xf numFmtId="49" fontId="18" fillId="2" borderId="0" xfId="5" applyNumberFormat="1" applyFont="1" applyFill="1" applyAlignment="1" applyProtection="1">
      <alignment horizontal="center"/>
      <protection hidden="1"/>
    </xf>
    <xf numFmtId="0" fontId="26" fillId="8" borderId="0" xfId="5" applyFont="1" applyFill="1" applyAlignment="1">
      <alignment horizontal="left" vertical="center"/>
    </xf>
    <xf numFmtId="0" fontId="47" fillId="2" borderId="4" xfId="5" applyFont="1" applyFill="1" applyBorder="1" applyAlignment="1">
      <alignment horizontal="center"/>
    </xf>
    <xf numFmtId="0" fontId="54" fillId="2" borderId="0" xfId="5" applyFont="1" applyFill="1" applyAlignment="1">
      <alignment horizontal="center" vertical="center"/>
    </xf>
    <xf numFmtId="0" fontId="44" fillId="4" borderId="4" xfId="5" applyFont="1" applyFill="1" applyBorder="1" applyAlignment="1">
      <alignment horizontal="center" vertical="center" wrapText="1"/>
    </xf>
    <xf numFmtId="0" fontId="34" fillId="2" borderId="4" xfId="0" applyFont="1" applyFill="1" applyBorder="1" applyAlignment="1" applyProtection="1">
      <alignment horizontal="center" vertical="center" wrapText="1"/>
      <protection locked="0"/>
    </xf>
    <xf numFmtId="167" fontId="34" fillId="2" borderId="0" xfId="1" applyFont="1" applyFill="1" applyBorder="1" applyAlignment="1" applyProtection="1">
      <alignment horizontal="center" vertical="center"/>
    </xf>
    <xf numFmtId="0" fontId="10" fillId="2" borderId="0" xfId="0" applyFont="1" applyFill="1" applyAlignment="1">
      <alignment horizontal="left"/>
    </xf>
    <xf numFmtId="49" fontId="34" fillId="2" borderId="0" xfId="5" applyNumberFormat="1" applyFont="1" applyFill="1" applyAlignment="1">
      <alignment horizontal="right"/>
    </xf>
    <xf numFmtId="0" fontId="55" fillId="0" borderId="0" xfId="0" applyFont="1" applyAlignment="1" applyProtection="1">
      <alignment horizontal="center"/>
      <protection hidden="1"/>
    </xf>
    <xf numFmtId="0" fontId="56" fillId="0" borderId="0" xfId="0" applyFont="1" applyAlignment="1" applyProtection="1">
      <alignment horizontal="center"/>
      <protection hidden="1"/>
    </xf>
    <xf numFmtId="0" fontId="34" fillId="0" borderId="0" xfId="0" applyFont="1" applyAlignment="1" applyProtection="1">
      <alignment horizontal="left" vertical="center" wrapText="1"/>
      <protection hidden="1"/>
    </xf>
    <xf numFmtId="0" fontId="34" fillId="7" borderId="4" xfId="0" applyFont="1" applyFill="1" applyBorder="1" applyAlignment="1" applyProtection="1">
      <alignment horizontal="center"/>
      <protection hidden="1"/>
    </xf>
    <xf numFmtId="0" fontId="34" fillId="11" borderId="4" xfId="0" applyFont="1" applyFill="1" applyBorder="1" applyAlignment="1" applyProtection="1">
      <alignment horizontal="center"/>
      <protection hidden="1"/>
    </xf>
    <xf numFmtId="0" fontId="64" fillId="0" borderId="4" xfId="3" applyFont="1" applyBorder="1" applyAlignment="1" applyProtection="1">
      <alignment horizontal="center"/>
      <protection locked="0"/>
    </xf>
    <xf numFmtId="0" fontId="34" fillId="2" borderId="0" xfId="0" applyFont="1" applyFill="1" applyAlignment="1" applyProtection="1">
      <alignment horizontal="center"/>
      <protection hidden="1"/>
    </xf>
    <xf numFmtId="0" fontId="2" fillId="2" borderId="4" xfId="0" applyFont="1" applyFill="1" applyBorder="1" applyAlignment="1" applyProtection="1">
      <alignment horizontal="center" vertical="center" wrapText="1"/>
      <protection locked="0"/>
    </xf>
    <xf numFmtId="0" fontId="68" fillId="0" borderId="0" xfId="0" applyFont="1" applyAlignment="1" applyProtection="1">
      <alignment horizontal="center"/>
      <protection locked="0"/>
    </xf>
    <xf numFmtId="0" fontId="69" fillId="0" borderId="0" xfId="0" applyFont="1" applyAlignment="1" applyProtection="1">
      <alignment horizontal="center"/>
      <protection locked="0"/>
    </xf>
    <xf numFmtId="0" fontId="11" fillId="2" borderId="0" xfId="0" applyFont="1" applyFill="1" applyAlignment="1" applyProtection="1">
      <alignment horizontal="center" vertical="center"/>
      <protection locked="0"/>
    </xf>
    <xf numFmtId="0" fontId="10" fillId="12" borderId="26" xfId="0" applyFont="1" applyFill="1" applyBorder="1" applyAlignment="1" applyProtection="1">
      <alignment horizontal="center" vertical="center"/>
      <protection locked="0"/>
    </xf>
    <xf numFmtId="0" fontId="70" fillId="12" borderId="26" xfId="0" applyFont="1" applyFill="1" applyBorder="1" applyAlignment="1" applyProtection="1">
      <alignment horizontal="center" vertical="center"/>
      <protection locked="0"/>
    </xf>
    <xf numFmtId="4" fontId="70" fillId="12" borderId="26" xfId="5" applyNumberFormat="1" applyFont="1" applyFill="1" applyBorder="1" applyAlignment="1" applyProtection="1">
      <alignment horizontal="center" vertical="center" wrapText="1"/>
      <protection locked="0"/>
    </xf>
    <xf numFmtId="4" fontId="10" fillId="12" borderId="26" xfId="5" applyNumberFormat="1" applyFont="1" applyFill="1" applyBorder="1" applyAlignment="1" applyProtection="1">
      <alignment horizontal="center" vertical="center" wrapText="1"/>
      <protection locked="0"/>
    </xf>
    <xf numFmtId="0" fontId="7" fillId="0" borderId="16" xfId="0" applyFont="1" applyBorder="1" applyAlignment="1" applyProtection="1">
      <alignment horizontal="center" vertical="center"/>
      <protection locked="0"/>
    </xf>
    <xf numFmtId="0" fontId="38" fillId="0" borderId="4" xfId="0" applyFont="1" applyBorder="1" applyAlignment="1" applyProtection="1">
      <alignment horizontal="right"/>
      <protection locked="0"/>
    </xf>
    <xf numFmtId="0" fontId="21" fillId="2" borderId="2" xfId="0" applyFont="1" applyFill="1" applyBorder="1" applyAlignment="1" applyProtection="1">
      <alignment horizontal="center" vertical="center"/>
      <protection locked="0"/>
    </xf>
    <xf numFmtId="3" fontId="11" fillId="6" borderId="3" xfId="5" applyNumberFormat="1" applyFont="1" applyFill="1" applyBorder="1" applyAlignment="1">
      <alignment horizontal="center" vertical="center"/>
    </xf>
    <xf numFmtId="0" fontId="70" fillId="12" borderId="4" xfId="0" applyFont="1" applyFill="1" applyBorder="1" applyAlignment="1" applyProtection="1">
      <alignment horizontal="center" vertical="center"/>
      <protection locked="0"/>
    </xf>
    <xf numFmtId="0" fontId="70" fillId="12" borderId="13" xfId="0" applyFont="1" applyFill="1" applyBorder="1" applyAlignment="1" applyProtection="1">
      <alignment horizontal="center" vertical="center"/>
      <protection locked="0"/>
    </xf>
    <xf numFmtId="0" fontId="70" fillId="12" borderId="14" xfId="0" applyFont="1" applyFill="1" applyBorder="1" applyAlignment="1" applyProtection="1">
      <alignment horizontal="center" vertical="center"/>
      <protection locked="0"/>
    </xf>
    <xf numFmtId="4" fontId="70" fillId="12" borderId="4" xfId="5" applyNumberFormat="1" applyFont="1" applyFill="1" applyBorder="1" applyAlignment="1" applyProtection="1">
      <alignment horizontal="center" vertical="center" wrapText="1"/>
      <protection locked="0"/>
    </xf>
    <xf numFmtId="4" fontId="70" fillId="12" borderId="4" xfId="5" applyNumberFormat="1" applyFont="1" applyFill="1" applyBorder="1" applyAlignment="1" applyProtection="1">
      <alignment horizontal="center" vertical="top" wrapText="1"/>
      <protection locked="0"/>
    </xf>
    <xf numFmtId="0" fontId="7" fillId="0" borderId="4" xfId="0" applyFont="1" applyBorder="1" applyAlignment="1" applyProtection="1">
      <alignment horizontal="center" vertical="center" wrapText="1"/>
      <protection locked="0"/>
    </xf>
    <xf numFmtId="171" fontId="15" fillId="3" borderId="4" xfId="1" applyNumberFormat="1" applyFont="1" applyFill="1" applyBorder="1" applyAlignment="1" applyProtection="1">
      <alignment horizontal="center" vertical="center"/>
      <protection locked="0"/>
    </xf>
    <xf numFmtId="0" fontId="38" fillId="0" borderId="26" xfId="0" applyFont="1" applyBorder="1" applyAlignment="1" applyProtection="1">
      <alignment horizontal="right"/>
      <protection locked="0"/>
    </xf>
    <xf numFmtId="171" fontId="11" fillId="6" borderId="4" xfId="1" applyNumberFormat="1" applyFont="1" applyFill="1" applyBorder="1" applyAlignment="1" applyProtection="1">
      <alignment horizontal="center"/>
      <protection locked="0"/>
    </xf>
    <xf numFmtId="4" fontId="70" fillId="12" borderId="8" xfId="5" applyNumberFormat="1" applyFont="1" applyFill="1" applyBorder="1" applyAlignment="1" applyProtection="1">
      <alignment horizontal="center" vertical="center"/>
      <protection locked="0"/>
    </xf>
    <xf numFmtId="3" fontId="11" fillId="3" borderId="11" xfId="5" applyNumberFormat="1" applyFont="1" applyFill="1" applyBorder="1" applyAlignment="1" applyProtection="1">
      <alignment horizontal="center" vertical="center"/>
      <protection locked="0"/>
    </xf>
    <xf numFmtId="169" fontId="7" fillId="3" borderId="4" xfId="5" applyNumberFormat="1" applyFont="1" applyFill="1" applyBorder="1" applyAlignment="1" applyProtection="1">
      <alignment horizontal="center"/>
      <protection locked="0"/>
    </xf>
    <xf numFmtId="4" fontId="74" fillId="2" borderId="27" xfId="5" applyNumberFormat="1" applyFont="1" applyFill="1" applyBorder="1" applyAlignment="1" applyProtection="1">
      <alignment horizontal="left" vertical="center"/>
      <protection locked="0"/>
    </xf>
    <xf numFmtId="4" fontId="10" fillId="2" borderId="0" xfId="5" applyNumberFormat="1" applyFont="1" applyFill="1" applyAlignment="1" applyProtection="1">
      <alignment horizontal="center"/>
      <protection locked="0"/>
    </xf>
    <xf numFmtId="0" fontId="7" fillId="0" borderId="4" xfId="0" applyFont="1" applyBorder="1" applyAlignment="1" applyProtection="1">
      <alignment horizontal="center" vertical="center"/>
      <protection locked="0"/>
    </xf>
    <xf numFmtId="0" fontId="4" fillId="0" borderId="4" xfId="0" applyFont="1" applyBorder="1" applyAlignment="1" applyProtection="1">
      <alignment horizontal="right" vertical="center"/>
      <protection locked="0"/>
    </xf>
    <xf numFmtId="0" fontId="70" fillId="2" borderId="0" xfId="0" applyFont="1" applyFill="1" applyAlignment="1" applyProtection="1">
      <alignment horizontal="center" vertical="center"/>
      <protection locked="0"/>
    </xf>
    <xf numFmtId="4" fontId="70" fillId="2" borderId="0" xfId="5" applyNumberFormat="1" applyFont="1" applyFill="1" applyAlignment="1" applyProtection="1">
      <alignment horizontal="center" vertical="center"/>
      <protection locked="0"/>
    </xf>
    <xf numFmtId="0" fontId="38" fillId="2" borderId="0" xfId="0" applyFont="1" applyFill="1" applyAlignment="1" applyProtection="1">
      <alignment horizontal="right" vertical="center"/>
      <protection locked="0"/>
    </xf>
    <xf numFmtId="0" fontId="11" fillId="2" borderId="0" xfId="0" applyFont="1" applyFill="1" applyAlignment="1" applyProtection="1">
      <alignment horizontal="right" vertical="center"/>
      <protection locked="0"/>
    </xf>
    <xf numFmtId="4" fontId="11" fillId="0" borderId="27" xfId="5" applyNumberFormat="1" applyFont="1" applyBorder="1" applyAlignment="1" applyProtection="1">
      <alignment horizontal="left"/>
      <protection locked="0"/>
    </xf>
    <xf numFmtId="4" fontId="38" fillId="2" borderId="28" xfId="5" applyNumberFormat="1" applyFont="1" applyFill="1" applyBorder="1" applyAlignment="1" applyProtection="1">
      <alignment horizontal="center"/>
      <protection locked="0"/>
    </xf>
    <xf numFmtId="0" fontId="38" fillId="0" borderId="4" xfId="0" applyFont="1" applyBorder="1" applyAlignment="1" applyProtection="1">
      <alignment horizontal="right" vertical="center"/>
      <protection locked="0"/>
    </xf>
    <xf numFmtId="4" fontId="11" fillId="2" borderId="27" xfId="5" applyNumberFormat="1" applyFont="1" applyFill="1" applyBorder="1" applyAlignment="1" applyProtection="1">
      <alignment horizontal="left" vertical="center"/>
      <protection locked="0"/>
    </xf>
    <xf numFmtId="0" fontId="76" fillId="12" borderId="4" xfId="0" applyFont="1" applyFill="1" applyBorder="1" applyAlignment="1" applyProtection="1">
      <alignment horizontal="center" vertical="center"/>
      <protection locked="0"/>
    </xf>
    <xf numFmtId="4" fontId="76" fillId="12" borderId="4" xfId="5" applyNumberFormat="1" applyFont="1" applyFill="1" applyBorder="1" applyAlignment="1" applyProtection="1">
      <alignment horizontal="center" vertical="center" wrapText="1"/>
      <protection locked="0"/>
    </xf>
    <xf numFmtId="4" fontId="76" fillId="12" borderId="4" xfId="5" applyNumberFormat="1" applyFont="1" applyFill="1" applyBorder="1" applyAlignment="1" applyProtection="1">
      <alignment horizontal="center" vertical="center"/>
      <protection locked="0"/>
    </xf>
    <xf numFmtId="4" fontId="70" fillId="12" borderId="13" xfId="5" applyNumberFormat="1" applyFont="1" applyFill="1" applyBorder="1" applyAlignment="1" applyProtection="1">
      <alignment horizontal="center" vertical="center" wrapText="1"/>
      <protection locked="0"/>
    </xf>
    <xf numFmtId="4" fontId="38" fillId="6" borderId="4" xfId="5" applyNumberFormat="1" applyFont="1" applyFill="1" applyBorder="1" applyAlignment="1" applyProtection="1">
      <alignment horizontal="center" vertical="center" wrapText="1"/>
      <protection locked="0"/>
    </xf>
    <xf numFmtId="4" fontId="11" fillId="2" borderId="29" xfId="5" applyNumberFormat="1" applyFont="1" applyFill="1" applyBorder="1" applyAlignment="1" applyProtection="1">
      <alignment horizontal="center" vertical="center"/>
      <protection locked="0"/>
    </xf>
    <xf numFmtId="49" fontId="70" fillId="12" borderId="6" xfId="0" applyNumberFormat="1" applyFont="1" applyFill="1" applyBorder="1" applyAlignment="1" applyProtection="1">
      <alignment horizontal="center" vertical="center" wrapText="1"/>
      <protection locked="0"/>
    </xf>
    <xf numFmtId="49" fontId="70" fillId="12" borderId="30" xfId="0" applyNumberFormat="1" applyFont="1" applyFill="1" applyBorder="1" applyAlignment="1" applyProtection="1">
      <alignment horizontal="center" vertical="center" wrapText="1"/>
      <protection locked="0"/>
    </xf>
    <xf numFmtId="49" fontId="70" fillId="12" borderId="1" xfId="0" applyNumberFormat="1" applyFont="1" applyFill="1" applyBorder="1" applyAlignment="1" applyProtection="1">
      <alignment horizontal="center" vertical="center" wrapText="1"/>
      <protection locked="0"/>
    </xf>
    <xf numFmtId="49" fontId="70" fillId="12" borderId="31" xfId="0" applyNumberFormat="1" applyFont="1" applyFill="1" applyBorder="1" applyAlignment="1" applyProtection="1">
      <alignment horizontal="center" vertical="center" wrapText="1"/>
      <protection locked="0"/>
    </xf>
    <xf numFmtId="4" fontId="70" fillId="12" borderId="1" xfId="0" applyNumberFormat="1" applyFont="1" applyFill="1" applyBorder="1" applyAlignment="1" applyProtection="1">
      <alignment horizontal="center" vertical="center"/>
      <protection locked="0"/>
    </xf>
    <xf numFmtId="4" fontId="70" fillId="12" borderId="11" xfId="0" applyNumberFormat="1"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77" fillId="3" borderId="4" xfId="0" applyFont="1" applyFill="1" applyBorder="1" applyAlignment="1" applyProtection="1">
      <alignment horizontal="center" vertical="center" wrapText="1"/>
      <protection locked="0"/>
    </xf>
    <xf numFmtId="4" fontId="38" fillId="6" borderId="4" xfId="0" applyNumberFormat="1" applyFont="1" applyFill="1" applyBorder="1" applyAlignment="1" applyProtection="1">
      <alignment horizontal="center" vertical="center" wrapText="1"/>
      <protection locked="0"/>
    </xf>
    <xf numFmtId="4" fontId="38" fillId="6" borderId="26" xfId="0" applyNumberFormat="1" applyFont="1" applyFill="1" applyBorder="1" applyAlignment="1" applyProtection="1">
      <alignment horizontal="center" vertical="center" wrapText="1"/>
      <protection locked="0"/>
    </xf>
    <xf numFmtId="0" fontId="21" fillId="0" borderId="4" xfId="0" applyFont="1" applyBorder="1" applyAlignment="1" applyProtection="1">
      <alignment horizontal="left"/>
      <protection locked="0"/>
    </xf>
    <xf numFmtId="0" fontId="21" fillId="0" borderId="26" xfId="0" applyFont="1" applyBorder="1" applyAlignment="1" applyProtection="1">
      <alignment horizontal="center"/>
      <protection locked="0"/>
    </xf>
    <xf numFmtId="49" fontId="11" fillId="2" borderId="0" xfId="5" applyNumberFormat="1" applyFont="1" applyFill="1" applyAlignment="1" applyProtection="1">
      <alignment horizontal="right"/>
      <protection locked="0"/>
    </xf>
    <xf numFmtId="49" fontId="38" fillId="2" borderId="0" xfId="5" applyNumberFormat="1" applyFont="1" applyFill="1" applyAlignment="1" applyProtection="1">
      <alignment horizontal="right"/>
      <protection locked="0"/>
    </xf>
    <xf numFmtId="0" fontId="4" fillId="3" borderId="4" xfId="0" applyFont="1" applyFill="1" applyBorder="1" applyAlignment="1" applyProtection="1">
      <alignment horizontal="center" vertical="center" wrapText="1"/>
      <protection locked="0"/>
    </xf>
    <xf numFmtId="4" fontId="4" fillId="2" borderId="0" xfId="5" applyNumberFormat="1" applyFont="1" applyFill="1" applyAlignment="1" applyProtection="1">
      <alignment horizontal="center" vertical="center" wrapText="1"/>
      <protection locked="0"/>
    </xf>
    <xf numFmtId="0" fontId="38" fillId="6" borderId="4" xfId="0" applyFont="1" applyFill="1" applyBorder="1" applyAlignment="1" applyProtection="1">
      <alignment horizontal="center"/>
      <protection locked="0"/>
    </xf>
    <xf numFmtId="0" fontId="63" fillId="6" borderId="4" xfId="0" applyFont="1" applyFill="1" applyBorder="1" applyAlignment="1" applyProtection="1">
      <alignment horizontal="center" vertical="center"/>
      <protection locked="0"/>
    </xf>
    <xf numFmtId="0" fontId="38" fillId="6" borderId="4" xfId="0" applyFont="1" applyFill="1" applyBorder="1" applyAlignment="1" applyProtection="1">
      <alignment horizontal="center" vertical="center"/>
      <protection locked="0"/>
    </xf>
    <xf numFmtId="49" fontId="38" fillId="2" borderId="0" xfId="5" applyNumberFormat="1" applyFont="1" applyFill="1" applyAlignment="1" applyProtection="1">
      <alignment horizontal="center"/>
      <protection locked="0"/>
    </xf>
    <xf numFmtId="49" fontId="87" fillId="2" borderId="0" xfId="5" applyNumberFormat="1" applyFont="1" applyFill="1" applyAlignment="1" applyProtection="1">
      <alignment horizontal="left"/>
      <protection hidden="1"/>
    </xf>
    <xf numFmtId="49" fontId="87" fillId="2" borderId="0" xfId="5" applyNumberFormat="1" applyFont="1" applyFill="1" applyAlignment="1" applyProtection="1">
      <alignment horizontal="right"/>
      <protection hidden="1"/>
    </xf>
    <xf numFmtId="0" fontId="87" fillId="2" borderId="5" xfId="0" applyFont="1" applyFill="1" applyBorder="1" applyAlignment="1" applyProtection="1">
      <alignment horizontal="right"/>
      <protection hidden="1"/>
    </xf>
    <xf numFmtId="0" fontId="96" fillId="0" borderId="0" xfId="7" applyFont="1" applyProtection="1">
      <protection hidden="1"/>
    </xf>
    <xf numFmtId="0" fontId="98" fillId="0" borderId="0" xfId="7" applyFont="1" applyProtection="1">
      <protection hidden="1"/>
    </xf>
    <xf numFmtId="0" fontId="99" fillId="0" borderId="0" xfId="7" applyFont="1" applyProtection="1">
      <protection hidden="1"/>
    </xf>
    <xf numFmtId="0" fontId="98" fillId="19" borderId="0" xfId="7" applyFont="1" applyFill="1" applyAlignment="1" applyProtection="1">
      <alignment horizontal="right" vertical="center"/>
      <protection hidden="1"/>
    </xf>
    <xf numFmtId="1" fontId="98" fillId="3" borderId="6" xfId="7" applyNumberFormat="1" applyFont="1" applyFill="1" applyBorder="1" applyAlignment="1" applyProtection="1">
      <alignment horizontal="center" vertical="center"/>
      <protection locked="0"/>
    </xf>
    <xf numFmtId="0" fontId="100" fillId="0" borderId="0" xfId="7" applyFont="1" applyProtection="1">
      <protection hidden="1"/>
    </xf>
    <xf numFmtId="49" fontId="99" fillId="0" borderId="0" xfId="7" applyNumberFormat="1" applyFont="1" applyAlignment="1" applyProtection="1">
      <alignment horizontal="center"/>
      <protection hidden="1"/>
    </xf>
    <xf numFmtId="0" fontId="98" fillId="0" borderId="0" xfId="7" applyFont="1" applyAlignment="1" applyProtection="1">
      <alignment horizontal="right" vertical="center"/>
      <protection hidden="1"/>
    </xf>
    <xf numFmtId="49" fontId="98" fillId="3" borderId="1" xfId="7" applyNumberFormat="1" applyFont="1" applyFill="1" applyBorder="1" applyAlignment="1" applyProtection="1">
      <alignment horizontal="center" vertical="center"/>
      <protection locked="0"/>
    </xf>
    <xf numFmtId="0" fontId="98" fillId="0" borderId="0" xfId="7" applyFont="1" applyAlignment="1" applyProtection="1">
      <alignment horizontal="center"/>
      <protection hidden="1"/>
    </xf>
    <xf numFmtId="0" fontId="98" fillId="0" borderId="0" xfId="7" applyFont="1" applyAlignment="1" applyProtection="1">
      <alignment horizontal="center" vertical="center"/>
      <protection hidden="1"/>
    </xf>
    <xf numFmtId="49" fontId="98" fillId="0" borderId="0" xfId="7" applyNumberFormat="1" applyFont="1" applyAlignment="1" applyProtection="1">
      <alignment horizontal="center" vertical="center"/>
      <protection locked="0"/>
    </xf>
    <xf numFmtId="0" fontId="96" fillId="19" borderId="29" xfId="7" applyFont="1" applyFill="1" applyBorder="1" applyAlignment="1" applyProtection="1">
      <alignment vertical="center"/>
      <protection hidden="1"/>
    </xf>
    <xf numFmtId="0" fontId="96" fillId="19" borderId="29" xfId="7" applyFont="1" applyFill="1" applyBorder="1" applyAlignment="1" applyProtection="1">
      <alignment horizontal="center" vertical="center"/>
      <protection hidden="1"/>
    </xf>
    <xf numFmtId="0" fontId="99" fillId="19" borderId="0" xfId="7" applyFont="1" applyFill="1" applyProtection="1">
      <protection hidden="1"/>
    </xf>
    <xf numFmtId="4" fontId="99" fillId="19" borderId="0" xfId="7" applyNumberFormat="1" applyFont="1" applyFill="1" applyProtection="1">
      <protection hidden="1"/>
    </xf>
    <xf numFmtId="4" fontId="102" fillId="20" borderId="20" xfId="8" applyNumberFormat="1" applyFont="1" applyFill="1" applyBorder="1" applyAlignment="1" applyProtection="1">
      <alignment horizontal="center" vertical="center"/>
      <protection hidden="1"/>
    </xf>
    <xf numFmtId="0" fontId="102" fillId="20" borderId="22" xfId="7" applyFont="1" applyFill="1" applyBorder="1" applyAlignment="1" applyProtection="1">
      <alignment horizontal="center" vertical="center"/>
      <protection hidden="1"/>
    </xf>
    <xf numFmtId="4" fontId="102" fillId="20" borderId="22" xfId="8" applyNumberFormat="1" applyFont="1" applyFill="1" applyBorder="1" applyAlignment="1" applyProtection="1">
      <alignment horizontal="center" vertical="center"/>
      <protection hidden="1"/>
    </xf>
    <xf numFmtId="0" fontId="99" fillId="0" borderId="0" xfId="7" applyFont="1" applyAlignment="1" applyProtection="1">
      <alignment vertical="center"/>
      <protection hidden="1"/>
    </xf>
    <xf numFmtId="0" fontId="103" fillId="19" borderId="0" xfId="7" applyFont="1" applyFill="1" applyAlignment="1" applyProtection="1">
      <alignment horizontal="center" vertical="center"/>
      <protection hidden="1"/>
    </xf>
    <xf numFmtId="169" fontId="99" fillId="19" borderId="0" xfId="8" applyNumberFormat="1" applyFont="1" applyFill="1" applyProtection="1">
      <protection hidden="1"/>
    </xf>
    <xf numFmtId="169" fontId="99" fillId="0" borderId="0" xfId="8" applyNumberFormat="1" applyFont="1" applyProtection="1">
      <protection hidden="1"/>
    </xf>
    <xf numFmtId="169" fontId="98" fillId="11" borderId="2" xfId="8" applyNumberFormat="1" applyFont="1" applyFill="1" applyBorder="1" applyAlignment="1" applyProtection="1">
      <alignment horizontal="center"/>
      <protection hidden="1"/>
    </xf>
    <xf numFmtId="49" fontId="98" fillId="11" borderId="2" xfId="7" applyNumberFormat="1" applyFont="1" applyFill="1" applyBorder="1" applyProtection="1">
      <protection hidden="1"/>
    </xf>
    <xf numFmtId="164" fontId="98" fillId="3" borderId="3" xfId="7" applyNumberFormat="1" applyFont="1" applyFill="1" applyBorder="1" applyAlignment="1" applyProtection="1">
      <alignment horizontal="center"/>
      <protection locked="0"/>
    </xf>
    <xf numFmtId="4" fontId="103" fillId="19" borderId="0" xfId="8" applyNumberFormat="1" applyFont="1" applyFill="1" applyAlignment="1" applyProtection="1">
      <alignment horizontal="center"/>
      <protection hidden="1"/>
    </xf>
    <xf numFmtId="4" fontId="103" fillId="19" borderId="0" xfId="8" applyNumberFormat="1" applyFont="1" applyFill="1" applyAlignment="1" applyProtection="1">
      <alignment horizontal="center" vertical="center"/>
      <protection hidden="1"/>
    </xf>
    <xf numFmtId="169" fontId="98" fillId="11" borderId="8" xfId="8" applyNumberFormat="1" applyFont="1" applyFill="1" applyBorder="1" applyAlignment="1" applyProtection="1">
      <alignment horizontal="center"/>
      <protection hidden="1"/>
    </xf>
    <xf numFmtId="49" fontId="98" fillId="11" borderId="8" xfId="7" applyNumberFormat="1" applyFont="1" applyFill="1" applyBorder="1" applyProtection="1">
      <protection hidden="1"/>
    </xf>
    <xf numFmtId="164" fontId="98" fillId="11" borderId="1" xfId="8" applyNumberFormat="1" applyFont="1" applyFill="1" applyBorder="1" applyAlignment="1" applyProtection="1">
      <alignment horizontal="center"/>
      <protection hidden="1"/>
    </xf>
    <xf numFmtId="4" fontId="99" fillId="19" borderId="0" xfId="8" applyNumberFormat="1" applyFont="1" applyFill="1" applyProtection="1">
      <protection hidden="1"/>
    </xf>
    <xf numFmtId="169" fontId="99" fillId="0" borderId="0" xfId="7" applyNumberFormat="1" applyFont="1" applyProtection="1">
      <protection hidden="1"/>
    </xf>
    <xf numFmtId="169" fontId="98" fillId="0" borderId="26" xfId="8" applyNumberFormat="1" applyFont="1" applyBorder="1" applyAlignment="1" applyProtection="1">
      <alignment horizontal="center"/>
      <protection hidden="1"/>
    </xf>
    <xf numFmtId="0" fontId="98" fillId="0" borderId="23" xfId="7" applyFont="1" applyBorder="1" applyProtection="1">
      <protection hidden="1"/>
    </xf>
    <xf numFmtId="164" fontId="99" fillId="3" borderId="26" xfId="9" applyNumberFormat="1" applyFont="1" applyFill="1" applyBorder="1" applyAlignment="1" applyProtection="1">
      <alignment horizontal="center" vertical="center"/>
      <protection locked="0"/>
    </xf>
    <xf numFmtId="0" fontId="98" fillId="19" borderId="0" xfId="7" applyFont="1" applyFill="1" applyAlignment="1" applyProtection="1">
      <alignment horizontal="center" vertical="center"/>
      <protection hidden="1"/>
    </xf>
    <xf numFmtId="169" fontId="98" fillId="0" borderId="4" xfId="8" applyNumberFormat="1" applyFont="1" applyBorder="1" applyAlignment="1" applyProtection="1">
      <alignment horizontal="center"/>
      <protection hidden="1"/>
    </xf>
    <xf numFmtId="0" fontId="98" fillId="0" borderId="18" xfId="7" applyFont="1" applyBorder="1" applyAlignment="1" applyProtection="1">
      <alignment wrapText="1"/>
      <protection hidden="1"/>
    </xf>
    <xf numFmtId="164" fontId="99" fillId="3" borderId="16" xfId="9" applyNumberFormat="1" applyFont="1" applyFill="1" applyBorder="1" applyAlignment="1" applyProtection="1">
      <alignment horizontal="center" vertical="center"/>
      <protection locked="0"/>
    </xf>
    <xf numFmtId="0" fontId="98" fillId="0" borderId="4" xfId="7" applyFont="1" applyBorder="1" applyAlignment="1" applyProtection="1">
      <alignment wrapText="1"/>
      <protection hidden="1"/>
    </xf>
    <xf numFmtId="164" fontId="99" fillId="3" borderId="4" xfId="9" applyNumberFormat="1" applyFont="1" applyFill="1" applyBorder="1" applyAlignment="1" applyProtection="1">
      <alignment horizontal="center" vertical="center"/>
      <protection locked="0"/>
    </xf>
    <xf numFmtId="169" fontId="98" fillId="19" borderId="0" xfId="8" applyNumberFormat="1" applyFont="1" applyFill="1" applyAlignment="1" applyProtection="1">
      <alignment horizontal="center"/>
      <protection hidden="1"/>
    </xf>
    <xf numFmtId="0" fontId="98" fillId="19" borderId="0" xfId="7" applyFont="1" applyFill="1" applyAlignment="1" applyProtection="1">
      <alignment horizontal="left"/>
      <protection hidden="1"/>
    </xf>
    <xf numFmtId="167" fontId="98" fillId="19" borderId="0" xfId="9" applyFont="1" applyFill="1" applyBorder="1" applyAlignment="1" applyProtection="1">
      <alignment horizontal="center" vertical="center"/>
      <protection hidden="1"/>
    </xf>
    <xf numFmtId="0" fontId="99" fillId="19" borderId="0" xfId="7" applyFont="1" applyFill="1" applyAlignment="1" applyProtection="1">
      <alignment vertical="center" wrapText="1"/>
      <protection hidden="1"/>
    </xf>
    <xf numFmtId="169" fontId="98" fillId="11" borderId="1" xfId="8" applyNumberFormat="1" applyFont="1" applyFill="1" applyBorder="1" applyAlignment="1" applyProtection="1">
      <alignment horizontal="center"/>
      <protection hidden="1"/>
    </xf>
    <xf numFmtId="0" fontId="98" fillId="11" borderId="31" xfId="7" applyFont="1" applyFill="1" applyBorder="1" applyAlignment="1" applyProtection="1">
      <alignment horizontal="left" vertical="center"/>
      <protection hidden="1"/>
    </xf>
    <xf numFmtId="164" fontId="98" fillId="11" borderId="1" xfId="9" applyNumberFormat="1" applyFont="1" applyFill="1" applyBorder="1" applyAlignment="1" applyProtection="1">
      <alignment horizontal="center" vertical="center"/>
      <protection hidden="1"/>
    </xf>
    <xf numFmtId="49" fontId="98" fillId="0" borderId="35" xfId="7" applyNumberFormat="1" applyFont="1" applyBorder="1" applyAlignment="1" applyProtection="1">
      <alignment horizontal="center"/>
      <protection hidden="1"/>
    </xf>
    <xf numFmtId="49" fontId="98" fillId="0" borderId="35" xfId="8" applyNumberFormat="1" applyFont="1" applyBorder="1" applyProtection="1">
      <protection hidden="1"/>
    </xf>
    <xf numFmtId="164" fontId="98" fillId="21" borderId="35" xfId="8" applyNumberFormat="1" applyFont="1" applyFill="1" applyBorder="1" applyAlignment="1" applyProtection="1">
      <alignment horizontal="center" vertical="center"/>
      <protection hidden="1"/>
    </xf>
    <xf numFmtId="49" fontId="98" fillId="0" borderId="1" xfId="7" applyNumberFormat="1" applyFont="1" applyBorder="1" applyAlignment="1" applyProtection="1">
      <alignment horizontal="center"/>
      <protection hidden="1"/>
    </xf>
    <xf numFmtId="49" fontId="98" fillId="0" borderId="1" xfId="8" applyNumberFormat="1" applyFont="1" applyBorder="1" applyProtection="1">
      <protection hidden="1"/>
    </xf>
    <xf numFmtId="164" fontId="98" fillId="21" borderId="1" xfId="8" applyNumberFormat="1" applyFont="1" applyFill="1" applyBorder="1" applyAlignment="1" applyProtection="1">
      <alignment horizontal="center" vertical="center"/>
      <protection hidden="1"/>
    </xf>
    <xf numFmtId="0" fontId="98" fillId="19" borderId="0" xfId="7" applyFont="1" applyFill="1" applyAlignment="1" applyProtection="1">
      <alignment vertical="top" wrapText="1"/>
      <protection hidden="1"/>
    </xf>
    <xf numFmtId="4" fontId="99" fillId="19" borderId="0" xfId="8" applyNumberFormat="1" applyFont="1" applyFill="1" applyAlignment="1" applyProtection="1">
      <alignment wrapText="1"/>
      <protection hidden="1"/>
    </xf>
    <xf numFmtId="0" fontId="98" fillId="19" borderId="0" xfId="7" applyFont="1" applyFill="1" applyAlignment="1" applyProtection="1">
      <alignment horizontal="left" vertical="top" wrapText="1"/>
      <protection hidden="1"/>
    </xf>
    <xf numFmtId="49" fontId="98" fillId="0" borderId="10" xfId="8" applyNumberFormat="1" applyFont="1" applyBorder="1" applyProtection="1">
      <protection hidden="1"/>
    </xf>
    <xf numFmtId="164" fontId="98" fillId="21" borderId="1" xfId="8" applyNumberFormat="1" applyFont="1" applyFill="1" applyBorder="1" applyAlignment="1" applyProtection="1">
      <alignment horizontal="center"/>
      <protection hidden="1"/>
    </xf>
    <xf numFmtId="49" fontId="98" fillId="19" borderId="0" xfId="7" applyNumberFormat="1" applyFont="1" applyFill="1" applyAlignment="1" applyProtection="1">
      <alignment horizontal="center"/>
      <protection hidden="1"/>
    </xf>
    <xf numFmtId="49" fontId="98" fillId="0" borderId="0" xfId="8" applyNumberFormat="1" applyFont="1" applyProtection="1">
      <protection hidden="1"/>
    </xf>
    <xf numFmtId="164" fontId="98" fillId="0" borderId="0" xfId="7" applyNumberFormat="1" applyFont="1" applyAlignment="1" applyProtection="1">
      <alignment horizontal="center" vertical="center"/>
      <protection hidden="1"/>
    </xf>
    <xf numFmtId="49" fontId="98" fillId="19" borderId="7" xfId="7" applyNumberFormat="1" applyFont="1" applyFill="1" applyBorder="1" applyAlignment="1" applyProtection="1">
      <alignment horizontal="center"/>
      <protection hidden="1"/>
    </xf>
    <xf numFmtId="164" fontId="98" fillId="21" borderId="1" xfId="7" applyNumberFormat="1" applyFont="1" applyFill="1" applyBorder="1" applyAlignment="1" applyProtection="1">
      <alignment horizontal="center" vertical="center"/>
      <protection hidden="1"/>
    </xf>
    <xf numFmtId="49" fontId="99" fillId="19" borderId="0" xfId="8" applyNumberFormat="1" applyFont="1" applyFill="1" applyAlignment="1" applyProtection="1">
      <alignment horizontal="center"/>
      <protection hidden="1"/>
    </xf>
    <xf numFmtId="0" fontId="98" fillId="19" borderId="0" xfId="7" applyFont="1" applyFill="1" applyProtection="1">
      <protection hidden="1"/>
    </xf>
    <xf numFmtId="49" fontId="98" fillId="16" borderId="1" xfId="7" applyNumberFormat="1" applyFont="1" applyFill="1" applyBorder="1" applyAlignment="1" applyProtection="1">
      <alignment horizontal="center"/>
      <protection hidden="1"/>
    </xf>
    <xf numFmtId="49" fontId="98" fillId="16" borderId="1" xfId="8" applyNumberFormat="1" applyFont="1" applyFill="1" applyBorder="1" applyProtection="1">
      <protection hidden="1"/>
    </xf>
    <xf numFmtId="164" fontId="98" fillId="16" borderId="1" xfId="8" applyNumberFormat="1" applyFont="1" applyFill="1" applyBorder="1" applyAlignment="1" applyProtection="1">
      <alignment horizontal="center" vertical="center"/>
      <protection hidden="1"/>
    </xf>
    <xf numFmtId="164" fontId="98" fillId="3" borderId="1" xfId="8" applyNumberFormat="1" applyFont="1" applyFill="1" applyBorder="1" applyAlignment="1" applyProtection="1">
      <alignment horizontal="center"/>
      <protection locked="0"/>
    </xf>
    <xf numFmtId="49" fontId="98" fillId="19" borderId="0" xfId="8" applyNumberFormat="1" applyFont="1" applyFill="1" applyAlignment="1" applyProtection="1">
      <alignment horizontal="center"/>
      <protection hidden="1"/>
    </xf>
    <xf numFmtId="49" fontId="98" fillId="19" borderId="0" xfId="8" applyNumberFormat="1" applyFont="1" applyFill="1" applyAlignment="1" applyProtection="1">
      <alignment horizontal="left"/>
      <protection hidden="1"/>
    </xf>
    <xf numFmtId="0" fontId="96" fillId="22" borderId="4" xfId="7" applyFont="1" applyFill="1" applyBorder="1" applyAlignment="1" applyProtection="1">
      <alignment horizontal="center" vertical="center" wrapText="1"/>
      <protection locked="0"/>
    </xf>
    <xf numFmtId="0" fontId="98" fillId="22" borderId="4" xfId="7" applyFont="1" applyFill="1" applyBorder="1" applyAlignment="1" applyProtection="1">
      <alignment horizontal="center" vertical="center"/>
      <protection locked="0"/>
    </xf>
    <xf numFmtId="0" fontId="95" fillId="0" borderId="0" xfId="7"/>
    <xf numFmtId="3" fontId="101" fillId="0" borderId="0" xfId="7" applyNumberFormat="1" applyFont="1" applyAlignment="1" applyProtection="1">
      <alignment horizontal="center"/>
      <protection hidden="1"/>
    </xf>
    <xf numFmtId="0" fontId="97" fillId="0" borderId="0" xfId="7" applyFont="1" applyAlignment="1" applyProtection="1">
      <alignment horizontal="right"/>
      <protection hidden="1"/>
    </xf>
    <xf numFmtId="0" fontId="101" fillId="0" borderId="0" xfId="7" applyFont="1" applyProtection="1">
      <protection hidden="1"/>
    </xf>
    <xf numFmtId="0" fontId="104" fillId="0" borderId="0" xfId="7" applyFont="1" applyProtection="1">
      <protection hidden="1"/>
    </xf>
    <xf numFmtId="0" fontId="100" fillId="0" borderId="0" xfId="7" applyFont="1" applyAlignment="1" applyProtection="1">
      <alignment horizontal="right"/>
      <protection hidden="1"/>
    </xf>
    <xf numFmtId="49" fontId="105" fillId="0" borderId="0" xfId="7" applyNumberFormat="1" applyFont="1" applyAlignment="1" applyProtection="1">
      <alignment horizontal="center"/>
      <protection hidden="1"/>
    </xf>
    <xf numFmtId="3" fontId="106" fillId="19" borderId="0" xfId="7" applyNumberFormat="1" applyFont="1" applyFill="1" applyAlignment="1" applyProtection="1">
      <alignment horizontal="center"/>
      <protection hidden="1"/>
    </xf>
    <xf numFmtId="49" fontId="107" fillId="19" borderId="0" xfId="7" applyNumberFormat="1" applyFont="1" applyFill="1" applyAlignment="1" applyProtection="1">
      <alignment horizontal="left"/>
      <protection hidden="1"/>
    </xf>
    <xf numFmtId="4" fontId="107" fillId="19" borderId="0" xfId="8" applyNumberFormat="1" applyFont="1" applyFill="1" applyAlignment="1" applyProtection="1">
      <alignment horizontal="center"/>
      <protection hidden="1"/>
    </xf>
    <xf numFmtId="4" fontId="108" fillId="19" borderId="0" xfId="8" applyNumberFormat="1" applyFont="1" applyFill="1" applyProtection="1">
      <protection hidden="1"/>
    </xf>
    <xf numFmtId="4" fontId="106" fillId="19" borderId="0" xfId="7" applyNumberFormat="1" applyFont="1" applyFill="1" applyProtection="1">
      <protection hidden="1"/>
    </xf>
    <xf numFmtId="0" fontId="106" fillId="19" borderId="0" xfId="7" applyFont="1" applyFill="1" applyProtection="1">
      <protection hidden="1"/>
    </xf>
    <xf numFmtId="0" fontId="104" fillId="19" borderId="0" xfId="7" applyFont="1" applyFill="1" applyProtection="1">
      <protection hidden="1"/>
    </xf>
    <xf numFmtId="0" fontId="106" fillId="0" borderId="0" xfId="7" applyFont="1" applyProtection="1">
      <protection hidden="1"/>
    </xf>
    <xf numFmtId="49" fontId="107" fillId="19" borderId="0" xfId="7" applyNumberFormat="1" applyFont="1" applyFill="1" applyAlignment="1" applyProtection="1">
      <alignment horizontal="center"/>
      <protection hidden="1"/>
    </xf>
    <xf numFmtId="3" fontId="109" fillId="20" borderId="20" xfId="7" applyNumberFormat="1" applyFont="1" applyFill="1" applyBorder="1" applyAlignment="1" applyProtection="1">
      <alignment horizontal="center" vertical="center" wrapText="1"/>
      <protection hidden="1"/>
    </xf>
    <xf numFmtId="0" fontId="109" fillId="20" borderId="21" xfId="7" applyFont="1" applyFill="1" applyBorder="1" applyAlignment="1" applyProtection="1">
      <alignment horizontal="center" vertical="center" wrapText="1"/>
      <protection hidden="1"/>
    </xf>
    <xf numFmtId="0" fontId="109" fillId="20" borderId="36" xfId="7" applyFont="1" applyFill="1" applyBorder="1" applyAlignment="1" applyProtection="1">
      <alignment horizontal="center" vertical="center" wrapText="1"/>
      <protection hidden="1"/>
    </xf>
    <xf numFmtId="0" fontId="108" fillId="19" borderId="0" xfId="7" applyFont="1" applyFill="1" applyAlignment="1" applyProtection="1">
      <alignment horizontal="center" vertical="center"/>
      <protection hidden="1"/>
    </xf>
    <xf numFmtId="0" fontId="110" fillId="19" borderId="0" xfId="7" applyFont="1" applyFill="1" applyAlignment="1" applyProtection="1">
      <alignment horizontal="center" vertical="center"/>
      <protection hidden="1"/>
    </xf>
    <xf numFmtId="0" fontId="108" fillId="0" borderId="0" xfId="7" applyFont="1" applyAlignment="1" applyProtection="1">
      <alignment horizontal="center" vertical="center"/>
      <protection hidden="1"/>
    </xf>
    <xf numFmtId="3" fontId="104" fillId="21" borderId="4" xfId="7" applyNumberFormat="1" applyFont="1" applyFill="1" applyBorder="1" applyAlignment="1" applyProtection="1">
      <alignment horizontal="center"/>
      <protection hidden="1"/>
    </xf>
    <xf numFmtId="0" fontId="104" fillId="21" borderId="4" xfId="7" applyFont="1" applyFill="1" applyBorder="1" applyProtection="1">
      <protection hidden="1"/>
    </xf>
    <xf numFmtId="0" fontId="111" fillId="3" borderId="14" xfId="7" applyFont="1" applyFill="1" applyBorder="1" applyAlignment="1" applyProtection="1">
      <alignment horizontal="center"/>
      <protection locked="0"/>
    </xf>
    <xf numFmtId="164" fontId="104" fillId="3" borderId="4" xfId="7" applyNumberFormat="1" applyFont="1" applyFill="1" applyBorder="1" applyAlignment="1" applyProtection="1">
      <alignment horizontal="center" wrapText="1"/>
      <protection locked="0"/>
    </xf>
    <xf numFmtId="0" fontId="101" fillId="19" borderId="0" xfId="7" applyFont="1" applyFill="1" applyProtection="1">
      <protection hidden="1"/>
    </xf>
    <xf numFmtId="0" fontId="104" fillId="3" borderId="14" xfId="7" applyFont="1" applyFill="1" applyBorder="1" applyProtection="1">
      <protection locked="0"/>
    </xf>
    <xf numFmtId="0" fontId="104" fillId="19" borderId="0" xfId="7" applyFont="1" applyFill="1" applyAlignment="1" applyProtection="1">
      <alignment vertical="center"/>
      <protection hidden="1"/>
    </xf>
    <xf numFmtId="0" fontId="104" fillId="19" borderId="0" xfId="7" applyFont="1" applyFill="1" applyAlignment="1" applyProtection="1">
      <alignment vertical="top" wrapText="1"/>
      <protection hidden="1"/>
    </xf>
    <xf numFmtId="0" fontId="104" fillId="3" borderId="15" xfId="7" applyFont="1" applyFill="1" applyBorder="1" applyProtection="1">
      <protection locked="0"/>
    </xf>
    <xf numFmtId="0" fontId="104" fillId="3" borderId="4" xfId="7" applyFont="1" applyFill="1" applyBorder="1" applyProtection="1">
      <protection locked="0"/>
    </xf>
    <xf numFmtId="0" fontId="104" fillId="21" borderId="16" xfId="7" applyFont="1" applyFill="1" applyBorder="1" applyProtection="1">
      <protection hidden="1"/>
    </xf>
    <xf numFmtId="0" fontId="104" fillId="3" borderId="16" xfId="7" applyFont="1" applyFill="1" applyBorder="1" applyProtection="1">
      <protection locked="0"/>
    </xf>
    <xf numFmtId="3" fontId="104" fillId="21" borderId="16" xfId="7" applyNumberFormat="1" applyFont="1" applyFill="1" applyBorder="1" applyAlignment="1" applyProtection="1">
      <alignment horizontal="center"/>
      <protection hidden="1"/>
    </xf>
    <xf numFmtId="3" fontId="101" fillId="19" borderId="0" xfId="7" applyNumberFormat="1" applyFont="1" applyFill="1" applyAlignment="1" applyProtection="1">
      <alignment horizontal="center"/>
      <protection hidden="1"/>
    </xf>
    <xf numFmtId="49" fontId="105" fillId="19" borderId="0" xfId="7" applyNumberFormat="1" applyFont="1" applyFill="1" applyAlignment="1" applyProtection="1">
      <alignment horizontal="center"/>
      <protection hidden="1"/>
    </xf>
    <xf numFmtId="3" fontId="107" fillId="17" borderId="4" xfId="7" applyNumberFormat="1" applyFont="1" applyFill="1" applyBorder="1" applyAlignment="1" applyProtection="1">
      <alignment horizontal="center"/>
      <protection hidden="1"/>
    </xf>
    <xf numFmtId="164" fontId="107" fillId="17" borderId="4" xfId="7" applyNumberFormat="1" applyFont="1" applyFill="1" applyBorder="1" applyAlignment="1" applyProtection="1">
      <alignment horizontal="center"/>
      <protection hidden="1"/>
    </xf>
    <xf numFmtId="49" fontId="98" fillId="19" borderId="0" xfId="8" applyNumberFormat="1" applyFont="1" applyFill="1" applyProtection="1">
      <protection hidden="1"/>
    </xf>
    <xf numFmtId="49" fontId="96" fillId="19" borderId="5" xfId="8" applyNumberFormat="1" applyFont="1" applyFill="1" applyBorder="1" applyAlignment="1" applyProtection="1">
      <alignment horizontal="right"/>
      <protection hidden="1"/>
    </xf>
    <xf numFmtId="0" fontId="96" fillId="19" borderId="5" xfId="7" applyFont="1" applyFill="1" applyBorder="1" applyAlignment="1" applyProtection="1">
      <alignment horizontal="right"/>
      <protection hidden="1"/>
    </xf>
  </cellXfs>
  <cellStyles count="10">
    <cellStyle name="Excel Built-in Explanatory Text" xfId="5" xr:uid="{00000000-0005-0000-0000-000000000000}"/>
    <cellStyle name="Hiperlink" xfId="3" builtinId="8"/>
    <cellStyle name="Normal" xfId="0" builtinId="0"/>
    <cellStyle name="Normal 2" xfId="4" xr:uid="{00000000-0005-0000-0000-000003000000}"/>
    <cellStyle name="Normal 3" xfId="6" xr:uid="{00000000-0005-0000-0000-000004000000}"/>
    <cellStyle name="Normal 4" xfId="7" xr:uid="{DF958AC2-F30F-4C95-B1A8-0653889F39D6}"/>
    <cellStyle name="Porcentagem" xfId="2" builtinId="5"/>
    <cellStyle name="Texto Explicativo 2" xfId="8" xr:uid="{07C20692-2C8E-481D-92FB-F71C3A5AA254}"/>
    <cellStyle name="Vírgula" xfId="1" builtinId="3"/>
    <cellStyle name="Vírgula 2" xfId="9" xr:uid="{95DA9017-1527-4476-8725-E07DF0570E24}"/>
  </cellStyles>
  <dxfs count="3">
    <dxf>
      <font>
        <color rgb="FF333333"/>
        <name val="Arial"/>
      </font>
    </dxf>
    <dxf>
      <font>
        <b val="0"/>
        <color rgb="FFFF0000"/>
        <name val="Arial"/>
      </font>
    </dxf>
    <dxf>
      <font>
        <b val="0"/>
        <color rgb="FF0000FF"/>
        <name val="Arial"/>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A6"/>
      <rgbColor rgb="FFF2DCDB"/>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DDDDDD"/>
      <rgbColor rgb="FFFFFF99"/>
      <rgbColor rgb="FF99CCFF"/>
      <rgbColor rgb="FFFAC090"/>
      <rgbColor rgb="FFBFBFBF"/>
      <rgbColor rgb="FFFFCC99"/>
      <rgbColor rgb="FF3366FF"/>
      <rgbColor rgb="FF33CCCC"/>
      <rgbColor rgb="FF99CC00"/>
      <rgbColor rgb="FFFFCC00"/>
      <rgbColor rgb="FFFF9900"/>
      <rgbColor rgb="FFFF6600"/>
      <rgbColor rgb="FF666699"/>
      <rgbColor rgb="FF969696"/>
      <rgbColor rgb="FF002060"/>
      <rgbColor rgb="FF339966"/>
      <rgbColor rgb="FF111111"/>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153360</xdr:colOff>
      <xdr:row>1</xdr:row>
      <xdr:rowOff>139680</xdr:rowOff>
    </xdr:from>
    <xdr:to>
      <xdr:col>2</xdr:col>
      <xdr:colOff>1346760</xdr:colOff>
      <xdr:row>8</xdr:row>
      <xdr:rowOff>28800</xdr:rowOff>
    </xdr:to>
    <xdr:pic>
      <xdr:nvPicPr>
        <xdr:cNvPr id="2" name="Pictur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97760" y="301680"/>
          <a:ext cx="1838160" cy="157500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85680</xdr:colOff>
      <xdr:row>1</xdr:row>
      <xdr:rowOff>23400</xdr:rowOff>
    </xdr:from>
    <xdr:to>
      <xdr:col>1</xdr:col>
      <xdr:colOff>521640</xdr:colOff>
      <xdr:row>7</xdr:row>
      <xdr:rowOff>39600</xdr:rowOff>
    </xdr:to>
    <xdr:pic>
      <xdr:nvPicPr>
        <xdr:cNvPr id="9" name="Picture 2">
          <a:extLst>
            <a:ext uri="{FF2B5EF4-FFF2-40B4-BE49-F238E27FC236}">
              <a16:creationId xmlns:a16="http://schemas.microsoft.com/office/drawing/2014/main" id="{00000000-0008-0000-0900-000009000000}"/>
            </a:ext>
          </a:extLst>
        </xdr:cNvPr>
        <xdr:cNvPicPr/>
      </xdr:nvPicPr>
      <xdr:blipFill>
        <a:blip xmlns:r="http://schemas.openxmlformats.org/officeDocument/2006/relationships" r:embed="rId1"/>
        <a:stretch/>
      </xdr:blipFill>
      <xdr:spPr>
        <a:xfrm>
          <a:off x="85680" y="213840"/>
          <a:ext cx="1654560" cy="138780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211680</xdr:colOff>
      <xdr:row>0</xdr:row>
      <xdr:rowOff>95400</xdr:rowOff>
    </xdr:from>
    <xdr:to>
      <xdr:col>1</xdr:col>
      <xdr:colOff>695160</xdr:colOff>
      <xdr:row>9</xdr:row>
      <xdr:rowOff>83160</xdr:rowOff>
    </xdr:to>
    <xdr:pic>
      <xdr:nvPicPr>
        <xdr:cNvPr id="15" name="Picture 2">
          <a:extLst>
            <a:ext uri="{FF2B5EF4-FFF2-40B4-BE49-F238E27FC236}">
              <a16:creationId xmlns:a16="http://schemas.microsoft.com/office/drawing/2014/main" id="{00000000-0008-0000-0C00-00000F000000}"/>
            </a:ext>
          </a:extLst>
        </xdr:cNvPr>
        <xdr:cNvPicPr/>
      </xdr:nvPicPr>
      <xdr:blipFill>
        <a:blip xmlns:r="http://schemas.openxmlformats.org/officeDocument/2006/relationships" r:embed="rId1"/>
        <a:stretch/>
      </xdr:blipFill>
      <xdr:spPr>
        <a:xfrm>
          <a:off x="211680" y="95400"/>
          <a:ext cx="1883160" cy="158796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587160</xdr:colOff>
      <xdr:row>51</xdr:row>
      <xdr:rowOff>1313</xdr:rowOff>
    </xdr:to>
    <xdr:sp macro="" textlink="">
      <xdr:nvSpPr>
        <xdr:cNvPr id="2" name="CustomShape 1" hidden="1">
          <a:extLst>
            <a:ext uri="{FF2B5EF4-FFF2-40B4-BE49-F238E27FC236}">
              <a16:creationId xmlns:a16="http://schemas.microsoft.com/office/drawing/2014/main" id="{5E143382-E268-4136-AA15-AF9FAFB8B0A4}"/>
            </a:ext>
          </a:extLst>
        </xdr:cNvPr>
        <xdr:cNvSpPr/>
      </xdr:nvSpPr>
      <xdr:spPr>
        <a:xfrm>
          <a:off x="0" y="0"/>
          <a:ext cx="9521610" cy="951459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8</xdr:col>
      <xdr:colOff>588240</xdr:colOff>
      <xdr:row>51</xdr:row>
      <xdr:rowOff>2393</xdr:rowOff>
    </xdr:to>
    <xdr:sp macro="" textlink="">
      <xdr:nvSpPr>
        <xdr:cNvPr id="3" name="CustomShape 1" hidden="1">
          <a:extLst>
            <a:ext uri="{FF2B5EF4-FFF2-40B4-BE49-F238E27FC236}">
              <a16:creationId xmlns:a16="http://schemas.microsoft.com/office/drawing/2014/main" id="{905A38B1-A348-4743-8E09-C8F7C3B91B23}"/>
            </a:ext>
          </a:extLst>
        </xdr:cNvPr>
        <xdr:cNvSpPr/>
      </xdr:nvSpPr>
      <xdr:spPr>
        <a:xfrm>
          <a:off x="0" y="0"/>
          <a:ext cx="9522690" cy="951567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8</xdr:col>
      <xdr:colOff>588600</xdr:colOff>
      <xdr:row>54</xdr:row>
      <xdr:rowOff>2753</xdr:rowOff>
    </xdr:to>
    <xdr:sp macro="" textlink="">
      <xdr:nvSpPr>
        <xdr:cNvPr id="4" name="CustomShape 1" hidden="1">
          <a:extLst>
            <a:ext uri="{FF2B5EF4-FFF2-40B4-BE49-F238E27FC236}">
              <a16:creationId xmlns:a16="http://schemas.microsoft.com/office/drawing/2014/main" id="{4C805686-4499-49AE-8061-F946445F9877}"/>
            </a:ext>
          </a:extLst>
        </xdr:cNvPr>
        <xdr:cNvSpPr/>
      </xdr:nvSpPr>
      <xdr:spPr>
        <a:xfrm>
          <a:off x="0" y="0"/>
          <a:ext cx="9523050" cy="997323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67320</xdr:rowOff>
    </xdr:from>
    <xdr:to>
      <xdr:col>1</xdr:col>
      <xdr:colOff>867960</xdr:colOff>
      <xdr:row>7</xdr:row>
      <xdr:rowOff>112553</xdr:rowOff>
    </xdr:to>
    <xdr:pic>
      <xdr:nvPicPr>
        <xdr:cNvPr id="5" name="Picture 2">
          <a:extLst>
            <a:ext uri="{FF2B5EF4-FFF2-40B4-BE49-F238E27FC236}">
              <a16:creationId xmlns:a16="http://schemas.microsoft.com/office/drawing/2014/main" id="{21F48AB4-D20F-442C-8D17-632EBBE769D1}"/>
            </a:ext>
          </a:extLst>
        </xdr:cNvPr>
        <xdr:cNvPicPr/>
      </xdr:nvPicPr>
      <xdr:blipFill>
        <a:blip xmlns:r="http://schemas.openxmlformats.org/officeDocument/2006/relationships" r:embed="rId1"/>
        <a:stretch/>
      </xdr:blipFill>
      <xdr:spPr>
        <a:xfrm>
          <a:off x="0" y="67320"/>
          <a:ext cx="1468035" cy="1300335"/>
        </a:xfrm>
        <a:prstGeom prst="rect">
          <a:avLst/>
        </a:prstGeom>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168120</xdr:colOff>
      <xdr:row>0</xdr:row>
      <xdr:rowOff>100800</xdr:rowOff>
    </xdr:from>
    <xdr:to>
      <xdr:col>1</xdr:col>
      <xdr:colOff>1325880</xdr:colOff>
      <xdr:row>8</xdr:row>
      <xdr:rowOff>99593</xdr:rowOff>
    </xdr:to>
    <xdr:pic>
      <xdr:nvPicPr>
        <xdr:cNvPr id="2" name="Picture 2">
          <a:extLst>
            <a:ext uri="{FF2B5EF4-FFF2-40B4-BE49-F238E27FC236}">
              <a16:creationId xmlns:a16="http://schemas.microsoft.com/office/drawing/2014/main" id="{322BAC6F-CA8F-46FE-8F86-0FB450FCB78C}"/>
            </a:ext>
          </a:extLst>
        </xdr:cNvPr>
        <xdr:cNvPicPr/>
      </xdr:nvPicPr>
      <xdr:blipFill>
        <a:blip xmlns:r="http://schemas.openxmlformats.org/officeDocument/2006/relationships" r:embed="rId1"/>
        <a:stretch/>
      </xdr:blipFill>
      <xdr:spPr>
        <a:xfrm>
          <a:off x="168120" y="100800"/>
          <a:ext cx="1634010" cy="1444395"/>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312840</xdr:colOff>
      <xdr:row>1</xdr:row>
      <xdr:rowOff>153360</xdr:rowOff>
    </xdr:from>
    <xdr:to>
      <xdr:col>9</xdr:col>
      <xdr:colOff>282240</xdr:colOff>
      <xdr:row>6</xdr:row>
      <xdr:rowOff>113040</xdr:rowOff>
    </xdr:to>
    <xdr:pic>
      <xdr:nvPicPr>
        <xdr:cNvPr id="2" name="Picture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3535560" y="315360"/>
          <a:ext cx="1902960" cy="155988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222120</xdr:colOff>
      <xdr:row>1</xdr:row>
      <xdr:rowOff>99000</xdr:rowOff>
    </xdr:from>
    <xdr:to>
      <xdr:col>2</xdr:col>
      <xdr:colOff>675000</xdr:colOff>
      <xdr:row>8</xdr:row>
      <xdr:rowOff>8640</xdr:rowOff>
    </xdr:to>
    <xdr:pic>
      <xdr:nvPicPr>
        <xdr:cNvPr id="2" name="Picture 2">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222120" y="261000"/>
          <a:ext cx="1590120" cy="132876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311760</xdr:colOff>
      <xdr:row>0</xdr:row>
      <xdr:rowOff>121320</xdr:rowOff>
    </xdr:from>
    <xdr:to>
      <xdr:col>2</xdr:col>
      <xdr:colOff>621360</xdr:colOff>
      <xdr:row>6</xdr:row>
      <xdr:rowOff>48960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a:xfrm>
          <a:off x="311760" y="121320"/>
          <a:ext cx="1426680" cy="104220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353880</xdr:colOff>
      <xdr:row>0</xdr:row>
      <xdr:rowOff>81720</xdr:rowOff>
    </xdr:from>
    <xdr:to>
      <xdr:col>1</xdr:col>
      <xdr:colOff>1622520</xdr:colOff>
      <xdr:row>9</xdr:row>
      <xdr:rowOff>79920</xdr:rowOff>
    </xdr:to>
    <xdr:pic>
      <xdr:nvPicPr>
        <xdr:cNvPr id="4" name="Picture 2">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xdr:blipFill>
      <xdr:spPr>
        <a:xfrm>
          <a:off x="353880" y="81720"/>
          <a:ext cx="1832400" cy="162684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246600</xdr:colOff>
      <xdr:row>0</xdr:row>
      <xdr:rowOff>145800</xdr:rowOff>
    </xdr:from>
    <xdr:to>
      <xdr:col>1</xdr:col>
      <xdr:colOff>1448640</xdr:colOff>
      <xdr:row>10</xdr:row>
      <xdr:rowOff>50760</xdr:rowOff>
    </xdr:to>
    <xdr:pic>
      <xdr:nvPicPr>
        <xdr:cNvPr id="5" name="Picture 2">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a:stretch/>
      </xdr:blipFill>
      <xdr:spPr>
        <a:xfrm>
          <a:off x="246600" y="145800"/>
          <a:ext cx="1846440" cy="160992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148320</xdr:colOff>
      <xdr:row>0</xdr:row>
      <xdr:rowOff>105840</xdr:rowOff>
    </xdr:from>
    <xdr:to>
      <xdr:col>1</xdr:col>
      <xdr:colOff>1247400</xdr:colOff>
      <xdr:row>9</xdr:row>
      <xdr:rowOff>44280</xdr:rowOff>
    </xdr:to>
    <xdr:pic>
      <xdr:nvPicPr>
        <xdr:cNvPr id="6" name="Picture 2">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a:stretch/>
      </xdr:blipFill>
      <xdr:spPr>
        <a:xfrm>
          <a:off x="148320" y="105840"/>
          <a:ext cx="1622160" cy="142056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131040</xdr:colOff>
      <xdr:row>1</xdr:row>
      <xdr:rowOff>63000</xdr:rowOff>
    </xdr:from>
    <xdr:to>
      <xdr:col>1</xdr:col>
      <xdr:colOff>342000</xdr:colOff>
      <xdr:row>7</xdr:row>
      <xdr:rowOff>114480</xdr:rowOff>
    </xdr:to>
    <xdr:pic>
      <xdr:nvPicPr>
        <xdr:cNvPr id="7" name="Picture 2">
          <a:extLst>
            <a:ext uri="{FF2B5EF4-FFF2-40B4-BE49-F238E27FC236}">
              <a16:creationId xmlns:a16="http://schemas.microsoft.com/office/drawing/2014/main" id="{00000000-0008-0000-0700-000007000000}"/>
            </a:ext>
          </a:extLst>
        </xdr:cNvPr>
        <xdr:cNvPicPr/>
      </xdr:nvPicPr>
      <xdr:blipFill>
        <a:blip xmlns:r="http://schemas.openxmlformats.org/officeDocument/2006/relationships" r:embed="rId1"/>
        <a:stretch/>
      </xdr:blipFill>
      <xdr:spPr>
        <a:xfrm>
          <a:off x="131040" y="244080"/>
          <a:ext cx="1902600" cy="159444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190440</xdr:colOff>
      <xdr:row>0</xdr:row>
      <xdr:rowOff>178560</xdr:rowOff>
    </xdr:from>
    <xdr:to>
      <xdr:col>2</xdr:col>
      <xdr:colOff>351360</xdr:colOff>
      <xdr:row>7</xdr:row>
      <xdr:rowOff>132120</xdr:rowOff>
    </xdr:to>
    <xdr:pic>
      <xdr:nvPicPr>
        <xdr:cNvPr id="8" name="Picture 2">
          <a:extLst>
            <a:ext uri="{FF2B5EF4-FFF2-40B4-BE49-F238E27FC236}">
              <a16:creationId xmlns:a16="http://schemas.microsoft.com/office/drawing/2014/main" id="{00000000-0008-0000-0800-000008000000}"/>
            </a:ext>
          </a:extLst>
        </xdr:cNvPr>
        <xdr:cNvPicPr/>
      </xdr:nvPicPr>
      <xdr:blipFill>
        <a:blip xmlns:r="http://schemas.openxmlformats.org/officeDocument/2006/relationships" r:embed="rId1"/>
        <a:stretch/>
      </xdr:blipFill>
      <xdr:spPr>
        <a:xfrm>
          <a:off x="190440" y="178560"/>
          <a:ext cx="1892520" cy="156312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IH%20-%20HMJ%20-%20FINANCEIRO%2004.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EIRO GERAL"/>
      <sheetName val="FIN. DETALHADO"/>
    </sheetNames>
    <sheetDataSet>
      <sheetData sheetId="0"/>
      <sheetData sheetId="1">
        <row r="14">
          <cell r="D14">
            <v>497967.32</v>
          </cell>
        </row>
        <row r="15">
          <cell r="D15">
            <v>39932.949999999997</v>
          </cell>
        </row>
        <row r="16">
          <cell r="D16">
            <v>127770.11</v>
          </cell>
        </row>
        <row r="19">
          <cell r="D19">
            <v>73625.350000000006</v>
          </cell>
        </row>
        <row r="20">
          <cell r="D20">
            <v>996.47</v>
          </cell>
        </row>
        <row r="22">
          <cell r="D22">
            <v>33010.800000000003</v>
          </cell>
        </row>
        <row r="23">
          <cell r="D23">
            <v>15016</v>
          </cell>
        </row>
        <row r="28">
          <cell r="D28">
            <v>5400</v>
          </cell>
        </row>
        <row r="30">
          <cell r="D30">
            <v>50118.82</v>
          </cell>
        </row>
        <row r="33">
          <cell r="D33">
            <v>241784.61</v>
          </cell>
        </row>
        <row r="35">
          <cell r="D35">
            <v>16001.44</v>
          </cell>
        </row>
        <row r="36">
          <cell r="D36">
            <v>28200</v>
          </cell>
        </row>
        <row r="37">
          <cell r="D37">
            <v>42242.37</v>
          </cell>
        </row>
        <row r="45">
          <cell r="D45">
            <v>2400</v>
          </cell>
        </row>
        <row r="48">
          <cell r="D48">
            <v>13327.5</v>
          </cell>
        </row>
        <row r="59">
          <cell r="D59">
            <v>66625</v>
          </cell>
        </row>
        <row r="65">
          <cell r="D65">
            <v>3325</v>
          </cell>
        </row>
        <row r="67">
          <cell r="D67">
            <v>92508.69</v>
          </cell>
        </row>
        <row r="68">
          <cell r="D68">
            <v>63923.83</v>
          </cell>
        </row>
        <row r="72">
          <cell r="D72">
            <v>7783</v>
          </cell>
        </row>
        <row r="75">
          <cell r="D75">
            <v>57736.22</v>
          </cell>
        </row>
        <row r="78">
          <cell r="D78">
            <v>195.75</v>
          </cell>
        </row>
        <row r="79">
          <cell r="D79">
            <v>131167.03</v>
          </cell>
        </row>
        <row r="85">
          <cell r="D85">
            <v>5021.22</v>
          </cell>
        </row>
        <row r="87">
          <cell r="D87">
            <v>132.61000000000001</v>
          </cell>
        </row>
        <row r="91">
          <cell r="D91">
            <v>896</v>
          </cell>
        </row>
        <row r="100">
          <cell r="D100">
            <v>11500</v>
          </cell>
        </row>
        <row r="106">
          <cell r="D106">
            <v>1127</v>
          </cell>
        </row>
        <row r="107">
          <cell r="D107">
            <v>2113.3200000000002</v>
          </cell>
        </row>
        <row r="109">
          <cell r="D109">
            <v>13890</v>
          </cell>
        </row>
        <row r="110">
          <cell r="D110">
            <v>2500</v>
          </cell>
        </row>
        <row r="111">
          <cell r="D111">
            <v>10010.86</v>
          </cell>
        </row>
        <row r="118">
          <cell r="D118">
            <v>3000</v>
          </cell>
        </row>
        <row r="127">
          <cell r="D127">
            <v>4230.55</v>
          </cell>
        </row>
        <row r="128">
          <cell r="D128">
            <v>2725.5</v>
          </cell>
        </row>
        <row r="132">
          <cell r="D132">
            <v>4692.5</v>
          </cell>
        </row>
        <row r="134">
          <cell r="D134">
            <v>101503.39</v>
          </cell>
        </row>
        <row r="137">
          <cell r="D137">
            <v>2848.12</v>
          </cell>
        </row>
        <row r="140">
          <cell r="D140">
            <v>1354.37</v>
          </cell>
        </row>
        <row r="143">
          <cell r="D143">
            <v>13079.38</v>
          </cell>
        </row>
        <row r="146">
          <cell r="D146">
            <v>17047.7</v>
          </cell>
        </row>
        <row r="147">
          <cell r="D147">
            <v>10614.6</v>
          </cell>
        </row>
        <row r="151">
          <cell r="D151">
            <v>6500</v>
          </cell>
        </row>
        <row r="153">
          <cell r="D153">
            <v>7542.78</v>
          </cell>
        </row>
        <row r="154">
          <cell r="D154">
            <v>10346.69</v>
          </cell>
        </row>
        <row r="155">
          <cell r="D155">
            <v>8351.75</v>
          </cell>
        </row>
        <row r="158">
          <cell r="D158">
            <v>637.01</v>
          </cell>
        </row>
        <row r="160">
          <cell r="D160">
            <v>4569.57</v>
          </cell>
        </row>
      </sheetData>
    </sheetDataSet>
  </externalBook>
</externalLink>
</file>

<file path=xl/theme/theme1.xml><?xml version="1.0" encoding="utf-8"?>
<a:theme xmlns:a="http://schemas.openxmlformats.org/drawingml/2006/main" name="Tema do Office">
  <a:themeElements>
    <a:clrScheme name="Escritório">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bin"/><Relationship Id="rId1" Type="http://schemas.openxmlformats.org/officeDocument/2006/relationships/hyperlink" Target="mailto:DIRGERAL.HMJ.FABAMED@GMAIL.COM"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mailto:rh.hmj.fabamed@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AMK37"/>
  <sheetViews>
    <sheetView showGridLines="0" tabSelected="1" topLeftCell="B1" zoomScale="75" zoomScaleNormal="75" workbookViewId="0">
      <selection activeCell="K7" sqref="K7"/>
    </sheetView>
  </sheetViews>
  <sheetFormatPr defaultColWidth="8.7109375" defaultRowHeight="12.75" x14ac:dyDescent="0.2"/>
  <cols>
    <col min="1" max="2" width="9.140625" style="1" customWidth="1"/>
    <col min="3" max="3" width="28.85546875" style="1" customWidth="1"/>
    <col min="4" max="4" width="30.140625" style="1" customWidth="1"/>
    <col min="5" max="5" width="3.85546875" style="1" customWidth="1"/>
    <col min="6" max="8" width="9.140625" style="1" customWidth="1"/>
    <col min="9" max="9" width="20.140625" style="1" customWidth="1"/>
    <col min="10" max="11" width="9.140625" style="1" customWidth="1"/>
    <col min="12" max="12" width="15.28515625" style="1" customWidth="1"/>
    <col min="13" max="1025" width="9.140625" style="1" customWidth="1"/>
  </cols>
  <sheetData>
    <row r="5" spans="1:12" s="3" customFormat="1" ht="24" customHeight="1" x14ac:dyDescent="0.25">
      <c r="A5" s="529" t="s">
        <v>0</v>
      </c>
      <c r="B5" s="529"/>
      <c r="C5" s="529"/>
      <c r="D5" s="529"/>
      <c r="E5" s="529"/>
      <c r="F5" s="529"/>
      <c r="G5" s="529"/>
      <c r="H5" s="529"/>
      <c r="I5" s="529"/>
      <c r="J5" s="2" t="s">
        <v>1</v>
      </c>
      <c r="K5" s="530">
        <v>2026</v>
      </c>
      <c r="L5" s="530"/>
    </row>
    <row r="6" spans="1:12" s="5" customFormat="1" ht="24" customHeight="1" x14ac:dyDescent="0.2">
      <c r="A6" s="531" t="s">
        <v>2</v>
      </c>
      <c r="B6" s="531"/>
      <c r="C6" s="531"/>
      <c r="D6" s="531"/>
      <c r="E6" s="531"/>
      <c r="F6" s="531"/>
      <c r="G6" s="531"/>
      <c r="H6" s="531"/>
      <c r="I6" s="531"/>
      <c r="J6" s="4" t="s">
        <v>3</v>
      </c>
      <c r="K6" s="532" t="s">
        <v>1306</v>
      </c>
      <c r="L6" s="532"/>
    </row>
    <row r="7" spans="1:12" s="5" customFormat="1" ht="23.25" customHeight="1" x14ac:dyDescent="0.2">
      <c r="A7" s="6"/>
      <c r="B7" s="6"/>
      <c r="C7" s="6"/>
      <c r="E7" s="6"/>
      <c r="F7" s="6"/>
      <c r="G7" s="6"/>
      <c r="H7" s="6"/>
      <c r="I7" s="6"/>
    </row>
    <row r="8" spans="1:12" s="5" customFormat="1" ht="23.25" customHeight="1" x14ac:dyDescent="0.2">
      <c r="A8" s="6"/>
      <c r="B8" s="6"/>
      <c r="C8" s="6"/>
      <c r="D8" s="6"/>
      <c r="E8" s="6"/>
      <c r="F8" s="6"/>
      <c r="G8" s="6"/>
      <c r="H8" s="6"/>
      <c r="I8" s="6"/>
    </row>
    <row r="9" spans="1:12" s="5" customFormat="1" ht="23.25" customHeight="1" x14ac:dyDescent="0.2">
      <c r="A9" s="533" t="s">
        <v>4</v>
      </c>
      <c r="B9" s="533"/>
      <c r="C9" s="533"/>
      <c r="D9" s="533"/>
      <c r="E9" s="533"/>
      <c r="F9" s="533"/>
      <c r="G9" s="533"/>
      <c r="H9" s="533"/>
      <c r="I9" s="533"/>
      <c r="J9" s="533"/>
      <c r="L9" s="7"/>
    </row>
    <row r="10" spans="1:12" s="5" customFormat="1" ht="33.75" customHeight="1" x14ac:dyDescent="0.2">
      <c r="A10" s="533"/>
      <c r="B10" s="533"/>
      <c r="C10" s="533"/>
      <c r="D10" s="533"/>
      <c r="E10" s="533"/>
      <c r="F10" s="533"/>
      <c r="G10" s="533"/>
      <c r="H10" s="533"/>
      <c r="I10" s="533"/>
      <c r="J10" s="533"/>
      <c r="K10" s="2"/>
      <c r="L10" s="7"/>
    </row>
    <row r="11" spans="1:12" s="5" customFormat="1" ht="23.25" customHeight="1" x14ac:dyDescent="0.2">
      <c r="A11" s="6"/>
      <c r="B11" s="534" t="s">
        <v>5</v>
      </c>
      <c r="C11" s="534"/>
      <c r="D11" s="535" t="s">
        <v>6</v>
      </c>
      <c r="E11" s="535"/>
      <c r="F11" s="535"/>
      <c r="G11" s="535"/>
      <c r="H11" s="535"/>
      <c r="I11" s="535"/>
      <c r="J11" s="535"/>
      <c r="K11" s="536" t="s">
        <v>7</v>
      </c>
      <c r="L11" s="536"/>
    </row>
    <row r="12" spans="1:12" s="8" customFormat="1" ht="24.75" customHeight="1" x14ac:dyDescent="0.2">
      <c r="K12" s="9"/>
      <c r="L12" s="9"/>
    </row>
    <row r="13" spans="1:12" s="8" customFormat="1" ht="28.5" customHeight="1" x14ac:dyDescent="0.2">
      <c r="A13" s="10"/>
      <c r="B13" s="10"/>
      <c r="C13" s="11" t="s">
        <v>8</v>
      </c>
      <c r="D13" s="537" t="s">
        <v>9</v>
      </c>
      <c r="E13" s="537"/>
      <c r="F13" s="537"/>
      <c r="G13" s="537"/>
      <c r="H13" s="537"/>
      <c r="I13" s="537"/>
      <c r="J13" s="537"/>
      <c r="K13" s="537"/>
      <c r="L13" s="537"/>
    </row>
    <row r="14" spans="1:12" s="8" customFormat="1" ht="28.5" customHeight="1" x14ac:dyDescent="0.2">
      <c r="A14" s="10"/>
      <c r="B14" s="10"/>
      <c r="C14" s="11" t="s">
        <v>10</v>
      </c>
      <c r="D14" s="538" t="s">
        <v>11</v>
      </c>
      <c r="E14" s="538"/>
      <c r="F14" s="538"/>
      <c r="G14" s="538"/>
      <c r="H14" s="538"/>
      <c r="I14" s="538"/>
      <c r="J14" s="538"/>
      <c r="K14" s="538"/>
      <c r="L14" s="538"/>
    </row>
    <row r="15" spans="1:12" s="8" customFormat="1" ht="28.5" customHeight="1" x14ac:dyDescent="0.2">
      <c r="A15" s="10"/>
      <c r="B15" s="10"/>
      <c r="C15" s="11" t="s">
        <v>12</v>
      </c>
      <c r="D15" s="539">
        <v>2802252</v>
      </c>
      <c r="E15" s="539"/>
      <c r="F15" s="539"/>
      <c r="G15" s="539"/>
      <c r="H15" s="539"/>
      <c r="I15" s="539"/>
      <c r="J15" s="539"/>
      <c r="K15" s="539"/>
      <c r="L15" s="539"/>
    </row>
    <row r="16" spans="1:12" s="8" customFormat="1" ht="28.5" customHeight="1" x14ac:dyDescent="0.2">
      <c r="A16" s="540" t="s">
        <v>13</v>
      </c>
      <c r="B16" s="540"/>
      <c r="C16" s="540"/>
      <c r="D16" s="541" t="s">
        <v>14</v>
      </c>
      <c r="E16" s="541"/>
      <c r="F16" s="541"/>
      <c r="G16" s="541"/>
      <c r="H16" s="541"/>
      <c r="I16" s="541"/>
      <c r="J16" s="541"/>
      <c r="K16" s="541"/>
      <c r="L16" s="541"/>
    </row>
    <row r="17" spans="1:39" s="8" customFormat="1" ht="19.5" x14ac:dyDescent="0.2">
      <c r="A17" s="10"/>
      <c r="B17" s="10"/>
      <c r="C17" s="11"/>
      <c r="D17" s="12"/>
      <c r="E17" s="12"/>
      <c r="F17" s="12"/>
      <c r="G17" s="12"/>
      <c r="H17" s="12"/>
      <c r="I17" s="12"/>
    </row>
    <row r="18" spans="1:39" s="8" customFormat="1" ht="28.5" customHeight="1" x14ac:dyDescent="0.2">
      <c r="A18" s="13"/>
      <c r="B18" s="13"/>
      <c r="C18" s="14" t="s">
        <v>15</v>
      </c>
      <c r="D18" s="542" t="s">
        <v>16</v>
      </c>
      <c r="E18" s="542"/>
      <c r="F18" s="542"/>
      <c r="G18" s="542"/>
      <c r="H18" s="542"/>
      <c r="I18" s="542"/>
      <c r="J18" s="542"/>
      <c r="K18" s="542"/>
      <c r="L18" s="542"/>
    </row>
    <row r="19" spans="1:39" s="8" customFormat="1" ht="28.5" customHeight="1" x14ac:dyDescent="0.2">
      <c r="A19" s="13"/>
      <c r="B19" s="13"/>
      <c r="C19" s="14" t="s">
        <v>17</v>
      </c>
      <c r="D19" s="542" t="s">
        <v>18</v>
      </c>
      <c r="E19" s="542"/>
      <c r="F19" s="542"/>
      <c r="G19" s="542"/>
      <c r="H19" s="542"/>
      <c r="I19" s="542"/>
      <c r="J19" s="542"/>
      <c r="K19" s="542"/>
      <c r="L19" s="542"/>
    </row>
    <row r="20" spans="1:39" s="8" customFormat="1" ht="19.5" x14ac:dyDescent="0.2">
      <c r="A20" s="13"/>
      <c r="B20" s="13"/>
      <c r="C20" s="13"/>
      <c r="D20" s="12"/>
      <c r="E20" s="12"/>
      <c r="F20" s="12"/>
      <c r="G20" s="12"/>
      <c r="H20" s="12"/>
      <c r="I20" s="12"/>
    </row>
    <row r="21" spans="1:39" s="8" customFormat="1" ht="28.5" customHeight="1" x14ac:dyDescent="0.2">
      <c r="A21" s="543" t="s">
        <v>19</v>
      </c>
      <c r="B21" s="543"/>
      <c r="C21" s="543"/>
      <c r="D21" s="542" t="s">
        <v>20</v>
      </c>
      <c r="E21" s="542"/>
      <c r="F21" s="542"/>
      <c r="G21" s="542"/>
      <c r="H21" s="542"/>
      <c r="I21" s="542"/>
      <c r="J21" s="542"/>
      <c r="K21" s="542"/>
      <c r="L21" s="542"/>
    </row>
    <row r="22" spans="1:39" s="8" customFormat="1" ht="28.5" customHeight="1" x14ac:dyDescent="0.2">
      <c r="A22" s="13"/>
      <c r="B22" s="13"/>
      <c r="C22" s="15" t="s">
        <v>21</v>
      </c>
      <c r="D22" s="542" t="s">
        <v>22</v>
      </c>
      <c r="E22" s="542"/>
      <c r="F22" s="542"/>
      <c r="G22" s="542"/>
      <c r="H22" s="542"/>
      <c r="I22" s="542"/>
      <c r="J22" s="542"/>
      <c r="K22" s="542"/>
      <c r="L22" s="542"/>
    </row>
    <row r="23" spans="1:39" ht="28.5" customHeight="1" x14ac:dyDescent="0.2">
      <c r="A23" s="13"/>
      <c r="B23" s="13"/>
      <c r="C23" s="15" t="s">
        <v>23</v>
      </c>
      <c r="D23" s="542" t="s">
        <v>24</v>
      </c>
      <c r="E23" s="542"/>
      <c r="F23" s="542"/>
      <c r="G23" s="542"/>
      <c r="H23" s="542"/>
      <c r="I23" s="542"/>
      <c r="J23" s="542"/>
      <c r="K23" s="542"/>
      <c r="L23" s="542"/>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1:39" ht="28.5" customHeight="1" x14ac:dyDescent="0.2">
      <c r="A24" s="13"/>
      <c r="B24" s="13"/>
      <c r="C24" s="15" t="s">
        <v>25</v>
      </c>
      <c r="D24" s="542" t="s">
        <v>26</v>
      </c>
      <c r="E24" s="542"/>
      <c r="F24" s="542"/>
      <c r="G24" s="542"/>
      <c r="H24" s="542"/>
      <c r="I24" s="542"/>
      <c r="J24" s="542"/>
      <c r="K24" s="542"/>
      <c r="L24" s="542"/>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7" spans="1:39" ht="28.5" customHeight="1" x14ac:dyDescent="0.2"/>
    <row r="28" spans="1:39" ht="28.5" customHeight="1" x14ac:dyDescent="0.2"/>
    <row r="29" spans="1:39" ht="28.5" customHeight="1" x14ac:dyDescent="0.2"/>
    <row r="30" spans="1:39" ht="28.5" customHeight="1" x14ac:dyDescent="0.2"/>
    <row r="31" spans="1:39" ht="28.5" customHeight="1" x14ac:dyDescent="0.2"/>
    <row r="32" spans="1:39" ht="28.5" customHeight="1" x14ac:dyDescent="0.2"/>
    <row r="33" ht="28.5" customHeight="1" x14ac:dyDescent="0.2"/>
    <row r="34" ht="28.5" customHeight="1" x14ac:dyDescent="0.2"/>
    <row r="35" ht="28.5" customHeight="1" x14ac:dyDescent="0.2"/>
    <row r="36" ht="28.5" customHeight="1" x14ac:dyDescent="0.2"/>
    <row r="37" ht="28.5" customHeight="1" x14ac:dyDescent="0.2"/>
  </sheetData>
  <sheetProtection sheet="1" objects="1" scenarios="1"/>
  <mergeCells count="20">
    <mergeCell ref="A21:C21"/>
    <mergeCell ref="D21:L21"/>
    <mergeCell ref="D22:L22"/>
    <mergeCell ref="D23:L23"/>
    <mergeCell ref="D24:L24"/>
    <mergeCell ref="D15:L15"/>
    <mergeCell ref="A16:C16"/>
    <mergeCell ref="D16:L16"/>
    <mergeCell ref="D18:L18"/>
    <mergeCell ref="D19:L19"/>
    <mergeCell ref="B11:C11"/>
    <mergeCell ref="D11:J11"/>
    <mergeCell ref="K11:L11"/>
    <mergeCell ref="D13:L13"/>
    <mergeCell ref="D14:L14"/>
    <mergeCell ref="A5:I5"/>
    <mergeCell ref="K5:L5"/>
    <mergeCell ref="A6:I6"/>
    <mergeCell ref="K6:L6"/>
    <mergeCell ref="A9:J10"/>
  </mergeCells>
  <printOptions horizontalCentered="1"/>
  <pageMargins left="0.78749999999999998" right="0.78749999999999998" top="1.0402777777777801" bottom="0.47222222222222199" header="0.511811023622047" footer="0.511811023622047"/>
  <pageSetup paperSize="9" scale="75" orientation="landscape" horizontalDpi="300" verticalDpi="300"/>
  <colBreaks count="1" manualBreakCount="1">
    <brk id="38" max="1048575" man="1"/>
  </col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K64"/>
  <sheetViews>
    <sheetView showGridLines="0" zoomScale="70" zoomScaleNormal="70" workbookViewId="0">
      <selection activeCell="G40" sqref="G40"/>
    </sheetView>
  </sheetViews>
  <sheetFormatPr defaultRowHeight="15" x14ac:dyDescent="0.2"/>
  <cols>
    <col min="1" max="1" width="17.28515625" style="434" customWidth="1"/>
    <col min="2" max="2" width="105.85546875" style="435" customWidth="1"/>
    <col min="3" max="3" width="17" style="436" customWidth="1"/>
    <col min="4" max="4" width="24.7109375" style="436" customWidth="1"/>
    <col min="5" max="5" width="2.140625" style="437" customWidth="1"/>
    <col min="6" max="1025" width="9.140625" style="435" customWidth="1"/>
  </cols>
  <sheetData>
    <row r="1" spans="1:19" ht="12.75" x14ac:dyDescent="0.2">
      <c r="A1" s="258"/>
      <c r="B1" s="258"/>
      <c r="C1" s="258"/>
      <c r="D1" s="258"/>
      <c r="E1" s="258"/>
      <c r="F1" s="258"/>
    </row>
    <row r="2" spans="1:19" s="435" customFormat="1" ht="21" customHeight="1" x14ac:dyDescent="0.25">
      <c r="A2" s="260"/>
      <c r="B2" s="258"/>
      <c r="C2" s="438" t="s">
        <v>28</v>
      </c>
      <c r="D2" s="16" t="s">
        <v>29</v>
      </c>
    </row>
    <row r="3" spans="1:19" s="435" customFormat="1" ht="21" customHeight="1" x14ac:dyDescent="0.25">
      <c r="A3" s="260"/>
      <c r="B3" s="439" t="s">
        <v>137</v>
      </c>
      <c r="C3" s="438" t="s">
        <v>31</v>
      </c>
      <c r="D3" s="16">
        <v>2026</v>
      </c>
    </row>
    <row r="4" spans="1:19" s="435" customFormat="1" ht="21" customHeight="1" x14ac:dyDescent="0.25">
      <c r="A4" s="260"/>
      <c r="B4" s="440" t="s">
        <v>1047</v>
      </c>
      <c r="C4" s="441" t="s">
        <v>32</v>
      </c>
      <c r="D4" s="18" t="s">
        <v>1306</v>
      </c>
    </row>
    <row r="5" spans="1:19" ht="12.75" x14ac:dyDescent="0.2">
      <c r="A5" s="193"/>
      <c r="B5" s="193"/>
      <c r="C5" s="193"/>
      <c r="D5" s="193"/>
      <c r="E5" s="193"/>
      <c r="F5" s="193"/>
    </row>
    <row r="9" spans="1:19" ht="18" customHeight="1" x14ac:dyDescent="0.25">
      <c r="A9" s="442" t="s">
        <v>1048</v>
      </c>
      <c r="B9" s="637" t="s">
        <v>1049</v>
      </c>
      <c r="C9" s="637"/>
      <c r="D9" s="637"/>
      <c r="E9" s="443"/>
      <c r="F9" s="437"/>
      <c r="G9" s="437"/>
      <c r="H9" s="437"/>
      <c r="I9" s="437"/>
      <c r="J9" s="437"/>
      <c r="K9" s="437"/>
      <c r="L9" s="437"/>
      <c r="M9" s="437"/>
      <c r="N9" s="437"/>
      <c r="O9" s="437"/>
      <c r="P9" s="437"/>
      <c r="Q9" s="437"/>
      <c r="R9" s="437"/>
      <c r="S9" s="437"/>
    </row>
    <row r="10" spans="1:19" ht="18" customHeight="1" x14ac:dyDescent="0.25">
      <c r="A10" s="444"/>
      <c r="B10" s="349"/>
      <c r="C10" s="349"/>
      <c r="D10" s="349"/>
      <c r="E10" s="443"/>
      <c r="F10" s="437"/>
      <c r="G10" s="437"/>
      <c r="H10" s="437"/>
      <c r="I10" s="437"/>
      <c r="J10" s="437"/>
      <c r="K10" s="437"/>
      <c r="L10" s="437"/>
      <c r="M10" s="437"/>
      <c r="N10" s="437"/>
      <c r="O10" s="437"/>
      <c r="P10" s="437"/>
      <c r="Q10" s="437"/>
      <c r="R10" s="437"/>
      <c r="S10" s="437"/>
    </row>
    <row r="11" spans="1:19" ht="19.5" customHeight="1" x14ac:dyDescent="0.2">
      <c r="A11" s="445" t="s">
        <v>67</v>
      </c>
      <c r="B11" s="446" t="s">
        <v>1050</v>
      </c>
      <c r="C11" s="447" t="s">
        <v>1051</v>
      </c>
      <c r="D11" s="448" t="s">
        <v>1052</v>
      </c>
      <c r="E11" s="449"/>
      <c r="F11" s="437"/>
      <c r="G11" s="437"/>
      <c r="H11" s="437"/>
      <c r="I11" s="437"/>
      <c r="J11" s="437"/>
      <c r="K11" s="437"/>
      <c r="L11" s="437"/>
      <c r="M11" s="437"/>
      <c r="N11" s="437"/>
      <c r="O11" s="437"/>
      <c r="P11" s="437"/>
      <c r="Q11" s="437"/>
      <c r="R11" s="437"/>
      <c r="S11" s="437"/>
    </row>
    <row r="12" spans="1:19" ht="19.5" customHeight="1" x14ac:dyDescent="0.2">
      <c r="A12" s="450">
        <v>1</v>
      </c>
      <c r="B12" s="451" t="s">
        <v>1053</v>
      </c>
      <c r="C12" s="452"/>
      <c r="D12" s="413"/>
      <c r="F12" s="437"/>
      <c r="G12" s="437"/>
      <c r="H12" s="437"/>
      <c r="I12" s="437"/>
      <c r="J12" s="437"/>
      <c r="K12" s="437"/>
      <c r="L12" s="437"/>
      <c r="M12" s="437"/>
      <c r="N12" s="437"/>
      <c r="O12" s="437"/>
      <c r="P12" s="437"/>
      <c r="Q12" s="437"/>
      <c r="R12" s="437"/>
      <c r="S12" s="437"/>
    </row>
    <row r="13" spans="1:19" ht="19.5" customHeight="1" x14ac:dyDescent="0.2">
      <c r="A13" s="453" t="s">
        <v>582</v>
      </c>
      <c r="B13" s="347" t="s">
        <v>1006</v>
      </c>
      <c r="C13" s="523">
        <v>4626</v>
      </c>
      <c r="D13" s="525">
        <v>14016.78</v>
      </c>
      <c r="F13" s="437"/>
      <c r="G13" s="437"/>
      <c r="H13" s="437"/>
      <c r="I13" s="437"/>
      <c r="J13" s="437"/>
      <c r="K13" s="437"/>
      <c r="L13" s="437"/>
      <c r="M13" s="437"/>
      <c r="N13" s="437"/>
      <c r="O13" s="437"/>
      <c r="P13" s="437"/>
      <c r="Q13" s="437"/>
      <c r="R13" s="437"/>
      <c r="S13" s="437"/>
    </row>
    <row r="14" spans="1:19" ht="19.5" customHeight="1" x14ac:dyDescent="0.2">
      <c r="A14" s="453" t="s">
        <v>584</v>
      </c>
      <c r="B14" s="347" t="s">
        <v>1008</v>
      </c>
      <c r="C14" s="523">
        <v>807</v>
      </c>
      <c r="D14" s="525">
        <v>6859.5</v>
      </c>
      <c r="F14" s="437"/>
      <c r="G14" s="437"/>
      <c r="H14" s="437"/>
      <c r="I14" s="437"/>
      <c r="J14" s="437"/>
      <c r="K14" s="437"/>
      <c r="L14" s="437"/>
      <c r="M14" s="437"/>
      <c r="N14" s="437"/>
      <c r="O14" s="437"/>
      <c r="P14" s="437"/>
      <c r="Q14" s="437"/>
      <c r="R14" s="437"/>
      <c r="S14" s="437"/>
    </row>
    <row r="15" spans="1:19" ht="19.5" customHeight="1" x14ac:dyDescent="0.2">
      <c r="A15" s="453" t="s">
        <v>586</v>
      </c>
      <c r="B15" s="347" t="s">
        <v>1009</v>
      </c>
      <c r="C15" s="523">
        <v>314</v>
      </c>
      <c r="D15" s="525">
        <v>7598.8</v>
      </c>
      <c r="F15" s="437"/>
      <c r="G15" s="437"/>
      <c r="H15" s="437"/>
      <c r="I15" s="437"/>
      <c r="J15" s="437"/>
      <c r="K15" s="437"/>
      <c r="L15" s="437"/>
      <c r="M15" s="437"/>
      <c r="N15" s="437"/>
      <c r="O15" s="437"/>
      <c r="P15" s="437"/>
      <c r="Q15" s="437"/>
      <c r="R15" s="437"/>
      <c r="S15" s="437"/>
    </row>
    <row r="16" spans="1:19" ht="19.5" customHeight="1" x14ac:dyDescent="0.2">
      <c r="A16" s="453" t="s">
        <v>588</v>
      </c>
      <c r="B16" s="347" t="s">
        <v>1010</v>
      </c>
      <c r="C16" s="523">
        <v>264</v>
      </c>
      <c r="D16" s="525">
        <v>1359.6</v>
      </c>
      <c r="F16" s="437"/>
      <c r="G16" s="437"/>
      <c r="H16" s="437"/>
      <c r="I16" s="437"/>
      <c r="J16" s="437"/>
      <c r="K16" s="437"/>
      <c r="L16" s="437"/>
      <c r="M16" s="437"/>
      <c r="N16" s="437"/>
      <c r="O16" s="437"/>
      <c r="P16" s="437"/>
      <c r="Q16" s="437"/>
      <c r="R16" s="437"/>
      <c r="S16" s="437"/>
    </row>
    <row r="17" spans="1:19" ht="19.5" customHeight="1" x14ac:dyDescent="0.2">
      <c r="A17" s="453" t="s">
        <v>594</v>
      </c>
      <c r="B17" s="454" t="s">
        <v>1054</v>
      </c>
      <c r="C17" s="455">
        <f>SUM(C13:C16)</f>
        <v>6011</v>
      </c>
      <c r="D17" s="456">
        <f>SUM(D13:D16)</f>
        <v>29834.679999999997</v>
      </c>
      <c r="F17" s="437"/>
      <c r="G17" s="437"/>
      <c r="H17" s="437"/>
      <c r="I17" s="437"/>
      <c r="J17" s="437"/>
      <c r="K17" s="437"/>
      <c r="L17" s="437"/>
      <c r="M17" s="437"/>
      <c r="N17" s="437"/>
      <c r="O17" s="437"/>
      <c r="P17" s="437"/>
      <c r="Q17" s="437"/>
      <c r="R17" s="437"/>
      <c r="S17" s="437"/>
    </row>
    <row r="18" spans="1:19" ht="19.5" customHeight="1" x14ac:dyDescent="0.2">
      <c r="A18" s="457"/>
      <c r="B18" s="364"/>
      <c r="C18" s="458"/>
      <c r="D18" s="459"/>
      <c r="F18" s="437"/>
      <c r="G18" s="437"/>
      <c r="H18" s="437"/>
      <c r="I18" s="437"/>
      <c r="J18" s="437"/>
      <c r="K18" s="437"/>
      <c r="L18" s="437"/>
      <c r="M18" s="437"/>
      <c r="N18" s="437"/>
      <c r="O18" s="437"/>
      <c r="P18" s="437"/>
      <c r="Q18" s="437"/>
      <c r="R18" s="437"/>
      <c r="S18" s="437"/>
    </row>
    <row r="19" spans="1:19" s="437" customFormat="1" ht="15.75" customHeight="1" x14ac:dyDescent="0.2">
      <c r="A19" s="450">
        <v>2</v>
      </c>
      <c r="B19" s="451" t="s">
        <v>1055</v>
      </c>
      <c r="C19" s="413"/>
      <c r="D19" s="413"/>
    </row>
    <row r="20" spans="1:19" ht="19.5" customHeight="1" x14ac:dyDescent="0.2">
      <c r="A20" s="450" t="s">
        <v>661</v>
      </c>
      <c r="B20" s="347" t="s">
        <v>967</v>
      </c>
      <c r="C20" s="523">
        <v>681</v>
      </c>
      <c r="D20" s="525">
        <v>6810</v>
      </c>
      <c r="F20" s="437"/>
      <c r="G20" s="437"/>
      <c r="H20" s="437"/>
      <c r="I20" s="437"/>
      <c r="J20" s="437"/>
      <c r="K20" s="437"/>
      <c r="L20" s="437"/>
      <c r="M20" s="437"/>
      <c r="N20" s="437"/>
      <c r="O20" s="437"/>
      <c r="P20" s="437"/>
      <c r="Q20" s="437"/>
      <c r="R20" s="437"/>
      <c r="S20" s="437"/>
    </row>
    <row r="21" spans="1:19" ht="19.5" customHeight="1" x14ac:dyDescent="0.2">
      <c r="A21" s="450" t="s">
        <v>663</v>
      </c>
      <c r="B21" s="347" t="s">
        <v>968</v>
      </c>
      <c r="C21" s="523">
        <v>3982</v>
      </c>
      <c r="D21" s="525">
        <v>43802</v>
      </c>
      <c r="F21" s="437"/>
      <c r="G21" s="437"/>
      <c r="H21" s="437"/>
      <c r="I21" s="437"/>
      <c r="J21" s="437"/>
      <c r="K21" s="437"/>
      <c r="L21" s="437"/>
      <c r="M21" s="437"/>
      <c r="N21" s="437"/>
      <c r="O21" s="437"/>
      <c r="P21" s="437"/>
      <c r="Q21" s="437"/>
      <c r="R21" s="437"/>
      <c r="S21" s="437"/>
    </row>
    <row r="22" spans="1:19" ht="33" x14ac:dyDescent="0.2">
      <c r="A22" s="450" t="s">
        <v>665</v>
      </c>
      <c r="B22" s="347" t="s">
        <v>969</v>
      </c>
      <c r="C22" s="523">
        <v>531</v>
      </c>
      <c r="D22" s="525">
        <v>6621.57</v>
      </c>
      <c r="F22" s="437"/>
      <c r="G22" s="437"/>
      <c r="H22" s="437"/>
      <c r="I22" s="437"/>
      <c r="J22" s="437"/>
      <c r="K22" s="437"/>
      <c r="L22" s="437"/>
      <c r="M22" s="437"/>
      <c r="N22" s="437"/>
      <c r="O22" s="437"/>
      <c r="P22" s="437"/>
      <c r="Q22" s="437"/>
      <c r="R22" s="437"/>
      <c r="S22" s="437"/>
    </row>
    <row r="23" spans="1:19" ht="19.5" customHeight="1" x14ac:dyDescent="0.2">
      <c r="A23" s="450" t="s">
        <v>671</v>
      </c>
      <c r="B23" s="454" t="s">
        <v>1056</v>
      </c>
      <c r="C23" s="455">
        <f>SUM(C20:C22)</f>
        <v>5194</v>
      </c>
      <c r="D23" s="456">
        <f>SUM(D20:D22)</f>
        <v>57233.57</v>
      </c>
      <c r="F23" s="437"/>
      <c r="G23" s="437"/>
      <c r="H23" s="437"/>
      <c r="I23" s="437"/>
      <c r="J23" s="437"/>
      <c r="K23" s="437"/>
      <c r="L23" s="437"/>
      <c r="M23" s="437"/>
      <c r="N23" s="437"/>
      <c r="O23" s="437"/>
      <c r="P23" s="437"/>
      <c r="Q23" s="437"/>
      <c r="R23" s="437"/>
      <c r="S23" s="437"/>
    </row>
    <row r="24" spans="1:19" ht="19.5" customHeight="1" x14ac:dyDescent="0.2">
      <c r="A24" s="457"/>
      <c r="B24" s="364"/>
      <c r="C24" s="458"/>
      <c r="D24" s="459"/>
      <c r="F24" s="437"/>
      <c r="G24" s="437"/>
      <c r="H24" s="437"/>
      <c r="I24" s="437"/>
      <c r="J24" s="437"/>
      <c r="K24" s="437"/>
      <c r="L24" s="437"/>
      <c r="M24" s="437"/>
      <c r="N24" s="437"/>
      <c r="O24" s="437"/>
      <c r="P24" s="437"/>
      <c r="Q24" s="437"/>
      <c r="R24" s="437"/>
      <c r="S24" s="437"/>
    </row>
    <row r="25" spans="1:19" ht="19.5" customHeight="1" x14ac:dyDescent="0.2">
      <c r="A25" s="450">
        <v>3</v>
      </c>
      <c r="B25" s="451" t="s">
        <v>1057</v>
      </c>
      <c r="C25" s="413"/>
      <c r="D25" s="413"/>
      <c r="F25" s="437"/>
      <c r="G25" s="437"/>
      <c r="H25" s="437"/>
      <c r="I25" s="437"/>
      <c r="J25" s="437"/>
      <c r="K25" s="437"/>
      <c r="L25" s="437"/>
      <c r="M25" s="437"/>
      <c r="N25" s="437"/>
      <c r="O25" s="437"/>
      <c r="P25" s="437"/>
      <c r="Q25" s="437"/>
      <c r="R25" s="437"/>
      <c r="S25" s="437"/>
    </row>
    <row r="26" spans="1:19" ht="132.75" customHeight="1" x14ac:dyDescent="0.25">
      <c r="A26" s="460" t="s">
        <v>707</v>
      </c>
      <c r="B26" s="461" t="s">
        <v>1058</v>
      </c>
      <c r="C26" s="526">
        <v>63</v>
      </c>
      <c r="D26" s="527">
        <v>1629.97</v>
      </c>
      <c r="F26" s="437"/>
      <c r="G26" s="437"/>
      <c r="H26" s="437"/>
      <c r="I26" s="514"/>
      <c r="J26" s="437"/>
      <c r="K26" s="437"/>
      <c r="L26" s="437"/>
      <c r="M26" s="437"/>
      <c r="N26" s="437"/>
      <c r="O26" s="437"/>
      <c r="P26" s="437"/>
      <c r="Q26" s="437"/>
      <c r="R26" s="437"/>
      <c r="S26" s="437"/>
    </row>
    <row r="27" spans="1:19" ht="19.5" customHeight="1" x14ac:dyDescent="0.2">
      <c r="A27" s="450" t="s">
        <v>709</v>
      </c>
      <c r="B27" s="454" t="s">
        <v>1059</v>
      </c>
      <c r="C27" s="455">
        <f>C26</f>
        <v>63</v>
      </c>
      <c r="D27" s="456">
        <f>C26*24.28</f>
        <v>1529.64</v>
      </c>
      <c r="F27" s="437"/>
      <c r="G27" s="437"/>
      <c r="H27" s="437"/>
      <c r="I27" s="437"/>
      <c r="J27" s="437"/>
      <c r="K27" s="437"/>
      <c r="L27" s="437"/>
      <c r="M27" s="437"/>
      <c r="N27" s="437"/>
      <c r="O27" s="437"/>
      <c r="P27" s="437"/>
      <c r="Q27" s="437"/>
      <c r="R27" s="437"/>
      <c r="S27" s="437"/>
    </row>
    <row r="28" spans="1:19" ht="19.5" customHeight="1" x14ac:dyDescent="0.2">
      <c r="A28" s="457"/>
      <c r="B28" s="364"/>
      <c r="C28" s="458"/>
      <c r="D28" s="459"/>
      <c r="F28" s="437"/>
      <c r="G28" s="437"/>
      <c r="H28" s="437"/>
      <c r="I28" s="437"/>
      <c r="J28" s="437"/>
      <c r="K28" s="437"/>
      <c r="L28" s="437"/>
      <c r="M28" s="437"/>
      <c r="N28" s="437"/>
      <c r="O28" s="437"/>
      <c r="P28" s="437"/>
      <c r="Q28" s="437"/>
      <c r="R28" s="437"/>
      <c r="S28" s="437"/>
    </row>
    <row r="29" spans="1:19" ht="19.5" customHeight="1" x14ac:dyDescent="0.2">
      <c r="A29" s="638" t="s">
        <v>804</v>
      </c>
      <c r="B29" s="638"/>
      <c r="C29" s="462"/>
      <c r="D29" s="463">
        <f>SUM(D17,D23,D27)</f>
        <v>88597.89</v>
      </c>
      <c r="F29" s="437"/>
      <c r="G29" s="437"/>
      <c r="H29" s="437"/>
      <c r="I29" s="437"/>
      <c r="J29" s="437"/>
      <c r="K29" s="437"/>
      <c r="L29" s="437"/>
      <c r="M29" s="437"/>
      <c r="N29" s="437"/>
      <c r="O29" s="437"/>
      <c r="P29" s="437"/>
      <c r="Q29" s="437"/>
      <c r="R29" s="437"/>
      <c r="S29" s="437"/>
    </row>
    <row r="30" spans="1:19" ht="8.25" customHeight="1" x14ac:dyDescent="0.2">
      <c r="A30" s="464"/>
      <c r="B30" s="437"/>
      <c r="C30" s="465"/>
      <c r="D30" s="465"/>
      <c r="F30" s="437"/>
      <c r="G30" s="437"/>
      <c r="H30" s="437"/>
      <c r="I30" s="437"/>
      <c r="J30" s="437"/>
      <c r="K30" s="437"/>
      <c r="L30" s="437"/>
      <c r="M30" s="437"/>
      <c r="N30" s="437"/>
      <c r="O30" s="437"/>
      <c r="P30" s="437"/>
      <c r="Q30" s="437"/>
      <c r="R30" s="437"/>
      <c r="S30" s="437"/>
    </row>
    <row r="31" spans="1:19" s="467" customFormat="1" ht="19.5" customHeight="1" x14ac:dyDescent="0.25">
      <c r="A31" s="464"/>
      <c r="B31" s="437"/>
      <c r="C31" s="465"/>
      <c r="D31" s="465"/>
      <c r="E31" s="466"/>
      <c r="F31" s="466"/>
      <c r="G31" s="466"/>
      <c r="H31" s="466"/>
      <c r="I31" s="466"/>
      <c r="J31" s="466"/>
      <c r="K31" s="466"/>
      <c r="L31" s="466"/>
      <c r="M31" s="466"/>
      <c r="N31" s="466"/>
      <c r="O31" s="466"/>
      <c r="P31" s="466"/>
      <c r="Q31" s="466"/>
      <c r="R31" s="466"/>
      <c r="S31" s="466"/>
    </row>
    <row r="32" spans="1:19" ht="24.75" customHeight="1" x14ac:dyDescent="0.25">
      <c r="A32" s="468" t="s">
        <v>1060</v>
      </c>
      <c r="B32" s="469" t="s">
        <v>1061</v>
      </c>
      <c r="C32" s="470"/>
      <c r="D32" s="470"/>
      <c r="E32" s="470"/>
      <c r="F32" s="437"/>
      <c r="G32" s="437"/>
      <c r="H32" s="437"/>
      <c r="I32" s="437"/>
      <c r="J32" s="437"/>
      <c r="K32" s="437"/>
      <c r="L32" s="437"/>
      <c r="M32" s="437"/>
      <c r="N32" s="437"/>
      <c r="O32" s="437"/>
      <c r="P32" s="437"/>
      <c r="Q32" s="437"/>
      <c r="R32" s="437"/>
      <c r="S32" s="437"/>
    </row>
    <row r="33" spans="1:19" ht="24.75" customHeight="1" x14ac:dyDescent="0.25">
      <c r="A33" s="471"/>
      <c r="B33" s="472"/>
      <c r="C33" s="470"/>
      <c r="D33" s="470"/>
      <c r="E33" s="470"/>
      <c r="F33" s="437"/>
      <c r="G33" s="437"/>
      <c r="H33" s="437"/>
      <c r="I33" s="437"/>
      <c r="J33" s="437"/>
      <c r="K33" s="437"/>
      <c r="L33" s="437"/>
      <c r="M33" s="437"/>
      <c r="N33" s="437"/>
      <c r="O33" s="437"/>
      <c r="P33" s="437"/>
      <c r="Q33" s="437"/>
      <c r="R33" s="437"/>
      <c r="S33" s="437"/>
    </row>
    <row r="34" spans="1:19" x14ac:dyDescent="0.2">
      <c r="A34" s="473" t="s">
        <v>67</v>
      </c>
      <c r="B34" s="414" t="s">
        <v>912</v>
      </c>
      <c r="C34" s="474"/>
      <c r="D34" s="475"/>
      <c r="E34" s="449"/>
      <c r="F34" s="437"/>
      <c r="G34" s="437"/>
      <c r="H34" s="437"/>
      <c r="I34" s="437"/>
      <c r="J34" s="437"/>
      <c r="K34" s="437"/>
      <c r="L34" s="437"/>
      <c r="M34" s="437"/>
      <c r="N34" s="437"/>
      <c r="O34" s="437"/>
      <c r="P34" s="437"/>
      <c r="Q34" s="437"/>
      <c r="R34" s="437"/>
      <c r="S34" s="437"/>
    </row>
    <row r="35" spans="1:19" ht="16.5" x14ac:dyDescent="0.25">
      <c r="A35" s="450">
        <v>1</v>
      </c>
      <c r="B35" s="269" t="s">
        <v>922</v>
      </c>
      <c r="C35" s="517">
        <v>195</v>
      </c>
      <c r="D35" s="518">
        <v>40440.03</v>
      </c>
      <c r="E35" s="449"/>
      <c r="F35" s="437"/>
      <c r="G35" s="437"/>
      <c r="H35" s="437"/>
      <c r="I35" s="437"/>
      <c r="J35" s="437"/>
      <c r="K35" s="437"/>
      <c r="L35" s="437"/>
      <c r="M35" s="437"/>
      <c r="N35" s="437"/>
      <c r="O35" s="437"/>
      <c r="P35" s="437"/>
      <c r="Q35" s="437"/>
      <c r="R35" s="437"/>
      <c r="S35" s="437"/>
    </row>
    <row r="36" spans="1:19" ht="19.5" customHeight="1" x14ac:dyDescent="0.25">
      <c r="A36" s="450" t="s">
        <v>582</v>
      </c>
      <c r="B36" s="269" t="s">
        <v>924</v>
      </c>
      <c r="C36" s="517">
        <v>16</v>
      </c>
      <c r="D36" s="518">
        <v>707.52</v>
      </c>
      <c r="E36" s="449"/>
      <c r="F36" s="437"/>
      <c r="G36" s="437"/>
      <c r="H36" s="437"/>
      <c r="I36" s="437"/>
      <c r="J36" s="437"/>
      <c r="K36" s="437"/>
      <c r="L36" s="437"/>
      <c r="M36" s="437"/>
      <c r="N36" s="437"/>
      <c r="O36" s="437"/>
      <c r="P36" s="437"/>
      <c r="Q36" s="437"/>
      <c r="R36" s="437"/>
      <c r="S36" s="437"/>
    </row>
    <row r="37" spans="1:19" ht="19.5" customHeight="1" x14ac:dyDescent="0.25">
      <c r="A37" s="639">
        <v>2</v>
      </c>
      <c r="B37" s="269" t="s">
        <v>926</v>
      </c>
      <c r="C37" s="455">
        <f>SUM(C38:C41)</f>
        <v>65</v>
      </c>
      <c r="D37" s="456">
        <f>SUM(D38:D41)</f>
        <v>32490.18</v>
      </c>
      <c r="E37" s="449"/>
      <c r="F37" s="437"/>
      <c r="G37" s="437"/>
      <c r="H37" s="437"/>
      <c r="I37" s="437"/>
      <c r="J37" s="437"/>
      <c r="K37" s="437"/>
      <c r="L37" s="437"/>
      <c r="M37" s="437"/>
      <c r="N37" s="437"/>
      <c r="O37" s="437"/>
      <c r="P37" s="437"/>
      <c r="Q37" s="437"/>
      <c r="R37" s="437"/>
      <c r="S37" s="437"/>
    </row>
    <row r="38" spans="1:19" ht="19.5" customHeight="1" x14ac:dyDescent="0.2">
      <c r="A38" s="639"/>
      <c r="B38" s="476" t="s">
        <v>1062</v>
      </c>
      <c r="C38" s="373">
        <v>0</v>
      </c>
      <c r="D38" s="525">
        <v>0</v>
      </c>
      <c r="E38" s="449"/>
      <c r="F38" s="437"/>
      <c r="G38" s="437"/>
      <c r="H38" s="437"/>
      <c r="I38" s="437"/>
      <c r="J38" s="437"/>
      <c r="K38" s="437"/>
      <c r="L38" s="437"/>
      <c r="M38" s="437"/>
      <c r="N38" s="437"/>
      <c r="O38" s="437"/>
      <c r="P38" s="437"/>
      <c r="Q38" s="437"/>
      <c r="R38" s="437"/>
      <c r="S38" s="437"/>
    </row>
    <row r="39" spans="1:19" ht="19.5" customHeight="1" x14ac:dyDescent="0.2">
      <c r="A39" s="639"/>
      <c r="B39" s="476" t="s">
        <v>1063</v>
      </c>
      <c r="C39" s="373">
        <v>19</v>
      </c>
      <c r="D39" s="525">
        <v>13361.98</v>
      </c>
      <c r="E39" s="449"/>
      <c r="F39" s="437"/>
      <c r="G39" s="437"/>
      <c r="H39" s="437"/>
      <c r="I39" s="437"/>
      <c r="J39" s="437"/>
      <c r="K39" s="437"/>
      <c r="L39" s="437"/>
      <c r="M39" s="437"/>
      <c r="N39" s="437"/>
      <c r="O39" s="437"/>
      <c r="P39" s="437"/>
      <c r="Q39" s="437"/>
      <c r="R39" s="437"/>
      <c r="S39" s="437"/>
    </row>
    <row r="40" spans="1:19" ht="19.5" customHeight="1" x14ac:dyDescent="0.2">
      <c r="A40" s="639"/>
      <c r="B40" s="476" t="s">
        <v>962</v>
      </c>
      <c r="C40" s="373">
        <v>20</v>
      </c>
      <c r="D40" s="525">
        <v>5065.1099999999997</v>
      </c>
      <c r="E40" s="449"/>
      <c r="F40" s="437"/>
      <c r="G40" s="437"/>
      <c r="H40" s="437"/>
      <c r="I40" s="437"/>
      <c r="J40" s="437"/>
      <c r="K40" s="437"/>
      <c r="L40" s="437"/>
      <c r="M40" s="437"/>
      <c r="N40" s="437"/>
      <c r="O40" s="437"/>
      <c r="P40" s="437"/>
      <c r="Q40" s="437"/>
      <c r="R40" s="437"/>
      <c r="S40" s="437"/>
    </row>
    <row r="41" spans="1:19" ht="19.5" customHeight="1" x14ac:dyDescent="0.2">
      <c r="A41" s="639"/>
      <c r="B41" s="476" t="s">
        <v>1064</v>
      </c>
      <c r="C41" s="373">
        <v>26</v>
      </c>
      <c r="D41" s="525">
        <v>14063.09</v>
      </c>
      <c r="E41" s="449"/>
      <c r="F41" s="437"/>
      <c r="G41" s="437"/>
      <c r="H41" s="437"/>
      <c r="I41" s="437"/>
      <c r="J41" s="437"/>
      <c r="K41" s="437"/>
      <c r="L41" s="437"/>
      <c r="M41" s="437"/>
      <c r="N41" s="437"/>
      <c r="O41" s="437"/>
      <c r="P41" s="437"/>
      <c r="Q41" s="437"/>
      <c r="R41" s="437"/>
      <c r="S41" s="437"/>
    </row>
    <row r="42" spans="1:19" ht="19.5" customHeight="1" x14ac:dyDescent="0.25">
      <c r="A42" s="450">
        <v>3</v>
      </c>
      <c r="B42" s="269" t="s">
        <v>1065</v>
      </c>
      <c r="C42" s="373">
        <v>67</v>
      </c>
      <c r="D42" s="525">
        <v>11780.54</v>
      </c>
      <c r="E42" s="449"/>
      <c r="F42" s="437"/>
      <c r="G42" s="437"/>
      <c r="H42" s="437"/>
      <c r="I42" s="437"/>
      <c r="J42" s="437"/>
      <c r="K42" s="437"/>
      <c r="L42" s="437"/>
      <c r="M42" s="437"/>
      <c r="N42" s="437"/>
      <c r="O42" s="437"/>
      <c r="P42" s="437"/>
      <c r="Q42" s="437"/>
      <c r="R42" s="437"/>
      <c r="S42" s="437"/>
    </row>
    <row r="43" spans="1:19" ht="19.5" customHeight="1" x14ac:dyDescent="0.2">
      <c r="A43" s="640" t="s">
        <v>929</v>
      </c>
      <c r="B43" s="640"/>
      <c r="C43" s="455">
        <f>SUM(C35:C37,C42)</f>
        <v>343</v>
      </c>
      <c r="D43" s="456">
        <f>SUM(D35:D37,D42)</f>
        <v>85418.26999999999</v>
      </c>
      <c r="E43" s="465"/>
      <c r="F43" s="437"/>
      <c r="G43" s="437"/>
      <c r="H43" s="437"/>
      <c r="I43" s="437"/>
      <c r="J43" s="437"/>
      <c r="K43" s="437"/>
      <c r="L43" s="437"/>
      <c r="M43" s="437"/>
      <c r="N43" s="437"/>
      <c r="O43" s="437"/>
      <c r="P43" s="437"/>
      <c r="Q43" s="437"/>
      <c r="R43" s="437"/>
      <c r="S43" s="437"/>
    </row>
    <row r="44" spans="1:19" ht="19.5" customHeight="1" x14ac:dyDescent="0.2">
      <c r="A44" s="364"/>
      <c r="B44" s="364"/>
      <c r="C44" s="458"/>
      <c r="D44" s="477"/>
      <c r="E44" s="465"/>
      <c r="F44" s="437"/>
      <c r="G44" s="437"/>
      <c r="H44" s="437"/>
      <c r="I44" s="437"/>
      <c r="J44" s="437"/>
      <c r="K44" s="437"/>
      <c r="L44" s="437"/>
      <c r="M44" s="437"/>
      <c r="N44" s="437"/>
      <c r="O44" s="437"/>
      <c r="P44" s="437"/>
      <c r="Q44" s="437"/>
      <c r="R44" s="437"/>
      <c r="S44" s="437"/>
    </row>
    <row r="45" spans="1:19" ht="19.5" customHeight="1" x14ac:dyDescent="0.2">
      <c r="A45" s="364"/>
      <c r="B45" s="364"/>
      <c r="C45" s="458"/>
      <c r="D45" s="477"/>
      <c r="E45" s="465"/>
      <c r="F45" s="437"/>
      <c r="G45" s="437"/>
      <c r="H45" s="437"/>
      <c r="I45" s="437"/>
      <c r="J45" s="437"/>
      <c r="K45" s="437"/>
      <c r="L45" s="437"/>
      <c r="M45" s="437"/>
      <c r="N45" s="437"/>
      <c r="O45" s="437"/>
      <c r="P45" s="437"/>
      <c r="Q45" s="437"/>
      <c r="R45" s="437"/>
      <c r="S45" s="437"/>
    </row>
    <row r="46" spans="1:19" ht="21.75" customHeight="1" x14ac:dyDescent="0.2">
      <c r="A46" s="364"/>
      <c r="B46" s="390"/>
      <c r="C46" s="458"/>
      <c r="D46" s="477"/>
      <c r="E46" s="465"/>
      <c r="F46" s="437"/>
      <c r="G46" s="437"/>
      <c r="H46" s="437"/>
      <c r="I46" s="437"/>
      <c r="J46" s="437"/>
      <c r="K46" s="437"/>
      <c r="L46" s="437"/>
      <c r="M46" s="437"/>
      <c r="N46" s="437"/>
      <c r="O46" s="437"/>
      <c r="P46" s="437"/>
      <c r="Q46" s="437"/>
      <c r="R46" s="437"/>
      <c r="S46" s="437"/>
    </row>
    <row r="47" spans="1:19" x14ac:dyDescent="0.2">
      <c r="A47" s="465"/>
      <c r="D47" s="465"/>
      <c r="E47" s="465"/>
      <c r="F47" s="437"/>
      <c r="G47" s="437"/>
      <c r="H47" s="437"/>
      <c r="I47" s="437"/>
      <c r="J47" s="437"/>
      <c r="K47" s="437"/>
      <c r="L47" s="437"/>
      <c r="M47" s="437"/>
      <c r="N47" s="437"/>
      <c r="O47" s="437"/>
      <c r="P47" s="437"/>
      <c r="Q47" s="437"/>
      <c r="R47" s="437"/>
      <c r="S47" s="437"/>
    </row>
    <row r="48" spans="1:19" x14ac:dyDescent="0.2">
      <c r="A48" s="641" t="s">
        <v>108</v>
      </c>
      <c r="B48" s="641"/>
      <c r="C48" s="641"/>
      <c r="D48" s="465"/>
      <c r="E48" s="465"/>
      <c r="F48" s="437"/>
      <c r="G48" s="437"/>
      <c r="H48" s="437"/>
      <c r="I48" s="437"/>
      <c r="J48" s="437"/>
      <c r="K48" s="437"/>
      <c r="L48" s="437"/>
      <c r="M48" s="437"/>
      <c r="N48" s="437"/>
      <c r="O48" s="437"/>
      <c r="P48" s="437"/>
      <c r="Q48" s="437"/>
      <c r="R48" s="437"/>
      <c r="S48" s="437"/>
    </row>
    <row r="49" spans="1:19" x14ac:dyDescent="0.2">
      <c r="A49" s="478"/>
      <c r="B49" s="478"/>
      <c r="C49" s="479"/>
      <c r="D49" s="465"/>
      <c r="E49" s="465"/>
      <c r="F49" s="437"/>
      <c r="G49" s="437"/>
      <c r="H49" s="437"/>
      <c r="I49" s="437"/>
      <c r="J49" s="437"/>
      <c r="K49" s="437"/>
      <c r="L49" s="437"/>
      <c r="M49" s="437"/>
      <c r="N49" s="437"/>
      <c r="O49" s="437"/>
      <c r="P49" s="437"/>
      <c r="Q49" s="437"/>
      <c r="R49" s="437"/>
      <c r="S49" s="437"/>
    </row>
    <row r="50" spans="1:19" x14ac:dyDescent="0.2">
      <c r="A50" s="409" t="s">
        <v>109</v>
      </c>
      <c r="B50" s="96" t="s">
        <v>20</v>
      </c>
      <c r="C50" s="437"/>
      <c r="D50" s="437"/>
      <c r="E50" s="465"/>
      <c r="F50" s="437"/>
      <c r="G50" s="437"/>
      <c r="H50" s="437"/>
      <c r="I50" s="437"/>
      <c r="J50" s="437"/>
      <c r="K50" s="437"/>
      <c r="L50" s="437"/>
      <c r="M50" s="437"/>
      <c r="N50" s="437"/>
      <c r="O50" s="437"/>
      <c r="P50" s="437"/>
      <c r="Q50" s="437"/>
      <c r="R50" s="437"/>
      <c r="S50" s="437"/>
    </row>
    <row r="51" spans="1:19" x14ac:dyDescent="0.2">
      <c r="A51" s="409" t="s">
        <v>21</v>
      </c>
      <c r="B51" s="96" t="s">
        <v>22</v>
      </c>
      <c r="C51" s="437"/>
      <c r="D51" s="437"/>
      <c r="F51" s="437"/>
      <c r="G51" s="437"/>
      <c r="H51" s="437"/>
      <c r="I51" s="437"/>
      <c r="J51" s="437"/>
      <c r="K51" s="437"/>
      <c r="L51" s="437"/>
      <c r="M51" s="437"/>
      <c r="N51" s="437"/>
      <c r="O51" s="437"/>
      <c r="P51" s="437"/>
      <c r="Q51" s="437"/>
      <c r="R51" s="437"/>
      <c r="S51" s="437"/>
    </row>
    <row r="52" spans="1:19" x14ac:dyDescent="0.2">
      <c r="A52" s="409" t="s">
        <v>23</v>
      </c>
      <c r="B52" s="96" t="s">
        <v>568</v>
      </c>
      <c r="C52" s="437"/>
      <c r="D52" s="437"/>
      <c r="F52" s="437"/>
      <c r="G52" s="437"/>
      <c r="H52" s="437"/>
      <c r="I52" s="437"/>
      <c r="J52" s="437"/>
      <c r="K52" s="437"/>
      <c r="L52" s="437"/>
      <c r="M52" s="437"/>
      <c r="N52" s="437"/>
      <c r="O52" s="437"/>
      <c r="P52" s="437"/>
      <c r="Q52" s="437"/>
      <c r="R52" s="437"/>
      <c r="S52" s="437"/>
    </row>
    <row r="53" spans="1:19" ht="22.5" customHeight="1" x14ac:dyDescent="0.2">
      <c r="A53" s="409" t="s">
        <v>25</v>
      </c>
      <c r="B53" s="480" t="s">
        <v>569</v>
      </c>
      <c r="C53" s="465"/>
      <c r="D53" s="465"/>
      <c r="F53" s="437"/>
      <c r="G53" s="437"/>
      <c r="H53" s="437"/>
      <c r="I53" s="437"/>
      <c r="J53" s="437"/>
      <c r="K53" s="437"/>
      <c r="L53" s="437"/>
      <c r="M53" s="437"/>
      <c r="N53" s="437"/>
      <c r="O53" s="437"/>
      <c r="P53" s="437"/>
      <c r="Q53" s="437"/>
      <c r="R53" s="437"/>
      <c r="S53" s="437"/>
    </row>
    <row r="54" spans="1:19" ht="22.5" customHeight="1" x14ac:dyDescent="0.2">
      <c r="A54" s="464"/>
      <c r="B54" s="437"/>
      <c r="C54" s="465"/>
      <c r="D54" s="465"/>
      <c r="F54" s="437"/>
      <c r="G54" s="437"/>
      <c r="H54" s="437"/>
      <c r="I54" s="437"/>
      <c r="J54" s="437"/>
      <c r="K54" s="437"/>
      <c r="L54" s="437"/>
      <c r="M54" s="437"/>
      <c r="N54" s="437"/>
      <c r="O54" s="437"/>
      <c r="P54" s="437"/>
      <c r="Q54" s="437"/>
      <c r="R54" s="437"/>
      <c r="S54" s="437"/>
    </row>
    <row r="55" spans="1:19" ht="22.5" customHeight="1" x14ac:dyDescent="0.2">
      <c r="A55" s="464"/>
      <c r="B55" s="437"/>
      <c r="C55" s="465"/>
      <c r="D55" s="465"/>
      <c r="F55" s="437"/>
      <c r="G55" s="437"/>
      <c r="H55" s="437"/>
      <c r="I55" s="437"/>
      <c r="J55" s="437"/>
      <c r="K55" s="437"/>
      <c r="L55" s="437"/>
      <c r="M55" s="437"/>
      <c r="N55" s="437"/>
      <c r="O55" s="437"/>
      <c r="P55" s="437"/>
      <c r="Q55" s="437"/>
      <c r="R55" s="437"/>
      <c r="S55" s="437"/>
    </row>
    <row r="56" spans="1:19" ht="22.5" customHeight="1" x14ac:dyDescent="0.2">
      <c r="A56" s="464"/>
      <c r="B56" s="437"/>
      <c r="C56" s="465"/>
      <c r="D56" s="465"/>
      <c r="F56" s="437"/>
      <c r="G56" s="437"/>
      <c r="H56" s="437"/>
      <c r="I56" s="437"/>
      <c r="J56" s="437"/>
      <c r="K56" s="437"/>
      <c r="L56" s="437"/>
      <c r="M56" s="437"/>
      <c r="N56" s="437"/>
      <c r="O56" s="437"/>
      <c r="P56" s="437"/>
      <c r="Q56" s="437"/>
      <c r="R56" s="437"/>
      <c r="S56" s="437"/>
    </row>
    <row r="57" spans="1:19" x14ac:dyDescent="0.2">
      <c r="A57" s="464"/>
      <c r="B57" s="437"/>
      <c r="C57" s="465"/>
      <c r="D57" s="465"/>
      <c r="F57" s="437"/>
      <c r="G57" s="437"/>
      <c r="H57" s="437"/>
      <c r="I57" s="437"/>
      <c r="J57" s="437"/>
      <c r="K57" s="437"/>
      <c r="L57" s="437"/>
      <c r="M57" s="437"/>
      <c r="N57" s="437"/>
      <c r="O57" s="437"/>
      <c r="P57" s="437"/>
      <c r="Q57" s="437"/>
      <c r="R57" s="437"/>
      <c r="S57" s="437"/>
    </row>
    <row r="58" spans="1:19" x14ac:dyDescent="0.2">
      <c r="A58" s="464"/>
      <c r="B58" s="437"/>
      <c r="C58" s="465"/>
      <c r="D58" s="465"/>
      <c r="F58" s="437"/>
      <c r="G58" s="437"/>
      <c r="H58" s="437"/>
      <c r="I58" s="437"/>
      <c r="J58" s="437"/>
      <c r="K58" s="437"/>
      <c r="L58" s="437"/>
      <c r="M58" s="437"/>
      <c r="N58" s="437"/>
      <c r="O58" s="437"/>
      <c r="P58" s="437"/>
      <c r="Q58" s="437"/>
      <c r="R58" s="437"/>
      <c r="S58" s="437"/>
    </row>
    <row r="59" spans="1:19" x14ac:dyDescent="0.2">
      <c r="A59" s="464"/>
      <c r="B59" s="437"/>
      <c r="C59" s="465"/>
      <c r="D59" s="465"/>
      <c r="F59" s="437"/>
      <c r="G59" s="437"/>
      <c r="H59" s="437"/>
      <c r="I59" s="437"/>
      <c r="J59" s="437"/>
      <c r="K59" s="437"/>
      <c r="L59" s="437"/>
      <c r="M59" s="437"/>
      <c r="N59" s="437"/>
      <c r="O59" s="437"/>
      <c r="P59" s="437"/>
      <c r="Q59" s="437"/>
      <c r="R59" s="437"/>
      <c r="S59" s="437"/>
    </row>
    <row r="60" spans="1:19" x14ac:dyDescent="0.2">
      <c r="A60" s="464"/>
      <c r="B60" s="437"/>
      <c r="C60" s="465"/>
      <c r="D60" s="465"/>
      <c r="F60" s="437"/>
      <c r="G60" s="437"/>
      <c r="H60" s="437"/>
      <c r="I60" s="437"/>
      <c r="J60" s="437"/>
      <c r="K60" s="437"/>
      <c r="L60" s="437"/>
      <c r="M60" s="437"/>
      <c r="N60" s="437"/>
      <c r="O60" s="437"/>
      <c r="P60" s="437"/>
      <c r="Q60" s="437"/>
      <c r="R60" s="437"/>
      <c r="S60" s="437"/>
    </row>
    <row r="61" spans="1:19" x14ac:dyDescent="0.2">
      <c r="A61" s="464"/>
      <c r="B61" s="437"/>
      <c r="C61" s="465"/>
      <c r="D61" s="465"/>
      <c r="F61" s="437"/>
      <c r="G61" s="437"/>
      <c r="H61" s="437"/>
      <c r="I61" s="437"/>
      <c r="J61" s="437"/>
      <c r="K61" s="437"/>
      <c r="L61" s="437"/>
      <c r="M61" s="437"/>
      <c r="N61" s="437"/>
      <c r="O61" s="437"/>
      <c r="P61" s="437"/>
      <c r="Q61" s="437"/>
      <c r="R61" s="437"/>
      <c r="S61" s="437"/>
    </row>
    <row r="62" spans="1:19" x14ac:dyDescent="0.2">
      <c r="F62" s="437"/>
      <c r="G62" s="437"/>
      <c r="H62" s="437"/>
      <c r="I62" s="437"/>
      <c r="J62" s="437"/>
      <c r="K62" s="437"/>
      <c r="L62" s="437"/>
      <c r="M62" s="437"/>
      <c r="N62" s="437"/>
      <c r="O62" s="437"/>
      <c r="P62" s="437"/>
      <c r="Q62" s="437"/>
      <c r="R62" s="437"/>
      <c r="S62" s="437"/>
    </row>
    <row r="63" spans="1:19" x14ac:dyDescent="0.2">
      <c r="F63" s="437"/>
      <c r="G63" s="437"/>
      <c r="H63" s="437"/>
      <c r="I63" s="437"/>
      <c r="J63" s="437"/>
      <c r="K63" s="437"/>
      <c r="L63" s="437"/>
      <c r="M63" s="437"/>
      <c r="N63" s="437"/>
      <c r="O63" s="437"/>
      <c r="P63" s="437"/>
      <c r="Q63" s="437"/>
      <c r="R63" s="437"/>
      <c r="S63" s="437"/>
    </row>
    <row r="64" spans="1:19" x14ac:dyDescent="0.2">
      <c r="F64" s="437"/>
      <c r="G64" s="437"/>
      <c r="H64" s="437"/>
      <c r="I64" s="437"/>
      <c r="J64" s="437"/>
      <c r="K64" s="437"/>
      <c r="L64" s="437"/>
      <c r="M64" s="437"/>
      <c r="N64" s="437"/>
      <c r="O64" s="437"/>
      <c r="P64" s="437"/>
      <c r="Q64" s="437"/>
      <c r="R64" s="437"/>
      <c r="S64" s="437"/>
    </row>
  </sheetData>
  <mergeCells count="5">
    <mergeCell ref="B9:D9"/>
    <mergeCell ref="A29:B29"/>
    <mergeCell ref="A37:A41"/>
    <mergeCell ref="A43:B43"/>
    <mergeCell ref="A48:C48"/>
  </mergeCells>
  <hyperlinks>
    <hyperlink ref="B53" r:id="rId1" xr:uid="{00000000-0004-0000-0900-000000000000}"/>
  </hyperlinks>
  <printOptions horizontalCentered="1"/>
  <pageMargins left="0" right="0" top="0.67013888888888895" bottom="0" header="0.511811023622047" footer="0.511811023622047"/>
  <pageSetup paperSize="9" scale="51" orientation="portrait" horizontalDpi="300" verticalDpi="300" r:id="rId2"/>
  <ignoredErrors>
    <ignoredError sqref="C37:D37" formulaRange="1"/>
  </ignoredError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K75"/>
  <sheetViews>
    <sheetView showGridLines="0" zoomScale="75" zoomScaleNormal="75" workbookViewId="0">
      <selection activeCell="B15" sqref="B15"/>
    </sheetView>
  </sheetViews>
  <sheetFormatPr defaultRowHeight="12.75" x14ac:dyDescent="0.2"/>
  <cols>
    <col min="1" max="1" width="19.85546875" style="481" customWidth="1"/>
    <col min="2" max="2" width="15.28515625" style="481" customWidth="1"/>
    <col min="3" max="3" width="20.85546875" style="481" customWidth="1"/>
    <col min="4" max="4" width="129" style="482" customWidth="1"/>
    <col min="5" max="5" width="11.42578125" style="481" customWidth="1"/>
    <col min="6" max="6" width="18.42578125" style="481" customWidth="1"/>
    <col min="7" max="1025" width="11.42578125" style="481" customWidth="1"/>
  </cols>
  <sheetData>
    <row r="1" spans="2:17" s="28" customFormat="1" x14ac:dyDescent="0.2">
      <c r="B1" s="29"/>
      <c r="C1" s="29"/>
      <c r="D1" s="30"/>
      <c r="E1" s="30"/>
      <c r="G1" s="30"/>
      <c r="M1" s="31"/>
    </row>
    <row r="2" spans="2:17" s="28" customFormat="1" ht="16.5" customHeight="1" x14ac:dyDescent="0.2">
      <c r="B2" s="29"/>
      <c r="C2" s="29"/>
      <c r="D2" s="483" t="s">
        <v>27</v>
      </c>
      <c r="E2" s="484" t="s">
        <v>28</v>
      </c>
      <c r="F2" s="16" t="s">
        <v>29</v>
      </c>
      <c r="M2" s="31"/>
    </row>
    <row r="3" spans="2:17" s="28" customFormat="1" ht="16.5" customHeight="1" x14ac:dyDescent="0.2">
      <c r="B3" s="29"/>
      <c r="C3" s="29"/>
      <c r="D3" s="485" t="s">
        <v>30</v>
      </c>
      <c r="E3" s="484" t="s">
        <v>31</v>
      </c>
      <c r="F3" s="16">
        <v>2026</v>
      </c>
      <c r="M3" s="31"/>
    </row>
    <row r="4" spans="2:17" s="28" customFormat="1" ht="16.5" customHeight="1" x14ac:dyDescent="0.2">
      <c r="B4" s="29"/>
      <c r="C4" s="29"/>
      <c r="D4" s="30"/>
      <c r="E4" s="486" t="s">
        <v>32</v>
      </c>
      <c r="F4" s="18" t="s">
        <v>1306</v>
      </c>
      <c r="M4" s="31"/>
    </row>
    <row r="5" spans="2:17" s="28" customFormat="1" x14ac:dyDescent="0.2">
      <c r="B5" s="29"/>
      <c r="C5" s="29"/>
      <c r="D5" s="30"/>
      <c r="E5" s="30"/>
      <c r="G5" s="30"/>
      <c r="M5" s="31"/>
    </row>
    <row r="6" spans="2:17" x14ac:dyDescent="0.2">
      <c r="D6" s="487"/>
    </row>
    <row r="7" spans="2:17" x14ac:dyDescent="0.2">
      <c r="D7" s="487"/>
    </row>
    <row r="8" spans="2:17" x14ac:dyDescent="0.2">
      <c r="D8" s="487"/>
    </row>
    <row r="9" spans="2:17" x14ac:dyDescent="0.2">
      <c r="D9" s="487"/>
    </row>
    <row r="10" spans="2:17" x14ac:dyDescent="0.2">
      <c r="D10" s="487"/>
    </row>
    <row r="11" spans="2:17" ht="19.5" x14ac:dyDescent="0.25">
      <c r="B11" s="488" t="s">
        <v>1297</v>
      </c>
      <c r="C11" s="488"/>
      <c r="D11" s="489" t="s">
        <v>1298</v>
      </c>
      <c r="E11" s="490"/>
      <c r="F11" s="490"/>
      <c r="G11" s="490"/>
      <c r="H11" s="490"/>
      <c r="I11" s="490"/>
      <c r="J11" s="490"/>
      <c r="K11" s="490"/>
      <c r="L11" s="490"/>
      <c r="M11" s="490"/>
      <c r="N11" s="490"/>
      <c r="O11" s="490"/>
      <c r="P11" s="490"/>
      <c r="Q11" s="490"/>
    </row>
    <row r="12" spans="2:17" ht="19.5" x14ac:dyDescent="0.25">
      <c r="B12" s="488"/>
      <c r="C12" s="488"/>
      <c r="D12" s="491"/>
      <c r="E12" s="490"/>
      <c r="F12" s="490"/>
      <c r="G12" s="490"/>
      <c r="H12" s="490"/>
      <c r="I12" s="490"/>
      <c r="J12" s="490"/>
      <c r="K12" s="490"/>
      <c r="L12" s="490"/>
      <c r="M12" s="490"/>
      <c r="N12" s="490"/>
      <c r="O12" s="490"/>
      <c r="P12" s="490"/>
      <c r="Q12" s="490"/>
    </row>
    <row r="13" spans="2:17" s="492" customFormat="1" ht="24" thickBot="1" x14ac:dyDescent="0.4">
      <c r="B13" s="493" t="s">
        <v>1299</v>
      </c>
      <c r="C13" s="494" t="s">
        <v>67</v>
      </c>
      <c r="D13" s="495" t="s">
        <v>1300</v>
      </c>
      <c r="E13" s="496"/>
      <c r="F13" s="496"/>
      <c r="G13" s="496"/>
      <c r="H13" s="496"/>
      <c r="I13" s="496"/>
      <c r="J13" s="496"/>
      <c r="K13" s="496"/>
      <c r="L13" s="496"/>
      <c r="M13" s="496"/>
      <c r="N13" s="496"/>
      <c r="O13" s="496"/>
      <c r="P13" s="496"/>
      <c r="Q13" s="496"/>
    </row>
    <row r="14" spans="2:17" s="497" customFormat="1" ht="16.5" x14ac:dyDescent="0.2">
      <c r="B14" s="519"/>
      <c r="C14" s="519"/>
      <c r="D14" s="519"/>
      <c r="E14" s="499"/>
      <c r="F14" s="499"/>
      <c r="G14" s="499"/>
      <c r="H14" s="499"/>
      <c r="I14" s="499"/>
      <c r="J14" s="499"/>
      <c r="K14" s="499"/>
      <c r="L14" s="499"/>
      <c r="M14" s="499"/>
      <c r="N14" s="499"/>
      <c r="O14" s="499"/>
      <c r="P14" s="499"/>
      <c r="Q14" s="499"/>
    </row>
    <row r="15" spans="2:17" s="497" customFormat="1" ht="16.5" x14ac:dyDescent="0.2">
      <c r="B15" s="520"/>
      <c r="C15" s="520"/>
      <c r="D15" s="528" t="s">
        <v>1307</v>
      </c>
      <c r="E15" s="499"/>
      <c r="F15" s="499"/>
      <c r="G15" s="499"/>
      <c r="H15" s="499"/>
      <c r="I15" s="499"/>
      <c r="J15" s="499"/>
      <c r="K15" s="499"/>
      <c r="L15" s="499"/>
      <c r="M15" s="499"/>
      <c r="N15" s="499"/>
      <c r="O15" s="499"/>
      <c r="P15" s="499"/>
      <c r="Q15" s="499"/>
    </row>
    <row r="16" spans="2:17" s="497" customFormat="1" ht="15" x14ac:dyDescent="0.2">
      <c r="B16" s="515"/>
      <c r="C16" s="515"/>
      <c r="D16" s="516"/>
      <c r="E16" s="499"/>
      <c r="F16" s="499"/>
      <c r="G16" s="499"/>
      <c r="H16" s="499"/>
      <c r="I16" s="499"/>
      <c r="J16" s="499"/>
      <c r="K16" s="499"/>
      <c r="L16" s="499"/>
      <c r="M16" s="499"/>
      <c r="N16" s="499"/>
      <c r="O16" s="499"/>
      <c r="P16" s="499"/>
      <c r="Q16" s="499"/>
    </row>
    <row r="17" spans="2:17" s="497" customFormat="1" ht="15" x14ac:dyDescent="0.2">
      <c r="B17" s="515"/>
      <c r="C17" s="515"/>
      <c r="D17" s="516"/>
      <c r="E17" s="499"/>
      <c r="F17" s="499"/>
      <c r="G17" s="499"/>
      <c r="H17" s="499"/>
      <c r="I17" s="499"/>
      <c r="J17" s="499"/>
      <c r="K17" s="499"/>
      <c r="L17" s="499"/>
      <c r="M17" s="499"/>
      <c r="N17" s="499"/>
      <c r="O17" s="499"/>
      <c r="P17" s="499"/>
      <c r="Q17" s="499"/>
    </row>
    <row r="18" spans="2:17" s="497" customFormat="1" x14ac:dyDescent="0.2">
      <c r="B18" s="501"/>
      <c r="C18" s="501"/>
      <c r="D18" s="513"/>
      <c r="E18" s="499"/>
      <c r="F18" s="499"/>
      <c r="G18" s="499"/>
      <c r="H18" s="499"/>
      <c r="I18" s="499"/>
      <c r="J18" s="499"/>
      <c r="K18" s="499"/>
      <c r="L18" s="499"/>
      <c r="M18" s="499"/>
      <c r="N18" s="499"/>
      <c r="O18" s="499"/>
      <c r="P18" s="499"/>
      <c r="Q18" s="499"/>
    </row>
    <row r="19" spans="2:17" s="497" customFormat="1" x14ac:dyDescent="0.2">
      <c r="B19" s="501"/>
      <c r="C19" s="501"/>
      <c r="D19" s="501"/>
      <c r="E19" s="499"/>
      <c r="F19" s="499"/>
      <c r="G19" s="499"/>
      <c r="H19" s="499"/>
      <c r="I19" s="499"/>
      <c r="J19" s="499"/>
      <c r="K19" s="499"/>
      <c r="L19" s="499"/>
      <c r="M19" s="499"/>
      <c r="N19" s="499"/>
      <c r="O19" s="499"/>
      <c r="P19" s="499"/>
      <c r="Q19" s="499"/>
    </row>
    <row r="20" spans="2:17" s="497" customFormat="1" ht="15" x14ac:dyDescent="0.2">
      <c r="B20" s="498"/>
      <c r="C20" s="498"/>
      <c r="D20" s="500"/>
      <c r="E20" s="499"/>
      <c r="F20" s="499"/>
      <c r="G20" s="499"/>
      <c r="H20" s="499"/>
      <c r="I20" s="499"/>
      <c r="J20" s="499"/>
      <c r="K20" s="499"/>
      <c r="L20" s="499"/>
      <c r="M20" s="499"/>
      <c r="N20" s="499"/>
      <c r="O20" s="499"/>
      <c r="P20" s="499"/>
      <c r="Q20" s="499"/>
    </row>
    <row r="21" spans="2:17" s="497" customFormat="1" ht="15" x14ac:dyDescent="0.2">
      <c r="B21" s="498"/>
      <c r="C21" s="498"/>
      <c r="D21" s="500"/>
      <c r="E21" s="499"/>
      <c r="F21" s="499"/>
      <c r="G21" s="499"/>
      <c r="H21" s="499"/>
      <c r="I21" s="499"/>
      <c r="J21" s="499"/>
      <c r="K21" s="499"/>
      <c r="L21" s="499"/>
      <c r="M21" s="499"/>
      <c r="N21" s="499"/>
      <c r="O21" s="499"/>
      <c r="P21" s="499"/>
      <c r="Q21" s="499"/>
    </row>
    <row r="22" spans="2:17" s="497" customFormat="1" ht="30" customHeight="1" x14ac:dyDescent="0.2">
      <c r="B22" s="498"/>
      <c r="C22" s="498"/>
      <c r="D22" s="500"/>
      <c r="E22" s="499"/>
      <c r="F22" s="499"/>
      <c r="G22" s="499"/>
      <c r="H22" s="499"/>
      <c r="I22" s="499"/>
      <c r="J22" s="499"/>
      <c r="K22" s="499"/>
      <c r="L22" s="499"/>
      <c r="M22" s="499"/>
      <c r="N22" s="499"/>
      <c r="O22" s="499"/>
      <c r="P22" s="499"/>
      <c r="Q22" s="499"/>
    </row>
    <row r="23" spans="2:17" s="497" customFormat="1" ht="19.5" customHeight="1" x14ac:dyDescent="0.2">
      <c r="B23" s="502"/>
      <c r="C23" s="502"/>
      <c r="D23" s="503"/>
      <c r="E23" s="499"/>
      <c r="F23" s="499"/>
      <c r="G23" s="499"/>
      <c r="H23" s="499"/>
      <c r="I23" s="499"/>
      <c r="J23" s="499"/>
      <c r="K23" s="499"/>
      <c r="L23" s="499"/>
      <c r="M23" s="499"/>
      <c r="N23" s="499"/>
      <c r="O23" s="499"/>
      <c r="P23" s="499"/>
      <c r="Q23" s="499"/>
    </row>
    <row r="24" spans="2:17" s="497" customFormat="1" ht="19.5" customHeight="1" x14ac:dyDescent="0.2">
      <c r="B24" s="502"/>
      <c r="C24" s="502"/>
      <c r="D24" s="504" t="s">
        <v>132</v>
      </c>
      <c r="E24" s="499"/>
      <c r="F24" s="499"/>
      <c r="G24" s="499"/>
      <c r="H24" s="499"/>
      <c r="I24" s="499"/>
      <c r="J24" s="499"/>
      <c r="K24" s="499"/>
      <c r="L24" s="499"/>
      <c r="M24" s="499"/>
      <c r="N24" s="499"/>
      <c r="O24" s="499"/>
      <c r="P24" s="499"/>
      <c r="Q24" s="499"/>
    </row>
    <row r="25" spans="2:17" s="497" customFormat="1" ht="19.5" customHeight="1" x14ac:dyDescent="0.2">
      <c r="B25" s="505"/>
      <c r="C25" s="505"/>
      <c r="D25" s="506" t="s">
        <v>132</v>
      </c>
      <c r="E25" s="499"/>
      <c r="F25" s="499"/>
      <c r="G25" s="499"/>
      <c r="H25" s="499"/>
      <c r="I25" s="499"/>
      <c r="J25" s="499"/>
      <c r="K25" s="499"/>
      <c r="L25" s="499"/>
      <c r="M25" s="499"/>
      <c r="N25" s="499"/>
      <c r="O25" s="499"/>
      <c r="P25" s="499"/>
      <c r="Q25" s="499"/>
    </row>
    <row r="26" spans="2:17" s="497" customFormat="1" ht="19.5" customHeight="1" x14ac:dyDescent="0.2">
      <c r="B26" s="505"/>
      <c r="C26" s="505"/>
      <c r="D26" s="506"/>
      <c r="E26" s="499"/>
      <c r="F26" s="499"/>
      <c r="G26" s="499"/>
      <c r="H26" s="499"/>
      <c r="I26" s="499"/>
      <c r="J26" s="499"/>
      <c r="K26" s="499"/>
      <c r="L26" s="499"/>
      <c r="M26" s="499"/>
      <c r="N26" s="499"/>
      <c r="O26" s="499"/>
      <c r="P26" s="499"/>
      <c r="Q26" s="499"/>
    </row>
    <row r="27" spans="2:17" s="497" customFormat="1" ht="19.5" customHeight="1" x14ac:dyDescent="0.2">
      <c r="B27" s="505"/>
      <c r="C27" s="505"/>
      <c r="D27" s="506"/>
      <c r="E27" s="499"/>
      <c r="F27" s="499"/>
      <c r="G27" s="499"/>
      <c r="H27" s="499"/>
      <c r="I27" s="499"/>
      <c r="J27" s="499"/>
      <c r="K27" s="499"/>
      <c r="L27" s="499"/>
      <c r="M27" s="499"/>
      <c r="N27" s="499"/>
      <c r="O27" s="499"/>
      <c r="P27" s="499"/>
      <c r="Q27" s="499"/>
    </row>
    <row r="28" spans="2:17" s="497" customFormat="1" ht="19.5" customHeight="1" x14ac:dyDescent="0.2">
      <c r="B28" s="505"/>
      <c r="C28" s="505"/>
      <c r="D28" s="506"/>
      <c r="E28" s="499"/>
      <c r="F28" s="499"/>
      <c r="G28" s="499"/>
      <c r="H28" s="499"/>
      <c r="I28" s="499"/>
      <c r="J28" s="499"/>
      <c r="K28" s="499"/>
      <c r="L28" s="499"/>
      <c r="M28" s="499"/>
      <c r="N28" s="499"/>
      <c r="O28" s="499"/>
      <c r="P28" s="499"/>
      <c r="Q28" s="499"/>
    </row>
    <row r="29" spans="2:17" s="497" customFormat="1" ht="19.5" customHeight="1" x14ac:dyDescent="0.2">
      <c r="B29" s="505"/>
      <c r="C29" s="505"/>
      <c r="D29" s="506"/>
      <c r="E29" s="499"/>
      <c r="F29" s="499"/>
      <c r="G29" s="499"/>
      <c r="H29" s="499"/>
      <c r="I29" s="499"/>
      <c r="J29" s="499"/>
      <c r="K29" s="499"/>
      <c r="L29" s="499"/>
      <c r="M29" s="499"/>
      <c r="N29" s="499"/>
      <c r="O29" s="499"/>
      <c r="P29" s="499"/>
      <c r="Q29" s="499"/>
    </row>
    <row r="30" spans="2:17" s="497" customFormat="1" ht="19.5" customHeight="1" x14ac:dyDescent="0.2">
      <c r="B30" s="505"/>
      <c r="C30" s="505"/>
      <c r="D30" s="506"/>
      <c r="E30" s="499"/>
      <c r="F30" s="499"/>
      <c r="G30" s="499"/>
      <c r="H30" s="499"/>
      <c r="I30" s="499"/>
      <c r="J30" s="499"/>
      <c r="K30" s="499"/>
      <c r="L30" s="499"/>
      <c r="M30" s="499"/>
      <c r="N30" s="499"/>
      <c r="O30" s="499"/>
      <c r="P30" s="499"/>
      <c r="Q30" s="499"/>
    </row>
    <row r="31" spans="2:17" s="497" customFormat="1" ht="19.5" customHeight="1" x14ac:dyDescent="0.2">
      <c r="B31" s="505"/>
      <c r="C31" s="505"/>
      <c r="D31" s="506"/>
      <c r="E31" s="499"/>
      <c r="F31" s="499"/>
      <c r="G31" s="499"/>
      <c r="H31" s="499"/>
      <c r="I31" s="499"/>
      <c r="J31" s="499"/>
      <c r="K31" s="499"/>
      <c r="L31" s="499"/>
      <c r="M31" s="499"/>
      <c r="N31" s="499"/>
      <c r="O31" s="499"/>
      <c r="P31" s="499"/>
      <c r="Q31" s="499"/>
    </row>
    <row r="32" spans="2:17" s="497" customFormat="1" ht="19.5" customHeight="1" x14ac:dyDescent="0.2">
      <c r="B32" s="505"/>
      <c r="C32" s="505"/>
      <c r="D32" s="506"/>
      <c r="E32" s="499"/>
      <c r="F32" s="499"/>
      <c r="G32" s="499"/>
      <c r="H32" s="499"/>
      <c r="I32" s="499"/>
      <c r="J32" s="499"/>
      <c r="K32" s="499"/>
      <c r="L32" s="499"/>
      <c r="M32" s="499"/>
      <c r="N32" s="499"/>
      <c r="O32" s="499"/>
      <c r="P32" s="499"/>
      <c r="Q32" s="499"/>
    </row>
    <row r="33" spans="2:17" s="497" customFormat="1" ht="19.5" customHeight="1" x14ac:dyDescent="0.2">
      <c r="B33" s="505"/>
      <c r="C33" s="505"/>
      <c r="D33" s="506"/>
      <c r="E33" s="499"/>
      <c r="F33" s="499"/>
      <c r="G33" s="499"/>
      <c r="H33" s="499"/>
      <c r="I33" s="499"/>
      <c r="J33" s="499"/>
      <c r="K33" s="499"/>
      <c r="L33" s="499"/>
      <c r="M33" s="499"/>
      <c r="N33" s="499"/>
      <c r="O33" s="499"/>
      <c r="P33" s="499"/>
      <c r="Q33" s="499"/>
    </row>
    <row r="34" spans="2:17" s="497" customFormat="1" ht="19.5" customHeight="1" x14ac:dyDescent="0.2">
      <c r="B34" s="505"/>
      <c r="C34" s="505"/>
      <c r="D34" s="506"/>
      <c r="E34" s="499"/>
      <c r="F34" s="499"/>
      <c r="G34" s="499"/>
      <c r="H34" s="499"/>
      <c r="I34" s="499"/>
      <c r="J34" s="499"/>
      <c r="K34" s="499"/>
      <c r="L34" s="499"/>
      <c r="M34" s="499"/>
      <c r="N34" s="499"/>
      <c r="O34" s="499"/>
      <c r="P34" s="499"/>
      <c r="Q34" s="499"/>
    </row>
    <row r="35" spans="2:17" s="497" customFormat="1" ht="19.5" customHeight="1" x14ac:dyDescent="0.2">
      <c r="B35" s="505"/>
      <c r="C35" s="505"/>
      <c r="D35" s="506"/>
      <c r="E35" s="499"/>
      <c r="F35" s="499"/>
      <c r="G35" s="499"/>
      <c r="H35" s="499"/>
      <c r="I35" s="499"/>
      <c r="J35" s="499"/>
      <c r="K35" s="499"/>
      <c r="L35" s="499"/>
      <c r="M35" s="499"/>
      <c r="N35" s="499"/>
      <c r="O35" s="499"/>
      <c r="P35" s="499"/>
      <c r="Q35" s="499"/>
    </row>
    <row r="36" spans="2:17" s="497" customFormat="1" ht="19.5" customHeight="1" x14ac:dyDescent="0.2">
      <c r="B36" s="507"/>
      <c r="C36" s="505"/>
      <c r="D36" s="508"/>
      <c r="E36" s="499"/>
      <c r="F36" s="499"/>
      <c r="G36" s="499"/>
      <c r="H36" s="499"/>
      <c r="I36" s="499"/>
      <c r="J36" s="499"/>
      <c r="K36" s="499"/>
      <c r="L36" s="499"/>
      <c r="M36" s="499"/>
      <c r="N36" s="499"/>
      <c r="O36" s="499"/>
      <c r="P36" s="499"/>
      <c r="Q36" s="499"/>
    </row>
    <row r="37" spans="2:17" s="497" customFormat="1" ht="19.5" customHeight="1" x14ac:dyDescent="0.2">
      <c r="B37" s="505"/>
      <c r="C37" s="505"/>
      <c r="D37" s="506"/>
      <c r="E37" s="499"/>
      <c r="F37" s="499"/>
      <c r="G37" s="499"/>
      <c r="H37" s="499"/>
      <c r="I37" s="499"/>
      <c r="J37" s="499"/>
      <c r="K37" s="499"/>
      <c r="L37" s="499"/>
      <c r="M37" s="499"/>
      <c r="N37" s="499"/>
      <c r="O37" s="499"/>
      <c r="P37" s="499"/>
      <c r="Q37" s="499"/>
    </row>
    <row r="38" spans="2:17" s="497" customFormat="1" ht="19.5" customHeight="1" x14ac:dyDescent="0.2">
      <c r="B38" s="505"/>
      <c r="C38" s="505"/>
      <c r="D38" s="506"/>
      <c r="E38" s="499"/>
      <c r="F38" s="499"/>
      <c r="G38" s="499"/>
      <c r="H38" s="499"/>
      <c r="I38" s="499"/>
      <c r="J38" s="499"/>
      <c r="K38" s="499"/>
      <c r="L38" s="499"/>
      <c r="M38" s="499"/>
      <c r="N38" s="499"/>
      <c r="O38" s="499"/>
      <c r="P38" s="499"/>
      <c r="Q38" s="499"/>
    </row>
    <row r="39" spans="2:17" s="497" customFormat="1" ht="19.5" customHeight="1" x14ac:dyDescent="0.2">
      <c r="B39" s="505"/>
      <c r="C39" s="505"/>
      <c r="D39" s="506"/>
      <c r="E39" s="499"/>
      <c r="F39" s="499"/>
      <c r="G39" s="499"/>
      <c r="H39" s="499"/>
      <c r="I39" s="499"/>
      <c r="J39" s="499"/>
      <c r="K39" s="499"/>
      <c r="L39" s="499"/>
      <c r="M39" s="499"/>
      <c r="N39" s="499"/>
      <c r="O39" s="499"/>
      <c r="P39" s="499"/>
      <c r="Q39" s="499"/>
    </row>
    <row r="40" spans="2:17" s="497" customFormat="1" ht="19.5" customHeight="1" x14ac:dyDescent="0.2">
      <c r="B40" s="505"/>
      <c r="C40" s="505"/>
      <c r="D40" s="506"/>
      <c r="E40" s="499"/>
      <c r="F40" s="499"/>
      <c r="G40" s="499"/>
      <c r="H40" s="499"/>
      <c r="I40" s="499"/>
      <c r="J40" s="499"/>
      <c r="K40" s="499"/>
      <c r="L40" s="499"/>
      <c r="M40" s="499"/>
      <c r="N40" s="499"/>
      <c r="O40" s="499"/>
      <c r="P40" s="499"/>
      <c r="Q40" s="499"/>
    </row>
    <row r="41" spans="2:17" s="497" customFormat="1" ht="19.5" customHeight="1" x14ac:dyDescent="0.2">
      <c r="B41" s="505"/>
      <c r="C41" s="505"/>
      <c r="D41" s="506"/>
      <c r="E41" s="499"/>
      <c r="F41" s="499"/>
      <c r="G41" s="499"/>
      <c r="H41" s="499"/>
      <c r="I41" s="499"/>
      <c r="J41" s="499"/>
      <c r="K41" s="499"/>
      <c r="L41" s="499"/>
      <c r="M41" s="499"/>
      <c r="N41" s="499"/>
      <c r="O41" s="499"/>
      <c r="P41" s="499"/>
      <c r="Q41" s="499"/>
    </row>
    <row r="42" spans="2:17" s="497" customFormat="1" ht="19.5" customHeight="1" x14ac:dyDescent="0.2">
      <c r="B42" s="505"/>
      <c r="C42" s="505"/>
      <c r="D42" s="506"/>
      <c r="E42" s="499"/>
      <c r="F42" s="499"/>
      <c r="G42" s="499"/>
      <c r="H42" s="499"/>
      <c r="I42" s="499"/>
      <c r="J42" s="499"/>
      <c r="K42" s="499"/>
      <c r="L42" s="499"/>
      <c r="M42" s="499"/>
      <c r="N42" s="499"/>
      <c r="O42" s="499"/>
      <c r="P42" s="499"/>
      <c r="Q42" s="499"/>
    </row>
    <row r="43" spans="2:17" s="497" customFormat="1" ht="19.5" customHeight="1" x14ac:dyDescent="0.2">
      <c r="B43" s="505"/>
      <c r="C43" s="505"/>
      <c r="D43" s="506"/>
      <c r="E43" s="499"/>
      <c r="F43" s="499"/>
      <c r="G43" s="499"/>
      <c r="H43" s="499"/>
      <c r="I43" s="499"/>
      <c r="J43" s="499"/>
      <c r="K43" s="499"/>
      <c r="L43" s="499"/>
      <c r="M43" s="499"/>
      <c r="N43" s="499"/>
      <c r="O43" s="499"/>
      <c r="P43" s="499"/>
      <c r="Q43" s="499"/>
    </row>
    <row r="44" spans="2:17" s="497" customFormat="1" ht="19.5" customHeight="1" x14ac:dyDescent="0.2">
      <c r="B44" s="505"/>
      <c r="C44" s="505"/>
      <c r="D44" s="506"/>
      <c r="E44" s="499"/>
      <c r="F44" s="499"/>
      <c r="G44" s="499"/>
      <c r="H44" s="499"/>
      <c r="I44" s="499"/>
      <c r="J44" s="499"/>
      <c r="K44" s="499"/>
      <c r="L44" s="499"/>
      <c r="M44" s="499"/>
      <c r="N44" s="499"/>
      <c r="O44" s="499"/>
      <c r="P44" s="499"/>
      <c r="Q44" s="499"/>
    </row>
    <row r="45" spans="2:17" s="497" customFormat="1" ht="19.5" customHeight="1" x14ac:dyDescent="0.2">
      <c r="B45" s="505"/>
      <c r="C45" s="505"/>
      <c r="D45" s="506"/>
      <c r="E45" s="499"/>
      <c r="F45" s="499"/>
      <c r="G45" s="499"/>
      <c r="H45" s="499"/>
      <c r="I45" s="499"/>
      <c r="J45" s="499"/>
      <c r="K45" s="499"/>
      <c r="L45" s="499"/>
      <c r="M45" s="499"/>
      <c r="N45" s="499"/>
      <c r="O45" s="499"/>
      <c r="P45" s="499"/>
      <c r="Q45" s="499"/>
    </row>
    <row r="46" spans="2:17" s="497" customFormat="1" ht="19.5" customHeight="1" x14ac:dyDescent="0.2">
      <c r="B46" s="505"/>
      <c r="C46" s="505"/>
      <c r="D46" s="506"/>
      <c r="E46" s="499"/>
      <c r="F46" s="499"/>
      <c r="G46" s="499"/>
      <c r="H46" s="499"/>
      <c r="I46" s="499"/>
      <c r="J46" s="499"/>
      <c r="K46" s="499"/>
      <c r="L46" s="499"/>
      <c r="M46" s="499"/>
      <c r="N46" s="499"/>
      <c r="O46" s="499"/>
      <c r="P46" s="499"/>
      <c r="Q46" s="499"/>
    </row>
    <row r="47" spans="2:17" s="497" customFormat="1" ht="19.5" customHeight="1" x14ac:dyDescent="0.2">
      <c r="B47" s="505"/>
      <c r="C47" s="505"/>
      <c r="D47" s="506"/>
      <c r="E47" s="499"/>
      <c r="F47" s="499"/>
      <c r="G47" s="499"/>
      <c r="H47" s="499"/>
      <c r="I47" s="499"/>
      <c r="J47" s="499"/>
      <c r="K47" s="499"/>
      <c r="L47" s="499"/>
      <c r="M47" s="499"/>
      <c r="N47" s="499"/>
      <c r="O47" s="499"/>
      <c r="P47" s="499"/>
      <c r="Q47" s="499"/>
    </row>
    <row r="48" spans="2:17" s="497" customFormat="1" ht="19.5" customHeight="1" x14ac:dyDescent="0.2">
      <c r="B48" s="505"/>
      <c r="C48" s="505"/>
      <c r="D48" s="506"/>
      <c r="E48" s="499"/>
      <c r="F48" s="499"/>
      <c r="G48" s="499"/>
      <c r="H48" s="499"/>
      <c r="I48" s="499"/>
      <c r="J48" s="499"/>
      <c r="K48" s="499"/>
      <c r="L48" s="499"/>
      <c r="M48" s="499"/>
      <c r="N48" s="499"/>
      <c r="O48" s="499"/>
      <c r="P48" s="499"/>
      <c r="Q48" s="499"/>
    </row>
    <row r="49" spans="2:17" s="497" customFormat="1" ht="19.5" customHeight="1" x14ac:dyDescent="0.2">
      <c r="B49" s="505"/>
      <c r="C49" s="505"/>
      <c r="D49" s="506"/>
      <c r="E49" s="499"/>
      <c r="F49" s="499"/>
      <c r="G49" s="499"/>
      <c r="H49" s="499"/>
      <c r="I49" s="499"/>
      <c r="J49" s="499"/>
      <c r="K49" s="499"/>
      <c r="L49" s="499"/>
      <c r="M49" s="499"/>
      <c r="N49" s="499"/>
      <c r="O49" s="499"/>
      <c r="P49" s="499"/>
      <c r="Q49" s="499"/>
    </row>
    <row r="50" spans="2:17" s="497" customFormat="1" ht="19.5" customHeight="1" x14ac:dyDescent="0.2">
      <c r="B50" s="505"/>
      <c r="C50" s="505"/>
      <c r="D50" s="506"/>
      <c r="E50" s="499"/>
      <c r="F50" s="499"/>
      <c r="G50" s="499"/>
      <c r="H50" s="499"/>
      <c r="I50" s="499"/>
      <c r="J50" s="499"/>
      <c r="K50" s="499"/>
      <c r="L50" s="499"/>
      <c r="M50" s="499"/>
      <c r="N50" s="499"/>
      <c r="O50" s="499"/>
      <c r="P50" s="499"/>
      <c r="Q50" s="499"/>
    </row>
    <row r="51" spans="2:17" s="497" customFormat="1" ht="19.5" customHeight="1" x14ac:dyDescent="0.2">
      <c r="B51" s="505"/>
      <c r="C51" s="505"/>
      <c r="D51" s="506"/>
      <c r="E51" s="499"/>
      <c r="F51" s="499"/>
      <c r="G51" s="499"/>
      <c r="H51" s="499"/>
      <c r="I51" s="499"/>
      <c r="J51" s="499"/>
      <c r="K51" s="499"/>
      <c r="L51" s="499"/>
      <c r="M51" s="499"/>
      <c r="N51" s="499"/>
      <c r="O51" s="499"/>
      <c r="P51" s="499"/>
      <c r="Q51" s="499"/>
    </row>
    <row r="52" spans="2:17" s="497" customFormat="1" ht="19.5" customHeight="1" x14ac:dyDescent="0.2">
      <c r="B52" s="505"/>
      <c r="C52" s="505"/>
      <c r="D52" s="506"/>
      <c r="E52" s="499"/>
      <c r="F52" s="499"/>
      <c r="G52" s="499"/>
      <c r="H52" s="499"/>
      <c r="I52" s="499"/>
      <c r="J52" s="499"/>
      <c r="K52" s="499"/>
      <c r="L52" s="499"/>
      <c r="M52" s="499"/>
      <c r="N52" s="499"/>
      <c r="O52" s="499"/>
      <c r="P52" s="499"/>
      <c r="Q52" s="499"/>
    </row>
    <row r="53" spans="2:17" s="497" customFormat="1" ht="19.5" customHeight="1" x14ac:dyDescent="0.2">
      <c r="B53" s="505"/>
      <c r="C53" s="505"/>
      <c r="D53" s="506"/>
      <c r="E53" s="499"/>
      <c r="F53" s="499"/>
      <c r="G53" s="499"/>
      <c r="H53" s="499"/>
      <c r="I53" s="499"/>
      <c r="J53" s="499"/>
      <c r="K53" s="499"/>
      <c r="L53" s="499"/>
      <c r="M53" s="499"/>
      <c r="N53" s="499"/>
      <c r="O53" s="499"/>
      <c r="P53" s="499"/>
      <c r="Q53" s="499"/>
    </row>
    <row r="54" spans="2:17" s="497" customFormat="1" ht="19.5" customHeight="1" x14ac:dyDescent="0.2">
      <c r="B54" s="505"/>
      <c r="C54" s="505"/>
      <c r="D54" s="506"/>
      <c r="E54" s="499"/>
      <c r="F54" s="499"/>
      <c r="G54" s="499"/>
      <c r="H54" s="499"/>
      <c r="I54" s="499"/>
      <c r="J54" s="499"/>
      <c r="K54" s="499"/>
      <c r="L54" s="499"/>
      <c r="M54" s="499"/>
      <c r="N54" s="499"/>
      <c r="O54" s="499"/>
      <c r="P54" s="499"/>
      <c r="Q54" s="499"/>
    </row>
    <row r="55" spans="2:17" s="497" customFormat="1" ht="19.5" customHeight="1" x14ac:dyDescent="0.2">
      <c r="B55" s="505"/>
      <c r="C55" s="505"/>
      <c r="D55" s="506"/>
      <c r="E55" s="499"/>
      <c r="F55" s="499"/>
      <c r="G55" s="499"/>
      <c r="H55" s="499"/>
      <c r="I55" s="499"/>
      <c r="J55" s="499"/>
      <c r="K55" s="499"/>
      <c r="L55" s="499"/>
      <c r="M55" s="499"/>
      <c r="N55" s="499"/>
      <c r="O55" s="499"/>
      <c r="P55" s="499"/>
      <c r="Q55" s="499"/>
    </row>
    <row r="56" spans="2:17" s="497" customFormat="1" ht="19.5" customHeight="1" x14ac:dyDescent="0.2">
      <c r="B56" s="505"/>
      <c r="C56" s="505"/>
      <c r="D56" s="506"/>
      <c r="E56" s="499"/>
      <c r="F56" s="499"/>
      <c r="G56" s="499"/>
      <c r="H56" s="499"/>
      <c r="I56" s="499"/>
      <c r="J56" s="499"/>
      <c r="K56" s="499"/>
      <c r="L56" s="499"/>
      <c r="M56" s="499"/>
      <c r="N56" s="499"/>
      <c r="O56" s="499"/>
      <c r="P56" s="499"/>
      <c r="Q56" s="499"/>
    </row>
    <row r="57" spans="2:17" s="497" customFormat="1" ht="19.5" customHeight="1" x14ac:dyDescent="0.2">
      <c r="B57" s="507"/>
      <c r="C57" s="507"/>
      <c r="D57" s="508"/>
      <c r="E57" s="499"/>
      <c r="F57" s="499"/>
      <c r="G57" s="499"/>
      <c r="H57" s="499"/>
      <c r="I57" s="499"/>
      <c r="J57" s="499"/>
      <c r="K57" s="499"/>
      <c r="L57" s="499"/>
      <c r="M57" s="499"/>
      <c r="N57" s="499"/>
      <c r="O57" s="499"/>
      <c r="P57" s="499"/>
      <c r="Q57" s="499"/>
    </row>
    <row r="58" spans="2:17" s="497" customFormat="1" ht="19.5" customHeight="1" x14ac:dyDescent="0.2">
      <c r="B58" s="507"/>
      <c r="C58" s="507"/>
      <c r="D58" s="508"/>
      <c r="E58" s="499"/>
      <c r="F58" s="499"/>
      <c r="G58" s="499"/>
      <c r="H58" s="499"/>
      <c r="I58" s="499"/>
      <c r="J58" s="499"/>
      <c r="K58" s="499"/>
      <c r="L58" s="499"/>
      <c r="M58" s="499"/>
      <c r="N58" s="499"/>
      <c r="O58" s="499"/>
      <c r="P58" s="499"/>
      <c r="Q58" s="499"/>
    </row>
    <row r="59" spans="2:17" s="497" customFormat="1" ht="19.5" customHeight="1" x14ac:dyDescent="0.2">
      <c r="B59" s="507"/>
      <c r="C59" s="507"/>
      <c r="D59" s="508"/>
      <c r="E59" s="499"/>
      <c r="F59" s="499"/>
      <c r="G59" s="499"/>
      <c r="H59" s="499"/>
      <c r="I59" s="499"/>
      <c r="J59" s="499"/>
      <c r="K59" s="499"/>
      <c r="L59" s="499"/>
      <c r="M59" s="499"/>
      <c r="N59" s="499"/>
      <c r="O59" s="499"/>
      <c r="P59" s="499"/>
      <c r="Q59" s="499"/>
    </row>
    <row r="60" spans="2:17" s="497" customFormat="1" ht="19.5" customHeight="1" x14ac:dyDescent="0.2">
      <c r="B60" s="507"/>
      <c r="C60" s="507"/>
      <c r="D60" s="508"/>
      <c r="E60" s="499"/>
      <c r="F60" s="499"/>
      <c r="G60" s="499"/>
      <c r="H60" s="499"/>
      <c r="I60" s="499"/>
      <c r="J60" s="499"/>
      <c r="K60" s="499"/>
      <c r="L60" s="499"/>
      <c r="M60" s="499"/>
      <c r="N60" s="499"/>
      <c r="O60" s="499"/>
      <c r="P60" s="499"/>
      <c r="Q60" s="499"/>
    </row>
    <row r="61" spans="2:17" s="497" customFormat="1" ht="19.5" customHeight="1" x14ac:dyDescent="0.2">
      <c r="B61" s="507"/>
      <c r="C61" s="507"/>
      <c r="D61" s="508"/>
      <c r="E61" s="499"/>
      <c r="F61" s="499"/>
      <c r="G61" s="499"/>
      <c r="H61" s="499"/>
      <c r="I61" s="499"/>
      <c r="J61" s="499"/>
      <c r="K61" s="499"/>
      <c r="L61" s="499"/>
      <c r="M61" s="499"/>
      <c r="N61" s="499"/>
      <c r="O61" s="499"/>
      <c r="P61" s="499"/>
      <c r="Q61" s="499"/>
    </row>
    <row r="62" spans="2:17" s="497" customFormat="1" ht="19.5" customHeight="1" x14ac:dyDescent="0.2">
      <c r="B62" s="507"/>
      <c r="C62" s="507"/>
      <c r="D62" s="508"/>
      <c r="E62" s="499"/>
      <c r="F62" s="499"/>
      <c r="G62" s="499"/>
      <c r="H62" s="499"/>
      <c r="I62" s="499"/>
      <c r="J62" s="499"/>
      <c r="K62" s="499"/>
      <c r="L62" s="499"/>
      <c r="M62" s="499"/>
      <c r="N62" s="499"/>
      <c r="O62" s="499"/>
      <c r="P62" s="499"/>
      <c r="Q62" s="499"/>
    </row>
    <row r="63" spans="2:17" s="497" customFormat="1" ht="19.5" customHeight="1" x14ac:dyDescent="0.2">
      <c r="B63" s="507"/>
      <c r="C63" s="507"/>
      <c r="D63" s="508"/>
      <c r="E63" s="499"/>
      <c r="F63" s="499"/>
      <c r="G63" s="499"/>
      <c r="H63" s="499"/>
      <c r="I63" s="499"/>
      <c r="J63" s="499"/>
      <c r="K63" s="499"/>
      <c r="L63" s="499"/>
      <c r="M63" s="499"/>
      <c r="N63" s="499"/>
      <c r="O63" s="499"/>
      <c r="P63" s="499"/>
      <c r="Q63" s="499"/>
    </row>
    <row r="64" spans="2:17" s="497" customFormat="1" ht="19.5" customHeight="1" x14ac:dyDescent="0.2">
      <c r="B64" s="507"/>
      <c r="C64" s="507"/>
      <c r="D64" s="508"/>
      <c r="E64" s="499"/>
      <c r="F64" s="499"/>
      <c r="G64" s="499"/>
      <c r="H64" s="499"/>
      <c r="I64" s="499"/>
      <c r="J64" s="499"/>
      <c r="K64" s="499"/>
      <c r="L64" s="499"/>
      <c r="M64" s="499"/>
      <c r="N64" s="499"/>
      <c r="O64" s="499"/>
      <c r="P64" s="499"/>
      <c r="Q64" s="499"/>
    </row>
    <row r="65" spans="1:17" s="497" customFormat="1" ht="19.5" customHeight="1" x14ac:dyDescent="0.2">
      <c r="B65" s="507"/>
      <c r="C65" s="507"/>
      <c r="D65" s="508"/>
      <c r="E65" s="499"/>
      <c r="F65" s="499"/>
      <c r="G65" s="499"/>
      <c r="H65" s="499"/>
      <c r="I65" s="499"/>
      <c r="J65" s="499"/>
      <c r="K65" s="499"/>
      <c r="L65" s="499"/>
      <c r="M65" s="499"/>
      <c r="N65" s="499"/>
      <c r="O65" s="499"/>
      <c r="P65" s="499"/>
      <c r="Q65" s="499"/>
    </row>
    <row r="66" spans="1:17" s="497" customFormat="1" ht="19.5" customHeight="1" x14ac:dyDescent="0.2">
      <c r="B66" s="507"/>
      <c r="C66" s="507"/>
      <c r="D66" s="508"/>
      <c r="E66" s="499"/>
      <c r="F66" s="499"/>
      <c r="G66" s="499"/>
      <c r="H66" s="499"/>
      <c r="I66" s="499"/>
      <c r="J66" s="499"/>
      <c r="K66" s="499"/>
      <c r="L66" s="499"/>
      <c r="M66" s="499"/>
      <c r="N66" s="499"/>
      <c r="O66" s="499"/>
      <c r="P66" s="499"/>
      <c r="Q66" s="499"/>
    </row>
    <row r="67" spans="1:17" x14ac:dyDescent="0.2">
      <c r="A67" s="490"/>
      <c r="B67" s="490"/>
      <c r="C67" s="490"/>
      <c r="D67" s="509"/>
      <c r="E67" s="490"/>
      <c r="F67" s="490"/>
      <c r="G67" s="490"/>
      <c r="H67" s="490"/>
      <c r="I67" s="490"/>
      <c r="J67" s="490"/>
      <c r="K67" s="490"/>
      <c r="L67" s="490"/>
      <c r="M67" s="490"/>
      <c r="N67" s="490"/>
      <c r="O67" s="490"/>
      <c r="P67" s="490"/>
      <c r="Q67" s="490"/>
    </row>
    <row r="68" spans="1:17" x14ac:dyDescent="0.2">
      <c r="A68" s="490"/>
      <c r="B68" s="490"/>
      <c r="C68" s="490"/>
      <c r="D68" s="509"/>
      <c r="E68" s="490"/>
      <c r="F68" s="490"/>
      <c r="G68" s="490"/>
      <c r="H68" s="490"/>
      <c r="I68" s="490"/>
      <c r="J68" s="490"/>
      <c r="K68" s="490"/>
      <c r="L68" s="490"/>
      <c r="M68" s="490"/>
      <c r="N68" s="490"/>
      <c r="O68" s="490"/>
      <c r="P68" s="490"/>
      <c r="Q68" s="490"/>
    </row>
    <row r="69" spans="1:17" x14ac:dyDescent="0.2">
      <c r="A69" s="490"/>
      <c r="B69" s="490"/>
      <c r="C69" s="490"/>
      <c r="D69" s="509"/>
      <c r="E69" s="490"/>
      <c r="F69" s="490"/>
      <c r="G69" s="490"/>
      <c r="H69" s="490"/>
      <c r="I69" s="490"/>
      <c r="J69" s="490"/>
      <c r="K69" s="490"/>
      <c r="L69" s="490"/>
      <c r="M69" s="490"/>
      <c r="N69" s="490"/>
      <c r="O69" s="490"/>
      <c r="P69" s="490"/>
      <c r="Q69" s="490"/>
    </row>
    <row r="70" spans="1:17" ht="18" x14ac:dyDescent="0.25">
      <c r="A70" s="490"/>
      <c r="B70" s="490"/>
      <c r="C70" s="490"/>
      <c r="D70" s="642" t="s">
        <v>1301</v>
      </c>
      <c r="E70" s="642"/>
      <c r="F70" s="642"/>
      <c r="G70" s="490"/>
      <c r="H70" s="490"/>
      <c r="I70" s="490"/>
      <c r="J70" s="490"/>
      <c r="K70" s="490"/>
      <c r="L70" s="490"/>
      <c r="M70" s="490"/>
      <c r="N70" s="490"/>
      <c r="O70" s="490"/>
      <c r="P70" s="490"/>
      <c r="Q70" s="490"/>
    </row>
    <row r="71" spans="1:17" ht="13.5" customHeight="1" x14ac:dyDescent="0.2">
      <c r="A71" s="490"/>
      <c r="B71" s="490"/>
      <c r="C71" s="490"/>
      <c r="G71" s="490"/>
      <c r="H71" s="490"/>
      <c r="I71" s="490"/>
      <c r="J71" s="490"/>
      <c r="K71" s="490"/>
      <c r="L71" s="490"/>
      <c r="M71" s="490"/>
      <c r="N71" s="490"/>
      <c r="O71" s="490"/>
      <c r="P71" s="490"/>
      <c r="Q71" s="490"/>
    </row>
    <row r="72" spans="1:17" ht="21.75" customHeight="1" x14ac:dyDescent="0.25">
      <c r="A72" s="643" t="s">
        <v>109</v>
      </c>
      <c r="B72" s="643"/>
      <c r="C72" s="643"/>
      <c r="D72" s="510"/>
      <c r="E72" s="490"/>
      <c r="F72" s="490"/>
      <c r="G72" s="490"/>
      <c r="H72" s="490"/>
      <c r="I72" s="490"/>
      <c r="J72" s="490"/>
      <c r="K72" s="490"/>
      <c r="L72" s="490"/>
      <c r="M72" s="490"/>
      <c r="N72" s="490"/>
      <c r="O72" s="490"/>
      <c r="P72" s="490"/>
      <c r="Q72" s="490"/>
    </row>
    <row r="73" spans="1:17" ht="21.75" customHeight="1" x14ac:dyDescent="0.25">
      <c r="A73" s="644" t="s">
        <v>21</v>
      </c>
      <c r="B73" s="644"/>
      <c r="C73" s="644"/>
      <c r="D73" s="511"/>
      <c r="E73" s="490"/>
      <c r="F73" s="490"/>
      <c r="G73" s="490"/>
      <c r="H73" s="490"/>
      <c r="I73" s="490"/>
      <c r="J73" s="490"/>
      <c r="K73" s="490"/>
      <c r="L73" s="490"/>
      <c r="M73" s="490"/>
      <c r="N73" s="490"/>
      <c r="O73" s="490"/>
      <c r="P73" s="490"/>
      <c r="Q73" s="490"/>
    </row>
    <row r="74" spans="1:17" ht="21.75" customHeight="1" x14ac:dyDescent="0.25">
      <c r="A74" s="644" t="s">
        <v>23</v>
      </c>
      <c r="B74" s="644"/>
      <c r="C74" s="644"/>
      <c r="D74" s="510"/>
      <c r="E74" s="490"/>
      <c r="F74" s="490"/>
      <c r="G74" s="490"/>
      <c r="H74" s="490"/>
      <c r="I74" s="490"/>
      <c r="J74" s="490"/>
      <c r="K74" s="490"/>
      <c r="L74" s="490"/>
      <c r="M74" s="490"/>
      <c r="N74" s="490"/>
      <c r="O74" s="490"/>
      <c r="P74" s="490"/>
      <c r="Q74" s="490"/>
    </row>
    <row r="75" spans="1:17" ht="21.75" customHeight="1" x14ac:dyDescent="0.25">
      <c r="A75" s="644" t="s">
        <v>25</v>
      </c>
      <c r="B75" s="644"/>
      <c r="C75" s="644"/>
      <c r="D75" s="512"/>
      <c r="E75" s="490"/>
      <c r="F75" s="490"/>
      <c r="G75" s="490"/>
      <c r="H75" s="490"/>
      <c r="I75" s="490"/>
      <c r="J75" s="490"/>
      <c r="K75" s="490"/>
      <c r="L75" s="490"/>
      <c r="M75" s="490"/>
      <c r="N75" s="490"/>
      <c r="O75" s="490"/>
      <c r="P75" s="490"/>
      <c r="Q75" s="490"/>
    </row>
  </sheetData>
  <mergeCells count="5">
    <mergeCell ref="D70:F70"/>
    <mergeCell ref="A72:C72"/>
    <mergeCell ref="A73:C73"/>
    <mergeCell ref="A74:C74"/>
    <mergeCell ref="A75:C75"/>
  </mergeCells>
  <printOptions horizontalCentered="1" verticalCentered="1"/>
  <pageMargins left="0" right="0" top="0.27986111111111101" bottom="0" header="0.511811023622047" footer="0.511811023622047"/>
  <pageSetup scale="51" orientation="landscape"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BD200-DBBA-43A3-817C-0D496F2E19F6}">
  <dimension ref="A4:AMK268"/>
  <sheetViews>
    <sheetView showGridLines="0" topLeftCell="A25" zoomScale="130" zoomScaleNormal="130" workbookViewId="0">
      <selection activeCell="C18" sqref="C18"/>
    </sheetView>
  </sheetViews>
  <sheetFormatPr defaultRowHeight="12.75" x14ac:dyDescent="0.2"/>
  <cols>
    <col min="1" max="1" width="9" style="654" customWidth="1"/>
    <col min="2" max="2" width="39.7109375" style="651" customWidth="1"/>
    <col min="3" max="3" width="19.28515625" style="647" customWidth="1"/>
    <col min="4" max="4" width="19.5703125" style="647" customWidth="1"/>
    <col min="5" max="5" width="14.28515625" style="647" customWidth="1"/>
    <col min="6" max="8" width="10.7109375" style="647" customWidth="1"/>
    <col min="9" max="1025" width="11.42578125" style="647" customWidth="1"/>
    <col min="1026" max="16384" width="9.140625" style="720"/>
  </cols>
  <sheetData>
    <row r="4" spans="1:64" ht="13.5" thickBot="1" x14ac:dyDescent="0.25"/>
    <row r="5" spans="1:64" ht="15.75" customHeight="1" thickBot="1" x14ac:dyDescent="0.25">
      <c r="A5" s="645" t="s">
        <v>1308</v>
      </c>
      <c r="B5" s="646"/>
      <c r="D5" s="648" t="s">
        <v>28</v>
      </c>
      <c r="E5" s="649" t="s">
        <v>29</v>
      </c>
    </row>
    <row r="6" spans="1:64" ht="15.75" customHeight="1" thickBot="1" x14ac:dyDescent="0.25">
      <c r="A6" s="650" t="s">
        <v>1066</v>
      </c>
      <c r="B6" s="646"/>
      <c r="D6" s="648" t="s">
        <v>31</v>
      </c>
      <c r="E6" s="649">
        <v>2026</v>
      </c>
    </row>
    <row r="7" spans="1:64" ht="15.75" customHeight="1" thickBot="1" x14ac:dyDescent="0.25">
      <c r="A7" s="647"/>
      <c r="D7" s="652" t="s">
        <v>32</v>
      </c>
      <c r="E7" s="653" t="s">
        <v>1306</v>
      </c>
    </row>
    <row r="8" spans="1:64" ht="15.75" customHeight="1" x14ac:dyDescent="0.2"/>
    <row r="9" spans="1:64" ht="15.75" customHeight="1" x14ac:dyDescent="0.2">
      <c r="D9" s="655"/>
      <c r="E9" s="656"/>
    </row>
    <row r="10" spans="1:64" ht="20.25" customHeight="1" thickBot="1" x14ac:dyDescent="0.25">
      <c r="A10" s="657" t="s">
        <v>1067</v>
      </c>
      <c r="B10" s="658" t="s">
        <v>1068</v>
      </c>
      <c r="C10" s="659"/>
      <c r="D10" s="660"/>
      <c r="E10" s="659"/>
      <c r="F10" s="659"/>
      <c r="G10" s="659"/>
      <c r="H10" s="659"/>
      <c r="I10" s="659"/>
      <c r="J10" s="659"/>
    </row>
    <row r="11" spans="1:64" ht="19.5" customHeight="1" thickBot="1" x14ac:dyDescent="0.25">
      <c r="A11" s="661" t="s">
        <v>141</v>
      </c>
      <c r="B11" s="662" t="s">
        <v>1069</v>
      </c>
      <c r="C11" s="663" t="s">
        <v>1070</v>
      </c>
      <c r="D11" s="664"/>
      <c r="E11" s="665"/>
      <c r="F11" s="666"/>
      <c r="G11" s="666"/>
      <c r="H11" s="666"/>
      <c r="I11" s="666"/>
      <c r="J11" s="666"/>
      <c r="K11" s="667"/>
      <c r="L11" s="667"/>
      <c r="M11" s="667"/>
      <c r="N11" s="667"/>
      <c r="O11" s="667"/>
      <c r="P11" s="667"/>
      <c r="Q11" s="667"/>
      <c r="R11" s="667"/>
      <c r="S11" s="667"/>
      <c r="T11" s="667"/>
      <c r="U11" s="667"/>
      <c r="V11" s="667"/>
      <c r="W11" s="667"/>
      <c r="X11" s="667"/>
      <c r="Y11" s="667"/>
      <c r="Z11" s="667"/>
      <c r="AA11" s="667"/>
      <c r="AB11" s="667"/>
      <c r="AC11" s="667"/>
      <c r="AD11" s="667"/>
      <c r="AE11" s="667"/>
      <c r="AF11" s="667"/>
      <c r="AG11" s="667"/>
      <c r="AH11" s="667"/>
      <c r="AI11" s="667"/>
      <c r="AJ11" s="667"/>
      <c r="AK11" s="667"/>
      <c r="AL11" s="667"/>
      <c r="AM11" s="667"/>
      <c r="AN11" s="667"/>
      <c r="AO11" s="667"/>
      <c r="AP11" s="667"/>
      <c r="AQ11" s="667"/>
      <c r="AR11" s="667"/>
      <c r="AS11" s="667"/>
      <c r="AT11" s="667"/>
      <c r="AU11" s="667"/>
    </row>
    <row r="12" spans="1:64" ht="15" customHeight="1" thickBot="1" x14ac:dyDescent="0.25">
      <c r="A12" s="668" t="s">
        <v>1071</v>
      </c>
      <c r="B12" s="669" t="s">
        <v>1072</v>
      </c>
      <c r="C12" s="670">
        <v>1</v>
      </c>
      <c r="D12" s="671"/>
      <c r="E12" s="666"/>
      <c r="F12" s="666"/>
      <c r="G12" s="666"/>
      <c r="H12" s="666"/>
      <c r="I12" s="666"/>
      <c r="J12" s="666"/>
      <c r="K12" s="667"/>
      <c r="L12" s="667"/>
      <c r="M12" s="667"/>
      <c r="N12" s="667"/>
      <c r="O12" s="667"/>
      <c r="P12" s="667"/>
      <c r="Q12" s="667"/>
      <c r="R12" s="667"/>
      <c r="S12" s="667"/>
      <c r="T12" s="667"/>
      <c r="U12" s="667"/>
      <c r="V12" s="667"/>
      <c r="W12" s="667"/>
      <c r="X12" s="667"/>
      <c r="Y12" s="667"/>
      <c r="Z12" s="667"/>
      <c r="AA12" s="667"/>
      <c r="AB12" s="667"/>
      <c r="AC12" s="667"/>
      <c r="AD12" s="667"/>
      <c r="AE12" s="667"/>
      <c r="AF12" s="667"/>
      <c r="AG12" s="667"/>
      <c r="AH12" s="667"/>
      <c r="AI12" s="667"/>
      <c r="AJ12" s="667"/>
      <c r="AK12" s="667"/>
      <c r="AL12" s="667"/>
      <c r="AM12" s="667"/>
      <c r="AN12" s="667"/>
      <c r="AO12" s="667"/>
      <c r="AP12" s="667"/>
      <c r="AQ12" s="667"/>
      <c r="AR12" s="667"/>
      <c r="AS12" s="667"/>
      <c r="AT12" s="667"/>
      <c r="AU12" s="667"/>
    </row>
    <row r="13" spans="1:64" ht="12" customHeight="1" thickBot="1" x14ac:dyDescent="0.25">
      <c r="A13" s="672"/>
      <c r="B13" s="665"/>
      <c r="C13" s="672"/>
      <c r="D13" s="671"/>
      <c r="E13" s="666"/>
      <c r="F13" s="666"/>
      <c r="G13" s="666"/>
      <c r="H13" s="666"/>
      <c r="I13" s="666"/>
      <c r="J13" s="666"/>
      <c r="K13" s="667"/>
      <c r="L13" s="667"/>
      <c r="M13" s="667"/>
      <c r="N13" s="667"/>
      <c r="O13" s="667"/>
      <c r="P13" s="667"/>
      <c r="Q13" s="667"/>
      <c r="R13" s="667"/>
      <c r="S13" s="667"/>
      <c r="T13" s="667"/>
      <c r="U13" s="667"/>
      <c r="V13" s="667"/>
      <c r="W13" s="667"/>
      <c r="X13" s="667"/>
      <c r="Y13" s="667"/>
      <c r="Z13" s="667"/>
      <c r="AA13" s="667"/>
      <c r="AB13" s="667"/>
      <c r="AC13" s="667"/>
      <c r="AD13" s="667"/>
      <c r="AE13" s="667"/>
      <c r="AF13" s="667"/>
      <c r="AG13" s="667"/>
      <c r="AH13" s="667"/>
      <c r="AI13" s="667"/>
      <c r="AJ13" s="667"/>
      <c r="AK13" s="667"/>
      <c r="AL13" s="667"/>
      <c r="AM13" s="667"/>
      <c r="AN13" s="667"/>
      <c r="AO13" s="667"/>
      <c r="AP13" s="667"/>
      <c r="AQ13" s="667"/>
      <c r="AR13" s="667"/>
      <c r="AS13" s="667"/>
      <c r="AT13" s="667"/>
      <c r="AU13" s="667"/>
    </row>
    <row r="14" spans="1:64" s="677" customFormat="1" ht="15" customHeight="1" thickBot="1" x14ac:dyDescent="0.2">
      <c r="A14" s="673" t="s">
        <v>1073</v>
      </c>
      <c r="B14" s="674" t="s">
        <v>1074</v>
      </c>
      <c r="C14" s="675">
        <f>SUM(C15:C17)</f>
        <v>1857293.1800000002</v>
      </c>
      <c r="D14" s="676"/>
      <c r="E14" s="666"/>
      <c r="F14" s="666"/>
      <c r="G14" s="666"/>
      <c r="H14" s="666"/>
      <c r="I14" s="666"/>
      <c r="J14" s="667"/>
      <c r="K14" s="667"/>
      <c r="L14" s="667"/>
      <c r="M14" s="667"/>
      <c r="N14" s="667"/>
      <c r="O14" s="667"/>
      <c r="P14" s="667"/>
      <c r="Q14" s="667"/>
      <c r="R14" s="667"/>
      <c r="S14" s="667"/>
      <c r="T14" s="667"/>
      <c r="U14" s="667"/>
      <c r="V14" s="667"/>
      <c r="W14" s="667"/>
      <c r="X14" s="667"/>
      <c r="Y14" s="667"/>
      <c r="Z14" s="667"/>
      <c r="AA14" s="667"/>
      <c r="AB14" s="667"/>
      <c r="AC14" s="667"/>
      <c r="AD14" s="667"/>
      <c r="AE14" s="667"/>
      <c r="AF14" s="667"/>
      <c r="AG14" s="667"/>
      <c r="AH14" s="667"/>
      <c r="AI14" s="667"/>
      <c r="AJ14" s="667"/>
      <c r="AK14" s="667"/>
      <c r="AL14" s="667"/>
      <c r="AM14" s="667"/>
      <c r="AN14" s="667"/>
      <c r="AO14" s="667"/>
      <c r="AP14" s="667"/>
      <c r="AQ14" s="667"/>
      <c r="AR14" s="667"/>
      <c r="AS14" s="667"/>
      <c r="AT14" s="667"/>
      <c r="AU14" s="667"/>
      <c r="AV14" s="667"/>
      <c r="AW14" s="667"/>
      <c r="AX14" s="667"/>
      <c r="AY14" s="667"/>
      <c r="AZ14" s="667"/>
      <c r="BA14" s="667"/>
      <c r="BB14" s="667"/>
      <c r="BC14" s="667"/>
      <c r="BD14" s="667"/>
      <c r="BE14" s="667"/>
      <c r="BF14" s="667"/>
      <c r="BG14" s="667"/>
      <c r="BH14" s="667"/>
      <c r="BI14" s="667"/>
      <c r="BJ14" s="667"/>
      <c r="BK14" s="667"/>
      <c r="BL14" s="667"/>
    </row>
    <row r="15" spans="1:64" s="677" customFormat="1" ht="15" customHeight="1" x14ac:dyDescent="0.15">
      <c r="A15" s="678" t="s">
        <v>1075</v>
      </c>
      <c r="B15" s="679" t="s">
        <v>1076</v>
      </c>
      <c r="C15" s="680">
        <v>1909045.32</v>
      </c>
      <c r="D15" s="676"/>
      <c r="E15" s="681"/>
      <c r="F15" s="666"/>
      <c r="G15" s="666"/>
      <c r="H15" s="666"/>
      <c r="I15" s="666"/>
      <c r="J15" s="666"/>
      <c r="K15" s="667"/>
      <c r="L15" s="667"/>
      <c r="M15" s="667"/>
      <c r="N15" s="667"/>
      <c r="O15" s="667"/>
      <c r="P15" s="667"/>
      <c r="Q15" s="667"/>
      <c r="R15" s="667"/>
      <c r="S15" s="667"/>
      <c r="T15" s="667"/>
      <c r="U15" s="667"/>
      <c r="V15" s="667"/>
      <c r="W15" s="667"/>
      <c r="X15" s="667"/>
      <c r="Y15" s="667"/>
      <c r="Z15" s="667"/>
      <c r="AA15" s="667"/>
      <c r="AB15" s="667"/>
      <c r="AC15" s="667"/>
      <c r="AD15" s="667"/>
      <c r="AE15" s="667"/>
      <c r="AF15" s="667"/>
      <c r="AG15" s="667"/>
      <c r="AH15" s="667"/>
      <c r="AI15" s="667"/>
      <c r="AJ15" s="667"/>
      <c r="AK15" s="667"/>
      <c r="AL15" s="667"/>
      <c r="AM15" s="667"/>
      <c r="AN15" s="667"/>
      <c r="AO15" s="667"/>
      <c r="AP15" s="667"/>
      <c r="AQ15" s="667"/>
      <c r="AR15" s="667"/>
      <c r="AS15" s="667"/>
      <c r="AT15" s="667"/>
      <c r="AU15" s="667"/>
      <c r="AV15" s="667"/>
      <c r="AW15" s="667"/>
      <c r="AX15" s="667"/>
      <c r="AY15" s="667"/>
      <c r="AZ15" s="667"/>
      <c r="BA15" s="667"/>
      <c r="BB15" s="667"/>
      <c r="BC15" s="667"/>
      <c r="BD15" s="667"/>
      <c r="BE15" s="667"/>
      <c r="BF15" s="667"/>
      <c r="BG15" s="667"/>
      <c r="BH15" s="667"/>
      <c r="BI15" s="667"/>
      <c r="BJ15" s="667"/>
      <c r="BK15" s="667"/>
      <c r="BL15" s="667"/>
    </row>
    <row r="16" spans="1:64" s="677" customFormat="1" ht="15" customHeight="1" x14ac:dyDescent="0.15">
      <c r="A16" s="682" t="s">
        <v>1077</v>
      </c>
      <c r="B16" s="683" t="s">
        <v>1078</v>
      </c>
      <c r="C16" s="684">
        <v>-54752.14</v>
      </c>
      <c r="D16" s="676"/>
      <c r="E16" s="666"/>
      <c r="F16" s="666"/>
      <c r="G16" s="666"/>
      <c r="H16" s="666"/>
      <c r="I16" s="666"/>
      <c r="J16" s="666"/>
      <c r="K16" s="667"/>
      <c r="L16" s="667"/>
      <c r="M16" s="667"/>
      <c r="N16" s="667"/>
      <c r="O16" s="667"/>
      <c r="P16" s="667"/>
      <c r="Q16" s="667"/>
      <c r="R16" s="667"/>
      <c r="S16" s="667"/>
      <c r="T16" s="667"/>
      <c r="U16" s="667"/>
      <c r="V16" s="667"/>
      <c r="W16" s="667"/>
      <c r="X16" s="667"/>
      <c r="Y16" s="667"/>
      <c r="Z16" s="667"/>
      <c r="AA16" s="667"/>
      <c r="AB16" s="667"/>
      <c r="AC16" s="667"/>
      <c r="AD16" s="667"/>
      <c r="AE16" s="667"/>
      <c r="AF16" s="667"/>
      <c r="AG16" s="667"/>
      <c r="AH16" s="667"/>
      <c r="AI16" s="667"/>
      <c r="AJ16" s="667"/>
      <c r="AK16" s="667"/>
      <c r="AL16" s="667"/>
      <c r="AM16" s="667"/>
      <c r="AN16" s="667"/>
      <c r="AO16" s="667"/>
      <c r="AP16" s="667"/>
      <c r="AQ16" s="667"/>
      <c r="AR16" s="667"/>
      <c r="AS16" s="667"/>
      <c r="AT16" s="667"/>
      <c r="AU16" s="667"/>
      <c r="AV16" s="667"/>
      <c r="AW16" s="667"/>
      <c r="AX16" s="667"/>
      <c r="AY16" s="667"/>
      <c r="AZ16" s="667"/>
      <c r="BA16" s="667"/>
      <c r="BB16" s="667"/>
      <c r="BC16" s="667"/>
      <c r="BD16" s="667"/>
      <c r="BE16" s="667"/>
      <c r="BF16" s="667"/>
      <c r="BG16" s="667"/>
      <c r="BH16" s="667"/>
      <c r="BI16" s="667"/>
      <c r="BJ16" s="667"/>
      <c r="BK16" s="667"/>
      <c r="BL16" s="667"/>
    </row>
    <row r="17" spans="1:64" s="677" customFormat="1" ht="15" customHeight="1" x14ac:dyDescent="0.15">
      <c r="A17" s="678" t="s">
        <v>1079</v>
      </c>
      <c r="B17" s="685" t="s">
        <v>1080</v>
      </c>
      <c r="C17" s="686">
        <v>3000</v>
      </c>
      <c r="D17" s="676"/>
      <c r="E17" s="666"/>
      <c r="F17" s="666"/>
      <c r="G17" s="666"/>
      <c r="H17" s="666"/>
      <c r="I17" s="666"/>
      <c r="J17" s="666"/>
      <c r="K17" s="667"/>
      <c r="L17" s="667"/>
      <c r="M17" s="667"/>
      <c r="N17" s="667"/>
      <c r="O17" s="667"/>
      <c r="P17" s="667"/>
      <c r="Q17" s="667"/>
      <c r="R17" s="667"/>
      <c r="S17" s="667"/>
      <c r="T17" s="667"/>
      <c r="U17" s="667"/>
      <c r="V17" s="667"/>
      <c r="W17" s="667"/>
      <c r="X17" s="667"/>
      <c r="Y17" s="667"/>
      <c r="Z17" s="667"/>
      <c r="AA17" s="667"/>
      <c r="AB17" s="667"/>
      <c r="AC17" s="667"/>
      <c r="AD17" s="667"/>
      <c r="AE17" s="667"/>
      <c r="AF17" s="667"/>
      <c r="AG17" s="667"/>
      <c r="AH17" s="667"/>
      <c r="AI17" s="667"/>
      <c r="AJ17" s="667"/>
      <c r="AK17" s="667"/>
      <c r="AL17" s="667"/>
      <c r="AM17" s="667"/>
      <c r="AN17" s="667"/>
      <c r="AO17" s="667"/>
      <c r="AP17" s="667"/>
      <c r="AQ17" s="667"/>
      <c r="AR17" s="667"/>
      <c r="AS17" s="667"/>
      <c r="AT17" s="667"/>
      <c r="AU17" s="667"/>
      <c r="AV17" s="667"/>
      <c r="AW17" s="667"/>
      <c r="AX17" s="667"/>
      <c r="AY17" s="667"/>
      <c r="AZ17" s="667"/>
      <c r="BA17" s="667"/>
      <c r="BB17" s="667"/>
      <c r="BC17" s="667"/>
      <c r="BD17" s="667"/>
      <c r="BE17" s="667"/>
      <c r="BF17" s="667"/>
      <c r="BG17" s="667"/>
      <c r="BH17" s="667"/>
      <c r="BI17" s="667"/>
      <c r="BJ17" s="667"/>
      <c r="BK17" s="667"/>
      <c r="BL17" s="667"/>
    </row>
    <row r="18" spans="1:64" s="677" customFormat="1" ht="12" customHeight="1" thickBot="1" x14ac:dyDescent="0.2">
      <c r="A18" s="687"/>
      <c r="B18" s="688"/>
      <c r="C18" s="689"/>
      <c r="D18" s="676"/>
      <c r="E18" s="690"/>
      <c r="F18" s="666"/>
      <c r="G18" s="666"/>
      <c r="H18" s="666"/>
      <c r="I18" s="666"/>
      <c r="J18" s="666"/>
      <c r="K18" s="667"/>
      <c r="L18" s="667"/>
      <c r="M18" s="667"/>
      <c r="N18" s="667"/>
      <c r="O18" s="667"/>
      <c r="P18" s="667"/>
      <c r="Q18" s="667"/>
      <c r="R18" s="667"/>
      <c r="S18" s="667"/>
      <c r="T18" s="667"/>
      <c r="U18" s="667"/>
      <c r="V18" s="667"/>
      <c r="W18" s="667"/>
      <c r="X18" s="667"/>
      <c r="Y18" s="667"/>
      <c r="Z18" s="667"/>
      <c r="AA18" s="667"/>
      <c r="AB18" s="667"/>
      <c r="AC18" s="667"/>
      <c r="AD18" s="667"/>
      <c r="AE18" s="667"/>
      <c r="AF18" s="667"/>
      <c r="AG18" s="667"/>
      <c r="AH18" s="667"/>
      <c r="AI18" s="667"/>
      <c r="AJ18" s="667"/>
      <c r="AK18" s="667"/>
      <c r="AL18" s="667"/>
      <c r="AM18" s="667"/>
      <c r="AN18" s="667"/>
      <c r="AO18" s="667"/>
      <c r="AP18" s="667"/>
      <c r="AQ18" s="667"/>
      <c r="AR18" s="667"/>
      <c r="AS18" s="667"/>
      <c r="AT18" s="667"/>
      <c r="AU18" s="667"/>
      <c r="AV18" s="667"/>
      <c r="AW18" s="667"/>
      <c r="AX18" s="667"/>
      <c r="AY18" s="667"/>
      <c r="AZ18" s="667"/>
      <c r="BA18" s="667"/>
      <c r="BB18" s="667"/>
      <c r="BC18" s="667"/>
      <c r="BD18" s="667"/>
      <c r="BE18" s="667"/>
      <c r="BF18" s="667"/>
      <c r="BG18" s="667"/>
      <c r="BH18" s="667"/>
      <c r="BI18" s="667"/>
      <c r="BJ18" s="667"/>
      <c r="BK18" s="667"/>
      <c r="BL18" s="667"/>
    </row>
    <row r="19" spans="1:64" s="677" customFormat="1" ht="15" customHeight="1" thickBot="1" x14ac:dyDescent="0.2">
      <c r="A19" s="691" t="s">
        <v>1081</v>
      </c>
      <c r="B19" s="692" t="s">
        <v>1082</v>
      </c>
      <c r="C19" s="693">
        <f>SUM(C20:C44)</f>
        <v>1857293.1800000002</v>
      </c>
      <c r="D19" s="676"/>
      <c r="E19" s="690"/>
      <c r="F19" s="666"/>
      <c r="G19" s="666"/>
      <c r="H19" s="666"/>
      <c r="I19" s="666"/>
      <c r="J19" s="666"/>
      <c r="K19" s="667"/>
      <c r="L19" s="667"/>
      <c r="M19" s="667"/>
      <c r="N19" s="667"/>
      <c r="O19" s="667"/>
      <c r="P19" s="667"/>
      <c r="Q19" s="667"/>
      <c r="R19" s="667"/>
      <c r="S19" s="667"/>
      <c r="T19" s="667"/>
      <c r="U19" s="667"/>
      <c r="V19" s="667"/>
      <c r="W19" s="667"/>
      <c r="X19" s="667"/>
      <c r="Y19" s="667"/>
      <c r="Z19" s="667"/>
      <c r="AA19" s="667"/>
      <c r="AB19" s="667"/>
      <c r="AC19" s="667"/>
      <c r="AD19" s="667"/>
      <c r="AE19" s="667"/>
      <c r="AF19" s="667"/>
      <c r="AG19" s="667"/>
      <c r="AH19" s="667"/>
      <c r="AI19" s="667"/>
      <c r="AJ19" s="667"/>
      <c r="AK19" s="667"/>
      <c r="AL19" s="667"/>
      <c r="AM19" s="667"/>
      <c r="AN19" s="667"/>
      <c r="AO19" s="667"/>
      <c r="AP19" s="667"/>
      <c r="AQ19" s="667"/>
      <c r="AR19" s="667"/>
      <c r="AS19" s="667"/>
      <c r="AT19" s="667"/>
      <c r="AU19" s="667"/>
      <c r="AV19" s="667"/>
      <c r="AW19" s="667"/>
      <c r="AX19" s="667"/>
      <c r="AY19" s="667"/>
      <c r="AZ19" s="667"/>
      <c r="BA19" s="667"/>
      <c r="BB19" s="667"/>
      <c r="BC19" s="667"/>
      <c r="BD19" s="667"/>
      <c r="BE19" s="667"/>
      <c r="BF19" s="667"/>
      <c r="BG19" s="667"/>
      <c r="BH19" s="667"/>
      <c r="BI19" s="667"/>
      <c r="BJ19" s="667"/>
      <c r="BK19" s="667"/>
      <c r="BL19" s="667"/>
    </row>
    <row r="20" spans="1:64" s="677" customFormat="1" ht="15" customHeight="1" thickBot="1" x14ac:dyDescent="0.2">
      <c r="A20" s="694" t="s">
        <v>1083</v>
      </c>
      <c r="B20" s="695" t="s">
        <v>1084</v>
      </c>
      <c r="C20" s="696">
        <f>SUM('[1]FIN. DETALHADO'!D14:D21)</f>
        <v>740292.2</v>
      </c>
      <c r="D20" s="676"/>
      <c r="E20" s="676"/>
      <c r="F20" s="666"/>
      <c r="G20" s="666"/>
      <c r="H20" s="666"/>
      <c r="I20" s="666"/>
      <c r="J20" s="666"/>
      <c r="K20" s="667"/>
      <c r="L20" s="667"/>
      <c r="M20" s="667"/>
      <c r="N20" s="667"/>
      <c r="O20" s="667"/>
      <c r="P20" s="667"/>
      <c r="Q20" s="667"/>
      <c r="R20" s="667"/>
      <c r="S20" s="667"/>
      <c r="T20" s="667"/>
      <c r="U20" s="667"/>
      <c r="V20" s="667"/>
      <c r="W20" s="667"/>
      <c r="X20" s="667"/>
      <c r="Y20" s="667"/>
      <c r="Z20" s="667"/>
      <c r="AA20" s="667"/>
      <c r="AB20" s="667"/>
      <c r="AC20" s="667"/>
      <c r="AD20" s="667"/>
      <c r="AE20" s="667"/>
      <c r="AF20" s="667"/>
      <c r="AG20" s="667"/>
      <c r="AH20" s="667"/>
      <c r="AI20" s="667"/>
      <c r="AJ20" s="667"/>
      <c r="AK20" s="667"/>
      <c r="AL20" s="667"/>
      <c r="AM20" s="667"/>
      <c r="AN20" s="667"/>
      <c r="AO20" s="667"/>
      <c r="AP20" s="667"/>
      <c r="AQ20" s="667"/>
      <c r="AR20" s="667"/>
      <c r="AS20" s="667"/>
      <c r="AT20" s="667"/>
      <c r="AU20" s="667"/>
      <c r="AV20" s="667"/>
      <c r="AW20" s="667"/>
      <c r="AX20" s="667"/>
      <c r="AY20" s="667"/>
      <c r="AZ20" s="667"/>
      <c r="BA20" s="667"/>
      <c r="BB20" s="667"/>
      <c r="BC20" s="667"/>
      <c r="BD20" s="667"/>
      <c r="BE20" s="667"/>
      <c r="BF20" s="667"/>
      <c r="BG20" s="667"/>
      <c r="BH20" s="667"/>
      <c r="BI20" s="667"/>
      <c r="BJ20" s="667"/>
      <c r="BK20" s="667"/>
      <c r="BL20" s="667"/>
    </row>
    <row r="21" spans="1:64" s="677" customFormat="1" ht="15" customHeight="1" thickBot="1" x14ac:dyDescent="0.2">
      <c r="A21" s="697" t="s">
        <v>1085</v>
      </c>
      <c r="B21" s="698" t="s">
        <v>1086</v>
      </c>
      <c r="C21" s="699">
        <f>SUM('[1]FIN. DETALHADO'!D22:D59)</f>
        <v>514126.54</v>
      </c>
      <c r="D21" s="676"/>
      <c r="E21" s="666"/>
      <c r="F21" s="666"/>
      <c r="G21" s="666"/>
      <c r="H21" s="666"/>
      <c r="I21" s="666"/>
      <c r="J21" s="666"/>
      <c r="K21" s="667"/>
      <c r="L21" s="667"/>
      <c r="M21" s="667"/>
      <c r="N21" s="667"/>
      <c r="O21" s="667"/>
      <c r="P21" s="667"/>
      <c r="Q21" s="667"/>
      <c r="R21" s="667"/>
      <c r="S21" s="667"/>
      <c r="T21" s="667"/>
      <c r="U21" s="667"/>
      <c r="V21" s="667"/>
      <c r="W21" s="667"/>
      <c r="X21" s="667"/>
      <c r="Y21" s="667"/>
      <c r="Z21" s="667"/>
      <c r="AA21" s="667"/>
      <c r="AB21" s="667"/>
      <c r="AC21" s="667"/>
      <c r="AD21" s="667"/>
      <c r="AE21" s="667"/>
      <c r="AF21" s="667"/>
      <c r="AG21" s="667"/>
      <c r="AH21" s="667"/>
      <c r="AI21" s="667"/>
      <c r="AJ21" s="667"/>
      <c r="AK21" s="667"/>
      <c r="AL21" s="667"/>
      <c r="AM21" s="667"/>
      <c r="AN21" s="667"/>
      <c r="AO21" s="667"/>
      <c r="AP21" s="667"/>
      <c r="AQ21" s="667"/>
      <c r="AR21" s="667"/>
      <c r="AS21" s="667"/>
      <c r="AT21" s="667"/>
      <c r="AU21" s="667"/>
      <c r="AV21" s="667"/>
      <c r="AW21" s="667"/>
      <c r="AX21" s="667"/>
      <c r="AY21" s="667"/>
      <c r="AZ21" s="667"/>
      <c r="BA21" s="667"/>
      <c r="BB21" s="667"/>
      <c r="BC21" s="667"/>
      <c r="BD21" s="667"/>
      <c r="BE21" s="667"/>
      <c r="BF21" s="667"/>
      <c r="BG21" s="667"/>
      <c r="BH21" s="667"/>
      <c r="BI21" s="667"/>
      <c r="BJ21" s="667"/>
      <c r="BK21" s="667"/>
      <c r="BL21" s="667"/>
    </row>
    <row r="22" spans="1:64" s="677" customFormat="1" ht="15" customHeight="1" thickBot="1" x14ac:dyDescent="0.2">
      <c r="A22" s="697" t="s">
        <v>1087</v>
      </c>
      <c r="B22" s="698" t="s">
        <v>1088</v>
      </c>
      <c r="C22" s="699">
        <f>SUM('[1]FIN. DETALHADO'!D60:D66)</f>
        <v>3325</v>
      </c>
      <c r="D22" s="676"/>
      <c r="E22" s="700"/>
      <c r="F22" s="666"/>
      <c r="G22" s="666"/>
      <c r="H22" s="666"/>
      <c r="I22" s="666"/>
      <c r="J22" s="666"/>
      <c r="K22" s="667"/>
      <c r="L22" s="667"/>
      <c r="M22" s="667"/>
      <c r="N22" s="667"/>
      <c r="O22" s="667"/>
      <c r="P22" s="667"/>
      <c r="Q22" s="667"/>
      <c r="R22" s="667"/>
      <c r="S22" s="667"/>
      <c r="T22" s="667"/>
      <c r="U22" s="667"/>
      <c r="V22" s="667"/>
      <c r="W22" s="667"/>
      <c r="X22" s="667"/>
      <c r="Y22" s="667"/>
      <c r="Z22" s="667"/>
      <c r="AA22" s="667"/>
      <c r="AB22" s="667"/>
      <c r="AC22" s="667"/>
      <c r="AD22" s="667"/>
      <c r="AE22" s="667"/>
      <c r="AF22" s="667"/>
      <c r="AG22" s="667"/>
      <c r="AH22" s="667"/>
      <c r="AI22" s="667"/>
      <c r="AJ22" s="667"/>
      <c r="AK22" s="667"/>
      <c r="AL22" s="667"/>
      <c r="AM22" s="667"/>
      <c r="AN22" s="667"/>
      <c r="AO22" s="667"/>
      <c r="AP22" s="667"/>
      <c r="AQ22" s="667"/>
      <c r="AR22" s="667"/>
      <c r="AS22" s="667"/>
      <c r="AT22" s="667"/>
      <c r="AU22" s="667"/>
      <c r="AV22" s="667"/>
      <c r="AW22" s="667"/>
      <c r="AX22" s="667"/>
      <c r="AY22" s="667"/>
      <c r="AZ22" s="667"/>
      <c r="BA22" s="667"/>
      <c r="BB22" s="667"/>
      <c r="BC22" s="667"/>
      <c r="BD22" s="667"/>
      <c r="BE22" s="667"/>
      <c r="BF22" s="667"/>
      <c r="BG22" s="667"/>
      <c r="BH22" s="667"/>
      <c r="BI22" s="667"/>
      <c r="BJ22" s="667"/>
      <c r="BK22" s="667"/>
      <c r="BL22" s="667"/>
    </row>
    <row r="23" spans="1:64" s="677" customFormat="1" ht="15" customHeight="1" thickBot="1" x14ac:dyDescent="0.2">
      <c r="A23" s="697" t="s">
        <v>1089</v>
      </c>
      <c r="B23" s="698" t="s">
        <v>1090</v>
      </c>
      <c r="C23" s="699">
        <f>SUM('[1]FIN. DETALHADO'!D67:D68)</f>
        <v>156432.52000000002</v>
      </c>
      <c r="D23" s="701"/>
      <c r="E23" s="676"/>
      <c r="F23" s="666"/>
      <c r="G23" s="666"/>
      <c r="H23" s="666"/>
      <c r="I23" s="666"/>
      <c r="J23" s="666"/>
      <c r="K23" s="667"/>
      <c r="L23" s="667"/>
      <c r="M23" s="667"/>
      <c r="N23" s="667"/>
      <c r="O23" s="667"/>
      <c r="P23" s="667"/>
      <c r="Q23" s="667"/>
      <c r="R23" s="667"/>
      <c r="S23" s="667"/>
      <c r="T23" s="667"/>
      <c r="U23" s="667"/>
      <c r="V23" s="667"/>
      <c r="W23" s="667"/>
      <c r="X23" s="667"/>
      <c r="Y23" s="667"/>
      <c r="Z23" s="667"/>
      <c r="AA23" s="667"/>
      <c r="AB23" s="667"/>
      <c r="AC23" s="667"/>
      <c r="AD23" s="667"/>
      <c r="AE23" s="667"/>
      <c r="AF23" s="667"/>
      <c r="AG23" s="667"/>
      <c r="AH23" s="667"/>
      <c r="AI23" s="667"/>
      <c r="AJ23" s="667"/>
      <c r="AK23" s="667"/>
      <c r="AL23" s="667"/>
      <c r="AM23" s="667"/>
      <c r="AN23" s="667"/>
      <c r="AO23" s="667"/>
      <c r="AP23" s="667"/>
      <c r="AQ23" s="667"/>
      <c r="AR23" s="667"/>
      <c r="AS23" s="667"/>
      <c r="AT23" s="667"/>
      <c r="AU23" s="667"/>
      <c r="AV23" s="667"/>
      <c r="AW23" s="667"/>
      <c r="AX23" s="667"/>
      <c r="AY23" s="667"/>
      <c r="AZ23" s="667"/>
      <c r="BA23" s="667"/>
      <c r="BB23" s="667"/>
      <c r="BC23" s="667"/>
      <c r="BD23" s="667"/>
      <c r="BE23" s="667"/>
      <c r="BF23" s="667"/>
      <c r="BG23" s="667"/>
      <c r="BH23" s="667"/>
      <c r="BI23" s="667"/>
      <c r="BJ23" s="667"/>
      <c r="BK23" s="667"/>
      <c r="BL23" s="667"/>
    </row>
    <row r="24" spans="1:64" s="677" customFormat="1" ht="15" customHeight="1" thickBot="1" x14ac:dyDescent="0.2">
      <c r="A24" s="697" t="s">
        <v>1091</v>
      </c>
      <c r="B24" s="698" t="s">
        <v>1092</v>
      </c>
      <c r="C24" s="699">
        <f>SUM('[1]FIN. DETALHADO'!D69:D73)</f>
        <v>7783</v>
      </c>
      <c r="D24" s="701"/>
      <c r="E24" s="666"/>
      <c r="F24" s="666"/>
      <c r="G24" s="666"/>
      <c r="H24" s="666"/>
      <c r="I24" s="666"/>
      <c r="J24" s="666"/>
      <c r="K24" s="667"/>
      <c r="L24" s="667"/>
      <c r="M24" s="667"/>
      <c r="N24" s="667"/>
      <c r="O24" s="667"/>
      <c r="P24" s="667"/>
      <c r="Q24" s="667"/>
      <c r="R24" s="667"/>
      <c r="S24" s="667"/>
      <c r="T24" s="667"/>
      <c r="U24" s="667"/>
      <c r="V24" s="667"/>
      <c r="W24" s="667"/>
      <c r="X24" s="667"/>
      <c r="Y24" s="667"/>
      <c r="Z24" s="667"/>
      <c r="AA24" s="667"/>
      <c r="AB24" s="667"/>
      <c r="AC24" s="667"/>
      <c r="AD24" s="667"/>
      <c r="AE24" s="667"/>
      <c r="AF24" s="667"/>
      <c r="AG24" s="667"/>
      <c r="AH24" s="667"/>
      <c r="AI24" s="667"/>
      <c r="AJ24" s="667"/>
      <c r="AK24" s="667"/>
      <c r="AL24" s="667"/>
      <c r="AM24" s="667"/>
      <c r="AN24" s="667"/>
      <c r="AO24" s="667"/>
      <c r="AP24" s="667"/>
      <c r="AQ24" s="667"/>
      <c r="AR24" s="667"/>
      <c r="AS24" s="667"/>
      <c r="AT24" s="667"/>
      <c r="AU24" s="667"/>
      <c r="AV24" s="667"/>
      <c r="AW24" s="667"/>
      <c r="AX24" s="667"/>
      <c r="AY24" s="667"/>
      <c r="AZ24" s="667"/>
      <c r="BA24" s="667"/>
      <c r="BB24" s="667"/>
      <c r="BC24" s="667"/>
      <c r="BD24" s="667"/>
      <c r="BE24" s="667"/>
      <c r="BF24" s="667"/>
      <c r="BG24" s="667"/>
      <c r="BH24" s="667"/>
      <c r="BI24" s="667"/>
      <c r="BJ24" s="667"/>
      <c r="BK24" s="667"/>
      <c r="BL24" s="667"/>
    </row>
    <row r="25" spans="1:64" s="677" customFormat="1" ht="15" customHeight="1" thickBot="1" x14ac:dyDescent="0.2">
      <c r="A25" s="697" t="s">
        <v>1093</v>
      </c>
      <c r="B25" s="698" t="s">
        <v>1094</v>
      </c>
      <c r="C25" s="699">
        <f>SUM('[1]FIN. DETALHADO'!D74:D78)</f>
        <v>57931.97</v>
      </c>
      <c r="D25" s="666"/>
      <c r="E25" s="702"/>
      <c r="F25" s="666"/>
      <c r="G25" s="666"/>
      <c r="H25" s="666"/>
      <c r="I25" s="666"/>
      <c r="J25" s="666"/>
      <c r="K25" s="667"/>
      <c r="L25" s="667"/>
      <c r="M25" s="667"/>
      <c r="N25" s="667"/>
      <c r="O25" s="667"/>
      <c r="P25" s="667"/>
      <c r="Q25" s="667"/>
      <c r="R25" s="667"/>
      <c r="S25" s="667"/>
      <c r="T25" s="667"/>
      <c r="U25" s="667"/>
      <c r="V25" s="667"/>
      <c r="W25" s="667"/>
      <c r="X25" s="667"/>
      <c r="Y25" s="667"/>
      <c r="Z25" s="667"/>
      <c r="AA25" s="667"/>
      <c r="AB25" s="667"/>
      <c r="AC25" s="667"/>
      <c r="AD25" s="667"/>
      <c r="AE25" s="667"/>
      <c r="AF25" s="667"/>
      <c r="AG25" s="667"/>
      <c r="AH25" s="667"/>
      <c r="AI25" s="667"/>
      <c r="AJ25" s="667"/>
      <c r="AK25" s="667"/>
      <c r="AL25" s="667"/>
      <c r="AM25" s="667"/>
      <c r="AN25" s="667"/>
      <c r="AO25" s="667"/>
      <c r="AP25" s="667"/>
      <c r="AQ25" s="667"/>
      <c r="AR25" s="667"/>
      <c r="AS25" s="667"/>
      <c r="AT25" s="667"/>
      <c r="AU25" s="667"/>
      <c r="AV25" s="667"/>
      <c r="AW25" s="667"/>
      <c r="AX25" s="667"/>
      <c r="AY25" s="667"/>
      <c r="AZ25" s="667"/>
      <c r="BA25" s="667"/>
      <c r="BB25" s="667"/>
      <c r="BC25" s="667"/>
      <c r="BD25" s="667"/>
      <c r="BE25" s="667"/>
      <c r="BF25" s="667"/>
      <c r="BG25" s="667"/>
      <c r="BH25" s="667"/>
      <c r="BI25" s="667"/>
      <c r="BJ25" s="667"/>
      <c r="BK25" s="667"/>
      <c r="BL25" s="667"/>
    </row>
    <row r="26" spans="1:64" s="677" customFormat="1" ht="15" customHeight="1" thickBot="1" x14ac:dyDescent="0.2">
      <c r="A26" s="697" t="s">
        <v>1095</v>
      </c>
      <c r="B26" s="698" t="s">
        <v>1096</v>
      </c>
      <c r="C26" s="699">
        <f>SUM('[1]FIN. DETALHADO'!D79:D84)</f>
        <v>131167.03</v>
      </c>
      <c r="D26" s="666"/>
      <c r="E26" s="702"/>
      <c r="F26" s="666"/>
      <c r="G26" s="666"/>
      <c r="H26" s="666"/>
      <c r="I26" s="666"/>
      <c r="J26" s="666"/>
      <c r="K26" s="667"/>
      <c r="L26" s="667"/>
      <c r="M26" s="667"/>
      <c r="N26" s="667"/>
      <c r="O26" s="667"/>
      <c r="P26" s="667"/>
      <c r="Q26" s="667"/>
      <c r="R26" s="667"/>
      <c r="S26" s="667"/>
      <c r="T26" s="667"/>
      <c r="U26" s="667"/>
      <c r="V26" s="667"/>
      <c r="W26" s="667"/>
      <c r="X26" s="667"/>
      <c r="Y26" s="667"/>
      <c r="Z26" s="667"/>
      <c r="AA26" s="667"/>
      <c r="AB26" s="667"/>
      <c r="AC26" s="667"/>
      <c r="AD26" s="667"/>
      <c r="AE26" s="667"/>
      <c r="AF26" s="667"/>
      <c r="AG26" s="667"/>
      <c r="AH26" s="667"/>
      <c r="AI26" s="667"/>
      <c r="AJ26" s="667"/>
      <c r="AK26" s="667"/>
      <c r="AL26" s="667"/>
      <c r="AM26" s="667"/>
      <c r="AN26" s="667"/>
      <c r="AO26" s="667"/>
      <c r="AP26" s="667"/>
      <c r="AQ26" s="667"/>
      <c r="AR26" s="667"/>
      <c r="AS26" s="667"/>
      <c r="AT26" s="667"/>
      <c r="AU26" s="667"/>
      <c r="AV26" s="667"/>
      <c r="AW26" s="667"/>
      <c r="AX26" s="667"/>
      <c r="AY26" s="667"/>
      <c r="AZ26" s="667"/>
      <c r="BA26" s="667"/>
      <c r="BB26" s="667"/>
      <c r="BC26" s="667"/>
      <c r="BD26" s="667"/>
      <c r="BE26" s="667"/>
      <c r="BF26" s="667"/>
      <c r="BG26" s="667"/>
      <c r="BH26" s="667"/>
      <c r="BI26" s="667"/>
      <c r="BJ26" s="667"/>
      <c r="BK26" s="667"/>
      <c r="BL26" s="667"/>
    </row>
    <row r="27" spans="1:64" s="677" customFormat="1" ht="15" customHeight="1" thickBot="1" x14ac:dyDescent="0.2">
      <c r="A27" s="697" t="s">
        <v>1097</v>
      </c>
      <c r="B27" s="698" t="s">
        <v>1098</v>
      </c>
      <c r="C27" s="699">
        <f>SUM('[1]FIN. DETALHADO'!D85:D89)</f>
        <v>5153.83</v>
      </c>
      <c r="D27" s="676"/>
      <c r="E27" s="702"/>
      <c r="F27" s="666"/>
      <c r="G27" s="666"/>
      <c r="H27" s="666"/>
      <c r="I27" s="666"/>
      <c r="J27" s="666"/>
      <c r="K27" s="667"/>
      <c r="L27" s="667"/>
      <c r="M27" s="667"/>
      <c r="N27" s="667"/>
      <c r="O27" s="667"/>
      <c r="P27" s="667"/>
      <c r="Q27" s="667"/>
      <c r="R27" s="667"/>
      <c r="S27" s="667"/>
      <c r="T27" s="667"/>
      <c r="U27" s="667"/>
      <c r="V27" s="667"/>
      <c r="W27" s="667"/>
      <c r="X27" s="667"/>
      <c r="Y27" s="667"/>
      <c r="Z27" s="667"/>
      <c r="AA27" s="667"/>
      <c r="AB27" s="667"/>
      <c r="AC27" s="667"/>
      <c r="AD27" s="667"/>
      <c r="AE27" s="667"/>
      <c r="AF27" s="667"/>
      <c r="AG27" s="667"/>
      <c r="AH27" s="667"/>
      <c r="AI27" s="667"/>
      <c r="AJ27" s="667"/>
      <c r="AK27" s="667"/>
      <c r="AL27" s="667"/>
      <c r="AM27" s="667"/>
      <c r="AN27" s="667"/>
      <c r="AO27" s="667"/>
      <c r="AP27" s="667"/>
      <c r="AQ27" s="667"/>
      <c r="AR27" s="667"/>
      <c r="AS27" s="667"/>
      <c r="AT27" s="667"/>
      <c r="AU27" s="667"/>
      <c r="AV27" s="667"/>
      <c r="AW27" s="667"/>
      <c r="AX27" s="667"/>
      <c r="AY27" s="667"/>
      <c r="AZ27" s="667"/>
      <c r="BA27" s="667"/>
      <c r="BB27" s="667"/>
      <c r="BC27" s="667"/>
      <c r="BD27" s="667"/>
      <c r="BE27" s="667"/>
      <c r="BF27" s="667"/>
      <c r="BG27" s="667"/>
      <c r="BH27" s="667"/>
      <c r="BI27" s="667"/>
      <c r="BJ27" s="667"/>
      <c r="BK27" s="667"/>
      <c r="BL27" s="667"/>
    </row>
    <row r="28" spans="1:64" s="677" customFormat="1" ht="15" customHeight="1" thickBot="1" x14ac:dyDescent="0.2">
      <c r="A28" s="697" t="s">
        <v>1099</v>
      </c>
      <c r="B28" s="698" t="s">
        <v>1100</v>
      </c>
      <c r="C28" s="699">
        <f>SUM('[1]FIN. DETALHADO'!D90:D91)</f>
        <v>896</v>
      </c>
      <c r="D28" s="676"/>
      <c r="E28" s="666"/>
      <c r="F28" s="666"/>
      <c r="G28" s="666"/>
      <c r="H28" s="666"/>
      <c r="I28" s="666"/>
      <c r="J28" s="666"/>
      <c r="K28" s="667"/>
      <c r="L28" s="667"/>
      <c r="M28" s="667"/>
      <c r="N28" s="667"/>
      <c r="O28" s="667"/>
      <c r="P28" s="667"/>
      <c r="Q28" s="667"/>
      <c r="R28" s="667"/>
      <c r="S28" s="667"/>
      <c r="T28" s="667"/>
      <c r="U28" s="667"/>
      <c r="V28" s="667"/>
      <c r="W28" s="667"/>
      <c r="X28" s="667"/>
      <c r="Y28" s="667"/>
      <c r="Z28" s="667"/>
      <c r="AA28" s="667"/>
      <c r="AB28" s="667"/>
      <c r="AC28" s="667"/>
      <c r="AD28" s="667"/>
      <c r="AE28" s="667"/>
      <c r="AF28" s="667"/>
      <c r="AG28" s="667"/>
      <c r="AH28" s="667"/>
      <c r="AI28" s="667"/>
      <c r="AJ28" s="667"/>
      <c r="AK28" s="667"/>
      <c r="AL28" s="667"/>
      <c r="AM28" s="667"/>
      <c r="AN28" s="667"/>
      <c r="AO28" s="667"/>
      <c r="AP28" s="667"/>
      <c r="AQ28" s="667"/>
      <c r="AR28" s="667"/>
      <c r="AS28" s="667"/>
      <c r="AT28" s="667"/>
      <c r="AU28" s="667"/>
      <c r="AV28" s="667"/>
      <c r="AW28" s="667"/>
      <c r="AX28" s="667"/>
      <c r="AY28" s="667"/>
      <c r="AZ28" s="667"/>
      <c r="BA28" s="667"/>
      <c r="BB28" s="667"/>
      <c r="BC28" s="667"/>
      <c r="BD28" s="667"/>
      <c r="BE28" s="667"/>
      <c r="BF28" s="667"/>
      <c r="BG28" s="667"/>
      <c r="BH28" s="667"/>
      <c r="BI28" s="667"/>
      <c r="BJ28" s="667"/>
      <c r="BK28" s="667"/>
      <c r="BL28" s="667"/>
    </row>
    <row r="29" spans="1:64" s="677" customFormat="1" ht="15" customHeight="1" thickBot="1" x14ac:dyDescent="0.2">
      <c r="A29" s="697" t="s">
        <v>1101</v>
      </c>
      <c r="B29" s="698" t="s">
        <v>1102</v>
      </c>
      <c r="C29" s="699">
        <f>SUM('[1]FIN. DETALHADO'!D92:D100)</f>
        <v>11500</v>
      </c>
      <c r="D29" s="666"/>
      <c r="E29" s="666"/>
      <c r="F29" s="666"/>
      <c r="G29" s="666"/>
      <c r="H29" s="666"/>
      <c r="I29" s="666"/>
      <c r="J29" s="666"/>
      <c r="K29" s="667"/>
      <c r="L29" s="667"/>
      <c r="M29" s="667"/>
      <c r="N29" s="667"/>
      <c r="O29" s="667"/>
      <c r="P29" s="667"/>
      <c r="Q29" s="667"/>
      <c r="R29" s="667"/>
      <c r="S29" s="667"/>
      <c r="T29" s="667"/>
      <c r="U29" s="667"/>
      <c r="V29" s="667"/>
      <c r="W29" s="667"/>
      <c r="X29" s="667"/>
      <c r="Y29" s="667"/>
      <c r="Z29" s="667"/>
      <c r="AA29" s="667"/>
      <c r="AB29" s="667"/>
      <c r="AC29" s="667"/>
      <c r="AD29" s="667"/>
      <c r="AE29" s="667"/>
      <c r="AF29" s="667"/>
      <c r="AG29" s="667"/>
      <c r="AH29" s="667"/>
      <c r="AI29" s="667"/>
      <c r="AJ29" s="667"/>
      <c r="AK29" s="667"/>
      <c r="AL29" s="667"/>
      <c r="AM29" s="667"/>
      <c r="AN29" s="667"/>
      <c r="AO29" s="667"/>
      <c r="AP29" s="667"/>
      <c r="AQ29" s="667"/>
      <c r="AR29" s="667"/>
      <c r="AS29" s="667"/>
      <c r="AT29" s="667"/>
      <c r="AU29" s="667"/>
      <c r="AV29" s="667"/>
      <c r="AW29" s="667"/>
      <c r="AX29" s="667"/>
      <c r="AY29" s="667"/>
      <c r="AZ29" s="667"/>
      <c r="BA29" s="667"/>
      <c r="BB29" s="667"/>
      <c r="BC29" s="667"/>
      <c r="BD29" s="667"/>
      <c r="BE29" s="667"/>
      <c r="BF29" s="667"/>
      <c r="BG29" s="667"/>
      <c r="BH29" s="667"/>
      <c r="BI29" s="667"/>
      <c r="BJ29" s="667"/>
      <c r="BK29" s="667"/>
      <c r="BL29" s="667"/>
    </row>
    <row r="30" spans="1:64" s="677" customFormat="1" ht="15" customHeight="1" thickBot="1" x14ac:dyDescent="0.2">
      <c r="A30" s="697" t="s">
        <v>1103</v>
      </c>
      <c r="B30" s="698" t="s">
        <v>1104</v>
      </c>
      <c r="C30" s="699">
        <f>SUM('[1]FIN. DETALHADO'!D101:D105)</f>
        <v>0</v>
      </c>
      <c r="D30" s="666"/>
      <c r="E30" s="666"/>
      <c r="F30" s="666"/>
      <c r="G30" s="666"/>
      <c r="H30" s="666"/>
      <c r="I30" s="666"/>
      <c r="J30" s="666"/>
      <c r="K30" s="667"/>
      <c r="L30" s="667"/>
      <c r="M30" s="667"/>
      <c r="N30" s="667"/>
      <c r="O30" s="667"/>
      <c r="P30" s="667"/>
      <c r="Q30" s="667"/>
      <c r="R30" s="667"/>
      <c r="S30" s="667"/>
      <c r="T30" s="667"/>
      <c r="U30" s="667"/>
      <c r="V30" s="667"/>
      <c r="W30" s="667"/>
      <c r="X30" s="667"/>
      <c r="Y30" s="667"/>
      <c r="Z30" s="667"/>
      <c r="AA30" s="667"/>
      <c r="AB30" s="667"/>
      <c r="AC30" s="667"/>
      <c r="AD30" s="667"/>
      <c r="AE30" s="667"/>
      <c r="AF30" s="667"/>
      <c r="AG30" s="667"/>
      <c r="AH30" s="667"/>
      <c r="AI30" s="667"/>
      <c r="AJ30" s="667"/>
      <c r="AK30" s="667"/>
      <c r="AL30" s="667"/>
      <c r="AM30" s="667"/>
      <c r="AN30" s="667"/>
      <c r="AO30" s="667"/>
      <c r="AP30" s="667"/>
      <c r="AQ30" s="667"/>
      <c r="AR30" s="667"/>
      <c r="AS30" s="667"/>
      <c r="AT30" s="667"/>
      <c r="AU30" s="667"/>
      <c r="AV30" s="667"/>
      <c r="AW30" s="667"/>
      <c r="AX30" s="667"/>
      <c r="AY30" s="667"/>
      <c r="AZ30" s="667"/>
      <c r="BA30" s="667"/>
      <c r="BB30" s="667"/>
      <c r="BC30" s="667"/>
      <c r="BD30" s="667"/>
      <c r="BE30" s="667"/>
      <c r="BF30" s="667"/>
      <c r="BG30" s="667"/>
      <c r="BH30" s="667"/>
      <c r="BI30" s="667"/>
      <c r="BJ30" s="667"/>
      <c r="BK30" s="667"/>
      <c r="BL30" s="667"/>
    </row>
    <row r="31" spans="1:64" s="677" customFormat="1" ht="15" customHeight="1" thickBot="1" x14ac:dyDescent="0.2">
      <c r="A31" s="697" t="s">
        <v>1105</v>
      </c>
      <c r="B31" s="698" t="s">
        <v>1106</v>
      </c>
      <c r="C31" s="699">
        <f>SUM('[1]FIN. DETALHADO'!D106:D107)</f>
        <v>3240.32</v>
      </c>
      <c r="D31" s="666"/>
      <c r="E31" s="666"/>
      <c r="F31" s="666"/>
      <c r="G31" s="666"/>
      <c r="H31" s="666"/>
      <c r="I31" s="666"/>
      <c r="J31" s="666"/>
      <c r="K31" s="667"/>
      <c r="L31" s="667"/>
      <c r="M31" s="667"/>
      <c r="N31" s="667"/>
      <c r="O31" s="667"/>
      <c r="P31" s="667"/>
      <c r="Q31" s="667"/>
      <c r="R31" s="667"/>
      <c r="S31" s="667"/>
      <c r="T31" s="667"/>
      <c r="U31" s="667"/>
      <c r="V31" s="667"/>
      <c r="W31" s="667"/>
      <c r="X31" s="667"/>
      <c r="Y31" s="667"/>
      <c r="Z31" s="667"/>
      <c r="AA31" s="667"/>
      <c r="AB31" s="667"/>
      <c r="AC31" s="667"/>
      <c r="AD31" s="667"/>
      <c r="AE31" s="667"/>
      <c r="AF31" s="667"/>
      <c r="AG31" s="667"/>
      <c r="AH31" s="667"/>
      <c r="AI31" s="667"/>
      <c r="AJ31" s="667"/>
      <c r="AK31" s="667"/>
      <c r="AL31" s="667"/>
      <c r="AM31" s="667"/>
      <c r="AN31" s="667"/>
      <c r="AO31" s="667"/>
      <c r="AP31" s="667"/>
      <c r="AQ31" s="667"/>
      <c r="AR31" s="667"/>
      <c r="AS31" s="667"/>
      <c r="AT31" s="667"/>
      <c r="AU31" s="667"/>
      <c r="AV31" s="667"/>
      <c r="AW31" s="667"/>
      <c r="AX31" s="667"/>
      <c r="AY31" s="667"/>
      <c r="AZ31" s="667"/>
      <c r="BA31" s="667"/>
      <c r="BB31" s="667"/>
      <c r="BC31" s="667"/>
      <c r="BD31" s="667"/>
      <c r="BE31" s="667"/>
      <c r="BF31" s="667"/>
      <c r="BG31" s="667"/>
      <c r="BH31" s="667"/>
      <c r="BI31" s="667"/>
      <c r="BJ31" s="667"/>
      <c r="BK31" s="667"/>
      <c r="BL31" s="667"/>
    </row>
    <row r="32" spans="1:64" s="677" customFormat="1" ht="15" customHeight="1" thickBot="1" x14ac:dyDescent="0.2">
      <c r="A32" s="697" t="s">
        <v>1107</v>
      </c>
      <c r="B32" s="698" t="s">
        <v>1108</v>
      </c>
      <c r="C32" s="699">
        <f>SUM('[1]FIN. DETALHADO'!D108:D110)</f>
        <v>16390</v>
      </c>
      <c r="D32" s="666"/>
      <c r="E32" s="666"/>
      <c r="F32" s="666"/>
      <c r="G32" s="666"/>
      <c r="H32" s="666"/>
      <c r="I32" s="666"/>
      <c r="J32" s="666"/>
      <c r="K32" s="667"/>
      <c r="L32" s="667"/>
      <c r="M32" s="667"/>
      <c r="N32" s="667"/>
      <c r="O32" s="667"/>
      <c r="P32" s="667"/>
      <c r="Q32" s="667"/>
      <c r="R32" s="667"/>
      <c r="S32" s="667"/>
      <c r="T32" s="667"/>
      <c r="U32" s="667"/>
      <c r="V32" s="667"/>
      <c r="W32" s="667"/>
      <c r="X32" s="667"/>
      <c r="Y32" s="667"/>
      <c r="Z32" s="667"/>
      <c r="AA32" s="667"/>
      <c r="AB32" s="667"/>
      <c r="AC32" s="667"/>
      <c r="AD32" s="667"/>
      <c r="AE32" s="667"/>
      <c r="AF32" s="667"/>
      <c r="AG32" s="667"/>
      <c r="AH32" s="667"/>
      <c r="AI32" s="667"/>
      <c r="AJ32" s="667"/>
      <c r="AK32" s="667"/>
      <c r="AL32" s="667"/>
      <c r="AM32" s="667"/>
      <c r="AN32" s="667"/>
      <c r="AO32" s="667"/>
      <c r="AP32" s="667"/>
      <c r="AQ32" s="667"/>
      <c r="AR32" s="667"/>
      <c r="AS32" s="667"/>
      <c r="AT32" s="667"/>
      <c r="AU32" s="667"/>
      <c r="AV32" s="667"/>
      <c r="AW32" s="667"/>
      <c r="AX32" s="667"/>
      <c r="AY32" s="667"/>
      <c r="AZ32" s="667"/>
      <c r="BA32" s="667"/>
      <c r="BB32" s="667"/>
      <c r="BC32" s="667"/>
      <c r="BD32" s="667"/>
      <c r="BE32" s="667"/>
      <c r="BF32" s="667"/>
      <c r="BG32" s="667"/>
      <c r="BH32" s="667"/>
      <c r="BI32" s="667"/>
      <c r="BJ32" s="667"/>
      <c r="BK32" s="667"/>
      <c r="BL32" s="667"/>
    </row>
    <row r="33" spans="1:64" s="677" customFormat="1" ht="15" customHeight="1" thickBot="1" x14ac:dyDescent="0.2">
      <c r="A33" s="697" t="s">
        <v>1109</v>
      </c>
      <c r="B33" s="698" t="s">
        <v>1110</v>
      </c>
      <c r="C33" s="699">
        <f>SUM('[1]FIN. DETALHADO'!D111:D117)</f>
        <v>10010.86</v>
      </c>
      <c r="D33" s="666"/>
      <c r="E33" s="666"/>
      <c r="F33" s="666"/>
      <c r="G33" s="666"/>
      <c r="H33" s="666"/>
      <c r="I33" s="666"/>
      <c r="J33" s="666"/>
      <c r="K33" s="667"/>
      <c r="L33" s="667"/>
      <c r="M33" s="667"/>
      <c r="N33" s="667"/>
      <c r="O33" s="667"/>
      <c r="P33" s="667"/>
      <c r="Q33" s="667"/>
      <c r="R33" s="667"/>
      <c r="S33" s="667"/>
      <c r="T33" s="667"/>
      <c r="U33" s="667"/>
      <c r="V33" s="667"/>
      <c r="W33" s="667"/>
      <c r="X33" s="667"/>
      <c r="Y33" s="667"/>
      <c r="Z33" s="667"/>
      <c r="AA33" s="667"/>
      <c r="AB33" s="667"/>
      <c r="AC33" s="667"/>
      <c r="AD33" s="667"/>
      <c r="AE33" s="667"/>
      <c r="AF33" s="667"/>
      <c r="AG33" s="667"/>
      <c r="AH33" s="667"/>
      <c r="AI33" s="667"/>
      <c r="AJ33" s="667"/>
      <c r="AK33" s="667"/>
      <c r="AL33" s="667"/>
      <c r="AM33" s="667"/>
      <c r="AN33" s="667"/>
      <c r="AO33" s="667"/>
      <c r="AP33" s="667"/>
      <c r="AQ33" s="667"/>
      <c r="AR33" s="667"/>
      <c r="AS33" s="667"/>
      <c r="AT33" s="667"/>
      <c r="AU33" s="667"/>
      <c r="AV33" s="667"/>
      <c r="AW33" s="667"/>
      <c r="AX33" s="667"/>
      <c r="AY33" s="667"/>
      <c r="AZ33" s="667"/>
      <c r="BA33" s="667"/>
      <c r="BB33" s="667"/>
      <c r="BC33" s="667"/>
      <c r="BD33" s="667"/>
      <c r="BE33" s="667"/>
      <c r="BF33" s="667"/>
      <c r="BG33" s="667"/>
      <c r="BH33" s="667"/>
      <c r="BI33" s="667"/>
      <c r="BJ33" s="667"/>
      <c r="BK33" s="667"/>
      <c r="BL33" s="667"/>
    </row>
    <row r="34" spans="1:64" s="677" customFormat="1" ht="15" customHeight="1" thickBot="1" x14ac:dyDescent="0.2">
      <c r="A34" s="697" t="s">
        <v>1111</v>
      </c>
      <c r="B34" s="698" t="s">
        <v>1112</v>
      </c>
      <c r="C34" s="699">
        <f>SUM('[1]FIN. DETALHADO'!D118:D125)</f>
        <v>3000</v>
      </c>
      <c r="D34" s="666"/>
      <c r="E34" s="666"/>
      <c r="F34" s="666"/>
      <c r="G34" s="666"/>
      <c r="H34" s="666"/>
      <c r="I34" s="666"/>
      <c r="J34" s="666"/>
      <c r="K34" s="667"/>
      <c r="L34" s="667"/>
      <c r="M34" s="667"/>
      <c r="N34" s="667"/>
      <c r="O34" s="667"/>
      <c r="P34" s="667"/>
      <c r="Q34" s="667"/>
      <c r="R34" s="667"/>
      <c r="S34" s="667"/>
      <c r="T34" s="667"/>
      <c r="U34" s="667"/>
      <c r="V34" s="667"/>
      <c r="W34" s="667"/>
      <c r="X34" s="667"/>
      <c r="Y34" s="667"/>
      <c r="Z34" s="667"/>
      <c r="AA34" s="667"/>
      <c r="AB34" s="667"/>
      <c r="AC34" s="667"/>
      <c r="AD34" s="667"/>
      <c r="AE34" s="667"/>
      <c r="AF34" s="667"/>
      <c r="AG34" s="667"/>
      <c r="AH34" s="667"/>
      <c r="AI34" s="667"/>
      <c r="AJ34" s="667"/>
      <c r="AK34" s="667"/>
      <c r="AL34" s="667"/>
      <c r="AM34" s="667"/>
      <c r="AN34" s="667"/>
      <c r="AO34" s="667"/>
      <c r="AP34" s="667"/>
      <c r="AQ34" s="667"/>
      <c r="AR34" s="667"/>
      <c r="AS34" s="667"/>
      <c r="AT34" s="667"/>
      <c r="AU34" s="667"/>
      <c r="AV34" s="667"/>
      <c r="AW34" s="667"/>
      <c r="AX34" s="667"/>
      <c r="AY34" s="667"/>
      <c r="AZ34" s="667"/>
      <c r="BA34" s="667"/>
      <c r="BB34" s="667"/>
      <c r="BC34" s="667"/>
      <c r="BD34" s="667"/>
      <c r="BE34" s="667"/>
      <c r="BF34" s="667"/>
      <c r="BG34" s="667"/>
      <c r="BH34" s="667"/>
      <c r="BI34" s="667"/>
      <c r="BJ34" s="667"/>
      <c r="BK34" s="667"/>
      <c r="BL34" s="667"/>
    </row>
    <row r="35" spans="1:64" s="677" customFormat="1" ht="15" customHeight="1" thickBot="1" x14ac:dyDescent="0.2">
      <c r="A35" s="697" t="s">
        <v>1113</v>
      </c>
      <c r="B35" s="698" t="s">
        <v>1114</v>
      </c>
      <c r="C35" s="699">
        <f>SUM('[1]FIN. DETALHADO'!D126:D128)</f>
        <v>6956.05</v>
      </c>
      <c r="D35" s="666"/>
      <c r="E35" s="666"/>
      <c r="F35" s="666"/>
      <c r="G35" s="666"/>
      <c r="H35" s="666"/>
      <c r="I35" s="666"/>
      <c r="J35" s="666"/>
      <c r="K35" s="667"/>
      <c r="L35" s="667"/>
      <c r="M35" s="667"/>
      <c r="N35" s="667"/>
      <c r="O35" s="667"/>
      <c r="P35" s="667"/>
      <c r="Q35" s="667"/>
      <c r="R35" s="667"/>
      <c r="S35" s="667"/>
      <c r="T35" s="667"/>
      <c r="U35" s="667"/>
      <c r="V35" s="667"/>
      <c r="W35" s="667"/>
      <c r="X35" s="667"/>
      <c r="Y35" s="667"/>
      <c r="Z35" s="667"/>
      <c r="AA35" s="667"/>
      <c r="AB35" s="667"/>
      <c r="AC35" s="667"/>
      <c r="AD35" s="667"/>
      <c r="AE35" s="667"/>
      <c r="AF35" s="667"/>
      <c r="AG35" s="667"/>
      <c r="AH35" s="667"/>
      <c r="AI35" s="667"/>
      <c r="AJ35" s="667"/>
      <c r="AK35" s="667"/>
      <c r="AL35" s="667"/>
      <c r="AM35" s="667"/>
      <c r="AN35" s="667"/>
      <c r="AO35" s="667"/>
      <c r="AP35" s="667"/>
      <c r="AQ35" s="667"/>
      <c r="AR35" s="667"/>
      <c r="AS35" s="667"/>
      <c r="AT35" s="667"/>
      <c r="AU35" s="667"/>
      <c r="AV35" s="667"/>
      <c r="AW35" s="667"/>
      <c r="AX35" s="667"/>
      <c r="AY35" s="667"/>
      <c r="AZ35" s="667"/>
      <c r="BA35" s="667"/>
      <c r="BB35" s="667"/>
      <c r="BC35" s="667"/>
      <c r="BD35" s="667"/>
      <c r="BE35" s="667"/>
      <c r="BF35" s="667"/>
      <c r="BG35" s="667"/>
      <c r="BH35" s="667"/>
      <c r="BI35" s="667"/>
      <c r="BJ35" s="667"/>
      <c r="BK35" s="667"/>
      <c r="BL35" s="667"/>
    </row>
    <row r="36" spans="1:64" s="677" customFormat="1" ht="15" customHeight="1" thickBot="1" x14ac:dyDescent="0.2">
      <c r="A36" s="697" t="s">
        <v>1115</v>
      </c>
      <c r="B36" s="698" t="s">
        <v>1116</v>
      </c>
      <c r="C36" s="699">
        <f>SUM('[1]FIN. DETALHADO'!D129:D131)</f>
        <v>0</v>
      </c>
      <c r="D36" s="666"/>
      <c r="E36" s="666"/>
      <c r="F36" s="666"/>
      <c r="G36" s="666"/>
      <c r="H36" s="666"/>
      <c r="I36" s="666"/>
      <c r="J36" s="666"/>
      <c r="K36" s="667"/>
      <c r="L36" s="667"/>
      <c r="M36" s="667"/>
      <c r="N36" s="667"/>
      <c r="O36" s="667"/>
      <c r="P36" s="667"/>
      <c r="Q36" s="667"/>
      <c r="R36" s="667"/>
      <c r="S36" s="667"/>
      <c r="T36" s="667"/>
      <c r="U36" s="667"/>
      <c r="V36" s="667"/>
      <c r="W36" s="667"/>
      <c r="X36" s="667"/>
      <c r="Y36" s="667"/>
      <c r="Z36" s="667"/>
      <c r="AA36" s="667"/>
      <c r="AB36" s="667"/>
      <c r="AC36" s="667"/>
      <c r="AD36" s="667"/>
      <c r="AE36" s="667"/>
      <c r="AF36" s="667"/>
      <c r="AG36" s="667"/>
      <c r="AH36" s="667"/>
      <c r="AI36" s="667"/>
      <c r="AJ36" s="667"/>
      <c r="AK36" s="667"/>
      <c r="AL36" s="667"/>
      <c r="AM36" s="667"/>
      <c r="AN36" s="667"/>
      <c r="AO36" s="667"/>
      <c r="AP36" s="667"/>
      <c r="AQ36" s="667"/>
      <c r="AR36" s="667"/>
      <c r="AS36" s="667"/>
      <c r="AT36" s="667"/>
      <c r="AU36" s="667"/>
      <c r="AV36" s="667"/>
      <c r="AW36" s="667"/>
      <c r="AX36" s="667"/>
      <c r="AY36" s="667"/>
      <c r="AZ36" s="667"/>
      <c r="BA36" s="667"/>
      <c r="BB36" s="667"/>
      <c r="BC36" s="667"/>
      <c r="BD36" s="667"/>
      <c r="BE36" s="667"/>
      <c r="BF36" s="667"/>
      <c r="BG36" s="667"/>
      <c r="BH36" s="667"/>
      <c r="BI36" s="667"/>
      <c r="BJ36" s="667"/>
      <c r="BK36" s="667"/>
      <c r="BL36" s="667"/>
    </row>
    <row r="37" spans="1:64" s="677" customFormat="1" ht="15" customHeight="1" thickBot="1" x14ac:dyDescent="0.2">
      <c r="A37" s="697" t="s">
        <v>1117</v>
      </c>
      <c r="B37" s="698" t="s">
        <v>1118</v>
      </c>
      <c r="C37" s="699">
        <f>SUM('[1]FIN. DETALHADO'!D132:D136)</f>
        <v>106195.89</v>
      </c>
      <c r="D37" s="666"/>
      <c r="E37" s="666"/>
      <c r="F37" s="666"/>
      <c r="G37" s="666"/>
      <c r="H37" s="666"/>
      <c r="I37" s="666"/>
      <c r="J37" s="666"/>
      <c r="K37" s="667"/>
      <c r="L37" s="667"/>
      <c r="M37" s="667"/>
      <c r="N37" s="667"/>
      <c r="O37" s="667"/>
      <c r="P37" s="667"/>
      <c r="Q37" s="667"/>
      <c r="R37" s="667"/>
      <c r="S37" s="667"/>
      <c r="T37" s="667"/>
      <c r="U37" s="667"/>
      <c r="V37" s="667"/>
      <c r="W37" s="667"/>
      <c r="X37" s="667"/>
      <c r="Y37" s="667"/>
      <c r="Z37" s="667"/>
      <c r="AA37" s="667"/>
      <c r="AB37" s="667"/>
      <c r="AC37" s="667"/>
      <c r="AD37" s="667"/>
      <c r="AE37" s="667"/>
      <c r="AF37" s="667"/>
      <c r="AG37" s="667"/>
      <c r="AH37" s="667"/>
      <c r="AI37" s="667"/>
      <c r="AJ37" s="667"/>
      <c r="AK37" s="667"/>
      <c r="AL37" s="667"/>
      <c r="AM37" s="667"/>
      <c r="AN37" s="667"/>
      <c r="AO37" s="667"/>
      <c r="AP37" s="667"/>
      <c r="AQ37" s="667"/>
      <c r="AR37" s="667"/>
      <c r="AS37" s="667"/>
      <c r="AT37" s="667"/>
      <c r="AU37" s="667"/>
      <c r="AV37" s="667"/>
      <c r="AW37" s="667"/>
      <c r="AX37" s="667"/>
      <c r="AY37" s="667"/>
      <c r="AZ37" s="667"/>
      <c r="BA37" s="667"/>
      <c r="BB37" s="667"/>
      <c r="BC37" s="667"/>
      <c r="BD37" s="667"/>
      <c r="BE37" s="667"/>
      <c r="BF37" s="667"/>
      <c r="BG37" s="667"/>
      <c r="BH37" s="667"/>
      <c r="BI37" s="667"/>
      <c r="BJ37" s="667"/>
      <c r="BK37" s="667"/>
      <c r="BL37" s="667"/>
    </row>
    <row r="38" spans="1:64" s="677" customFormat="1" ht="15" customHeight="1" thickBot="1" x14ac:dyDescent="0.2">
      <c r="A38" s="697" t="s">
        <v>1119</v>
      </c>
      <c r="B38" s="698" t="s">
        <v>1120</v>
      </c>
      <c r="C38" s="699">
        <f>SUM('[1]FIN. DETALHADO'!D137:D141)</f>
        <v>4202.49</v>
      </c>
      <c r="D38" s="666"/>
      <c r="E38" s="666"/>
      <c r="F38" s="666"/>
      <c r="G38" s="666"/>
      <c r="H38" s="666"/>
      <c r="I38" s="666"/>
      <c r="J38" s="666"/>
      <c r="K38" s="667"/>
      <c r="L38" s="667"/>
      <c r="M38" s="667"/>
      <c r="N38" s="667"/>
      <c r="O38" s="667"/>
      <c r="P38" s="667"/>
      <c r="Q38" s="667"/>
      <c r="R38" s="667"/>
      <c r="S38" s="667"/>
      <c r="T38" s="667"/>
      <c r="U38" s="667"/>
      <c r="V38" s="667"/>
      <c r="W38" s="667"/>
      <c r="X38" s="667"/>
      <c r="Y38" s="667"/>
      <c r="Z38" s="667"/>
      <c r="AA38" s="667"/>
      <c r="AB38" s="667"/>
      <c r="AC38" s="667"/>
      <c r="AD38" s="667"/>
      <c r="AE38" s="667"/>
      <c r="AF38" s="667"/>
      <c r="AG38" s="667"/>
      <c r="AH38" s="667"/>
      <c r="AI38" s="667"/>
      <c r="AJ38" s="667"/>
      <c r="AK38" s="667"/>
      <c r="AL38" s="667"/>
      <c r="AM38" s="667"/>
      <c r="AN38" s="667"/>
      <c r="AO38" s="667"/>
      <c r="AP38" s="667"/>
      <c r="AQ38" s="667"/>
      <c r="AR38" s="667"/>
      <c r="AS38" s="667"/>
      <c r="AT38" s="667"/>
      <c r="AU38" s="667"/>
      <c r="AV38" s="667"/>
      <c r="AW38" s="667"/>
      <c r="AX38" s="667"/>
      <c r="AY38" s="667"/>
      <c r="AZ38" s="667"/>
      <c r="BA38" s="667"/>
      <c r="BB38" s="667"/>
      <c r="BC38" s="667"/>
      <c r="BD38" s="667"/>
      <c r="BE38" s="667"/>
      <c r="BF38" s="667"/>
      <c r="BG38" s="667"/>
      <c r="BH38" s="667"/>
      <c r="BI38" s="667"/>
      <c r="BJ38" s="667"/>
      <c r="BK38" s="667"/>
      <c r="BL38" s="667"/>
    </row>
    <row r="39" spans="1:64" s="677" customFormat="1" ht="15" customHeight="1" thickBot="1" x14ac:dyDescent="0.2">
      <c r="A39" s="697" t="s">
        <v>1121</v>
      </c>
      <c r="B39" s="703" t="s">
        <v>1122</v>
      </c>
      <c r="C39" s="704">
        <f>SUM('[1]FIN. DETALHADO'!D146:D152)</f>
        <v>34162.300000000003</v>
      </c>
      <c r="D39" s="666"/>
      <c r="E39" s="666"/>
      <c r="F39" s="666"/>
      <c r="G39" s="666"/>
      <c r="H39" s="666"/>
      <c r="I39" s="666"/>
      <c r="J39" s="666"/>
      <c r="K39" s="667"/>
      <c r="L39" s="667"/>
      <c r="M39" s="667"/>
      <c r="N39" s="667"/>
      <c r="O39" s="667"/>
      <c r="P39" s="667"/>
      <c r="Q39" s="667"/>
      <c r="R39" s="667"/>
      <c r="S39" s="667"/>
      <c r="T39" s="667"/>
      <c r="U39" s="667"/>
      <c r="V39" s="667"/>
      <c r="W39" s="667"/>
      <c r="X39" s="667"/>
      <c r="Y39" s="667"/>
      <c r="Z39" s="667"/>
      <c r="AA39" s="667"/>
      <c r="AB39" s="667"/>
      <c r="AC39" s="667"/>
      <c r="AD39" s="667"/>
      <c r="AE39" s="667"/>
      <c r="AF39" s="667"/>
      <c r="AG39" s="667"/>
      <c r="AH39" s="667"/>
      <c r="AI39" s="667"/>
      <c r="AJ39" s="667"/>
      <c r="AK39" s="667"/>
      <c r="AL39" s="667"/>
      <c r="AM39" s="667"/>
      <c r="AN39" s="667"/>
      <c r="AO39" s="667"/>
      <c r="AP39" s="667"/>
      <c r="AQ39" s="667"/>
      <c r="AR39" s="667"/>
      <c r="AS39" s="667"/>
      <c r="AT39" s="667"/>
      <c r="AU39" s="667"/>
      <c r="AV39" s="667"/>
      <c r="AW39" s="667"/>
      <c r="AX39" s="667"/>
      <c r="AY39" s="667"/>
      <c r="AZ39" s="667"/>
      <c r="BA39" s="667"/>
      <c r="BB39" s="667"/>
      <c r="BC39" s="667"/>
      <c r="BD39" s="667"/>
      <c r="BE39" s="667"/>
      <c r="BF39" s="667"/>
      <c r="BG39" s="667"/>
      <c r="BH39" s="667"/>
      <c r="BI39" s="667"/>
      <c r="BJ39" s="667"/>
      <c r="BK39" s="667"/>
      <c r="BL39" s="667"/>
    </row>
    <row r="40" spans="1:64" s="677" customFormat="1" ht="15" customHeight="1" thickBot="1" x14ac:dyDescent="0.2">
      <c r="A40" s="697" t="s">
        <v>1123</v>
      </c>
      <c r="B40" s="703" t="s">
        <v>1124</v>
      </c>
      <c r="C40" s="704">
        <f>SUM('[1]FIN. DETALHADO'!D153:D155)</f>
        <v>26241.22</v>
      </c>
      <c r="D40" s="666"/>
      <c r="E40" s="666"/>
      <c r="F40" s="666"/>
      <c r="G40" s="666"/>
      <c r="H40" s="666"/>
      <c r="I40" s="666"/>
      <c r="J40" s="666"/>
      <c r="K40" s="667"/>
      <c r="L40" s="667"/>
      <c r="M40" s="667"/>
      <c r="N40" s="667"/>
      <c r="O40" s="667"/>
      <c r="P40" s="667"/>
      <c r="Q40" s="667"/>
      <c r="R40" s="667"/>
      <c r="S40" s="667"/>
      <c r="T40" s="667"/>
      <c r="U40" s="667"/>
      <c r="V40" s="667"/>
      <c r="W40" s="667"/>
      <c r="X40" s="667"/>
      <c r="Y40" s="667"/>
      <c r="Z40" s="667"/>
      <c r="AA40" s="667"/>
      <c r="AB40" s="667"/>
      <c r="AC40" s="667"/>
      <c r="AD40" s="667"/>
      <c r="AE40" s="667"/>
      <c r="AF40" s="667"/>
      <c r="AG40" s="667"/>
      <c r="AH40" s="667"/>
      <c r="AI40" s="667"/>
      <c r="AJ40" s="667"/>
      <c r="AK40" s="667"/>
      <c r="AL40" s="667"/>
      <c r="AM40" s="667"/>
      <c r="AN40" s="667"/>
      <c r="AO40" s="667"/>
      <c r="AP40" s="667"/>
      <c r="AQ40" s="667"/>
      <c r="AR40" s="667"/>
      <c r="AS40" s="667"/>
      <c r="AT40" s="667"/>
      <c r="AU40" s="667"/>
      <c r="AV40" s="667"/>
      <c r="AW40" s="667"/>
      <c r="AX40" s="667"/>
      <c r="AY40" s="667"/>
      <c r="AZ40" s="667"/>
      <c r="BA40" s="667"/>
      <c r="BB40" s="667"/>
      <c r="BC40" s="667"/>
      <c r="BD40" s="667"/>
      <c r="BE40" s="667"/>
      <c r="BF40" s="667"/>
      <c r="BG40" s="667"/>
      <c r="BH40" s="667"/>
      <c r="BI40" s="667"/>
      <c r="BJ40" s="667"/>
      <c r="BK40" s="667"/>
      <c r="BL40" s="667"/>
    </row>
    <row r="41" spans="1:64" s="677" customFormat="1" ht="15" customHeight="1" thickBot="1" x14ac:dyDescent="0.2">
      <c r="A41" s="697" t="s">
        <v>1123</v>
      </c>
      <c r="B41" s="698" t="s">
        <v>1125</v>
      </c>
      <c r="C41" s="704">
        <f>SUM('[1]FIN. DETALHADO'!D142:D145)</f>
        <v>13079.38</v>
      </c>
      <c r="D41" s="666"/>
      <c r="E41" s="666"/>
      <c r="F41" s="666"/>
      <c r="G41" s="666"/>
      <c r="H41" s="666"/>
      <c r="I41" s="666"/>
      <c r="J41" s="666"/>
      <c r="K41" s="667"/>
      <c r="L41" s="667"/>
      <c r="M41" s="667"/>
      <c r="N41" s="667"/>
      <c r="O41" s="667"/>
      <c r="P41" s="667"/>
      <c r="Q41" s="667"/>
      <c r="R41" s="667"/>
      <c r="S41" s="667"/>
      <c r="T41" s="667"/>
      <c r="U41" s="667"/>
      <c r="V41" s="667"/>
      <c r="W41" s="667"/>
      <c r="X41" s="667"/>
      <c r="Y41" s="667"/>
      <c r="Z41" s="667"/>
      <c r="AA41" s="667"/>
      <c r="AB41" s="667"/>
      <c r="AC41" s="667"/>
      <c r="AD41" s="667"/>
      <c r="AE41" s="667"/>
      <c r="AF41" s="667"/>
      <c r="AG41" s="667"/>
      <c r="AH41" s="667"/>
      <c r="AI41" s="667"/>
      <c r="AJ41" s="667"/>
      <c r="AK41" s="667"/>
      <c r="AL41" s="667"/>
      <c r="AM41" s="667"/>
      <c r="AN41" s="667"/>
      <c r="AO41" s="667"/>
      <c r="AP41" s="667"/>
      <c r="AQ41" s="667"/>
      <c r="AR41" s="667"/>
      <c r="AS41" s="667"/>
      <c r="AT41" s="667"/>
      <c r="AU41" s="667"/>
      <c r="AV41" s="667"/>
      <c r="AW41" s="667"/>
      <c r="AX41" s="667"/>
      <c r="AY41" s="667"/>
      <c r="AZ41" s="667"/>
      <c r="BA41" s="667"/>
      <c r="BB41" s="667"/>
      <c r="BC41" s="667"/>
      <c r="BD41" s="667"/>
      <c r="BE41" s="667"/>
      <c r="BF41" s="667"/>
      <c r="BG41" s="667"/>
      <c r="BH41" s="667"/>
      <c r="BI41" s="667"/>
      <c r="BJ41" s="667"/>
      <c r="BK41" s="667"/>
      <c r="BL41" s="667"/>
    </row>
    <row r="42" spans="1:64" s="677" customFormat="1" ht="15" customHeight="1" thickBot="1" x14ac:dyDescent="0.2">
      <c r="A42" s="697" t="s">
        <v>1126</v>
      </c>
      <c r="B42" s="698" t="s">
        <v>1127</v>
      </c>
      <c r="C42" s="704">
        <f>SUM('[1]FIN. DETALHADO'!D156:D156)</f>
        <v>0</v>
      </c>
      <c r="D42" s="666"/>
      <c r="E42" s="666"/>
      <c r="F42" s="666"/>
      <c r="G42" s="666"/>
      <c r="H42" s="666"/>
      <c r="I42" s="666"/>
      <c r="J42" s="666"/>
      <c r="K42" s="667"/>
      <c r="L42" s="667"/>
      <c r="M42" s="667"/>
      <c r="N42" s="667"/>
      <c r="O42" s="667"/>
      <c r="P42" s="667"/>
      <c r="Q42" s="667"/>
      <c r="R42" s="667"/>
      <c r="S42" s="667"/>
      <c r="T42" s="667"/>
      <c r="U42" s="667"/>
      <c r="V42" s="667"/>
      <c r="W42" s="667"/>
      <c r="X42" s="667"/>
      <c r="Y42" s="667"/>
      <c r="Z42" s="667"/>
      <c r="AA42" s="667"/>
      <c r="AB42" s="667"/>
      <c r="AC42" s="667"/>
      <c r="AD42" s="667"/>
      <c r="AE42" s="667"/>
      <c r="AF42" s="667"/>
      <c r="AG42" s="667"/>
      <c r="AH42" s="667"/>
      <c r="AI42" s="667"/>
      <c r="AJ42" s="667"/>
      <c r="AK42" s="667"/>
      <c r="AL42" s="667"/>
      <c r="AM42" s="667"/>
      <c r="AN42" s="667"/>
      <c r="AO42" s="667"/>
      <c r="AP42" s="667"/>
      <c r="AQ42" s="667"/>
      <c r="AR42" s="667"/>
      <c r="AS42" s="667"/>
      <c r="AT42" s="667"/>
      <c r="AU42" s="667"/>
      <c r="AV42" s="667"/>
      <c r="AW42" s="667"/>
      <c r="AX42" s="667"/>
      <c r="AY42" s="667"/>
      <c r="AZ42" s="667"/>
      <c r="BA42" s="667"/>
      <c r="BB42" s="667"/>
      <c r="BC42" s="667"/>
      <c r="BD42" s="667"/>
      <c r="BE42" s="667"/>
      <c r="BF42" s="667"/>
      <c r="BG42" s="667"/>
      <c r="BH42" s="667"/>
      <c r="BI42" s="667"/>
      <c r="BJ42" s="667"/>
      <c r="BK42" s="667"/>
      <c r="BL42" s="667"/>
    </row>
    <row r="43" spans="1:64" s="677" customFormat="1" ht="15" customHeight="1" thickBot="1" x14ac:dyDescent="0.2">
      <c r="A43" s="697" t="s">
        <v>1128</v>
      </c>
      <c r="B43" s="698" t="s">
        <v>1129</v>
      </c>
      <c r="C43" s="704">
        <f>SUM('[1]FIN. DETALHADO'!D157:D159)</f>
        <v>637.01</v>
      </c>
      <c r="D43" s="666"/>
      <c r="E43" s="666"/>
      <c r="F43" s="666"/>
      <c r="G43" s="666"/>
      <c r="H43" s="666"/>
      <c r="I43" s="666"/>
      <c r="J43" s="666"/>
      <c r="K43" s="667"/>
      <c r="L43" s="667"/>
      <c r="M43" s="667"/>
      <c r="N43" s="667"/>
      <c r="O43" s="667"/>
      <c r="P43" s="667"/>
      <c r="Q43" s="667"/>
      <c r="R43" s="667"/>
      <c r="S43" s="667"/>
      <c r="T43" s="667"/>
      <c r="U43" s="667"/>
      <c r="V43" s="667"/>
      <c r="W43" s="667"/>
      <c r="X43" s="667"/>
      <c r="Y43" s="667"/>
      <c r="Z43" s="667"/>
      <c r="AA43" s="667"/>
      <c r="AB43" s="667"/>
      <c r="AC43" s="667"/>
      <c r="AD43" s="667"/>
      <c r="AE43" s="667"/>
      <c r="AF43" s="667"/>
      <c r="AG43" s="667"/>
      <c r="AH43" s="667"/>
      <c r="AI43" s="667"/>
      <c r="AJ43" s="667"/>
      <c r="AK43" s="667"/>
      <c r="AL43" s="667"/>
      <c r="AM43" s="667"/>
      <c r="AN43" s="667"/>
      <c r="AO43" s="667"/>
      <c r="AP43" s="667"/>
      <c r="AQ43" s="667"/>
      <c r="AR43" s="667"/>
      <c r="AS43" s="667"/>
      <c r="AT43" s="667"/>
      <c r="AU43" s="667"/>
      <c r="AV43" s="667"/>
      <c r="AW43" s="667"/>
      <c r="AX43" s="667"/>
      <c r="AY43" s="667"/>
      <c r="AZ43" s="667"/>
      <c r="BA43" s="667"/>
      <c r="BB43" s="667"/>
      <c r="BC43" s="667"/>
      <c r="BD43" s="667"/>
      <c r="BE43" s="667"/>
      <c r="BF43" s="667"/>
      <c r="BG43" s="667"/>
      <c r="BH43" s="667"/>
      <c r="BI43" s="667"/>
      <c r="BJ43" s="667"/>
      <c r="BK43" s="667"/>
      <c r="BL43" s="667"/>
    </row>
    <row r="44" spans="1:64" s="677" customFormat="1" ht="15" customHeight="1" thickBot="1" x14ac:dyDescent="0.2">
      <c r="A44" s="697" t="s">
        <v>1130</v>
      </c>
      <c r="B44" s="698" t="s">
        <v>1131</v>
      </c>
      <c r="C44" s="704">
        <f>SUM('[1]FIN. DETALHADO'!D160:D160)</f>
        <v>4569.57</v>
      </c>
      <c r="D44" s="666"/>
      <c r="E44" s="666"/>
      <c r="F44" s="666"/>
      <c r="G44" s="666"/>
      <c r="H44" s="666"/>
      <c r="I44" s="666"/>
      <c r="J44" s="666"/>
      <c r="K44" s="667"/>
      <c r="L44" s="667"/>
      <c r="M44" s="667"/>
      <c r="N44" s="667"/>
      <c r="O44" s="667"/>
      <c r="P44" s="667"/>
      <c r="Q44" s="667"/>
      <c r="R44" s="667"/>
      <c r="S44" s="667"/>
      <c r="T44" s="667"/>
      <c r="U44" s="667"/>
      <c r="V44" s="667"/>
      <c r="W44" s="667"/>
      <c r="X44" s="667"/>
      <c r="Y44" s="667"/>
      <c r="Z44" s="667"/>
      <c r="AA44" s="667"/>
      <c r="AB44" s="667"/>
      <c r="AC44" s="667"/>
      <c r="AD44" s="667"/>
      <c r="AE44" s="667"/>
      <c r="AF44" s="667"/>
      <c r="AG44" s="667"/>
      <c r="AH44" s="667"/>
      <c r="AI44" s="667"/>
      <c r="AJ44" s="667"/>
      <c r="AK44" s="667"/>
      <c r="AL44" s="667"/>
      <c r="AM44" s="667"/>
      <c r="AN44" s="667"/>
      <c r="AO44" s="667"/>
      <c r="AP44" s="667"/>
      <c r="AQ44" s="667"/>
      <c r="AR44" s="667"/>
      <c r="AS44" s="667"/>
      <c r="AT44" s="667"/>
      <c r="AU44" s="667"/>
      <c r="AV44" s="667"/>
      <c r="AW44" s="667"/>
      <c r="AX44" s="667"/>
      <c r="AY44" s="667"/>
      <c r="AZ44" s="667"/>
      <c r="BA44" s="667"/>
      <c r="BB44" s="667"/>
      <c r="BC44" s="667"/>
      <c r="BD44" s="667"/>
      <c r="BE44" s="667"/>
      <c r="BF44" s="667"/>
      <c r="BG44" s="667"/>
      <c r="BH44" s="667"/>
      <c r="BI44" s="667"/>
      <c r="BJ44" s="667"/>
      <c r="BK44" s="667"/>
      <c r="BL44" s="667"/>
    </row>
    <row r="45" spans="1:64" s="677" customFormat="1" ht="12" customHeight="1" thickBot="1" x14ac:dyDescent="0.2">
      <c r="A45" s="705"/>
      <c r="B45" s="706"/>
      <c r="C45" s="707"/>
      <c r="D45" s="666"/>
      <c r="E45" s="666"/>
      <c r="F45" s="666"/>
      <c r="G45" s="666"/>
      <c r="H45" s="666"/>
      <c r="I45" s="666"/>
      <c r="J45" s="666"/>
      <c r="K45" s="667"/>
      <c r="L45" s="667"/>
      <c r="M45" s="667"/>
      <c r="N45" s="667"/>
      <c r="O45" s="667"/>
      <c r="P45" s="667"/>
      <c r="Q45" s="667"/>
      <c r="R45" s="667"/>
      <c r="S45" s="667"/>
      <c r="T45" s="667"/>
      <c r="U45" s="667"/>
      <c r="V45" s="667"/>
      <c r="W45" s="667"/>
      <c r="X45" s="667"/>
      <c r="Y45" s="667"/>
      <c r="Z45" s="667"/>
      <c r="AA45" s="667"/>
      <c r="AB45" s="667"/>
      <c r="AC45" s="667"/>
      <c r="AD45" s="667"/>
      <c r="AE45" s="667"/>
      <c r="AF45" s="667"/>
      <c r="AG45" s="667"/>
      <c r="AH45" s="667"/>
      <c r="AI45" s="667"/>
      <c r="AJ45" s="667"/>
      <c r="AK45" s="667"/>
      <c r="AL45" s="667"/>
      <c r="AM45" s="667"/>
      <c r="AN45" s="667"/>
      <c r="AO45" s="667"/>
      <c r="AP45" s="667"/>
      <c r="AQ45" s="667"/>
      <c r="AR45" s="667"/>
      <c r="AS45" s="667"/>
      <c r="AT45" s="667"/>
      <c r="AU45" s="667"/>
      <c r="AV45" s="667"/>
      <c r="AW45" s="667"/>
      <c r="AX45" s="667"/>
      <c r="AY45" s="667"/>
      <c r="AZ45" s="667"/>
      <c r="BA45" s="667"/>
      <c r="BB45" s="667"/>
      <c r="BC45" s="667"/>
      <c r="BD45" s="667"/>
      <c r="BE45" s="667"/>
      <c r="BF45" s="667"/>
      <c r="BG45" s="667"/>
      <c r="BH45" s="667"/>
      <c r="BI45" s="667"/>
      <c r="BJ45" s="667"/>
      <c r="BK45" s="667"/>
      <c r="BL45" s="667"/>
    </row>
    <row r="46" spans="1:64" s="677" customFormat="1" ht="15" customHeight="1" thickBot="1" x14ac:dyDescent="0.2">
      <c r="A46" s="708"/>
      <c r="B46" s="698" t="s">
        <v>1132</v>
      </c>
      <c r="C46" s="709">
        <f>C12+C14-C19</f>
        <v>1</v>
      </c>
      <c r="D46" s="666"/>
      <c r="E46" s="666"/>
      <c r="F46" s="666"/>
      <c r="G46" s="666"/>
      <c r="H46" s="666"/>
      <c r="I46" s="666"/>
      <c r="J46" s="666"/>
      <c r="K46" s="667"/>
      <c r="L46" s="667"/>
      <c r="M46" s="667"/>
      <c r="N46" s="667"/>
      <c r="O46" s="667"/>
      <c r="P46" s="667"/>
      <c r="Q46" s="667"/>
      <c r="R46" s="667"/>
      <c r="S46" s="667"/>
      <c r="T46" s="667"/>
      <c r="U46" s="667"/>
      <c r="V46" s="667"/>
      <c r="W46" s="667"/>
      <c r="X46" s="667"/>
      <c r="Y46" s="667"/>
      <c r="Z46" s="667"/>
      <c r="AA46" s="667"/>
      <c r="AB46" s="667"/>
      <c r="AC46" s="667"/>
      <c r="AD46" s="667"/>
      <c r="AE46" s="667"/>
      <c r="AF46" s="667"/>
      <c r="AG46" s="667"/>
      <c r="AH46" s="667"/>
      <c r="AI46" s="667"/>
      <c r="AJ46" s="667"/>
      <c r="AK46" s="667"/>
      <c r="AL46" s="667"/>
      <c r="AM46" s="667"/>
      <c r="AN46" s="667"/>
      <c r="AO46" s="667"/>
      <c r="AP46" s="667"/>
      <c r="AQ46" s="667"/>
      <c r="AR46" s="667"/>
      <c r="AS46" s="667"/>
      <c r="AT46" s="667"/>
      <c r="AU46" s="667"/>
      <c r="AV46" s="667"/>
      <c r="AW46" s="667"/>
      <c r="AX46" s="667"/>
      <c r="AY46" s="667"/>
      <c r="AZ46" s="667"/>
      <c r="BA46" s="667"/>
      <c r="BB46" s="667"/>
      <c r="BC46" s="667"/>
      <c r="BD46" s="667"/>
      <c r="BE46" s="667"/>
      <c r="BF46" s="667"/>
      <c r="BG46" s="667"/>
      <c r="BH46" s="667"/>
      <c r="BI46" s="667"/>
      <c r="BJ46" s="667"/>
      <c r="BK46" s="667"/>
      <c r="BL46" s="667"/>
    </row>
    <row r="47" spans="1:64" s="677" customFormat="1" ht="6" customHeight="1" x14ac:dyDescent="0.15">
      <c r="A47" s="687"/>
      <c r="B47" s="710"/>
      <c r="C47" s="711"/>
      <c r="D47" s="666"/>
      <c r="E47" s="666"/>
      <c r="F47" s="666"/>
      <c r="G47" s="666"/>
      <c r="H47" s="666"/>
      <c r="I47" s="666"/>
      <c r="J47" s="666"/>
      <c r="K47" s="667"/>
      <c r="L47" s="667"/>
      <c r="M47" s="667"/>
      <c r="N47" s="667"/>
      <c r="O47" s="667"/>
      <c r="P47" s="667"/>
      <c r="Q47" s="667"/>
      <c r="R47" s="667"/>
      <c r="S47" s="667"/>
      <c r="T47" s="667"/>
      <c r="U47" s="667"/>
      <c r="V47" s="667"/>
      <c r="W47" s="667"/>
      <c r="X47" s="667"/>
      <c r="Y47" s="667"/>
      <c r="Z47" s="667"/>
      <c r="AA47" s="667"/>
      <c r="AB47" s="667"/>
      <c r="AC47" s="667"/>
      <c r="AD47" s="667"/>
      <c r="AE47" s="667"/>
      <c r="AF47" s="667"/>
      <c r="AG47" s="667"/>
      <c r="AH47" s="667"/>
      <c r="AI47" s="667"/>
      <c r="AJ47" s="667"/>
      <c r="AK47" s="667"/>
      <c r="AL47" s="667"/>
      <c r="AM47" s="667"/>
      <c r="AN47" s="667"/>
      <c r="AO47" s="667"/>
      <c r="AP47" s="667"/>
      <c r="AQ47" s="667"/>
      <c r="AR47" s="667"/>
      <c r="AS47" s="667"/>
      <c r="AT47" s="667"/>
      <c r="AU47" s="667"/>
      <c r="AV47" s="667"/>
      <c r="AW47" s="667"/>
      <c r="AX47" s="667"/>
      <c r="AY47" s="667"/>
      <c r="AZ47" s="667"/>
      <c r="BA47" s="667"/>
      <c r="BB47" s="667"/>
      <c r="BC47" s="667"/>
      <c r="BD47" s="667"/>
      <c r="BE47" s="667"/>
      <c r="BF47" s="667"/>
      <c r="BG47" s="667"/>
      <c r="BH47" s="667"/>
      <c r="BI47" s="667"/>
      <c r="BJ47" s="667"/>
      <c r="BK47" s="667"/>
      <c r="BL47" s="667"/>
    </row>
    <row r="48" spans="1:64" s="677" customFormat="1" ht="12" customHeight="1" thickBot="1" x14ac:dyDescent="0.2">
      <c r="A48" s="687"/>
      <c r="B48" s="710"/>
      <c r="C48" s="711"/>
      <c r="D48" s="666"/>
      <c r="E48" s="666"/>
      <c r="F48" s="666"/>
      <c r="G48" s="666"/>
      <c r="H48" s="666"/>
      <c r="I48" s="666"/>
      <c r="J48" s="666"/>
      <c r="K48" s="667"/>
      <c r="L48" s="667"/>
      <c r="M48" s="667"/>
      <c r="N48" s="667"/>
      <c r="O48" s="667"/>
      <c r="P48" s="667"/>
      <c r="Q48" s="667"/>
      <c r="R48" s="667"/>
      <c r="S48" s="667"/>
      <c r="T48" s="667"/>
      <c r="U48" s="667"/>
      <c r="V48" s="667"/>
      <c r="W48" s="667"/>
      <c r="X48" s="667"/>
      <c r="Y48" s="667"/>
      <c r="Z48" s="667"/>
      <c r="AA48" s="667"/>
      <c r="AB48" s="667"/>
      <c r="AC48" s="667"/>
      <c r="AD48" s="667"/>
      <c r="AE48" s="667"/>
      <c r="AF48" s="667"/>
      <c r="AG48" s="667"/>
      <c r="AH48" s="667"/>
      <c r="AI48" s="667"/>
      <c r="AJ48" s="667"/>
      <c r="AK48" s="667"/>
      <c r="AL48" s="667"/>
      <c r="AM48" s="667"/>
      <c r="AN48" s="667"/>
      <c r="AO48" s="667"/>
      <c r="AP48" s="667"/>
      <c r="AQ48" s="667"/>
      <c r="AR48" s="667"/>
      <c r="AS48" s="667"/>
      <c r="AT48" s="667"/>
      <c r="AU48" s="667"/>
      <c r="AV48" s="667"/>
      <c r="AW48" s="667"/>
      <c r="AX48" s="667"/>
      <c r="AY48" s="667"/>
      <c r="AZ48" s="667"/>
      <c r="BA48" s="667"/>
      <c r="BB48" s="667"/>
      <c r="BC48" s="667"/>
      <c r="BD48" s="667"/>
      <c r="BE48" s="667"/>
      <c r="BF48" s="667"/>
      <c r="BG48" s="667"/>
      <c r="BH48" s="667"/>
      <c r="BI48" s="667"/>
      <c r="BJ48" s="667"/>
      <c r="BK48" s="667"/>
      <c r="BL48" s="667"/>
    </row>
    <row r="49" spans="1:64" s="677" customFormat="1" ht="15" customHeight="1" thickBot="1" x14ac:dyDescent="0.2">
      <c r="A49" s="712" t="s">
        <v>1133</v>
      </c>
      <c r="B49" s="713" t="s">
        <v>1134</v>
      </c>
      <c r="C49" s="714">
        <f>C50+C51</f>
        <v>6247557.79</v>
      </c>
      <c r="D49" s="666"/>
      <c r="E49" s="666"/>
      <c r="F49" s="666"/>
      <c r="G49" s="666"/>
      <c r="H49" s="666"/>
      <c r="I49" s="666"/>
      <c r="J49" s="666"/>
      <c r="K49" s="667"/>
      <c r="L49" s="667"/>
      <c r="M49" s="667"/>
      <c r="N49" s="667"/>
      <c r="O49" s="667"/>
      <c r="P49" s="667"/>
      <c r="Q49" s="667"/>
      <c r="R49" s="667"/>
      <c r="S49" s="667"/>
      <c r="T49" s="667"/>
      <c r="U49" s="667"/>
      <c r="V49" s="667"/>
      <c r="W49" s="667"/>
      <c r="X49" s="667"/>
      <c r="Y49" s="667"/>
      <c r="Z49" s="667"/>
      <c r="AA49" s="667"/>
      <c r="AB49" s="667"/>
      <c r="AC49" s="667"/>
      <c r="AD49" s="667"/>
      <c r="AE49" s="667"/>
      <c r="AF49" s="667"/>
      <c r="AG49" s="667"/>
      <c r="AH49" s="667"/>
      <c r="AI49" s="667"/>
      <c r="AJ49" s="667"/>
      <c r="AK49" s="667"/>
      <c r="AL49" s="667"/>
      <c r="AM49" s="667"/>
      <c r="AN49" s="667"/>
      <c r="AO49" s="667"/>
      <c r="AP49" s="667"/>
      <c r="AQ49" s="667"/>
      <c r="AR49" s="667"/>
      <c r="AS49" s="667"/>
      <c r="AT49" s="667"/>
      <c r="AU49" s="667"/>
      <c r="AV49" s="667"/>
      <c r="AW49" s="667"/>
      <c r="AX49" s="667"/>
      <c r="AY49" s="667"/>
      <c r="AZ49" s="667"/>
      <c r="BA49" s="667"/>
      <c r="BB49" s="667"/>
      <c r="BC49" s="667"/>
      <c r="BD49" s="667"/>
      <c r="BE49" s="667"/>
      <c r="BF49" s="667"/>
      <c r="BG49" s="667"/>
      <c r="BH49" s="667"/>
      <c r="BI49" s="667"/>
      <c r="BJ49" s="667"/>
      <c r="BK49" s="667"/>
      <c r="BL49" s="667"/>
    </row>
    <row r="50" spans="1:64" s="677" customFormat="1" ht="15" customHeight="1" thickBot="1" x14ac:dyDescent="0.2">
      <c r="A50" s="697" t="s">
        <v>1135</v>
      </c>
      <c r="B50" s="703" t="s">
        <v>1136</v>
      </c>
      <c r="C50" s="715">
        <v>6089406.3399999999</v>
      </c>
      <c r="D50" s="666"/>
      <c r="E50" s="666"/>
      <c r="F50" s="666"/>
      <c r="G50" s="666"/>
      <c r="H50" s="666"/>
      <c r="I50" s="666"/>
      <c r="J50" s="666"/>
      <c r="K50" s="667"/>
      <c r="L50" s="667"/>
      <c r="M50" s="667"/>
      <c r="N50" s="667"/>
      <c r="O50" s="667"/>
      <c r="P50" s="667"/>
      <c r="Q50" s="667"/>
      <c r="R50" s="667"/>
      <c r="S50" s="667"/>
      <c r="T50" s="667"/>
      <c r="U50" s="667"/>
      <c r="V50" s="667"/>
      <c r="W50" s="667"/>
      <c r="X50" s="667"/>
      <c r="Y50" s="667"/>
      <c r="Z50" s="667"/>
      <c r="AA50" s="667"/>
      <c r="AB50" s="667"/>
      <c r="AC50" s="667"/>
      <c r="AD50" s="667"/>
      <c r="AE50" s="667"/>
      <c r="AF50" s="667"/>
      <c r="AG50" s="667"/>
      <c r="AH50" s="667"/>
      <c r="AI50" s="667"/>
      <c r="AJ50" s="667"/>
      <c r="AK50" s="667"/>
      <c r="AL50" s="667"/>
      <c r="AM50" s="667"/>
      <c r="AN50" s="667"/>
      <c r="AO50" s="667"/>
      <c r="AP50" s="667"/>
      <c r="AQ50" s="667"/>
      <c r="AR50" s="667"/>
      <c r="AS50" s="667"/>
      <c r="AT50" s="667"/>
      <c r="AU50" s="667"/>
      <c r="AV50" s="667"/>
      <c r="AW50" s="667"/>
      <c r="AX50" s="667"/>
      <c r="AY50" s="667"/>
      <c r="AZ50" s="667"/>
      <c r="BA50" s="667"/>
      <c r="BB50" s="667"/>
      <c r="BC50" s="667"/>
      <c r="BD50" s="667"/>
      <c r="BE50" s="667"/>
      <c r="BF50" s="667"/>
      <c r="BG50" s="667"/>
      <c r="BH50" s="667"/>
      <c r="BI50" s="667"/>
      <c r="BJ50" s="667"/>
      <c r="BK50" s="667"/>
      <c r="BL50" s="667"/>
    </row>
    <row r="51" spans="1:64" s="677" customFormat="1" ht="15" customHeight="1" thickBot="1" x14ac:dyDescent="0.2">
      <c r="A51" s="697" t="s">
        <v>1137</v>
      </c>
      <c r="B51" s="703" t="s">
        <v>1138</v>
      </c>
      <c r="C51" s="715">
        <v>158151.45000000001</v>
      </c>
      <c r="D51" s="666"/>
      <c r="E51" s="666"/>
      <c r="F51" s="666"/>
      <c r="G51" s="666"/>
      <c r="H51" s="666"/>
      <c r="I51" s="666"/>
      <c r="J51" s="666"/>
      <c r="K51" s="667"/>
      <c r="L51" s="667"/>
      <c r="M51" s="667"/>
      <c r="N51" s="667"/>
      <c r="O51" s="667"/>
      <c r="P51" s="667"/>
      <c r="Q51" s="667"/>
      <c r="R51" s="667"/>
      <c r="S51" s="667"/>
      <c r="T51" s="667"/>
      <c r="U51" s="667"/>
      <c r="V51" s="667"/>
      <c r="W51" s="667"/>
      <c r="X51" s="667"/>
      <c r="Y51" s="667"/>
      <c r="Z51" s="667"/>
      <c r="AA51" s="667"/>
      <c r="AB51" s="667"/>
      <c r="AC51" s="667"/>
      <c r="AD51" s="667"/>
      <c r="AE51" s="667"/>
      <c r="AF51" s="667"/>
      <c r="AG51" s="667"/>
      <c r="AH51" s="667"/>
      <c r="AI51" s="667"/>
      <c r="AJ51" s="667"/>
      <c r="AK51" s="667"/>
      <c r="AL51" s="667"/>
      <c r="AM51" s="667"/>
      <c r="AN51" s="667"/>
      <c r="AO51" s="667"/>
      <c r="AP51" s="667"/>
      <c r="AQ51" s="667"/>
      <c r="AR51" s="667"/>
      <c r="AS51" s="667"/>
      <c r="AT51" s="667"/>
      <c r="AU51" s="667"/>
      <c r="AV51" s="667"/>
      <c r="AW51" s="667"/>
      <c r="AX51" s="667"/>
      <c r="AY51" s="667"/>
      <c r="AZ51" s="667"/>
      <c r="BA51" s="667"/>
      <c r="BB51" s="667"/>
      <c r="BC51" s="667"/>
      <c r="BD51" s="667"/>
      <c r="BE51" s="667"/>
      <c r="BF51" s="667"/>
      <c r="BG51" s="667"/>
      <c r="BH51" s="667"/>
      <c r="BI51" s="667"/>
      <c r="BJ51" s="667"/>
      <c r="BK51" s="667"/>
      <c r="BL51" s="667"/>
    </row>
    <row r="52" spans="1:64" s="677" customFormat="1" ht="12" customHeight="1" x14ac:dyDescent="0.15">
      <c r="A52" s="687"/>
      <c r="B52" s="710"/>
      <c r="C52" s="711"/>
      <c r="D52" s="666"/>
      <c r="E52" s="666"/>
      <c r="F52" s="666"/>
      <c r="G52" s="666"/>
      <c r="H52" s="666"/>
      <c r="I52" s="666"/>
      <c r="J52" s="666"/>
      <c r="K52" s="667"/>
      <c r="L52" s="667"/>
      <c r="M52" s="667"/>
      <c r="N52" s="667"/>
      <c r="O52" s="667"/>
      <c r="P52" s="667"/>
      <c r="Q52" s="667"/>
      <c r="R52" s="667"/>
      <c r="S52" s="667"/>
      <c r="T52" s="667"/>
      <c r="U52" s="667"/>
      <c r="V52" s="667"/>
      <c r="W52" s="667"/>
      <c r="X52" s="667"/>
      <c r="Y52" s="667"/>
      <c r="Z52" s="667"/>
      <c r="AA52" s="667"/>
      <c r="AB52" s="667"/>
      <c r="AC52" s="667"/>
      <c r="AD52" s="667"/>
      <c r="AE52" s="667"/>
      <c r="AF52" s="667"/>
      <c r="AG52" s="667"/>
      <c r="AH52" s="667"/>
      <c r="AI52" s="667"/>
      <c r="AJ52" s="667"/>
      <c r="AK52" s="667"/>
      <c r="AL52" s="667"/>
      <c r="AM52" s="667"/>
      <c r="AN52" s="667"/>
      <c r="AO52" s="667"/>
      <c r="AP52" s="667"/>
      <c r="AQ52" s="667"/>
      <c r="AR52" s="667"/>
      <c r="AS52" s="667"/>
      <c r="AT52" s="667"/>
      <c r="AU52" s="667"/>
      <c r="AV52" s="667"/>
      <c r="AW52" s="667"/>
      <c r="AX52" s="667"/>
      <c r="AY52" s="667"/>
      <c r="AZ52" s="667"/>
      <c r="BA52" s="667"/>
      <c r="BB52" s="667"/>
      <c r="BC52" s="667"/>
      <c r="BD52" s="667"/>
      <c r="BE52" s="667"/>
      <c r="BF52" s="667"/>
      <c r="BG52" s="667"/>
      <c r="BH52" s="667"/>
      <c r="BI52" s="667"/>
      <c r="BJ52" s="667"/>
      <c r="BK52" s="667"/>
      <c r="BL52" s="667"/>
    </row>
    <row r="53" spans="1:64" s="677" customFormat="1" ht="12" customHeight="1" x14ac:dyDescent="0.15">
      <c r="A53" s="687"/>
      <c r="B53" s="710"/>
      <c r="C53" s="711"/>
      <c r="D53" s="666"/>
      <c r="E53" s="666"/>
      <c r="F53" s="666"/>
      <c r="G53" s="666"/>
      <c r="H53" s="666"/>
      <c r="I53" s="666"/>
      <c r="J53" s="666"/>
      <c r="K53" s="667"/>
      <c r="L53" s="667"/>
      <c r="M53" s="667"/>
      <c r="N53" s="667"/>
      <c r="O53" s="667"/>
      <c r="P53" s="667"/>
      <c r="Q53" s="667"/>
      <c r="R53" s="667"/>
      <c r="S53" s="667"/>
      <c r="T53" s="667"/>
      <c r="U53" s="667"/>
      <c r="V53" s="667"/>
      <c r="W53" s="667"/>
      <c r="X53" s="667"/>
      <c r="Y53" s="667"/>
      <c r="Z53" s="667"/>
      <c r="AA53" s="667"/>
      <c r="AB53" s="667"/>
      <c r="AC53" s="667"/>
      <c r="AD53" s="667"/>
      <c r="AE53" s="667"/>
      <c r="AF53" s="667"/>
      <c r="AG53" s="667"/>
      <c r="AH53" s="667"/>
      <c r="AI53" s="667"/>
      <c r="AJ53" s="667"/>
      <c r="AK53" s="667"/>
      <c r="AL53" s="667"/>
      <c r="AM53" s="667"/>
      <c r="AN53" s="667"/>
      <c r="AO53" s="667"/>
      <c r="AP53" s="667"/>
      <c r="AQ53" s="667"/>
      <c r="AR53" s="667"/>
      <c r="AS53" s="667"/>
      <c r="AT53" s="667"/>
      <c r="AU53" s="667"/>
      <c r="AV53" s="667"/>
      <c r="AW53" s="667"/>
      <c r="AX53" s="667"/>
      <c r="AY53" s="667"/>
      <c r="AZ53" s="667"/>
      <c r="BA53" s="667"/>
      <c r="BB53" s="667"/>
      <c r="BC53" s="667"/>
      <c r="BD53" s="667"/>
      <c r="BE53" s="667"/>
      <c r="BF53" s="667"/>
      <c r="BG53" s="667"/>
      <c r="BH53" s="667"/>
      <c r="BI53" s="667"/>
      <c r="BJ53" s="667"/>
      <c r="BK53" s="667"/>
      <c r="BL53" s="667"/>
    </row>
    <row r="54" spans="1:64" s="677" customFormat="1" ht="12" customHeight="1" x14ac:dyDescent="0.15">
      <c r="A54" s="716" t="s">
        <v>108</v>
      </c>
      <c r="B54" s="716"/>
      <c r="C54" s="716"/>
      <c r="D54" s="666"/>
      <c r="E54" s="666"/>
      <c r="F54" s="666"/>
      <c r="G54" s="666"/>
      <c r="H54" s="666"/>
      <c r="I54" s="666"/>
      <c r="J54" s="666"/>
      <c r="K54" s="667"/>
      <c r="L54" s="667"/>
      <c r="M54" s="667"/>
      <c r="N54" s="667"/>
      <c r="O54" s="667"/>
      <c r="P54" s="667"/>
      <c r="Q54" s="667"/>
      <c r="R54" s="667"/>
      <c r="S54" s="667"/>
      <c r="T54" s="667"/>
      <c r="U54" s="667"/>
      <c r="V54" s="667"/>
      <c r="W54" s="667"/>
      <c r="X54" s="667"/>
      <c r="Y54" s="667"/>
      <c r="Z54" s="667"/>
      <c r="AA54" s="667"/>
      <c r="AB54" s="667"/>
      <c r="AC54" s="667"/>
      <c r="AD54" s="667"/>
      <c r="AE54" s="667"/>
      <c r="AF54" s="667"/>
      <c r="AG54" s="667"/>
      <c r="AH54" s="667"/>
      <c r="AI54" s="667"/>
      <c r="AJ54" s="667"/>
      <c r="AK54" s="667"/>
      <c r="AL54" s="667"/>
      <c r="AM54" s="667"/>
      <c r="AN54" s="667"/>
      <c r="AO54" s="667"/>
      <c r="AP54" s="667"/>
      <c r="AQ54" s="667"/>
      <c r="AR54" s="667"/>
      <c r="AS54" s="667"/>
      <c r="AT54" s="667"/>
      <c r="AU54" s="667"/>
      <c r="AV54" s="667"/>
      <c r="AW54" s="667"/>
      <c r="AX54" s="667"/>
      <c r="AY54" s="667"/>
      <c r="AZ54" s="667"/>
      <c r="BA54" s="667"/>
      <c r="BB54" s="667"/>
      <c r="BC54" s="667"/>
      <c r="BD54" s="667"/>
      <c r="BE54" s="667"/>
      <c r="BF54" s="667"/>
      <c r="BG54" s="667"/>
      <c r="BH54" s="667"/>
      <c r="BI54" s="667"/>
      <c r="BJ54" s="667"/>
      <c r="BK54" s="667"/>
      <c r="BL54" s="667"/>
    </row>
    <row r="55" spans="1:64" s="677" customFormat="1" ht="12" customHeight="1" x14ac:dyDescent="0.15">
      <c r="A55" s="717"/>
      <c r="B55" s="717"/>
      <c r="C55" s="711"/>
      <c r="D55" s="666"/>
      <c r="E55" s="666"/>
      <c r="F55" s="666"/>
      <c r="G55" s="666"/>
      <c r="H55" s="666"/>
      <c r="I55" s="666"/>
      <c r="J55" s="666"/>
      <c r="K55" s="667"/>
      <c r="L55" s="667"/>
      <c r="M55" s="667"/>
      <c r="N55" s="667"/>
      <c r="O55" s="667"/>
      <c r="P55" s="667"/>
      <c r="Q55" s="667"/>
      <c r="R55" s="667"/>
      <c r="S55" s="667"/>
      <c r="T55" s="667"/>
      <c r="U55" s="667"/>
      <c r="V55" s="667"/>
      <c r="W55" s="667"/>
      <c r="X55" s="667"/>
      <c r="Y55" s="667"/>
      <c r="Z55" s="667"/>
      <c r="AA55" s="667"/>
      <c r="AB55" s="667"/>
      <c r="AC55" s="667"/>
      <c r="AD55" s="667"/>
      <c r="AE55" s="667"/>
      <c r="AF55" s="667"/>
      <c r="AG55" s="667"/>
      <c r="AH55" s="667"/>
      <c r="AI55" s="667"/>
      <c r="AJ55" s="667"/>
      <c r="AK55" s="667"/>
      <c r="AL55" s="667"/>
      <c r="AM55" s="667"/>
      <c r="AN55" s="667"/>
      <c r="AO55" s="667"/>
      <c r="AP55" s="667"/>
      <c r="AQ55" s="667"/>
      <c r="AR55" s="667"/>
      <c r="AS55" s="667"/>
      <c r="AT55" s="667"/>
      <c r="AU55" s="667"/>
      <c r="AV55" s="667"/>
      <c r="AW55" s="667"/>
      <c r="AX55" s="667"/>
      <c r="AY55" s="667"/>
      <c r="AZ55" s="667"/>
      <c r="BA55" s="667"/>
      <c r="BB55" s="667"/>
      <c r="BC55" s="667"/>
      <c r="BD55" s="667"/>
      <c r="BE55" s="667"/>
      <c r="BF55" s="667"/>
      <c r="BG55" s="667"/>
      <c r="BH55" s="667"/>
      <c r="BI55" s="667"/>
      <c r="BJ55" s="667"/>
      <c r="BK55" s="667"/>
      <c r="BL55" s="667"/>
    </row>
    <row r="56" spans="1:64" s="677" customFormat="1" ht="15" customHeight="1" x14ac:dyDescent="0.15">
      <c r="A56" s="648" t="s">
        <v>109</v>
      </c>
      <c r="B56" s="718" t="s">
        <v>1139</v>
      </c>
      <c r="C56" s="718"/>
      <c r="D56" s="666"/>
      <c r="E56" s="666"/>
      <c r="F56" s="666"/>
      <c r="G56" s="666"/>
      <c r="H56" s="666"/>
      <c r="I56" s="666"/>
      <c r="J56" s="667"/>
      <c r="K56" s="667"/>
      <c r="L56" s="667"/>
      <c r="M56" s="667"/>
      <c r="N56" s="667"/>
      <c r="O56" s="667"/>
      <c r="P56" s="667"/>
      <c r="Q56" s="667"/>
      <c r="R56" s="667"/>
      <c r="S56" s="667"/>
      <c r="T56" s="667"/>
      <c r="U56" s="667"/>
      <c r="V56" s="667"/>
      <c r="W56" s="667"/>
      <c r="X56" s="667"/>
      <c r="Y56" s="667"/>
      <c r="Z56" s="667"/>
      <c r="AA56" s="667"/>
      <c r="AB56" s="667"/>
      <c r="AC56" s="667"/>
      <c r="AD56" s="667"/>
      <c r="AE56" s="667"/>
      <c r="AF56" s="667"/>
      <c r="AG56" s="667"/>
      <c r="AH56" s="667"/>
      <c r="AI56" s="667"/>
      <c r="AJ56" s="667"/>
      <c r="AK56" s="667"/>
      <c r="AL56" s="667"/>
      <c r="AM56" s="667"/>
      <c r="AN56" s="667"/>
      <c r="AO56" s="667"/>
      <c r="AP56" s="667"/>
      <c r="AQ56" s="667"/>
      <c r="AR56" s="667"/>
      <c r="AS56" s="667"/>
      <c r="AT56" s="667"/>
      <c r="AU56" s="667"/>
      <c r="AV56" s="667"/>
      <c r="AW56" s="667"/>
      <c r="AX56" s="667"/>
      <c r="AY56" s="667"/>
      <c r="AZ56" s="667"/>
      <c r="BA56" s="667"/>
      <c r="BB56" s="667"/>
      <c r="BC56" s="667"/>
      <c r="BD56" s="667"/>
      <c r="BE56" s="667"/>
      <c r="BF56" s="667"/>
      <c r="BG56" s="667"/>
      <c r="BH56" s="667"/>
      <c r="BI56" s="667"/>
      <c r="BJ56" s="667"/>
      <c r="BK56" s="667"/>
      <c r="BL56" s="667"/>
    </row>
    <row r="57" spans="1:64" s="677" customFormat="1" ht="15" customHeight="1" x14ac:dyDescent="0.15">
      <c r="A57" s="648" t="s">
        <v>21</v>
      </c>
      <c r="B57" s="718" t="s">
        <v>1140</v>
      </c>
      <c r="C57" s="718"/>
      <c r="D57" s="666"/>
      <c r="E57" s="666"/>
      <c r="F57" s="666"/>
      <c r="G57" s="666"/>
      <c r="H57" s="666"/>
      <c r="I57" s="666"/>
      <c r="J57" s="667"/>
      <c r="K57" s="667"/>
      <c r="L57" s="667"/>
      <c r="M57" s="667"/>
      <c r="N57" s="667"/>
      <c r="O57" s="667"/>
      <c r="P57" s="667"/>
      <c r="Q57" s="667"/>
      <c r="R57" s="667"/>
      <c r="S57" s="667"/>
      <c r="T57" s="667"/>
      <c r="U57" s="667"/>
      <c r="V57" s="667"/>
      <c r="W57" s="667"/>
      <c r="X57" s="667"/>
      <c r="Y57" s="667"/>
      <c r="Z57" s="667"/>
      <c r="AA57" s="667"/>
      <c r="AB57" s="667"/>
      <c r="AC57" s="667"/>
      <c r="AD57" s="667"/>
      <c r="AE57" s="667"/>
      <c r="AF57" s="667"/>
      <c r="AG57" s="667"/>
      <c r="AH57" s="667"/>
      <c r="AI57" s="667"/>
      <c r="AJ57" s="667"/>
      <c r="AK57" s="667"/>
      <c r="AL57" s="667"/>
      <c r="AM57" s="667"/>
      <c r="AN57" s="667"/>
      <c r="AO57" s="667"/>
      <c r="AP57" s="667"/>
      <c r="AQ57" s="667"/>
      <c r="AR57" s="667"/>
      <c r="AS57" s="667"/>
      <c r="AT57" s="667"/>
      <c r="AU57" s="667"/>
      <c r="AV57" s="667"/>
      <c r="AW57" s="667"/>
      <c r="AX57" s="667"/>
      <c r="AY57" s="667"/>
      <c r="AZ57" s="667"/>
      <c r="BA57" s="667"/>
      <c r="BB57" s="667"/>
      <c r="BC57" s="667"/>
      <c r="BD57" s="667"/>
      <c r="BE57" s="667"/>
      <c r="BF57" s="667"/>
      <c r="BG57" s="667"/>
      <c r="BH57" s="667"/>
      <c r="BI57" s="667"/>
      <c r="BJ57" s="667"/>
      <c r="BK57" s="667"/>
      <c r="BL57" s="667"/>
    </row>
    <row r="58" spans="1:64" s="677" customFormat="1" ht="15" customHeight="1" x14ac:dyDescent="0.15">
      <c r="A58" s="648" t="s">
        <v>23</v>
      </c>
      <c r="B58" s="718" t="s">
        <v>1141</v>
      </c>
      <c r="C58" s="718"/>
      <c r="D58" s="666"/>
      <c r="E58" s="666"/>
      <c r="F58" s="666"/>
      <c r="G58" s="666"/>
      <c r="H58" s="666"/>
      <c r="I58" s="666"/>
      <c r="J58" s="667"/>
      <c r="K58" s="667"/>
      <c r="L58" s="667"/>
      <c r="M58" s="667"/>
      <c r="N58" s="667"/>
      <c r="O58" s="667"/>
      <c r="P58" s="667"/>
      <c r="Q58" s="667"/>
      <c r="R58" s="667"/>
      <c r="S58" s="667"/>
      <c r="T58" s="667"/>
      <c r="U58" s="667"/>
      <c r="V58" s="667"/>
      <c r="W58" s="667"/>
      <c r="X58" s="667"/>
      <c r="Y58" s="667"/>
      <c r="Z58" s="667"/>
      <c r="AA58" s="667"/>
      <c r="AB58" s="667"/>
      <c r="AC58" s="667"/>
      <c r="AD58" s="667"/>
      <c r="AE58" s="667"/>
      <c r="AF58" s="667"/>
      <c r="AG58" s="667"/>
      <c r="AH58" s="667"/>
      <c r="AI58" s="667"/>
      <c r="AJ58" s="667"/>
      <c r="AK58" s="667"/>
      <c r="AL58" s="667"/>
      <c r="AM58" s="667"/>
      <c r="AN58" s="667"/>
      <c r="AO58" s="667"/>
      <c r="AP58" s="667"/>
      <c r="AQ58" s="667"/>
      <c r="AR58" s="667"/>
      <c r="AS58" s="667"/>
      <c r="AT58" s="667"/>
      <c r="AU58" s="667"/>
      <c r="AV58" s="667"/>
      <c r="AW58" s="667"/>
      <c r="AX58" s="667"/>
      <c r="AY58" s="667"/>
      <c r="AZ58" s="667"/>
      <c r="BA58" s="667"/>
      <c r="BB58" s="667"/>
      <c r="BC58" s="667"/>
      <c r="BD58" s="667"/>
      <c r="BE58" s="667"/>
      <c r="BF58" s="667"/>
      <c r="BG58" s="667"/>
      <c r="BH58" s="667"/>
      <c r="BI58" s="667"/>
      <c r="BJ58" s="667"/>
      <c r="BK58" s="667"/>
      <c r="BL58" s="667"/>
    </row>
    <row r="59" spans="1:64" s="677" customFormat="1" ht="16.5" customHeight="1" x14ac:dyDescent="0.15">
      <c r="A59" s="648" t="s">
        <v>25</v>
      </c>
      <c r="B59" s="719" t="s">
        <v>1142</v>
      </c>
      <c r="C59" s="719"/>
      <c r="D59" s="666"/>
      <c r="E59" s="666"/>
      <c r="F59" s="666"/>
      <c r="G59" s="666"/>
      <c r="H59" s="666"/>
      <c r="I59" s="666"/>
      <c r="J59" s="666"/>
      <c r="K59" s="667"/>
      <c r="L59" s="667"/>
      <c r="M59" s="667"/>
      <c r="N59" s="667"/>
      <c r="O59" s="667"/>
      <c r="P59" s="667"/>
      <c r="Q59" s="667"/>
      <c r="R59" s="667"/>
      <c r="S59" s="667"/>
      <c r="T59" s="667"/>
      <c r="U59" s="667"/>
      <c r="V59" s="667"/>
      <c r="W59" s="667"/>
      <c r="X59" s="667"/>
      <c r="Y59" s="667"/>
      <c r="Z59" s="667"/>
      <c r="AA59" s="667"/>
      <c r="AB59" s="667"/>
      <c r="AC59" s="667"/>
      <c r="AD59" s="667"/>
      <c r="AE59" s="667"/>
      <c r="AF59" s="667"/>
      <c r="AG59" s="667"/>
      <c r="AH59" s="667"/>
      <c r="AI59" s="667"/>
      <c r="AJ59" s="667"/>
      <c r="AK59" s="667"/>
      <c r="AL59" s="667"/>
      <c r="AM59" s="667"/>
      <c r="AN59" s="667"/>
      <c r="AO59" s="667"/>
      <c r="AP59" s="667"/>
      <c r="AQ59" s="667"/>
      <c r="AR59" s="667"/>
      <c r="AS59" s="667"/>
      <c r="AT59" s="667"/>
      <c r="AU59" s="667"/>
      <c r="AV59" s="667"/>
      <c r="AW59" s="667"/>
      <c r="AX59" s="667"/>
      <c r="AY59" s="667"/>
      <c r="AZ59" s="667"/>
      <c r="BA59" s="667"/>
      <c r="BB59" s="667"/>
      <c r="BC59" s="667"/>
      <c r="BD59" s="667"/>
      <c r="BE59" s="667"/>
      <c r="BF59" s="667"/>
      <c r="BG59" s="667"/>
      <c r="BH59" s="667"/>
      <c r="BI59" s="667"/>
      <c r="BJ59" s="667"/>
      <c r="BK59" s="667"/>
      <c r="BL59" s="667"/>
    </row>
    <row r="60" spans="1:64" s="677" customFormat="1" ht="16.5" customHeight="1" x14ac:dyDescent="0.15">
      <c r="A60" s="687"/>
      <c r="B60" s="710"/>
      <c r="C60" s="711"/>
      <c r="D60" s="666"/>
      <c r="E60" s="666"/>
      <c r="F60" s="666"/>
      <c r="G60" s="666"/>
      <c r="H60" s="666"/>
      <c r="I60" s="666"/>
      <c r="J60" s="666"/>
      <c r="K60" s="667"/>
      <c r="L60" s="667"/>
      <c r="M60" s="667"/>
      <c r="N60" s="667"/>
      <c r="O60" s="667"/>
      <c r="P60" s="667"/>
      <c r="Q60" s="667"/>
      <c r="R60" s="667"/>
      <c r="S60" s="667"/>
      <c r="T60" s="667"/>
      <c r="U60" s="667"/>
      <c r="V60" s="667"/>
      <c r="W60" s="667"/>
      <c r="X60" s="667"/>
      <c r="Y60" s="667"/>
      <c r="Z60" s="667"/>
      <c r="AA60" s="667"/>
      <c r="AB60" s="667"/>
      <c r="AC60" s="667"/>
      <c r="AD60" s="667"/>
      <c r="AE60" s="667"/>
      <c r="AF60" s="667"/>
      <c r="AG60" s="667"/>
      <c r="AH60" s="667"/>
      <c r="AI60" s="667"/>
      <c r="AJ60" s="667"/>
      <c r="AK60" s="667"/>
      <c r="AL60" s="667"/>
      <c r="AM60" s="667"/>
      <c r="AN60" s="667"/>
      <c r="AO60" s="667"/>
      <c r="AP60" s="667"/>
      <c r="AQ60" s="667"/>
      <c r="AR60" s="667"/>
      <c r="AS60" s="667"/>
      <c r="AT60" s="667"/>
      <c r="AU60" s="667"/>
      <c r="AV60" s="667"/>
      <c r="AW60" s="667"/>
      <c r="AX60" s="667"/>
      <c r="AY60" s="667"/>
      <c r="AZ60" s="667"/>
      <c r="BA60" s="667"/>
      <c r="BB60" s="667"/>
      <c r="BC60" s="667"/>
      <c r="BD60" s="667"/>
      <c r="BE60" s="667"/>
      <c r="BF60" s="667"/>
      <c r="BG60" s="667"/>
      <c r="BH60" s="667"/>
      <c r="BI60" s="667"/>
      <c r="BJ60" s="667"/>
      <c r="BK60" s="667"/>
      <c r="BL60" s="667"/>
    </row>
    <row r="61" spans="1:64" s="677" customFormat="1" ht="16.5" customHeight="1" x14ac:dyDescent="0.15">
      <c r="A61" s="687"/>
      <c r="B61" s="710"/>
      <c r="C61" s="711"/>
      <c r="D61" s="666"/>
      <c r="E61" s="666"/>
      <c r="F61" s="666"/>
      <c r="G61" s="666"/>
      <c r="H61" s="666"/>
      <c r="I61" s="666"/>
      <c r="J61" s="666"/>
      <c r="K61" s="667"/>
      <c r="L61" s="667"/>
      <c r="M61" s="667"/>
      <c r="N61" s="667"/>
      <c r="O61" s="667"/>
      <c r="P61" s="667"/>
      <c r="Q61" s="667"/>
      <c r="R61" s="667"/>
      <c r="S61" s="667"/>
      <c r="T61" s="667"/>
      <c r="U61" s="667"/>
      <c r="V61" s="667"/>
      <c r="W61" s="667"/>
      <c r="X61" s="667"/>
      <c r="Y61" s="667"/>
      <c r="Z61" s="667"/>
      <c r="AA61" s="667"/>
      <c r="AB61" s="667"/>
      <c r="AC61" s="667"/>
      <c r="AD61" s="667"/>
      <c r="AE61" s="667"/>
      <c r="AF61" s="667"/>
      <c r="AG61" s="667"/>
      <c r="AH61" s="667"/>
      <c r="AI61" s="667"/>
      <c r="AJ61" s="667"/>
      <c r="AK61" s="667"/>
      <c r="AL61" s="667"/>
      <c r="AM61" s="667"/>
      <c r="AN61" s="667"/>
      <c r="AO61" s="667"/>
      <c r="AP61" s="667"/>
      <c r="AQ61" s="667"/>
      <c r="AR61" s="667"/>
      <c r="AS61" s="667"/>
      <c r="AT61" s="667"/>
      <c r="AU61" s="667"/>
      <c r="AV61" s="667"/>
      <c r="AW61" s="667"/>
      <c r="AX61" s="667"/>
      <c r="AY61" s="667"/>
      <c r="AZ61" s="667"/>
      <c r="BA61" s="667"/>
      <c r="BB61" s="667"/>
      <c r="BC61" s="667"/>
      <c r="BD61" s="667"/>
      <c r="BE61" s="667"/>
      <c r="BF61" s="667"/>
      <c r="BG61" s="667"/>
      <c r="BH61" s="667"/>
      <c r="BI61" s="667"/>
      <c r="BJ61" s="667"/>
      <c r="BK61" s="667"/>
      <c r="BL61" s="667"/>
    </row>
    <row r="62" spans="1:64" s="677" customFormat="1" ht="16.5" customHeight="1" x14ac:dyDescent="0.15">
      <c r="A62" s="687"/>
      <c r="B62" s="710"/>
      <c r="C62" s="711"/>
      <c r="D62" s="666"/>
      <c r="E62" s="666"/>
      <c r="F62" s="666"/>
      <c r="G62" s="666"/>
      <c r="H62" s="666"/>
      <c r="I62" s="666"/>
      <c r="J62" s="666"/>
      <c r="K62" s="667"/>
      <c r="L62" s="667"/>
      <c r="M62" s="667"/>
      <c r="N62" s="667"/>
      <c r="O62" s="667"/>
      <c r="P62" s="667"/>
      <c r="Q62" s="667"/>
      <c r="R62" s="667"/>
      <c r="S62" s="667"/>
      <c r="T62" s="667"/>
      <c r="U62" s="667"/>
      <c r="V62" s="667"/>
      <c r="W62" s="667"/>
      <c r="X62" s="667"/>
      <c r="Y62" s="667"/>
      <c r="Z62" s="667"/>
      <c r="AA62" s="667"/>
      <c r="AB62" s="667"/>
      <c r="AC62" s="667"/>
      <c r="AD62" s="667"/>
      <c r="AE62" s="667"/>
      <c r="AF62" s="667"/>
      <c r="AG62" s="667"/>
      <c r="AH62" s="667"/>
      <c r="AI62" s="667"/>
      <c r="AJ62" s="667"/>
      <c r="AK62" s="667"/>
      <c r="AL62" s="667"/>
      <c r="AM62" s="667"/>
      <c r="AN62" s="667"/>
      <c r="AO62" s="667"/>
      <c r="AP62" s="667"/>
      <c r="AQ62" s="667"/>
      <c r="AR62" s="667"/>
      <c r="AS62" s="667"/>
      <c r="AT62" s="667"/>
      <c r="AU62" s="667"/>
      <c r="AV62" s="667"/>
      <c r="AW62" s="667"/>
      <c r="AX62" s="667"/>
      <c r="AY62" s="667"/>
      <c r="AZ62" s="667"/>
      <c r="BA62" s="667"/>
      <c r="BB62" s="667"/>
      <c r="BC62" s="667"/>
      <c r="BD62" s="667"/>
      <c r="BE62" s="667"/>
      <c r="BF62" s="667"/>
      <c r="BG62" s="667"/>
      <c r="BH62" s="667"/>
      <c r="BI62" s="667"/>
      <c r="BJ62" s="667"/>
      <c r="BK62" s="667"/>
      <c r="BL62" s="667"/>
    </row>
    <row r="63" spans="1:64" s="677" customFormat="1" ht="16.5" customHeight="1" x14ac:dyDescent="0.15">
      <c r="A63" s="687"/>
      <c r="B63" s="710"/>
      <c r="C63" s="711"/>
      <c r="D63" s="666"/>
      <c r="E63" s="666"/>
      <c r="F63" s="666"/>
      <c r="G63" s="666"/>
      <c r="H63" s="666"/>
      <c r="I63" s="666"/>
      <c r="J63" s="666"/>
      <c r="K63" s="667"/>
      <c r="L63" s="667"/>
      <c r="M63" s="667"/>
      <c r="N63" s="667"/>
      <c r="O63" s="667"/>
      <c r="P63" s="667"/>
      <c r="Q63" s="667"/>
      <c r="R63" s="667"/>
      <c r="S63" s="667"/>
      <c r="T63" s="667"/>
      <c r="U63" s="667"/>
      <c r="V63" s="667"/>
      <c r="W63" s="667"/>
      <c r="X63" s="667"/>
      <c r="Y63" s="667"/>
      <c r="Z63" s="667"/>
      <c r="AA63" s="667"/>
      <c r="AB63" s="667"/>
      <c r="AC63" s="667"/>
      <c r="AD63" s="667"/>
      <c r="AE63" s="667"/>
      <c r="AF63" s="667"/>
      <c r="AG63" s="667"/>
      <c r="AH63" s="667"/>
      <c r="AI63" s="667"/>
      <c r="AJ63" s="667"/>
      <c r="AK63" s="667"/>
      <c r="AL63" s="667"/>
      <c r="AM63" s="667"/>
      <c r="AN63" s="667"/>
      <c r="AO63" s="667"/>
      <c r="AP63" s="667"/>
      <c r="AQ63" s="667"/>
      <c r="AR63" s="667"/>
      <c r="AS63" s="667"/>
      <c r="AT63" s="667"/>
      <c r="AU63" s="667"/>
      <c r="AV63" s="667"/>
      <c r="AW63" s="667"/>
      <c r="AX63" s="667"/>
      <c r="AY63" s="667"/>
      <c r="AZ63" s="667"/>
      <c r="BA63" s="667"/>
      <c r="BB63" s="667"/>
      <c r="BC63" s="667"/>
      <c r="BD63" s="667"/>
      <c r="BE63" s="667"/>
      <c r="BF63" s="667"/>
      <c r="BG63" s="667"/>
      <c r="BH63" s="667"/>
      <c r="BI63" s="667"/>
      <c r="BJ63" s="667"/>
      <c r="BK63" s="667"/>
      <c r="BL63" s="667"/>
    </row>
    <row r="64" spans="1:64" s="677" customFormat="1" ht="16.5" customHeight="1" x14ac:dyDescent="0.15">
      <c r="A64" s="687"/>
      <c r="B64" s="710"/>
      <c r="C64" s="711"/>
      <c r="D64" s="666"/>
      <c r="E64" s="666"/>
      <c r="F64" s="666"/>
      <c r="G64" s="666"/>
      <c r="H64" s="666"/>
      <c r="I64" s="666"/>
      <c r="J64" s="666"/>
      <c r="K64" s="667"/>
      <c r="L64" s="667"/>
      <c r="M64" s="667"/>
      <c r="N64" s="667"/>
      <c r="O64" s="667"/>
      <c r="P64" s="667"/>
      <c r="Q64" s="667"/>
      <c r="R64" s="667"/>
      <c r="S64" s="667"/>
      <c r="T64" s="667"/>
      <c r="U64" s="667"/>
      <c r="V64" s="667"/>
      <c r="W64" s="667"/>
      <c r="X64" s="667"/>
      <c r="Y64" s="667"/>
      <c r="Z64" s="667"/>
      <c r="AA64" s="667"/>
      <c r="AB64" s="667"/>
      <c r="AC64" s="667"/>
      <c r="AD64" s="667"/>
      <c r="AE64" s="667"/>
      <c r="AF64" s="667"/>
      <c r="AG64" s="667"/>
      <c r="AH64" s="667"/>
      <c r="AI64" s="667"/>
      <c r="AJ64" s="667"/>
      <c r="AK64" s="667"/>
      <c r="AL64" s="667"/>
      <c r="AM64" s="667"/>
      <c r="AN64" s="667"/>
      <c r="AO64" s="667"/>
      <c r="AP64" s="667"/>
      <c r="AQ64" s="667"/>
      <c r="AR64" s="667"/>
      <c r="AS64" s="667"/>
      <c r="AT64" s="667"/>
      <c r="AU64" s="667"/>
      <c r="AV64" s="667"/>
      <c r="AW64" s="667"/>
      <c r="AX64" s="667"/>
      <c r="AY64" s="667"/>
      <c r="AZ64" s="667"/>
      <c r="BA64" s="667"/>
      <c r="BB64" s="667"/>
      <c r="BC64" s="667"/>
      <c r="BD64" s="667"/>
      <c r="BE64" s="667"/>
      <c r="BF64" s="667"/>
      <c r="BG64" s="667"/>
      <c r="BH64" s="667"/>
      <c r="BI64" s="667"/>
      <c r="BJ64" s="667"/>
      <c r="BK64" s="667"/>
      <c r="BL64" s="667"/>
    </row>
    <row r="65" spans="1:64" s="677" customFormat="1" ht="16.5" customHeight="1" x14ac:dyDescent="0.15">
      <c r="A65" s="687"/>
      <c r="B65" s="710"/>
      <c r="C65" s="711"/>
      <c r="D65" s="666"/>
      <c r="E65" s="666"/>
      <c r="F65" s="666"/>
      <c r="G65" s="666"/>
      <c r="H65" s="666"/>
      <c r="I65" s="666"/>
      <c r="J65" s="666"/>
      <c r="K65" s="667"/>
      <c r="L65" s="667"/>
      <c r="M65" s="667"/>
      <c r="N65" s="667"/>
      <c r="O65" s="667"/>
      <c r="P65" s="667"/>
      <c r="Q65" s="667"/>
      <c r="R65" s="667"/>
      <c r="S65" s="667"/>
      <c r="T65" s="667"/>
      <c r="U65" s="667"/>
      <c r="V65" s="667"/>
      <c r="W65" s="667"/>
      <c r="X65" s="667"/>
      <c r="Y65" s="667"/>
      <c r="Z65" s="667"/>
      <c r="AA65" s="667"/>
      <c r="AB65" s="667"/>
      <c r="AC65" s="667"/>
      <c r="AD65" s="667"/>
      <c r="AE65" s="667"/>
      <c r="AF65" s="667"/>
      <c r="AG65" s="667"/>
      <c r="AH65" s="667"/>
      <c r="AI65" s="667"/>
      <c r="AJ65" s="667"/>
      <c r="AK65" s="667"/>
      <c r="AL65" s="667"/>
      <c r="AM65" s="667"/>
      <c r="AN65" s="667"/>
      <c r="AO65" s="667"/>
      <c r="AP65" s="667"/>
      <c r="AQ65" s="667"/>
      <c r="AR65" s="667"/>
      <c r="AS65" s="667"/>
      <c r="AT65" s="667"/>
      <c r="AU65" s="667"/>
      <c r="AV65" s="667"/>
      <c r="AW65" s="667"/>
      <c r="AX65" s="667"/>
      <c r="AY65" s="667"/>
      <c r="AZ65" s="667"/>
      <c r="BA65" s="667"/>
      <c r="BB65" s="667"/>
      <c r="BC65" s="667"/>
      <c r="BD65" s="667"/>
      <c r="BE65" s="667"/>
      <c r="BF65" s="667"/>
      <c r="BG65" s="667"/>
      <c r="BH65" s="667"/>
      <c r="BI65" s="667"/>
      <c r="BJ65" s="667"/>
      <c r="BK65" s="667"/>
      <c r="BL65" s="667"/>
    </row>
    <row r="66" spans="1:64" s="677" customFormat="1" ht="16.5" customHeight="1" x14ac:dyDescent="0.15">
      <c r="A66" s="687"/>
      <c r="B66" s="710"/>
      <c r="C66" s="711"/>
      <c r="D66" s="666"/>
      <c r="E66" s="666"/>
      <c r="F66" s="666"/>
      <c r="G66" s="666"/>
      <c r="H66" s="666"/>
      <c r="I66" s="666"/>
      <c r="J66" s="666"/>
      <c r="K66" s="667"/>
      <c r="L66" s="667"/>
      <c r="M66" s="667"/>
      <c r="N66" s="667"/>
      <c r="O66" s="667"/>
      <c r="P66" s="667"/>
      <c r="Q66" s="667"/>
      <c r="R66" s="667"/>
      <c r="S66" s="667"/>
      <c r="T66" s="667"/>
      <c r="U66" s="667"/>
      <c r="V66" s="667"/>
      <c r="W66" s="667"/>
      <c r="X66" s="667"/>
      <c r="Y66" s="667"/>
      <c r="Z66" s="667"/>
      <c r="AA66" s="667"/>
      <c r="AB66" s="667"/>
      <c r="AC66" s="667"/>
      <c r="AD66" s="667"/>
      <c r="AE66" s="667"/>
      <c r="AF66" s="667"/>
      <c r="AG66" s="667"/>
      <c r="AH66" s="667"/>
      <c r="AI66" s="667"/>
      <c r="AJ66" s="667"/>
      <c r="AK66" s="667"/>
      <c r="AL66" s="667"/>
      <c r="AM66" s="667"/>
      <c r="AN66" s="667"/>
      <c r="AO66" s="667"/>
      <c r="AP66" s="667"/>
      <c r="AQ66" s="667"/>
      <c r="AR66" s="667"/>
      <c r="AS66" s="667"/>
      <c r="AT66" s="667"/>
      <c r="AU66" s="667"/>
      <c r="AV66" s="667"/>
      <c r="AW66" s="667"/>
      <c r="AX66" s="667"/>
      <c r="AY66" s="667"/>
      <c r="AZ66" s="667"/>
      <c r="BA66" s="667"/>
      <c r="BB66" s="667"/>
      <c r="BC66" s="667"/>
      <c r="BD66" s="667"/>
      <c r="BE66" s="667"/>
      <c r="BF66" s="667"/>
      <c r="BG66" s="667"/>
      <c r="BH66" s="667"/>
      <c r="BI66" s="667"/>
      <c r="BJ66" s="667"/>
      <c r="BK66" s="667"/>
      <c r="BL66" s="667"/>
    </row>
    <row r="67" spans="1:64" s="677" customFormat="1" ht="16.5" customHeight="1" x14ac:dyDescent="0.15">
      <c r="A67" s="687"/>
      <c r="B67" s="710"/>
      <c r="C67" s="711"/>
      <c r="D67" s="666"/>
      <c r="E67" s="666"/>
      <c r="F67" s="666"/>
      <c r="G67" s="666"/>
      <c r="H67" s="666"/>
      <c r="I67" s="666"/>
      <c r="J67" s="666"/>
      <c r="K67" s="667"/>
      <c r="L67" s="667"/>
      <c r="M67" s="667"/>
      <c r="N67" s="667"/>
      <c r="O67" s="667"/>
      <c r="P67" s="667"/>
      <c r="Q67" s="667"/>
      <c r="R67" s="667"/>
      <c r="S67" s="667"/>
      <c r="T67" s="667"/>
      <c r="U67" s="667"/>
      <c r="V67" s="667"/>
      <c r="W67" s="667"/>
      <c r="X67" s="667"/>
      <c r="Y67" s="667"/>
      <c r="Z67" s="667"/>
      <c r="AA67" s="667"/>
      <c r="AB67" s="667"/>
      <c r="AC67" s="667"/>
      <c r="AD67" s="667"/>
      <c r="AE67" s="667"/>
      <c r="AF67" s="667"/>
      <c r="AG67" s="667"/>
      <c r="AH67" s="667"/>
      <c r="AI67" s="667"/>
      <c r="AJ67" s="667"/>
      <c r="AK67" s="667"/>
      <c r="AL67" s="667"/>
      <c r="AM67" s="667"/>
      <c r="AN67" s="667"/>
      <c r="AO67" s="667"/>
      <c r="AP67" s="667"/>
      <c r="AQ67" s="667"/>
      <c r="AR67" s="667"/>
      <c r="AS67" s="667"/>
      <c r="AT67" s="667"/>
      <c r="AU67" s="667"/>
      <c r="AV67" s="667"/>
      <c r="AW67" s="667"/>
      <c r="AX67" s="667"/>
      <c r="AY67" s="667"/>
      <c r="AZ67" s="667"/>
      <c r="BA67" s="667"/>
      <c r="BB67" s="667"/>
      <c r="BC67" s="667"/>
      <c r="BD67" s="667"/>
      <c r="BE67" s="667"/>
      <c r="BF67" s="667"/>
      <c r="BG67" s="667"/>
      <c r="BH67" s="667"/>
      <c r="BI67" s="667"/>
      <c r="BJ67" s="667"/>
      <c r="BK67" s="667"/>
      <c r="BL67" s="667"/>
    </row>
    <row r="68" spans="1:64" s="677" customFormat="1" ht="16.5" customHeight="1" x14ac:dyDescent="0.15">
      <c r="A68" s="687"/>
      <c r="B68" s="710"/>
      <c r="C68" s="711"/>
      <c r="D68" s="666"/>
      <c r="E68" s="666"/>
      <c r="F68" s="666"/>
      <c r="G68" s="666"/>
      <c r="H68" s="666"/>
      <c r="I68" s="666"/>
      <c r="J68" s="666"/>
      <c r="K68" s="667"/>
      <c r="L68" s="667"/>
      <c r="M68" s="667"/>
      <c r="N68" s="667"/>
      <c r="O68" s="667"/>
      <c r="P68" s="667"/>
      <c r="Q68" s="667"/>
      <c r="R68" s="667"/>
      <c r="S68" s="667"/>
      <c r="T68" s="667"/>
      <c r="U68" s="667"/>
      <c r="V68" s="667"/>
      <c r="W68" s="667"/>
      <c r="X68" s="667"/>
      <c r="Y68" s="667"/>
      <c r="Z68" s="667"/>
      <c r="AA68" s="667"/>
      <c r="AB68" s="667"/>
      <c r="AC68" s="667"/>
      <c r="AD68" s="667"/>
      <c r="AE68" s="667"/>
      <c r="AF68" s="667"/>
      <c r="AG68" s="667"/>
      <c r="AH68" s="667"/>
      <c r="AI68" s="667"/>
      <c r="AJ68" s="667"/>
      <c r="AK68" s="667"/>
      <c r="AL68" s="667"/>
      <c r="AM68" s="667"/>
      <c r="AN68" s="667"/>
      <c r="AO68" s="667"/>
      <c r="AP68" s="667"/>
      <c r="AQ68" s="667"/>
      <c r="AR68" s="667"/>
      <c r="AS68" s="667"/>
      <c r="AT68" s="667"/>
      <c r="AU68" s="667"/>
      <c r="AV68" s="667"/>
      <c r="AW68" s="667"/>
      <c r="AX68" s="667"/>
      <c r="AY68" s="667"/>
      <c r="AZ68" s="667"/>
      <c r="BA68" s="667"/>
      <c r="BB68" s="667"/>
      <c r="BC68" s="667"/>
      <c r="BD68" s="667"/>
      <c r="BE68" s="667"/>
      <c r="BF68" s="667"/>
      <c r="BG68" s="667"/>
      <c r="BH68" s="667"/>
      <c r="BI68" s="667"/>
      <c r="BJ68" s="667"/>
      <c r="BK68" s="667"/>
      <c r="BL68" s="667"/>
    </row>
    <row r="69" spans="1:64" s="677" customFormat="1" ht="16.5" customHeight="1" x14ac:dyDescent="0.15">
      <c r="A69" s="687"/>
      <c r="B69" s="710"/>
      <c r="C69" s="711"/>
      <c r="D69" s="666"/>
      <c r="E69" s="666"/>
      <c r="F69" s="666"/>
      <c r="G69" s="666"/>
      <c r="H69" s="666"/>
      <c r="I69" s="666"/>
      <c r="J69" s="666"/>
      <c r="K69" s="667"/>
      <c r="L69" s="667"/>
      <c r="M69" s="667"/>
      <c r="N69" s="667"/>
      <c r="O69" s="667"/>
      <c r="P69" s="667"/>
      <c r="Q69" s="667"/>
      <c r="R69" s="667"/>
      <c r="S69" s="667"/>
      <c r="T69" s="667"/>
      <c r="U69" s="667"/>
      <c r="V69" s="667"/>
      <c r="W69" s="667"/>
      <c r="X69" s="667"/>
      <c r="Y69" s="667"/>
      <c r="Z69" s="667"/>
      <c r="AA69" s="667"/>
      <c r="AB69" s="667"/>
      <c r="AC69" s="667"/>
      <c r="AD69" s="667"/>
      <c r="AE69" s="667"/>
      <c r="AF69" s="667"/>
      <c r="AG69" s="667"/>
      <c r="AH69" s="667"/>
      <c r="AI69" s="667"/>
      <c r="AJ69" s="667"/>
      <c r="AK69" s="667"/>
      <c r="AL69" s="667"/>
      <c r="AM69" s="667"/>
      <c r="AN69" s="667"/>
      <c r="AO69" s="667"/>
      <c r="AP69" s="667"/>
      <c r="AQ69" s="667"/>
      <c r="AR69" s="667"/>
      <c r="AS69" s="667"/>
      <c r="AT69" s="667"/>
      <c r="AU69" s="667"/>
      <c r="AV69" s="667"/>
      <c r="AW69" s="667"/>
      <c r="AX69" s="667"/>
      <c r="AY69" s="667"/>
      <c r="AZ69" s="667"/>
      <c r="BA69" s="667"/>
      <c r="BB69" s="667"/>
      <c r="BC69" s="667"/>
      <c r="BD69" s="667"/>
      <c r="BE69" s="667"/>
      <c r="BF69" s="667"/>
      <c r="BG69" s="667"/>
      <c r="BH69" s="667"/>
      <c r="BI69" s="667"/>
      <c r="BJ69" s="667"/>
      <c r="BK69" s="667"/>
      <c r="BL69" s="667"/>
    </row>
    <row r="70" spans="1:64" s="677" customFormat="1" ht="16.5" customHeight="1" x14ac:dyDescent="0.15">
      <c r="A70" s="687"/>
      <c r="B70" s="710"/>
      <c r="C70" s="711"/>
      <c r="D70" s="666"/>
      <c r="E70" s="666"/>
      <c r="F70" s="666"/>
      <c r="G70" s="666"/>
      <c r="H70" s="666"/>
      <c r="I70" s="666"/>
      <c r="J70" s="666"/>
      <c r="K70" s="667"/>
      <c r="L70" s="667"/>
      <c r="M70" s="667"/>
      <c r="N70" s="667"/>
      <c r="O70" s="667"/>
      <c r="P70" s="667"/>
      <c r="Q70" s="667"/>
      <c r="R70" s="667"/>
      <c r="S70" s="667"/>
      <c r="T70" s="667"/>
      <c r="U70" s="667"/>
      <c r="V70" s="667"/>
      <c r="W70" s="667"/>
      <c r="X70" s="667"/>
      <c r="Y70" s="667"/>
      <c r="Z70" s="667"/>
      <c r="AA70" s="667"/>
      <c r="AB70" s="667"/>
      <c r="AC70" s="667"/>
      <c r="AD70" s="667"/>
      <c r="AE70" s="667"/>
      <c r="AF70" s="667"/>
      <c r="AG70" s="667"/>
      <c r="AH70" s="667"/>
      <c r="AI70" s="667"/>
      <c r="AJ70" s="667"/>
      <c r="AK70" s="667"/>
      <c r="AL70" s="667"/>
      <c r="AM70" s="667"/>
      <c r="AN70" s="667"/>
      <c r="AO70" s="667"/>
      <c r="AP70" s="667"/>
      <c r="AQ70" s="667"/>
      <c r="AR70" s="667"/>
      <c r="AS70" s="667"/>
      <c r="AT70" s="667"/>
      <c r="AU70" s="667"/>
      <c r="AV70" s="667"/>
      <c r="AW70" s="667"/>
      <c r="AX70" s="667"/>
      <c r="AY70" s="667"/>
      <c r="AZ70" s="667"/>
      <c r="BA70" s="667"/>
      <c r="BB70" s="667"/>
      <c r="BC70" s="667"/>
      <c r="BD70" s="667"/>
      <c r="BE70" s="667"/>
      <c r="BF70" s="667"/>
      <c r="BG70" s="667"/>
      <c r="BH70" s="667"/>
      <c r="BI70" s="667"/>
      <c r="BJ70" s="667"/>
      <c r="BK70" s="667"/>
      <c r="BL70" s="667"/>
    </row>
    <row r="71" spans="1:64" s="677" customFormat="1" ht="16.5" customHeight="1" x14ac:dyDescent="0.15">
      <c r="A71" s="687"/>
      <c r="B71" s="710"/>
      <c r="C71" s="711"/>
      <c r="D71" s="666"/>
      <c r="E71" s="666"/>
      <c r="F71" s="666"/>
      <c r="G71" s="666"/>
      <c r="H71" s="666"/>
      <c r="I71" s="666"/>
      <c r="J71" s="666"/>
      <c r="K71" s="667"/>
      <c r="L71" s="667"/>
      <c r="M71" s="667"/>
      <c r="N71" s="667"/>
      <c r="O71" s="667"/>
      <c r="P71" s="667"/>
      <c r="Q71" s="667"/>
      <c r="R71" s="667"/>
      <c r="S71" s="667"/>
      <c r="T71" s="667"/>
      <c r="U71" s="667"/>
      <c r="V71" s="667"/>
      <c r="W71" s="667"/>
      <c r="X71" s="667"/>
      <c r="Y71" s="667"/>
      <c r="Z71" s="667"/>
      <c r="AA71" s="667"/>
      <c r="AB71" s="667"/>
      <c r="AC71" s="667"/>
      <c r="AD71" s="667"/>
      <c r="AE71" s="667"/>
      <c r="AF71" s="667"/>
      <c r="AG71" s="667"/>
      <c r="AH71" s="667"/>
      <c r="AI71" s="667"/>
      <c r="AJ71" s="667"/>
      <c r="AK71" s="667"/>
      <c r="AL71" s="667"/>
      <c r="AM71" s="667"/>
      <c r="AN71" s="667"/>
      <c r="AO71" s="667"/>
      <c r="AP71" s="667"/>
      <c r="AQ71" s="667"/>
      <c r="AR71" s="667"/>
      <c r="AS71" s="667"/>
      <c r="AT71" s="667"/>
      <c r="AU71" s="667"/>
      <c r="AV71" s="667"/>
      <c r="AW71" s="667"/>
      <c r="AX71" s="667"/>
      <c r="AY71" s="667"/>
      <c r="AZ71" s="667"/>
      <c r="BA71" s="667"/>
      <c r="BB71" s="667"/>
      <c r="BC71" s="667"/>
      <c r="BD71" s="667"/>
      <c r="BE71" s="667"/>
      <c r="BF71" s="667"/>
      <c r="BG71" s="667"/>
      <c r="BH71" s="667"/>
      <c r="BI71" s="667"/>
      <c r="BJ71" s="667"/>
      <c r="BK71" s="667"/>
      <c r="BL71" s="667"/>
    </row>
    <row r="72" spans="1:64" s="677" customFormat="1" ht="16.5" customHeight="1" x14ac:dyDescent="0.15">
      <c r="A72" s="687"/>
      <c r="B72" s="710"/>
      <c r="C72" s="711"/>
      <c r="D72" s="666"/>
      <c r="E72" s="666"/>
      <c r="F72" s="666"/>
      <c r="G72" s="666"/>
      <c r="H72" s="666"/>
      <c r="I72" s="666"/>
      <c r="J72" s="666"/>
      <c r="K72" s="667"/>
      <c r="L72" s="667"/>
      <c r="M72" s="667"/>
      <c r="N72" s="667"/>
      <c r="O72" s="667"/>
      <c r="P72" s="667"/>
      <c r="Q72" s="667"/>
      <c r="R72" s="667"/>
      <c r="S72" s="667"/>
      <c r="T72" s="667"/>
      <c r="U72" s="667"/>
      <c r="V72" s="667"/>
      <c r="W72" s="667"/>
      <c r="X72" s="667"/>
      <c r="Y72" s="667"/>
      <c r="Z72" s="667"/>
      <c r="AA72" s="667"/>
      <c r="AB72" s="667"/>
      <c r="AC72" s="667"/>
      <c r="AD72" s="667"/>
      <c r="AE72" s="667"/>
      <c r="AF72" s="667"/>
      <c r="AG72" s="667"/>
      <c r="AH72" s="667"/>
      <c r="AI72" s="667"/>
      <c r="AJ72" s="667"/>
      <c r="AK72" s="667"/>
      <c r="AL72" s="667"/>
      <c r="AM72" s="667"/>
      <c r="AN72" s="667"/>
      <c r="AO72" s="667"/>
      <c r="AP72" s="667"/>
      <c r="AQ72" s="667"/>
      <c r="AR72" s="667"/>
      <c r="AS72" s="667"/>
      <c r="AT72" s="667"/>
      <c r="AU72" s="667"/>
      <c r="AV72" s="667"/>
      <c r="AW72" s="667"/>
      <c r="AX72" s="667"/>
      <c r="AY72" s="667"/>
      <c r="AZ72" s="667"/>
      <c r="BA72" s="667"/>
      <c r="BB72" s="667"/>
      <c r="BC72" s="667"/>
      <c r="BD72" s="667"/>
      <c r="BE72" s="667"/>
      <c r="BF72" s="667"/>
      <c r="BG72" s="667"/>
      <c r="BH72" s="667"/>
      <c r="BI72" s="667"/>
      <c r="BJ72" s="667"/>
      <c r="BK72" s="667"/>
      <c r="BL72" s="667"/>
    </row>
    <row r="73" spans="1:64" s="677" customFormat="1" ht="16.5" customHeight="1" x14ac:dyDescent="0.15">
      <c r="A73" s="687"/>
      <c r="B73" s="710"/>
      <c r="C73" s="711"/>
      <c r="D73" s="666"/>
      <c r="E73" s="666"/>
      <c r="F73" s="666"/>
      <c r="G73" s="666"/>
      <c r="H73" s="666"/>
      <c r="I73" s="666"/>
      <c r="J73" s="666"/>
      <c r="K73" s="667"/>
      <c r="L73" s="667"/>
      <c r="M73" s="667"/>
      <c r="N73" s="667"/>
      <c r="O73" s="667"/>
      <c r="P73" s="667"/>
      <c r="Q73" s="667"/>
      <c r="R73" s="667"/>
      <c r="S73" s="667"/>
      <c r="T73" s="667"/>
      <c r="U73" s="667"/>
      <c r="V73" s="667"/>
      <c r="W73" s="667"/>
      <c r="X73" s="667"/>
      <c r="Y73" s="667"/>
      <c r="Z73" s="667"/>
      <c r="AA73" s="667"/>
      <c r="AB73" s="667"/>
      <c r="AC73" s="667"/>
      <c r="AD73" s="667"/>
      <c r="AE73" s="667"/>
      <c r="AF73" s="667"/>
      <c r="AG73" s="667"/>
      <c r="AH73" s="667"/>
      <c r="AI73" s="667"/>
      <c r="AJ73" s="667"/>
      <c r="AK73" s="667"/>
      <c r="AL73" s="667"/>
      <c r="AM73" s="667"/>
      <c r="AN73" s="667"/>
      <c r="AO73" s="667"/>
      <c r="AP73" s="667"/>
      <c r="AQ73" s="667"/>
      <c r="AR73" s="667"/>
      <c r="AS73" s="667"/>
      <c r="AT73" s="667"/>
      <c r="AU73" s="667"/>
      <c r="AV73" s="667"/>
      <c r="AW73" s="667"/>
      <c r="AX73" s="667"/>
      <c r="AY73" s="667"/>
      <c r="AZ73" s="667"/>
      <c r="BA73" s="667"/>
      <c r="BB73" s="667"/>
      <c r="BC73" s="667"/>
      <c r="BD73" s="667"/>
      <c r="BE73" s="667"/>
      <c r="BF73" s="667"/>
      <c r="BG73" s="667"/>
      <c r="BH73" s="667"/>
      <c r="BI73" s="667"/>
      <c r="BJ73" s="667"/>
      <c r="BK73" s="667"/>
      <c r="BL73" s="667"/>
    </row>
    <row r="74" spans="1:64" s="677" customFormat="1" ht="16.5" customHeight="1" x14ac:dyDescent="0.15">
      <c r="A74" s="687"/>
      <c r="B74" s="710"/>
      <c r="C74" s="711"/>
      <c r="D74" s="666"/>
      <c r="E74" s="666"/>
      <c r="F74" s="666"/>
      <c r="G74" s="666"/>
      <c r="H74" s="666"/>
      <c r="I74" s="666"/>
      <c r="J74" s="666"/>
      <c r="K74" s="667"/>
      <c r="L74" s="667"/>
      <c r="M74" s="667"/>
      <c r="N74" s="667"/>
      <c r="O74" s="667"/>
      <c r="P74" s="667"/>
      <c r="Q74" s="667"/>
      <c r="R74" s="667"/>
      <c r="S74" s="667"/>
      <c r="T74" s="667"/>
      <c r="U74" s="667"/>
      <c r="V74" s="667"/>
      <c r="W74" s="667"/>
      <c r="X74" s="667"/>
      <c r="Y74" s="667"/>
      <c r="Z74" s="667"/>
      <c r="AA74" s="667"/>
      <c r="AB74" s="667"/>
      <c r="AC74" s="667"/>
      <c r="AD74" s="667"/>
      <c r="AE74" s="667"/>
      <c r="AF74" s="667"/>
      <c r="AG74" s="667"/>
      <c r="AH74" s="667"/>
      <c r="AI74" s="667"/>
      <c r="AJ74" s="667"/>
      <c r="AK74" s="667"/>
      <c r="AL74" s="667"/>
      <c r="AM74" s="667"/>
      <c r="AN74" s="667"/>
      <c r="AO74" s="667"/>
      <c r="AP74" s="667"/>
      <c r="AQ74" s="667"/>
      <c r="AR74" s="667"/>
      <c r="AS74" s="667"/>
      <c r="AT74" s="667"/>
      <c r="AU74" s="667"/>
      <c r="AV74" s="667"/>
      <c r="AW74" s="667"/>
      <c r="AX74" s="667"/>
      <c r="AY74" s="667"/>
      <c r="AZ74" s="667"/>
      <c r="BA74" s="667"/>
      <c r="BB74" s="667"/>
      <c r="BC74" s="667"/>
      <c r="BD74" s="667"/>
      <c r="BE74" s="667"/>
      <c r="BF74" s="667"/>
      <c r="BG74" s="667"/>
      <c r="BH74" s="667"/>
      <c r="BI74" s="667"/>
      <c r="BJ74" s="667"/>
      <c r="BK74" s="667"/>
      <c r="BL74" s="667"/>
    </row>
    <row r="75" spans="1:64" s="677" customFormat="1" ht="16.5" customHeight="1" x14ac:dyDescent="0.15">
      <c r="A75" s="687"/>
      <c r="B75" s="710"/>
      <c r="C75" s="711"/>
      <c r="D75" s="666"/>
      <c r="E75" s="666"/>
      <c r="F75" s="666"/>
      <c r="G75" s="666"/>
      <c r="H75" s="666"/>
      <c r="I75" s="666"/>
      <c r="J75" s="666"/>
      <c r="K75" s="667"/>
      <c r="L75" s="667"/>
      <c r="M75" s="667"/>
      <c r="N75" s="667"/>
      <c r="O75" s="667"/>
      <c r="P75" s="667"/>
      <c r="Q75" s="667"/>
      <c r="R75" s="667"/>
      <c r="S75" s="667"/>
      <c r="T75" s="667"/>
      <c r="U75" s="667"/>
      <c r="V75" s="667"/>
      <c r="W75" s="667"/>
      <c r="X75" s="667"/>
      <c r="Y75" s="667"/>
      <c r="Z75" s="667"/>
      <c r="AA75" s="667"/>
      <c r="AB75" s="667"/>
      <c r="AC75" s="667"/>
      <c r="AD75" s="667"/>
      <c r="AE75" s="667"/>
      <c r="AF75" s="667"/>
      <c r="AG75" s="667"/>
      <c r="AH75" s="667"/>
      <c r="AI75" s="667"/>
      <c r="AJ75" s="667"/>
      <c r="AK75" s="667"/>
      <c r="AL75" s="667"/>
      <c r="AM75" s="667"/>
      <c r="AN75" s="667"/>
      <c r="AO75" s="667"/>
      <c r="AP75" s="667"/>
      <c r="AQ75" s="667"/>
      <c r="AR75" s="667"/>
      <c r="AS75" s="667"/>
      <c r="AT75" s="667"/>
      <c r="AU75" s="667"/>
      <c r="AV75" s="667"/>
      <c r="AW75" s="667"/>
      <c r="AX75" s="667"/>
      <c r="AY75" s="667"/>
      <c r="AZ75" s="667"/>
      <c r="BA75" s="667"/>
      <c r="BB75" s="667"/>
      <c r="BC75" s="667"/>
      <c r="BD75" s="667"/>
      <c r="BE75" s="667"/>
      <c r="BF75" s="667"/>
      <c r="BG75" s="667"/>
      <c r="BH75" s="667"/>
      <c r="BI75" s="667"/>
      <c r="BJ75" s="667"/>
      <c r="BK75" s="667"/>
      <c r="BL75" s="667"/>
    </row>
    <row r="76" spans="1:64" s="677" customFormat="1" ht="16.5" customHeight="1" x14ac:dyDescent="0.15">
      <c r="A76" s="687"/>
      <c r="B76" s="710"/>
      <c r="C76" s="711"/>
      <c r="D76" s="666"/>
      <c r="E76" s="666"/>
      <c r="F76" s="666"/>
      <c r="G76" s="666"/>
      <c r="H76" s="666"/>
      <c r="I76" s="666"/>
      <c r="J76" s="666"/>
      <c r="K76" s="667"/>
      <c r="L76" s="667"/>
      <c r="M76" s="667"/>
      <c r="N76" s="667"/>
      <c r="O76" s="667"/>
      <c r="P76" s="667"/>
      <c r="Q76" s="667"/>
      <c r="R76" s="667"/>
      <c r="S76" s="667"/>
      <c r="T76" s="667"/>
      <c r="U76" s="667"/>
      <c r="V76" s="667"/>
      <c r="W76" s="667"/>
      <c r="X76" s="667"/>
      <c r="Y76" s="667"/>
      <c r="Z76" s="667"/>
      <c r="AA76" s="667"/>
      <c r="AB76" s="667"/>
      <c r="AC76" s="667"/>
      <c r="AD76" s="667"/>
      <c r="AE76" s="667"/>
      <c r="AF76" s="667"/>
      <c r="AG76" s="667"/>
      <c r="AH76" s="667"/>
      <c r="AI76" s="667"/>
      <c r="AJ76" s="667"/>
      <c r="AK76" s="667"/>
      <c r="AL76" s="667"/>
      <c r="AM76" s="667"/>
      <c r="AN76" s="667"/>
      <c r="AO76" s="667"/>
      <c r="AP76" s="667"/>
      <c r="AQ76" s="667"/>
      <c r="AR76" s="667"/>
      <c r="AS76" s="667"/>
      <c r="AT76" s="667"/>
      <c r="AU76" s="667"/>
      <c r="AV76" s="667"/>
      <c r="AW76" s="667"/>
      <c r="AX76" s="667"/>
      <c r="AY76" s="667"/>
      <c r="AZ76" s="667"/>
      <c r="BA76" s="667"/>
      <c r="BB76" s="667"/>
      <c r="BC76" s="667"/>
      <c r="BD76" s="667"/>
      <c r="BE76" s="667"/>
      <c r="BF76" s="667"/>
      <c r="BG76" s="667"/>
      <c r="BH76" s="667"/>
      <c r="BI76" s="667"/>
      <c r="BJ76" s="667"/>
      <c r="BK76" s="667"/>
      <c r="BL76" s="667"/>
    </row>
    <row r="77" spans="1:64" s="677" customFormat="1" ht="16.5" customHeight="1" x14ac:dyDescent="0.15">
      <c r="A77" s="687"/>
      <c r="B77" s="710"/>
      <c r="C77" s="711"/>
      <c r="D77" s="666"/>
      <c r="E77" s="666"/>
      <c r="F77" s="666"/>
      <c r="G77" s="666"/>
      <c r="H77" s="666"/>
      <c r="I77" s="666"/>
      <c r="J77" s="666"/>
      <c r="K77" s="667"/>
      <c r="L77" s="667"/>
      <c r="M77" s="667"/>
      <c r="N77" s="667"/>
      <c r="O77" s="667"/>
      <c r="P77" s="667"/>
      <c r="Q77" s="667"/>
      <c r="R77" s="667"/>
      <c r="S77" s="667"/>
      <c r="T77" s="667"/>
      <c r="U77" s="667"/>
      <c r="V77" s="667"/>
      <c r="W77" s="667"/>
      <c r="X77" s="667"/>
      <c r="Y77" s="667"/>
      <c r="Z77" s="667"/>
      <c r="AA77" s="667"/>
      <c r="AB77" s="667"/>
      <c r="AC77" s="667"/>
      <c r="AD77" s="667"/>
      <c r="AE77" s="667"/>
      <c r="AF77" s="667"/>
      <c r="AG77" s="667"/>
      <c r="AH77" s="667"/>
      <c r="AI77" s="667"/>
      <c r="AJ77" s="667"/>
      <c r="AK77" s="667"/>
      <c r="AL77" s="667"/>
      <c r="AM77" s="667"/>
      <c r="AN77" s="667"/>
      <c r="AO77" s="667"/>
      <c r="AP77" s="667"/>
      <c r="AQ77" s="667"/>
      <c r="AR77" s="667"/>
      <c r="AS77" s="667"/>
      <c r="AT77" s="667"/>
      <c r="AU77" s="667"/>
      <c r="AV77" s="667"/>
      <c r="AW77" s="667"/>
      <c r="AX77" s="667"/>
      <c r="AY77" s="667"/>
      <c r="AZ77" s="667"/>
      <c r="BA77" s="667"/>
      <c r="BB77" s="667"/>
      <c r="BC77" s="667"/>
      <c r="BD77" s="667"/>
      <c r="BE77" s="667"/>
      <c r="BF77" s="667"/>
      <c r="BG77" s="667"/>
      <c r="BH77" s="667"/>
      <c r="BI77" s="667"/>
      <c r="BJ77" s="667"/>
      <c r="BK77" s="667"/>
      <c r="BL77" s="667"/>
    </row>
    <row r="78" spans="1:64" s="677" customFormat="1" ht="16.5" customHeight="1" x14ac:dyDescent="0.15">
      <c r="A78" s="687"/>
      <c r="B78" s="710"/>
      <c r="C78" s="711"/>
      <c r="D78" s="666"/>
      <c r="E78" s="666"/>
      <c r="F78" s="666"/>
      <c r="G78" s="666"/>
      <c r="H78" s="666"/>
      <c r="I78" s="666"/>
      <c r="J78" s="666"/>
      <c r="K78" s="667"/>
      <c r="L78" s="667"/>
      <c r="M78" s="667"/>
      <c r="N78" s="667"/>
      <c r="O78" s="667"/>
      <c r="P78" s="667"/>
      <c r="Q78" s="667"/>
      <c r="R78" s="667"/>
      <c r="S78" s="667"/>
      <c r="T78" s="667"/>
      <c r="U78" s="667"/>
      <c r="V78" s="667"/>
      <c r="W78" s="667"/>
      <c r="X78" s="667"/>
      <c r="Y78" s="667"/>
      <c r="Z78" s="667"/>
      <c r="AA78" s="667"/>
      <c r="AB78" s="667"/>
      <c r="AC78" s="667"/>
      <c r="AD78" s="667"/>
      <c r="AE78" s="667"/>
      <c r="AF78" s="667"/>
      <c r="AG78" s="667"/>
      <c r="AH78" s="667"/>
      <c r="AI78" s="667"/>
      <c r="AJ78" s="667"/>
      <c r="AK78" s="667"/>
      <c r="AL78" s="667"/>
      <c r="AM78" s="667"/>
      <c r="AN78" s="667"/>
      <c r="AO78" s="667"/>
      <c r="AP78" s="667"/>
      <c r="AQ78" s="667"/>
      <c r="AR78" s="667"/>
      <c r="AS78" s="667"/>
      <c r="AT78" s="667"/>
      <c r="AU78" s="667"/>
      <c r="AV78" s="667"/>
      <c r="AW78" s="667"/>
      <c r="AX78" s="667"/>
      <c r="AY78" s="667"/>
      <c r="AZ78" s="667"/>
      <c r="BA78" s="667"/>
      <c r="BB78" s="667"/>
      <c r="BC78" s="667"/>
      <c r="BD78" s="667"/>
      <c r="BE78" s="667"/>
      <c r="BF78" s="667"/>
      <c r="BG78" s="667"/>
      <c r="BH78" s="667"/>
      <c r="BI78" s="667"/>
      <c r="BJ78" s="667"/>
      <c r="BK78" s="667"/>
      <c r="BL78" s="667"/>
    </row>
    <row r="79" spans="1:64" ht="16.5" customHeight="1" x14ac:dyDescent="0.2"/>
    <row r="80" spans="1:64" ht="16.5" customHeight="1" x14ac:dyDescent="0.2"/>
    <row r="81" ht="16.5" customHeight="1" x14ac:dyDescent="0.2"/>
    <row r="82" ht="16.5" customHeight="1" x14ac:dyDescent="0.2"/>
    <row r="83" ht="16.5" customHeight="1" x14ac:dyDescent="0.2"/>
    <row r="84" ht="16.5" customHeight="1" x14ac:dyDescent="0.2"/>
    <row r="85" ht="16.5" customHeight="1" x14ac:dyDescent="0.2"/>
    <row r="86" ht="16.5" customHeight="1" x14ac:dyDescent="0.2"/>
    <row r="87" ht="16.5" customHeight="1" x14ac:dyDescent="0.2"/>
    <row r="88" ht="16.5" customHeight="1" x14ac:dyDescent="0.2"/>
    <row r="89" ht="16.5" customHeight="1" x14ac:dyDescent="0.2"/>
    <row r="90" ht="16.5" customHeight="1" x14ac:dyDescent="0.2"/>
    <row r="91" ht="16.5" customHeight="1" x14ac:dyDescent="0.2"/>
    <row r="92" ht="16.5" customHeight="1" x14ac:dyDescent="0.2"/>
    <row r="93" ht="16.5" customHeight="1" x14ac:dyDescent="0.2"/>
    <row r="94" ht="16.5" customHeight="1" x14ac:dyDescent="0.2"/>
    <row r="95" ht="16.5" customHeight="1" x14ac:dyDescent="0.2"/>
    <row r="96" ht="16.5" customHeight="1" x14ac:dyDescent="0.2"/>
    <row r="97" ht="16.5" customHeight="1" x14ac:dyDescent="0.2"/>
    <row r="98" ht="16.5" customHeight="1" x14ac:dyDescent="0.2"/>
    <row r="99" ht="16.5" customHeight="1" x14ac:dyDescent="0.2"/>
    <row r="100" ht="16.5" customHeight="1" x14ac:dyDescent="0.2"/>
    <row r="101" ht="16.5" customHeight="1" x14ac:dyDescent="0.2"/>
    <row r="102" ht="16.5" customHeight="1" x14ac:dyDescent="0.2"/>
    <row r="103" ht="16.5" customHeight="1" x14ac:dyDescent="0.2"/>
    <row r="104" ht="16.5" customHeight="1" x14ac:dyDescent="0.2"/>
    <row r="105" ht="16.5" customHeight="1" x14ac:dyDescent="0.2"/>
    <row r="106" ht="16.5" customHeight="1" x14ac:dyDescent="0.2"/>
    <row r="107" ht="16.5" customHeight="1" x14ac:dyDescent="0.2"/>
    <row r="108" ht="16.5" customHeight="1" x14ac:dyDescent="0.2"/>
    <row r="109" ht="16.5" customHeight="1" x14ac:dyDescent="0.2"/>
    <row r="110" ht="16.5" customHeight="1" x14ac:dyDescent="0.2"/>
    <row r="111" ht="16.5" customHeight="1" x14ac:dyDescent="0.2"/>
    <row r="112" ht="16.5" customHeight="1" x14ac:dyDescent="0.2"/>
    <row r="113" ht="16.5" customHeight="1" x14ac:dyDescent="0.2"/>
    <row r="114" ht="16.5" customHeight="1" x14ac:dyDescent="0.2"/>
    <row r="115" ht="16.5" customHeight="1" x14ac:dyDescent="0.2"/>
    <row r="116" ht="16.5" customHeight="1" x14ac:dyDescent="0.2"/>
    <row r="117" ht="16.5" customHeight="1" x14ac:dyDescent="0.2"/>
    <row r="118" ht="16.5" customHeight="1" x14ac:dyDescent="0.2"/>
    <row r="119" ht="16.5" customHeight="1" x14ac:dyDescent="0.2"/>
    <row r="120" ht="16.5" customHeight="1" x14ac:dyDescent="0.2"/>
    <row r="121" ht="16.5" customHeight="1" x14ac:dyDescent="0.2"/>
    <row r="122" ht="16.5" customHeight="1" x14ac:dyDescent="0.2"/>
    <row r="123" ht="16.5" customHeight="1" x14ac:dyDescent="0.2"/>
    <row r="124" ht="16.5" customHeight="1" x14ac:dyDescent="0.2"/>
    <row r="125" ht="16.5" customHeight="1" x14ac:dyDescent="0.2"/>
    <row r="126" ht="16.5" customHeight="1" x14ac:dyDescent="0.2"/>
    <row r="127" ht="16.5" customHeight="1" x14ac:dyDescent="0.2"/>
    <row r="128" ht="16.5" customHeight="1" x14ac:dyDescent="0.2"/>
    <row r="129" ht="16.5" customHeight="1" x14ac:dyDescent="0.2"/>
    <row r="130" ht="16.5" customHeight="1" x14ac:dyDescent="0.2"/>
    <row r="131" ht="16.5" customHeight="1" x14ac:dyDescent="0.2"/>
    <row r="132" ht="16.5" customHeight="1" x14ac:dyDescent="0.2"/>
    <row r="133" ht="16.5" customHeight="1" x14ac:dyDescent="0.2"/>
    <row r="134" ht="16.5" customHeight="1" x14ac:dyDescent="0.2"/>
    <row r="135" ht="16.5" customHeight="1" x14ac:dyDescent="0.2"/>
    <row r="136" ht="16.5" customHeight="1" x14ac:dyDescent="0.2"/>
    <row r="137" ht="16.5" customHeight="1" x14ac:dyDescent="0.2"/>
    <row r="138" ht="16.5" customHeight="1" x14ac:dyDescent="0.2"/>
    <row r="139" ht="16.5" customHeight="1" x14ac:dyDescent="0.2"/>
    <row r="140" ht="16.5" customHeight="1" x14ac:dyDescent="0.2"/>
    <row r="141" ht="16.5" customHeight="1" x14ac:dyDescent="0.2"/>
    <row r="142" ht="16.5" customHeight="1" x14ac:dyDescent="0.2"/>
    <row r="143" ht="16.5" customHeight="1" x14ac:dyDescent="0.2"/>
    <row r="144" ht="16.5" customHeight="1" x14ac:dyDescent="0.2"/>
    <row r="145" ht="16.5" customHeight="1" x14ac:dyDescent="0.2"/>
    <row r="146" ht="16.5" customHeight="1" x14ac:dyDescent="0.2"/>
    <row r="147" ht="16.5" customHeight="1" x14ac:dyDescent="0.2"/>
    <row r="148" ht="16.5" customHeight="1" x14ac:dyDescent="0.2"/>
    <row r="149" ht="16.5" customHeight="1" x14ac:dyDescent="0.2"/>
    <row r="150" ht="16.5" customHeight="1" x14ac:dyDescent="0.2"/>
    <row r="151" ht="16.5" customHeight="1" x14ac:dyDescent="0.2"/>
    <row r="152" ht="16.5" customHeight="1" x14ac:dyDescent="0.2"/>
    <row r="153" ht="16.5" customHeight="1" x14ac:dyDescent="0.2"/>
    <row r="154" ht="16.5" customHeight="1" x14ac:dyDescent="0.2"/>
    <row r="155" ht="16.5" customHeight="1" x14ac:dyDescent="0.2"/>
    <row r="156" ht="16.5" customHeight="1" x14ac:dyDescent="0.2"/>
    <row r="157" ht="16.5" customHeight="1" x14ac:dyDescent="0.2"/>
    <row r="158" ht="16.5" customHeight="1" x14ac:dyDescent="0.2"/>
    <row r="159" ht="16.5" customHeight="1" x14ac:dyDescent="0.2"/>
    <row r="160" ht="16.5" customHeight="1" x14ac:dyDescent="0.2"/>
    <row r="161" ht="16.5" customHeight="1" x14ac:dyDescent="0.2"/>
    <row r="162" ht="16.5" customHeight="1" x14ac:dyDescent="0.2"/>
    <row r="163" ht="16.5" customHeight="1" x14ac:dyDescent="0.2"/>
    <row r="164" ht="16.5" customHeight="1" x14ac:dyDescent="0.2"/>
    <row r="165" ht="16.5" customHeight="1" x14ac:dyDescent="0.2"/>
    <row r="166" ht="16.5" customHeight="1" x14ac:dyDescent="0.2"/>
    <row r="167" ht="16.5" customHeight="1" x14ac:dyDescent="0.2"/>
    <row r="168" ht="16.5" customHeight="1" x14ac:dyDescent="0.2"/>
    <row r="169" ht="16.5" customHeight="1" x14ac:dyDescent="0.2"/>
    <row r="170" ht="16.5" customHeight="1" x14ac:dyDescent="0.2"/>
    <row r="171" ht="16.5" customHeight="1" x14ac:dyDescent="0.2"/>
    <row r="172" ht="16.5" customHeight="1" x14ac:dyDescent="0.2"/>
    <row r="173" ht="16.5" customHeight="1" x14ac:dyDescent="0.2"/>
    <row r="174" ht="16.5" customHeight="1" x14ac:dyDescent="0.2"/>
    <row r="175" ht="16.5" customHeight="1" x14ac:dyDescent="0.2"/>
    <row r="176" ht="16.5" customHeight="1" x14ac:dyDescent="0.2"/>
    <row r="177" ht="16.5" customHeight="1" x14ac:dyDescent="0.2"/>
    <row r="178" ht="16.5" customHeight="1" x14ac:dyDescent="0.2"/>
    <row r="179" ht="16.5" customHeight="1" x14ac:dyDescent="0.2"/>
    <row r="180" ht="16.5" customHeight="1" x14ac:dyDescent="0.2"/>
    <row r="181" ht="16.5" customHeight="1" x14ac:dyDescent="0.2"/>
    <row r="182" ht="16.5" customHeight="1" x14ac:dyDescent="0.2"/>
    <row r="183" ht="16.5" customHeight="1" x14ac:dyDescent="0.2"/>
    <row r="184" ht="16.5" customHeight="1" x14ac:dyDescent="0.2"/>
    <row r="185" ht="16.5" customHeight="1" x14ac:dyDescent="0.2"/>
    <row r="186" ht="16.5" customHeight="1" x14ac:dyDescent="0.2"/>
    <row r="187" ht="16.5" customHeight="1" x14ac:dyDescent="0.2"/>
    <row r="188" ht="16.5" customHeight="1" x14ac:dyDescent="0.2"/>
    <row r="189" ht="16.5" customHeight="1" x14ac:dyDescent="0.2"/>
    <row r="190" ht="16.5" customHeight="1" x14ac:dyDescent="0.2"/>
    <row r="191" ht="16.5" customHeight="1" x14ac:dyDescent="0.2"/>
    <row r="192" ht="16.5" customHeight="1" x14ac:dyDescent="0.2"/>
    <row r="193" ht="16.5" customHeight="1" x14ac:dyDescent="0.2"/>
    <row r="194" ht="16.5" customHeight="1" x14ac:dyDescent="0.2"/>
    <row r="195" ht="16.5" customHeight="1" x14ac:dyDescent="0.2"/>
    <row r="196" ht="16.5" customHeight="1" x14ac:dyDescent="0.2"/>
    <row r="197" ht="16.5" customHeight="1" x14ac:dyDescent="0.2"/>
    <row r="198" ht="16.5" customHeight="1" x14ac:dyDescent="0.2"/>
    <row r="199" ht="16.5" customHeight="1" x14ac:dyDescent="0.2"/>
    <row r="200" ht="16.5" customHeight="1" x14ac:dyDescent="0.2"/>
    <row r="201" ht="16.5" customHeight="1" x14ac:dyDescent="0.2"/>
    <row r="202" ht="16.5" customHeight="1" x14ac:dyDescent="0.2"/>
    <row r="203" ht="16.5" customHeight="1" x14ac:dyDescent="0.2"/>
    <row r="204" ht="16.5" customHeight="1" x14ac:dyDescent="0.2"/>
    <row r="205" ht="16.5" customHeight="1" x14ac:dyDescent="0.2"/>
    <row r="206" ht="16.5" customHeight="1" x14ac:dyDescent="0.2"/>
    <row r="207" ht="16.5" customHeight="1" x14ac:dyDescent="0.2"/>
    <row r="208" ht="16.5" customHeight="1" x14ac:dyDescent="0.2"/>
    <row r="209" ht="16.5" customHeight="1" x14ac:dyDescent="0.2"/>
    <row r="210" ht="16.5" customHeight="1" x14ac:dyDescent="0.2"/>
    <row r="211" ht="16.5" customHeight="1" x14ac:dyDescent="0.2"/>
    <row r="212" ht="16.5" customHeight="1" x14ac:dyDescent="0.2"/>
    <row r="213" ht="16.5" customHeight="1" x14ac:dyDescent="0.2"/>
    <row r="214" ht="16.5" customHeight="1" x14ac:dyDescent="0.2"/>
    <row r="215" ht="16.5" customHeight="1" x14ac:dyDescent="0.2"/>
    <row r="216" ht="16.5" customHeight="1" x14ac:dyDescent="0.2"/>
    <row r="217" ht="16.5" customHeight="1" x14ac:dyDescent="0.2"/>
    <row r="218" ht="16.5" customHeight="1" x14ac:dyDescent="0.2"/>
    <row r="219" ht="16.5" customHeight="1" x14ac:dyDescent="0.2"/>
    <row r="220" ht="16.5" customHeight="1" x14ac:dyDescent="0.2"/>
    <row r="221" ht="16.5" customHeight="1" x14ac:dyDescent="0.2"/>
    <row r="222" ht="16.5" customHeight="1" x14ac:dyDescent="0.2"/>
    <row r="223" ht="16.5" customHeight="1" x14ac:dyDescent="0.2"/>
    <row r="224" ht="16.5" customHeight="1" x14ac:dyDescent="0.2"/>
    <row r="225" ht="16.5" customHeight="1" x14ac:dyDescent="0.2"/>
    <row r="226" ht="16.5" customHeight="1" x14ac:dyDescent="0.2"/>
    <row r="227" ht="16.5" customHeight="1" x14ac:dyDescent="0.2"/>
    <row r="228" ht="16.5" customHeight="1" x14ac:dyDescent="0.2"/>
    <row r="229" ht="16.5" customHeight="1" x14ac:dyDescent="0.2"/>
    <row r="230" ht="16.5" customHeight="1" x14ac:dyDescent="0.2"/>
    <row r="231" ht="16.5" customHeight="1" x14ac:dyDescent="0.2"/>
    <row r="232" ht="16.5" customHeight="1" x14ac:dyDescent="0.2"/>
    <row r="233" ht="16.5" customHeight="1" x14ac:dyDescent="0.2"/>
    <row r="234" ht="16.5" customHeight="1" x14ac:dyDescent="0.2"/>
    <row r="235" ht="16.5" customHeight="1" x14ac:dyDescent="0.2"/>
    <row r="236" ht="16.5" customHeight="1" x14ac:dyDescent="0.2"/>
    <row r="237" ht="16.5" customHeight="1" x14ac:dyDescent="0.2"/>
    <row r="238" ht="16.5" customHeight="1" x14ac:dyDescent="0.2"/>
    <row r="239" ht="16.5" customHeight="1" x14ac:dyDescent="0.2"/>
    <row r="240" ht="16.5" customHeight="1" x14ac:dyDescent="0.2"/>
    <row r="241" ht="16.5" customHeight="1" x14ac:dyDescent="0.2"/>
    <row r="242" ht="16.5" customHeight="1" x14ac:dyDescent="0.2"/>
    <row r="243" ht="16.5" customHeight="1" x14ac:dyDescent="0.2"/>
    <row r="244" ht="16.5" customHeight="1" x14ac:dyDescent="0.2"/>
    <row r="245" ht="16.5" customHeight="1" x14ac:dyDescent="0.2"/>
    <row r="246" ht="16.5" customHeight="1" x14ac:dyDescent="0.2"/>
    <row r="247" ht="16.5" customHeight="1" x14ac:dyDescent="0.2"/>
    <row r="248" ht="16.5" customHeight="1" x14ac:dyDescent="0.2"/>
    <row r="249" ht="16.5" customHeight="1" x14ac:dyDescent="0.2"/>
    <row r="250" ht="16.5" customHeight="1" x14ac:dyDescent="0.2"/>
    <row r="251" ht="16.5" customHeight="1" x14ac:dyDescent="0.2"/>
    <row r="252" ht="16.5" customHeight="1" x14ac:dyDescent="0.2"/>
    <row r="253" ht="16.5" customHeight="1" x14ac:dyDescent="0.2"/>
    <row r="254" ht="16.5" customHeight="1" x14ac:dyDescent="0.2"/>
    <row r="255" ht="16.5" customHeight="1" x14ac:dyDescent="0.2"/>
    <row r="256" ht="16.5" customHeight="1" x14ac:dyDescent="0.2"/>
    <row r="257" ht="16.5" customHeight="1" x14ac:dyDescent="0.2"/>
    <row r="258" ht="16.5" customHeight="1" x14ac:dyDescent="0.2"/>
    <row r="259" ht="16.5" customHeight="1" x14ac:dyDescent="0.2"/>
    <row r="260" ht="16.5" customHeight="1" x14ac:dyDescent="0.2"/>
    <row r="261" ht="16.5" customHeight="1" x14ac:dyDescent="0.2"/>
    <row r="262" ht="16.5" customHeight="1" x14ac:dyDescent="0.2"/>
    <row r="263" ht="16.5" customHeight="1" x14ac:dyDescent="0.2"/>
    <row r="264" ht="16.5" customHeight="1" x14ac:dyDescent="0.2"/>
    <row r="265" ht="16.5" customHeight="1" x14ac:dyDescent="0.2"/>
    <row r="266" ht="16.5" customHeight="1" x14ac:dyDescent="0.2"/>
    <row r="267" ht="16.5" customHeight="1" x14ac:dyDescent="0.2"/>
    <row r="268" ht="16.5" customHeight="1" x14ac:dyDescent="0.2"/>
  </sheetData>
  <sheetProtection sheet="1" objects="1" scenarios="1"/>
  <mergeCells count="5">
    <mergeCell ref="A54:C54"/>
    <mergeCell ref="B56:C56"/>
    <mergeCell ref="B57:C57"/>
    <mergeCell ref="B58:C58"/>
    <mergeCell ref="B59:C59"/>
  </mergeCells>
  <conditionalFormatting sqref="C46">
    <cfRule type="cellIs" dxfId="2" priority="1" operator="greaterThan">
      <formula>0</formula>
    </cfRule>
    <cfRule type="cellIs" dxfId="1" priority="2" operator="lessThan">
      <formula>0</formula>
    </cfRule>
    <cfRule type="cellIs" dxfId="0" priority="3" operator="equal">
      <formula>0</formula>
    </cfRule>
  </conditionalFormatting>
  <printOptions horizontalCentered="1"/>
  <pageMargins left="0.31527777777777799" right="0.118055555555556" top="1.1499999999999999" bottom="0" header="0.51180555555555496" footer="0.51180555555555496"/>
  <pageSetup paperSize="9" scale="73" firstPageNumber="0"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8E142-3052-4430-9199-804AC5493BAD}">
  <dimension ref="A4:AMK1022"/>
  <sheetViews>
    <sheetView showGridLines="0" zoomScale="130" zoomScaleNormal="130" workbookViewId="0">
      <selection activeCell="D20" sqref="D20"/>
    </sheetView>
  </sheetViews>
  <sheetFormatPr defaultRowHeight="12.75" x14ac:dyDescent="0.2"/>
  <cols>
    <col min="1" max="1" width="7.140625" style="721" customWidth="1"/>
    <col min="2" max="2" width="60" style="726" customWidth="1"/>
    <col min="3" max="3" width="46.7109375" style="723" customWidth="1"/>
    <col min="4" max="4" width="17.140625" style="723" customWidth="1"/>
    <col min="5" max="5" width="15.28515625" style="723" customWidth="1"/>
    <col min="6" max="6" width="11.42578125" style="723" customWidth="1"/>
    <col min="7" max="7" width="34.140625" style="723" customWidth="1"/>
    <col min="8" max="8" width="39.42578125" style="723" customWidth="1"/>
    <col min="9" max="9" width="11.42578125" style="723" customWidth="1"/>
    <col min="10" max="10" width="83.85546875" style="724" customWidth="1"/>
    <col min="11" max="15" width="11.42578125" style="723" customWidth="1"/>
    <col min="16" max="16" width="12.28515625" style="723" customWidth="1"/>
    <col min="17" max="1025" width="11.42578125" style="723" customWidth="1"/>
    <col min="1026" max="16384" width="9.140625" style="720"/>
  </cols>
  <sheetData>
    <row r="4" spans="1:10" ht="13.5" thickBot="1" x14ac:dyDescent="0.25"/>
    <row r="5" spans="1:10" ht="16.5" customHeight="1" thickBot="1" x14ac:dyDescent="0.25">
      <c r="B5" s="722" t="s">
        <v>1143</v>
      </c>
      <c r="C5" s="722"/>
      <c r="D5" s="649" t="s">
        <v>29</v>
      </c>
    </row>
    <row r="6" spans="1:10" ht="16.5" customHeight="1" thickBot="1" x14ac:dyDescent="0.25">
      <c r="B6" s="725" t="s">
        <v>1144</v>
      </c>
      <c r="C6" s="725"/>
      <c r="D6" s="649">
        <v>2026</v>
      </c>
    </row>
    <row r="7" spans="1:10" ht="16.5" customHeight="1" thickBot="1" x14ac:dyDescent="0.25">
      <c r="C7" s="652" t="s">
        <v>32</v>
      </c>
      <c r="D7" s="653" t="s">
        <v>1306</v>
      </c>
    </row>
    <row r="11" spans="1:10" s="734" customFormat="1" ht="15.75" x14ac:dyDescent="0.25">
      <c r="A11" s="727"/>
      <c r="B11" s="728" t="s">
        <v>1145</v>
      </c>
      <c r="C11" s="729" t="s">
        <v>1146</v>
      </c>
      <c r="D11" s="730"/>
      <c r="E11" s="731"/>
      <c r="F11" s="732"/>
      <c r="G11" s="732"/>
      <c r="H11" s="732"/>
      <c r="I11" s="732"/>
      <c r="J11" s="733"/>
    </row>
    <row r="12" spans="1:10" s="734" customFormat="1" ht="10.5" customHeight="1" thickBot="1" x14ac:dyDescent="0.3">
      <c r="A12" s="727"/>
      <c r="B12" s="735"/>
      <c r="C12" s="729"/>
      <c r="D12" s="730"/>
      <c r="E12" s="731"/>
      <c r="F12" s="732"/>
      <c r="G12" s="732"/>
      <c r="H12" s="732"/>
      <c r="I12" s="732"/>
      <c r="J12" s="733"/>
    </row>
    <row r="13" spans="1:10" s="741" customFormat="1" ht="22.5" customHeight="1" x14ac:dyDescent="0.2">
      <c r="A13" s="736" t="s">
        <v>141</v>
      </c>
      <c r="B13" s="737" t="s">
        <v>1147</v>
      </c>
      <c r="C13" s="737" t="s">
        <v>1148</v>
      </c>
      <c r="D13" s="738" t="s">
        <v>1149</v>
      </c>
      <c r="E13" s="739"/>
      <c r="F13" s="739"/>
      <c r="G13" s="739"/>
      <c r="H13" s="740"/>
      <c r="I13" s="739"/>
    </row>
    <row r="14" spans="1:10" s="723" customFormat="1" ht="15" customHeight="1" x14ac:dyDescent="0.2">
      <c r="A14" s="742">
        <v>1</v>
      </c>
      <c r="B14" s="743" t="s">
        <v>1150</v>
      </c>
      <c r="C14" s="744"/>
      <c r="D14" s="745">
        <v>497967.32</v>
      </c>
      <c r="E14" s="746"/>
      <c r="F14" s="746"/>
      <c r="G14" s="733"/>
      <c r="H14" s="733"/>
      <c r="I14" s="746"/>
    </row>
    <row r="15" spans="1:10" s="723" customFormat="1" ht="15" customHeight="1" x14ac:dyDescent="0.2">
      <c r="A15" s="742">
        <v>2</v>
      </c>
      <c r="B15" s="743" t="s">
        <v>1151</v>
      </c>
      <c r="C15" s="744"/>
      <c r="D15" s="745">
        <v>39932.949999999997</v>
      </c>
      <c r="E15" s="746"/>
      <c r="F15" s="746"/>
      <c r="G15" s="733"/>
      <c r="H15" s="733"/>
      <c r="I15" s="746"/>
    </row>
    <row r="16" spans="1:10" s="723" customFormat="1" ht="15" customHeight="1" x14ac:dyDescent="0.2">
      <c r="A16" s="742">
        <v>3</v>
      </c>
      <c r="B16" s="743" t="s">
        <v>1152</v>
      </c>
      <c r="C16" s="744"/>
      <c r="D16" s="745">
        <v>127770.11</v>
      </c>
      <c r="E16" s="746"/>
      <c r="F16" s="746"/>
      <c r="G16" s="733"/>
      <c r="H16" s="733"/>
      <c r="I16" s="746"/>
    </row>
    <row r="17" spans="1:9" s="723" customFormat="1" ht="15" customHeight="1" x14ac:dyDescent="0.2">
      <c r="A17" s="742">
        <v>4</v>
      </c>
      <c r="B17" s="743" t="s">
        <v>1153</v>
      </c>
      <c r="C17" s="747"/>
      <c r="D17" s="745"/>
      <c r="E17" s="746"/>
      <c r="F17" s="746"/>
      <c r="G17" s="733"/>
      <c r="H17" s="733"/>
      <c r="I17" s="746"/>
    </row>
    <row r="18" spans="1:9" s="723" customFormat="1" ht="15" customHeight="1" x14ac:dyDescent="0.2">
      <c r="A18" s="742">
        <v>5</v>
      </c>
      <c r="B18" s="743" t="s">
        <v>1154</v>
      </c>
      <c r="C18" s="747"/>
      <c r="D18" s="745"/>
      <c r="E18" s="746"/>
      <c r="F18" s="746"/>
      <c r="G18" s="733"/>
      <c r="H18" s="733"/>
      <c r="I18" s="746"/>
    </row>
    <row r="19" spans="1:9" s="723" customFormat="1" ht="15" customHeight="1" x14ac:dyDescent="0.2">
      <c r="A19" s="742">
        <v>6</v>
      </c>
      <c r="B19" s="743" t="s">
        <v>1155</v>
      </c>
      <c r="C19" s="747"/>
      <c r="D19" s="745">
        <v>73625.350000000006</v>
      </c>
      <c r="E19" s="746"/>
      <c r="F19" s="746"/>
      <c r="G19" s="733"/>
      <c r="H19" s="733"/>
      <c r="I19" s="746"/>
    </row>
    <row r="20" spans="1:9" s="723" customFormat="1" ht="15" customHeight="1" x14ac:dyDescent="0.2">
      <c r="A20" s="742">
        <v>7</v>
      </c>
      <c r="B20" s="743" t="s">
        <v>1156</v>
      </c>
      <c r="C20" s="747"/>
      <c r="D20" s="745">
        <v>996.47</v>
      </c>
      <c r="E20" s="746"/>
      <c r="F20" s="746"/>
      <c r="G20" s="733"/>
      <c r="H20" s="733"/>
      <c r="I20" s="746"/>
    </row>
    <row r="21" spans="1:9" s="723" customFormat="1" ht="15" customHeight="1" x14ac:dyDescent="0.2">
      <c r="A21" s="742">
        <v>8</v>
      </c>
      <c r="B21" s="743" t="s">
        <v>1157</v>
      </c>
      <c r="C21" s="747"/>
      <c r="D21" s="745"/>
      <c r="E21" s="746"/>
      <c r="F21" s="746"/>
      <c r="G21" s="748"/>
      <c r="H21" s="733"/>
      <c r="I21" s="746"/>
    </row>
    <row r="22" spans="1:9" s="723" customFormat="1" ht="15" customHeight="1" x14ac:dyDescent="0.2">
      <c r="A22" s="742">
        <v>9</v>
      </c>
      <c r="B22" s="743" t="s">
        <v>1158</v>
      </c>
      <c r="C22" s="747"/>
      <c r="D22" s="745">
        <v>33010.800000000003</v>
      </c>
      <c r="E22" s="746"/>
      <c r="F22" s="746"/>
      <c r="G22" s="748"/>
      <c r="H22" s="733"/>
      <c r="I22" s="746"/>
    </row>
    <row r="23" spans="1:9" s="723" customFormat="1" ht="15" customHeight="1" x14ac:dyDescent="0.2">
      <c r="A23" s="742">
        <v>10</v>
      </c>
      <c r="B23" s="743" t="s">
        <v>1159</v>
      </c>
      <c r="C23" s="747"/>
      <c r="D23" s="745">
        <v>15016</v>
      </c>
      <c r="E23" s="746"/>
      <c r="F23" s="746"/>
      <c r="G23" s="748"/>
      <c r="H23" s="733"/>
      <c r="I23" s="746"/>
    </row>
    <row r="24" spans="1:9" s="723" customFormat="1" ht="15" customHeight="1" x14ac:dyDescent="0.2">
      <c r="A24" s="742">
        <v>11</v>
      </c>
      <c r="B24" s="743" t="s">
        <v>1160</v>
      </c>
      <c r="C24" s="747"/>
      <c r="D24" s="745"/>
      <c r="E24" s="746"/>
      <c r="F24" s="746"/>
      <c r="G24" s="748"/>
      <c r="H24" s="733"/>
      <c r="I24" s="746"/>
    </row>
    <row r="25" spans="1:9" s="723" customFormat="1" ht="15" customHeight="1" x14ac:dyDescent="0.2">
      <c r="A25" s="742">
        <v>12</v>
      </c>
      <c r="B25" s="743" t="s">
        <v>1161</v>
      </c>
      <c r="C25" s="747"/>
      <c r="D25" s="745"/>
      <c r="E25" s="746"/>
      <c r="F25" s="746"/>
      <c r="G25" s="748"/>
      <c r="H25" s="733"/>
      <c r="I25" s="746"/>
    </row>
    <row r="26" spans="1:9" s="723" customFormat="1" ht="15" customHeight="1" x14ac:dyDescent="0.2">
      <c r="A26" s="742">
        <v>13</v>
      </c>
      <c r="B26" s="743" t="s">
        <v>1162</v>
      </c>
      <c r="C26" s="747"/>
      <c r="D26" s="745"/>
      <c r="E26" s="746"/>
      <c r="F26" s="746"/>
      <c r="G26" s="749"/>
      <c r="H26" s="733"/>
      <c r="I26" s="746"/>
    </row>
    <row r="27" spans="1:9" s="723" customFormat="1" ht="15" customHeight="1" x14ac:dyDescent="0.2">
      <c r="A27" s="742">
        <v>14</v>
      </c>
      <c r="B27" s="743" t="s">
        <v>1163</v>
      </c>
      <c r="C27" s="747"/>
      <c r="D27" s="745"/>
      <c r="E27" s="746"/>
      <c r="F27" s="746"/>
      <c r="G27" s="749"/>
      <c r="H27" s="733"/>
      <c r="I27" s="746"/>
    </row>
    <row r="28" spans="1:9" s="723" customFormat="1" ht="15" customHeight="1" x14ac:dyDescent="0.2">
      <c r="A28" s="742">
        <v>15</v>
      </c>
      <c r="B28" s="743" t="s">
        <v>1164</v>
      </c>
      <c r="C28" s="747"/>
      <c r="D28" s="745">
        <v>5400</v>
      </c>
      <c r="E28" s="746"/>
      <c r="F28" s="746"/>
      <c r="G28" s="749"/>
      <c r="H28" s="733"/>
      <c r="I28" s="746"/>
    </row>
    <row r="29" spans="1:9" s="723" customFormat="1" ht="15" customHeight="1" x14ac:dyDescent="0.2">
      <c r="A29" s="742">
        <v>16</v>
      </c>
      <c r="B29" s="743" t="s">
        <v>1165</v>
      </c>
      <c r="C29" s="747"/>
      <c r="D29" s="745"/>
      <c r="E29" s="746"/>
      <c r="F29" s="746"/>
      <c r="G29" s="749"/>
      <c r="H29" s="733"/>
      <c r="I29" s="746"/>
    </row>
    <row r="30" spans="1:9" s="723" customFormat="1" ht="15" customHeight="1" x14ac:dyDescent="0.2">
      <c r="A30" s="742">
        <v>17</v>
      </c>
      <c r="B30" s="743" t="s">
        <v>1166</v>
      </c>
      <c r="C30" s="747"/>
      <c r="D30" s="745">
        <v>50118.82</v>
      </c>
      <c r="E30" s="746"/>
      <c r="F30" s="746"/>
      <c r="G30" s="749"/>
      <c r="H30" s="733"/>
      <c r="I30" s="746"/>
    </row>
    <row r="31" spans="1:9" s="723" customFormat="1" ht="15" customHeight="1" x14ac:dyDescent="0.2">
      <c r="A31" s="742">
        <v>18</v>
      </c>
      <c r="B31" s="743" t="s">
        <v>1167</v>
      </c>
      <c r="C31" s="747"/>
      <c r="D31" s="745"/>
      <c r="E31" s="746"/>
      <c r="F31" s="746"/>
      <c r="G31" s="749"/>
      <c r="H31" s="733"/>
      <c r="I31" s="746"/>
    </row>
    <row r="32" spans="1:9" s="723" customFormat="1" ht="15" customHeight="1" x14ac:dyDescent="0.2">
      <c r="A32" s="742">
        <v>19</v>
      </c>
      <c r="B32" s="743" t="s">
        <v>1168</v>
      </c>
      <c r="C32" s="747"/>
      <c r="D32" s="745"/>
      <c r="E32" s="746"/>
      <c r="F32" s="746"/>
      <c r="G32" s="748"/>
      <c r="H32" s="733"/>
      <c r="I32" s="746"/>
    </row>
    <row r="33" spans="1:9" s="723" customFormat="1" ht="15" customHeight="1" x14ac:dyDescent="0.2">
      <c r="A33" s="742">
        <v>20</v>
      </c>
      <c r="B33" s="743" t="s">
        <v>1169</v>
      </c>
      <c r="C33" s="747"/>
      <c r="D33" s="745">
        <v>241784.61</v>
      </c>
      <c r="E33" s="746"/>
      <c r="F33" s="746"/>
      <c r="G33" s="748"/>
      <c r="H33" s="733"/>
      <c r="I33" s="746"/>
    </row>
    <row r="34" spans="1:9" s="723" customFormat="1" ht="15" customHeight="1" x14ac:dyDescent="0.2">
      <c r="A34" s="742">
        <v>21</v>
      </c>
      <c r="B34" s="743" t="s">
        <v>1170</v>
      </c>
      <c r="C34" s="747"/>
      <c r="D34" s="745"/>
      <c r="E34" s="746"/>
      <c r="F34" s="746"/>
      <c r="G34" s="748"/>
      <c r="H34" s="733"/>
      <c r="I34" s="746"/>
    </row>
    <row r="35" spans="1:9" s="723" customFormat="1" ht="15" customHeight="1" x14ac:dyDescent="0.2">
      <c r="A35" s="742">
        <v>22</v>
      </c>
      <c r="B35" s="743" t="s">
        <v>1171</v>
      </c>
      <c r="C35" s="747"/>
      <c r="D35" s="745">
        <v>16001.44</v>
      </c>
      <c r="E35" s="746"/>
      <c r="F35" s="746"/>
      <c r="G35" s="748"/>
      <c r="H35" s="733"/>
      <c r="I35" s="746"/>
    </row>
    <row r="36" spans="1:9" s="723" customFormat="1" ht="15" customHeight="1" x14ac:dyDescent="0.2">
      <c r="A36" s="742">
        <v>23</v>
      </c>
      <c r="B36" s="743" t="s">
        <v>1172</v>
      </c>
      <c r="C36" s="747"/>
      <c r="D36" s="745">
        <v>28200</v>
      </c>
      <c r="E36" s="746"/>
      <c r="F36" s="746"/>
      <c r="G36" s="748"/>
      <c r="H36" s="733"/>
      <c r="I36" s="746"/>
    </row>
    <row r="37" spans="1:9" s="723" customFormat="1" ht="15" customHeight="1" x14ac:dyDescent="0.2">
      <c r="A37" s="742">
        <v>24</v>
      </c>
      <c r="B37" s="743" t="s">
        <v>1173</v>
      </c>
      <c r="C37" s="747"/>
      <c r="D37" s="745">
        <v>42242.37</v>
      </c>
      <c r="E37" s="746"/>
      <c r="F37" s="746"/>
      <c r="G37" s="748"/>
      <c r="H37" s="733"/>
      <c r="I37" s="746"/>
    </row>
    <row r="38" spans="1:9" s="723" customFormat="1" ht="15" customHeight="1" x14ac:dyDescent="0.2">
      <c r="A38" s="742">
        <v>25</v>
      </c>
      <c r="B38" s="743" t="s">
        <v>1174</v>
      </c>
      <c r="C38" s="747"/>
      <c r="D38" s="745"/>
      <c r="E38" s="746"/>
      <c r="F38" s="746"/>
      <c r="G38" s="748"/>
      <c r="H38" s="733"/>
      <c r="I38" s="746"/>
    </row>
    <row r="39" spans="1:9" s="723" customFormat="1" ht="15" customHeight="1" x14ac:dyDescent="0.2">
      <c r="A39" s="742">
        <v>26</v>
      </c>
      <c r="B39" s="743" t="s">
        <v>1175</v>
      </c>
      <c r="C39" s="747"/>
      <c r="D39" s="745"/>
      <c r="E39" s="746"/>
      <c r="F39" s="746"/>
      <c r="G39" s="748"/>
      <c r="H39" s="733"/>
      <c r="I39" s="746"/>
    </row>
    <row r="40" spans="1:9" s="723" customFormat="1" ht="15" customHeight="1" x14ac:dyDescent="0.2">
      <c r="A40" s="742">
        <v>27</v>
      </c>
      <c r="B40" s="743" t="s">
        <v>1176</v>
      </c>
      <c r="C40" s="747"/>
      <c r="D40" s="745"/>
      <c r="E40" s="746"/>
      <c r="F40" s="746"/>
      <c r="G40" s="748"/>
      <c r="H40" s="733"/>
      <c r="I40" s="746"/>
    </row>
    <row r="41" spans="1:9" s="723" customFormat="1" ht="15" customHeight="1" x14ac:dyDescent="0.2">
      <c r="A41" s="742">
        <v>28</v>
      </c>
      <c r="B41" s="743" t="s">
        <v>1177</v>
      </c>
      <c r="C41" s="747"/>
      <c r="D41" s="745"/>
      <c r="E41" s="746"/>
      <c r="F41" s="746"/>
      <c r="G41" s="748"/>
      <c r="H41" s="733"/>
      <c r="I41" s="746"/>
    </row>
    <row r="42" spans="1:9" s="723" customFormat="1" ht="15" customHeight="1" x14ac:dyDescent="0.2">
      <c r="A42" s="742">
        <v>29</v>
      </c>
      <c r="B42" s="743" t="s">
        <v>1178</v>
      </c>
      <c r="C42" s="747"/>
      <c r="D42" s="745"/>
      <c r="E42" s="746"/>
      <c r="F42" s="746"/>
      <c r="G42" s="748"/>
      <c r="H42" s="733"/>
      <c r="I42" s="746"/>
    </row>
    <row r="43" spans="1:9" s="723" customFormat="1" ht="15" customHeight="1" x14ac:dyDescent="0.2">
      <c r="A43" s="742">
        <v>30</v>
      </c>
      <c r="B43" s="743" t="s">
        <v>1179</v>
      </c>
      <c r="C43" s="747"/>
      <c r="D43" s="745"/>
      <c r="E43" s="746"/>
      <c r="F43" s="746"/>
      <c r="G43" s="748"/>
      <c r="H43" s="733"/>
      <c r="I43" s="746"/>
    </row>
    <row r="44" spans="1:9" s="723" customFormat="1" ht="15" customHeight="1" x14ac:dyDescent="0.2">
      <c r="A44" s="742">
        <v>31</v>
      </c>
      <c r="B44" s="743" t="s">
        <v>1180</v>
      </c>
      <c r="C44" s="747"/>
      <c r="D44" s="745"/>
      <c r="E44" s="746"/>
      <c r="F44" s="746"/>
      <c r="G44" s="748"/>
      <c r="H44" s="733"/>
      <c r="I44" s="746"/>
    </row>
    <row r="45" spans="1:9" s="723" customFormat="1" ht="15" customHeight="1" x14ac:dyDescent="0.2">
      <c r="A45" s="742">
        <v>32</v>
      </c>
      <c r="B45" s="743" t="s">
        <v>1309</v>
      </c>
      <c r="C45" s="747"/>
      <c r="D45" s="745">
        <v>2400</v>
      </c>
      <c r="E45" s="746"/>
      <c r="F45" s="746"/>
      <c r="G45" s="748"/>
      <c r="H45" s="733"/>
      <c r="I45" s="746"/>
    </row>
    <row r="46" spans="1:9" s="723" customFormat="1" ht="15" customHeight="1" x14ac:dyDescent="0.2">
      <c r="A46" s="742">
        <v>33</v>
      </c>
      <c r="B46" s="743" t="s">
        <v>1181</v>
      </c>
      <c r="C46" s="747"/>
      <c r="D46" s="745"/>
      <c r="E46" s="746"/>
      <c r="F46" s="746"/>
      <c r="G46" s="748"/>
      <c r="H46" s="733"/>
      <c r="I46" s="746"/>
    </row>
    <row r="47" spans="1:9" s="723" customFormat="1" ht="15" customHeight="1" x14ac:dyDescent="0.2">
      <c r="A47" s="742">
        <v>34</v>
      </c>
      <c r="B47" s="743" t="s">
        <v>1182</v>
      </c>
      <c r="C47" s="747"/>
      <c r="D47" s="745"/>
      <c r="E47" s="746"/>
      <c r="F47" s="746"/>
      <c r="G47" s="748"/>
      <c r="H47" s="733"/>
      <c r="I47" s="746"/>
    </row>
    <row r="48" spans="1:9" s="723" customFormat="1" ht="15" customHeight="1" x14ac:dyDescent="0.2">
      <c r="A48" s="742">
        <v>35</v>
      </c>
      <c r="B48" s="743" t="s">
        <v>1183</v>
      </c>
      <c r="C48" s="747"/>
      <c r="D48" s="745">
        <v>13327.5</v>
      </c>
      <c r="E48" s="746"/>
      <c r="F48" s="746"/>
      <c r="G48" s="748"/>
      <c r="H48" s="733"/>
      <c r="I48" s="746"/>
    </row>
    <row r="49" spans="1:9" s="723" customFormat="1" ht="15" customHeight="1" x14ac:dyDescent="0.2">
      <c r="A49" s="742">
        <v>36</v>
      </c>
      <c r="B49" s="743" t="s">
        <v>1184</v>
      </c>
      <c r="C49" s="747"/>
      <c r="D49" s="745"/>
      <c r="E49" s="746"/>
      <c r="F49" s="746"/>
      <c r="G49" s="748"/>
      <c r="H49" s="733"/>
      <c r="I49" s="746"/>
    </row>
    <row r="50" spans="1:9" s="723" customFormat="1" ht="15" customHeight="1" x14ac:dyDescent="0.2">
      <c r="A50" s="742">
        <v>37</v>
      </c>
      <c r="B50" s="743" t="s">
        <v>1185</v>
      </c>
      <c r="C50" s="747"/>
      <c r="D50" s="745"/>
      <c r="E50" s="746"/>
      <c r="F50" s="746"/>
      <c r="G50" s="748"/>
      <c r="H50" s="733"/>
      <c r="I50" s="746"/>
    </row>
    <row r="51" spans="1:9" s="723" customFormat="1" ht="15" customHeight="1" x14ac:dyDescent="0.2">
      <c r="A51" s="742">
        <v>38</v>
      </c>
      <c r="B51" s="743" t="s">
        <v>1186</v>
      </c>
      <c r="C51" s="747"/>
      <c r="D51" s="745"/>
      <c r="E51" s="746"/>
      <c r="F51" s="746"/>
      <c r="G51" s="748"/>
      <c r="H51" s="733"/>
      <c r="I51" s="746"/>
    </row>
    <row r="52" spans="1:9" s="723" customFormat="1" ht="15" customHeight="1" x14ac:dyDescent="0.2">
      <c r="A52" s="742">
        <v>39</v>
      </c>
      <c r="B52" s="743" t="s">
        <v>1187</v>
      </c>
      <c r="C52" s="747"/>
      <c r="D52" s="745"/>
      <c r="E52" s="746"/>
      <c r="F52" s="746"/>
      <c r="G52" s="748"/>
      <c r="H52" s="733"/>
      <c r="I52" s="746"/>
    </row>
    <row r="53" spans="1:9" s="723" customFormat="1" ht="15" customHeight="1" x14ac:dyDescent="0.2">
      <c r="A53" s="742">
        <v>40</v>
      </c>
      <c r="B53" s="743" t="s">
        <v>1188</v>
      </c>
      <c r="C53" s="747"/>
      <c r="D53" s="745"/>
      <c r="E53" s="746"/>
      <c r="F53" s="746"/>
      <c r="G53" s="748"/>
      <c r="H53" s="733"/>
      <c r="I53" s="746"/>
    </row>
    <row r="54" spans="1:9" s="723" customFormat="1" ht="15" customHeight="1" x14ac:dyDescent="0.2">
      <c r="A54" s="742">
        <v>41</v>
      </c>
      <c r="B54" s="743" t="s">
        <v>1189</v>
      </c>
      <c r="C54" s="747"/>
      <c r="D54" s="745"/>
      <c r="E54" s="746"/>
      <c r="F54" s="746"/>
      <c r="G54" s="748"/>
      <c r="H54" s="733"/>
      <c r="I54" s="746"/>
    </row>
    <row r="55" spans="1:9" s="723" customFormat="1" ht="15" customHeight="1" x14ac:dyDescent="0.2">
      <c r="A55" s="742">
        <v>42</v>
      </c>
      <c r="B55" s="743" t="s">
        <v>1190</v>
      </c>
      <c r="C55" s="747"/>
      <c r="D55" s="745"/>
      <c r="E55" s="746"/>
      <c r="F55" s="746"/>
      <c r="G55" s="748"/>
      <c r="H55" s="733"/>
      <c r="I55" s="746"/>
    </row>
    <row r="56" spans="1:9" s="723" customFormat="1" ht="15" customHeight="1" x14ac:dyDescent="0.2">
      <c r="A56" s="742">
        <v>43</v>
      </c>
      <c r="B56" s="743" t="s">
        <v>1191</v>
      </c>
      <c r="C56" s="747"/>
      <c r="D56" s="745"/>
      <c r="E56" s="746"/>
      <c r="F56" s="746"/>
      <c r="G56" s="748"/>
      <c r="H56" s="733"/>
      <c r="I56" s="746"/>
    </row>
    <row r="57" spans="1:9" s="723" customFormat="1" ht="15" customHeight="1" x14ac:dyDescent="0.2">
      <c r="A57" s="742">
        <v>44</v>
      </c>
      <c r="B57" s="743" t="s">
        <v>1192</v>
      </c>
      <c r="C57" s="747"/>
      <c r="D57" s="745"/>
      <c r="E57" s="746"/>
      <c r="F57" s="746"/>
      <c r="G57" s="748"/>
      <c r="H57" s="733"/>
      <c r="I57" s="746"/>
    </row>
    <row r="58" spans="1:9" s="723" customFormat="1" ht="15" customHeight="1" x14ac:dyDescent="0.2">
      <c r="A58" s="742">
        <v>45</v>
      </c>
      <c r="B58" s="743" t="s">
        <v>1193</v>
      </c>
      <c r="C58" s="747"/>
      <c r="D58" s="745"/>
      <c r="E58" s="746"/>
      <c r="F58" s="746"/>
      <c r="G58" s="748"/>
      <c r="H58" s="733"/>
      <c r="I58" s="746"/>
    </row>
    <row r="59" spans="1:9" s="723" customFormat="1" ht="15" customHeight="1" x14ac:dyDescent="0.2">
      <c r="A59" s="742">
        <v>46</v>
      </c>
      <c r="B59" s="743" t="s">
        <v>1194</v>
      </c>
      <c r="C59" s="747"/>
      <c r="D59" s="745">
        <v>66625</v>
      </c>
      <c r="E59" s="746"/>
      <c r="F59" s="746"/>
      <c r="G59" s="748"/>
      <c r="H59" s="733"/>
      <c r="I59" s="746"/>
    </row>
    <row r="60" spans="1:9" s="723" customFormat="1" ht="15" customHeight="1" x14ac:dyDescent="0.2">
      <c r="A60" s="742">
        <v>47</v>
      </c>
      <c r="B60" s="743" t="s">
        <v>1195</v>
      </c>
      <c r="C60" s="747"/>
      <c r="D60" s="745"/>
      <c r="E60" s="746"/>
      <c r="F60" s="746"/>
      <c r="G60" s="748"/>
      <c r="H60" s="733"/>
      <c r="I60" s="746"/>
    </row>
    <row r="61" spans="1:9" s="723" customFormat="1" ht="15" customHeight="1" x14ac:dyDescent="0.2">
      <c r="A61" s="742">
        <v>48</v>
      </c>
      <c r="B61" s="743" t="s">
        <v>1196</v>
      </c>
      <c r="C61" s="747"/>
      <c r="D61" s="745"/>
      <c r="E61" s="746"/>
      <c r="F61" s="746"/>
      <c r="G61" s="733"/>
      <c r="H61" s="733"/>
      <c r="I61" s="746"/>
    </row>
    <row r="62" spans="1:9" s="723" customFormat="1" ht="15" customHeight="1" x14ac:dyDescent="0.2">
      <c r="A62" s="742">
        <v>49</v>
      </c>
      <c r="B62" s="743" t="s">
        <v>1197</v>
      </c>
      <c r="C62" s="747"/>
      <c r="D62" s="745"/>
      <c r="E62" s="746"/>
      <c r="F62" s="746"/>
      <c r="G62" s="748"/>
      <c r="H62" s="733"/>
      <c r="I62" s="746"/>
    </row>
    <row r="63" spans="1:9" s="723" customFormat="1" ht="15" customHeight="1" x14ac:dyDescent="0.2">
      <c r="A63" s="742">
        <v>50</v>
      </c>
      <c r="B63" s="743" t="s">
        <v>1198</v>
      </c>
      <c r="C63" s="747"/>
      <c r="D63" s="745"/>
      <c r="E63" s="746"/>
      <c r="F63" s="746"/>
      <c r="G63" s="748"/>
      <c r="H63" s="733"/>
      <c r="I63" s="746"/>
    </row>
    <row r="64" spans="1:9" s="723" customFormat="1" ht="15" customHeight="1" x14ac:dyDescent="0.2">
      <c r="A64" s="742">
        <v>51</v>
      </c>
      <c r="B64" s="743" t="s">
        <v>1199</v>
      </c>
      <c r="C64" s="747"/>
      <c r="D64" s="745"/>
      <c r="E64" s="746"/>
      <c r="F64" s="746"/>
      <c r="G64" s="733"/>
      <c r="H64" s="733"/>
      <c r="I64" s="746"/>
    </row>
    <row r="65" spans="1:9" s="723" customFormat="1" ht="15" customHeight="1" x14ac:dyDescent="0.2">
      <c r="A65" s="742">
        <v>52</v>
      </c>
      <c r="B65" s="743" t="s">
        <v>1200</v>
      </c>
      <c r="C65" s="747"/>
      <c r="D65" s="745">
        <v>3325</v>
      </c>
      <c r="E65" s="746"/>
      <c r="F65" s="746"/>
      <c r="G65" s="733"/>
      <c r="H65" s="733"/>
      <c r="I65" s="746"/>
    </row>
    <row r="66" spans="1:9" s="723" customFormat="1" ht="15" customHeight="1" x14ac:dyDescent="0.2">
      <c r="A66" s="742">
        <v>53</v>
      </c>
      <c r="B66" s="743" t="s">
        <v>1201</v>
      </c>
      <c r="C66" s="747"/>
      <c r="D66" s="745"/>
      <c r="E66" s="746"/>
      <c r="F66" s="746"/>
      <c r="G66" s="733"/>
      <c r="H66" s="733"/>
      <c r="I66" s="746"/>
    </row>
    <row r="67" spans="1:9" s="723" customFormat="1" ht="15" customHeight="1" x14ac:dyDescent="0.2">
      <c r="A67" s="742">
        <v>54</v>
      </c>
      <c r="B67" s="743" t="s">
        <v>1202</v>
      </c>
      <c r="C67" s="747"/>
      <c r="D67" s="745">
        <v>92508.69</v>
      </c>
      <c r="E67" s="746"/>
      <c r="F67" s="746"/>
      <c r="G67" s="733"/>
      <c r="H67" s="733"/>
      <c r="I67" s="746"/>
    </row>
    <row r="68" spans="1:9" s="723" customFormat="1" ht="15" customHeight="1" x14ac:dyDescent="0.2">
      <c r="A68" s="742">
        <v>55</v>
      </c>
      <c r="B68" s="743" t="s">
        <v>1203</v>
      </c>
      <c r="C68" s="747"/>
      <c r="D68" s="745">
        <v>63923.83</v>
      </c>
      <c r="E68" s="746"/>
      <c r="F68" s="746"/>
      <c r="G68" s="733"/>
      <c r="H68" s="733"/>
      <c r="I68" s="746"/>
    </row>
    <row r="69" spans="1:9" s="723" customFormat="1" ht="15" customHeight="1" x14ac:dyDescent="0.2">
      <c r="A69" s="742">
        <v>56</v>
      </c>
      <c r="B69" s="743" t="s">
        <v>1204</v>
      </c>
      <c r="C69" s="747"/>
      <c r="D69" s="745"/>
      <c r="E69" s="746"/>
      <c r="F69" s="746"/>
      <c r="G69" s="733"/>
      <c r="H69" s="733"/>
      <c r="I69" s="746"/>
    </row>
    <row r="70" spans="1:9" s="723" customFormat="1" ht="15" customHeight="1" x14ac:dyDescent="0.2">
      <c r="A70" s="742">
        <v>57</v>
      </c>
      <c r="B70" s="743" t="s">
        <v>1205</v>
      </c>
      <c r="C70" s="747"/>
      <c r="D70" s="745"/>
      <c r="E70" s="746"/>
      <c r="F70" s="746"/>
      <c r="G70" s="733"/>
      <c r="H70" s="733"/>
      <c r="I70" s="746"/>
    </row>
    <row r="71" spans="1:9" s="723" customFormat="1" ht="15" customHeight="1" x14ac:dyDescent="0.2">
      <c r="A71" s="742">
        <v>58</v>
      </c>
      <c r="B71" s="743" t="s">
        <v>1206</v>
      </c>
      <c r="C71" s="747"/>
      <c r="D71" s="745"/>
      <c r="E71" s="746"/>
      <c r="F71" s="746"/>
      <c r="G71" s="733"/>
      <c r="H71" s="733"/>
      <c r="I71" s="746"/>
    </row>
    <row r="72" spans="1:9" s="723" customFormat="1" ht="15" customHeight="1" x14ac:dyDescent="0.2">
      <c r="A72" s="742">
        <v>59</v>
      </c>
      <c r="B72" s="743" t="s">
        <v>1207</v>
      </c>
      <c r="C72" s="747"/>
      <c r="D72" s="745">
        <v>7783</v>
      </c>
      <c r="E72" s="746"/>
      <c r="F72" s="746"/>
      <c r="G72" s="733"/>
      <c r="H72" s="733"/>
      <c r="I72" s="746"/>
    </row>
    <row r="73" spans="1:9" s="723" customFormat="1" ht="15" customHeight="1" x14ac:dyDescent="0.2">
      <c r="A73" s="742">
        <v>60</v>
      </c>
      <c r="B73" s="743" t="s">
        <v>1208</v>
      </c>
      <c r="C73" s="747"/>
      <c r="D73" s="745"/>
      <c r="E73" s="746"/>
      <c r="F73" s="746"/>
      <c r="G73" s="733"/>
      <c r="H73" s="733"/>
      <c r="I73" s="746"/>
    </row>
    <row r="74" spans="1:9" s="723" customFormat="1" ht="15" customHeight="1" x14ac:dyDescent="0.2">
      <c r="A74" s="742">
        <v>61</v>
      </c>
      <c r="B74" s="743" t="s">
        <v>1209</v>
      </c>
      <c r="C74" s="747"/>
      <c r="D74" s="745"/>
      <c r="E74" s="746"/>
      <c r="F74" s="746"/>
      <c r="G74" s="749"/>
      <c r="H74" s="733"/>
      <c r="I74" s="746"/>
    </row>
    <row r="75" spans="1:9" s="723" customFormat="1" ht="15" customHeight="1" x14ac:dyDescent="0.2">
      <c r="A75" s="742">
        <v>62</v>
      </c>
      <c r="B75" s="743" t="s">
        <v>1210</v>
      </c>
      <c r="C75" s="747"/>
      <c r="D75" s="745">
        <v>57736.22</v>
      </c>
      <c r="E75" s="746"/>
      <c r="F75" s="746"/>
      <c r="G75" s="749"/>
      <c r="H75" s="733"/>
      <c r="I75" s="746"/>
    </row>
    <row r="76" spans="1:9" s="723" customFormat="1" ht="15" customHeight="1" x14ac:dyDescent="0.2">
      <c r="A76" s="742">
        <v>63</v>
      </c>
      <c r="B76" s="743" t="s">
        <v>1211</v>
      </c>
      <c r="C76" s="747"/>
      <c r="D76" s="745"/>
      <c r="E76" s="746"/>
      <c r="F76" s="746"/>
      <c r="G76" s="749"/>
      <c r="H76" s="733"/>
      <c r="I76" s="746"/>
    </row>
    <row r="77" spans="1:9" s="723" customFormat="1" ht="15" customHeight="1" x14ac:dyDescent="0.2">
      <c r="A77" s="742">
        <v>64</v>
      </c>
      <c r="B77" s="743" t="s">
        <v>1212</v>
      </c>
      <c r="C77" s="747"/>
      <c r="D77" s="745"/>
      <c r="E77" s="746"/>
      <c r="F77" s="746"/>
      <c r="G77" s="749"/>
      <c r="H77" s="733"/>
      <c r="I77" s="746"/>
    </row>
    <row r="78" spans="1:9" s="723" customFormat="1" ht="15" customHeight="1" x14ac:dyDescent="0.2">
      <c r="A78" s="742">
        <v>65</v>
      </c>
      <c r="B78" s="743" t="s">
        <v>1213</v>
      </c>
      <c r="C78" s="747"/>
      <c r="D78" s="745">
        <v>195.75</v>
      </c>
      <c r="E78" s="746"/>
      <c r="F78" s="746"/>
      <c r="G78" s="733"/>
      <c r="H78" s="733"/>
      <c r="I78" s="746"/>
    </row>
    <row r="79" spans="1:9" s="723" customFormat="1" ht="15" customHeight="1" x14ac:dyDescent="0.2">
      <c r="A79" s="742">
        <v>66</v>
      </c>
      <c r="B79" s="743" t="s">
        <v>1214</v>
      </c>
      <c r="C79" s="747"/>
      <c r="D79" s="745">
        <v>131167.03</v>
      </c>
      <c r="E79" s="746"/>
      <c r="F79" s="746"/>
      <c r="G79" s="733"/>
      <c r="H79" s="733"/>
      <c r="I79" s="746"/>
    </row>
    <row r="80" spans="1:9" s="723" customFormat="1" ht="15" customHeight="1" x14ac:dyDescent="0.2">
      <c r="A80" s="742">
        <v>67</v>
      </c>
      <c r="B80" s="743" t="s">
        <v>1215</v>
      </c>
      <c r="C80" s="747"/>
      <c r="D80" s="745"/>
      <c r="E80" s="746"/>
      <c r="F80" s="746"/>
      <c r="G80" s="733"/>
      <c r="H80" s="733"/>
      <c r="I80" s="746"/>
    </row>
    <row r="81" spans="1:9" s="723" customFormat="1" ht="15" customHeight="1" x14ac:dyDescent="0.2">
      <c r="A81" s="742">
        <v>68</v>
      </c>
      <c r="B81" s="743" t="s">
        <v>1216</v>
      </c>
      <c r="C81" s="747"/>
      <c r="D81" s="745"/>
      <c r="E81" s="746"/>
      <c r="F81" s="746"/>
      <c r="G81" s="733"/>
      <c r="H81" s="733"/>
      <c r="I81" s="746"/>
    </row>
    <row r="82" spans="1:9" s="723" customFormat="1" ht="15" customHeight="1" x14ac:dyDescent="0.2">
      <c r="A82" s="742">
        <v>69</v>
      </c>
      <c r="B82" s="743" t="s">
        <v>1217</v>
      </c>
      <c r="C82" s="747"/>
      <c r="D82" s="745"/>
      <c r="E82" s="746"/>
      <c r="F82" s="746"/>
      <c r="G82" s="733"/>
      <c r="H82" s="733"/>
      <c r="I82" s="746"/>
    </row>
    <row r="83" spans="1:9" s="723" customFormat="1" ht="15" customHeight="1" x14ac:dyDescent="0.2">
      <c r="A83" s="742">
        <v>70</v>
      </c>
      <c r="B83" s="743" t="s">
        <v>1218</v>
      </c>
      <c r="C83" s="747"/>
      <c r="D83" s="745"/>
      <c r="E83" s="746"/>
      <c r="F83" s="746"/>
      <c r="G83" s="733"/>
      <c r="H83" s="733"/>
      <c r="I83" s="746"/>
    </row>
    <row r="84" spans="1:9" s="723" customFormat="1" ht="15" customHeight="1" x14ac:dyDescent="0.2">
      <c r="A84" s="742">
        <v>71</v>
      </c>
      <c r="B84" s="743" t="s">
        <v>1219</v>
      </c>
      <c r="C84" s="747"/>
      <c r="D84" s="745"/>
      <c r="E84" s="746"/>
      <c r="F84" s="746"/>
      <c r="G84" s="733"/>
      <c r="H84" s="733"/>
      <c r="I84" s="746"/>
    </row>
    <row r="85" spans="1:9" s="723" customFormat="1" ht="15" customHeight="1" x14ac:dyDescent="0.2">
      <c r="A85" s="742">
        <v>72</v>
      </c>
      <c r="B85" s="743" t="s">
        <v>1220</v>
      </c>
      <c r="C85" s="747"/>
      <c r="D85" s="745">
        <v>5021.22</v>
      </c>
      <c r="E85" s="746"/>
      <c r="F85" s="746"/>
      <c r="G85" s="748"/>
      <c r="H85" s="733"/>
      <c r="I85" s="746"/>
    </row>
    <row r="86" spans="1:9" s="723" customFormat="1" ht="15" customHeight="1" x14ac:dyDescent="0.2">
      <c r="A86" s="742">
        <v>73</v>
      </c>
      <c r="B86" s="743" t="s">
        <v>1221</v>
      </c>
      <c r="C86" s="747"/>
      <c r="D86" s="745"/>
      <c r="E86" s="746"/>
      <c r="F86" s="746"/>
      <c r="G86" s="748"/>
      <c r="H86" s="733"/>
      <c r="I86" s="746"/>
    </row>
    <row r="87" spans="1:9" s="723" customFormat="1" ht="15" customHeight="1" x14ac:dyDescent="0.2">
      <c r="A87" s="742">
        <v>74</v>
      </c>
      <c r="B87" s="743" t="s">
        <v>1222</v>
      </c>
      <c r="C87" s="747"/>
      <c r="D87" s="745">
        <v>132.61000000000001</v>
      </c>
      <c r="E87" s="746"/>
      <c r="F87" s="746"/>
      <c r="G87" s="748"/>
      <c r="H87" s="733"/>
      <c r="I87" s="746"/>
    </row>
    <row r="88" spans="1:9" s="723" customFormat="1" ht="15" customHeight="1" x14ac:dyDescent="0.2">
      <c r="A88" s="742">
        <v>75</v>
      </c>
      <c r="B88" s="743" t="s">
        <v>1223</v>
      </c>
      <c r="C88" s="747"/>
      <c r="D88" s="745"/>
      <c r="E88" s="746"/>
      <c r="F88" s="746"/>
      <c r="G88" s="748"/>
      <c r="H88" s="733"/>
      <c r="I88" s="746"/>
    </row>
    <row r="89" spans="1:9" s="723" customFormat="1" ht="15" customHeight="1" x14ac:dyDescent="0.2">
      <c r="A89" s="742">
        <v>76</v>
      </c>
      <c r="B89" s="743" t="s">
        <v>1224</v>
      </c>
      <c r="C89" s="747"/>
      <c r="D89" s="745"/>
      <c r="E89" s="746"/>
      <c r="F89" s="746"/>
      <c r="G89" s="748"/>
      <c r="H89" s="733"/>
      <c r="I89" s="746"/>
    </row>
    <row r="90" spans="1:9" s="723" customFormat="1" ht="15" customHeight="1" x14ac:dyDescent="0.2">
      <c r="A90" s="742">
        <v>77</v>
      </c>
      <c r="B90" s="743" t="s">
        <v>1225</v>
      </c>
      <c r="C90" s="747"/>
      <c r="D90" s="745"/>
      <c r="E90" s="746"/>
      <c r="F90" s="746"/>
      <c r="G90" s="748"/>
      <c r="H90" s="733"/>
      <c r="I90" s="746"/>
    </row>
    <row r="91" spans="1:9" s="723" customFormat="1" ht="15" customHeight="1" x14ac:dyDescent="0.2">
      <c r="A91" s="742">
        <v>78</v>
      </c>
      <c r="B91" s="743" t="s">
        <v>1226</v>
      </c>
      <c r="C91" s="747"/>
      <c r="D91" s="745">
        <v>896</v>
      </c>
      <c r="E91" s="746"/>
      <c r="F91" s="746"/>
      <c r="G91" s="748"/>
      <c r="H91" s="733"/>
      <c r="I91" s="746"/>
    </row>
    <row r="92" spans="1:9" s="723" customFormat="1" ht="15" customHeight="1" x14ac:dyDescent="0.2">
      <c r="A92" s="742">
        <v>79</v>
      </c>
      <c r="B92" s="743" t="s">
        <v>1227</v>
      </c>
      <c r="C92" s="747"/>
      <c r="D92" s="745"/>
      <c r="E92" s="746"/>
      <c r="F92" s="746"/>
      <c r="G92" s="748"/>
      <c r="H92" s="733"/>
      <c r="I92" s="746"/>
    </row>
    <row r="93" spans="1:9" s="723" customFormat="1" ht="15" customHeight="1" x14ac:dyDescent="0.2">
      <c r="A93" s="742">
        <v>80</v>
      </c>
      <c r="B93" s="743" t="s">
        <v>1228</v>
      </c>
      <c r="C93" s="747"/>
      <c r="D93" s="745"/>
      <c r="E93" s="746"/>
      <c r="F93" s="746"/>
      <c r="G93" s="749"/>
      <c r="H93" s="733"/>
      <c r="I93" s="746"/>
    </row>
    <row r="94" spans="1:9" s="723" customFormat="1" ht="15" customHeight="1" x14ac:dyDescent="0.2">
      <c r="A94" s="742">
        <v>81</v>
      </c>
      <c r="B94" s="743" t="s">
        <v>1229</v>
      </c>
      <c r="C94" s="747"/>
      <c r="D94" s="745"/>
      <c r="E94" s="746"/>
      <c r="F94" s="746"/>
      <c r="G94" s="749"/>
      <c r="H94" s="733"/>
      <c r="I94" s="746"/>
    </row>
    <row r="95" spans="1:9" s="723" customFormat="1" ht="15" customHeight="1" x14ac:dyDescent="0.2">
      <c r="A95" s="742">
        <v>82</v>
      </c>
      <c r="B95" s="743" t="s">
        <v>1230</v>
      </c>
      <c r="C95" s="747"/>
      <c r="D95" s="745"/>
      <c r="E95" s="746"/>
      <c r="F95" s="746"/>
      <c r="G95" s="749"/>
      <c r="H95" s="733"/>
      <c r="I95" s="746"/>
    </row>
    <row r="96" spans="1:9" s="723" customFormat="1" ht="15" customHeight="1" x14ac:dyDescent="0.2">
      <c r="A96" s="742">
        <v>83</v>
      </c>
      <c r="B96" s="743" t="s">
        <v>1231</v>
      </c>
      <c r="C96" s="747"/>
      <c r="D96" s="745"/>
      <c r="E96" s="746"/>
      <c r="F96" s="746"/>
      <c r="G96" s="749"/>
      <c r="H96" s="733"/>
      <c r="I96" s="746"/>
    </row>
    <row r="97" spans="1:9" s="723" customFormat="1" ht="15" customHeight="1" x14ac:dyDescent="0.2">
      <c r="A97" s="742">
        <v>84</v>
      </c>
      <c r="B97" s="743" t="s">
        <v>1232</v>
      </c>
      <c r="C97" s="747"/>
      <c r="D97" s="745"/>
      <c r="E97" s="746"/>
      <c r="F97" s="746"/>
      <c r="G97" s="749"/>
      <c r="H97" s="733"/>
      <c r="I97" s="746"/>
    </row>
    <row r="98" spans="1:9" s="723" customFormat="1" ht="15" customHeight="1" x14ac:dyDescent="0.2">
      <c r="A98" s="742">
        <v>85</v>
      </c>
      <c r="B98" s="743" t="s">
        <v>1233</v>
      </c>
      <c r="C98" s="747"/>
      <c r="D98" s="745"/>
      <c r="E98" s="746"/>
      <c r="F98" s="746"/>
      <c r="G98" s="748"/>
      <c r="H98" s="733"/>
      <c r="I98" s="746"/>
    </row>
    <row r="99" spans="1:9" s="723" customFormat="1" ht="15" customHeight="1" x14ac:dyDescent="0.2">
      <c r="A99" s="742">
        <v>86</v>
      </c>
      <c r="B99" s="743" t="s">
        <v>1234</v>
      </c>
      <c r="C99" s="747"/>
      <c r="D99" s="745"/>
      <c r="E99" s="746"/>
      <c r="F99" s="746"/>
      <c r="G99" s="748"/>
      <c r="H99" s="733"/>
      <c r="I99" s="746"/>
    </row>
    <row r="100" spans="1:9" s="723" customFormat="1" ht="15" customHeight="1" x14ac:dyDescent="0.2">
      <c r="A100" s="742">
        <v>87</v>
      </c>
      <c r="B100" s="743" t="s">
        <v>1235</v>
      </c>
      <c r="C100" s="747"/>
      <c r="D100" s="745">
        <v>11500</v>
      </c>
      <c r="E100" s="746"/>
      <c r="F100" s="746"/>
      <c r="G100" s="748"/>
      <c r="H100" s="733"/>
      <c r="I100" s="746"/>
    </row>
    <row r="101" spans="1:9" s="723" customFormat="1" ht="15" customHeight="1" x14ac:dyDescent="0.2">
      <c r="A101" s="742">
        <v>88</v>
      </c>
      <c r="B101" s="743" t="s">
        <v>1236</v>
      </c>
      <c r="C101" s="747"/>
      <c r="D101" s="745"/>
      <c r="E101" s="746"/>
      <c r="F101" s="746"/>
      <c r="G101" s="748"/>
      <c r="H101" s="733"/>
      <c r="I101" s="746"/>
    </row>
    <row r="102" spans="1:9" s="723" customFormat="1" ht="15" customHeight="1" x14ac:dyDescent="0.2">
      <c r="A102" s="742">
        <v>89</v>
      </c>
      <c r="B102" s="743" t="s">
        <v>1237</v>
      </c>
      <c r="C102" s="747"/>
      <c r="D102" s="745"/>
      <c r="E102" s="746"/>
      <c r="F102" s="746"/>
      <c r="G102" s="748"/>
      <c r="H102" s="733"/>
      <c r="I102" s="746"/>
    </row>
    <row r="103" spans="1:9" s="723" customFormat="1" ht="15" customHeight="1" x14ac:dyDescent="0.2">
      <c r="A103" s="742">
        <v>90</v>
      </c>
      <c r="B103" s="743" t="s">
        <v>1238</v>
      </c>
      <c r="C103" s="747"/>
      <c r="D103" s="745"/>
      <c r="E103" s="746"/>
      <c r="F103" s="746"/>
      <c r="G103" s="748"/>
      <c r="H103" s="733"/>
      <c r="I103" s="746"/>
    </row>
    <row r="104" spans="1:9" s="723" customFormat="1" ht="15" customHeight="1" x14ac:dyDescent="0.2">
      <c r="A104" s="742">
        <v>91</v>
      </c>
      <c r="B104" s="743" t="s">
        <v>1239</v>
      </c>
      <c r="C104" s="747"/>
      <c r="D104" s="745"/>
      <c r="E104" s="746"/>
      <c r="F104" s="746"/>
      <c r="G104" s="733"/>
      <c r="H104" s="733"/>
      <c r="I104" s="746"/>
    </row>
    <row r="105" spans="1:9" s="723" customFormat="1" ht="15" customHeight="1" x14ac:dyDescent="0.2">
      <c r="A105" s="742">
        <v>92</v>
      </c>
      <c r="B105" s="743" t="s">
        <v>1240</v>
      </c>
      <c r="C105" s="747"/>
      <c r="D105" s="745"/>
      <c r="E105" s="746"/>
      <c r="F105" s="746"/>
      <c r="G105" s="749"/>
      <c r="H105" s="733"/>
      <c r="I105" s="746"/>
    </row>
    <row r="106" spans="1:9" s="723" customFormat="1" ht="15" customHeight="1" x14ac:dyDescent="0.2">
      <c r="A106" s="742">
        <v>93</v>
      </c>
      <c r="B106" s="743" t="s">
        <v>1241</v>
      </c>
      <c r="C106" s="747"/>
      <c r="D106" s="745">
        <v>1127</v>
      </c>
      <c r="E106" s="746"/>
      <c r="F106" s="746"/>
      <c r="G106" s="749"/>
      <c r="H106" s="733"/>
      <c r="I106" s="746"/>
    </row>
    <row r="107" spans="1:9" s="723" customFormat="1" ht="15" customHeight="1" x14ac:dyDescent="0.2">
      <c r="A107" s="742">
        <v>94</v>
      </c>
      <c r="B107" s="743" t="s">
        <v>1242</v>
      </c>
      <c r="C107" s="747"/>
      <c r="D107" s="745">
        <v>2113.3200000000002</v>
      </c>
      <c r="E107" s="746"/>
      <c r="F107" s="746"/>
      <c r="G107" s="749"/>
      <c r="H107" s="733"/>
      <c r="I107" s="746"/>
    </row>
    <row r="108" spans="1:9" s="723" customFormat="1" ht="15" customHeight="1" x14ac:dyDescent="0.2">
      <c r="A108" s="742">
        <v>95</v>
      </c>
      <c r="B108" s="743" t="s">
        <v>1243</v>
      </c>
      <c r="C108" s="747"/>
      <c r="D108" s="745"/>
      <c r="E108" s="746"/>
      <c r="F108" s="746"/>
      <c r="G108" s="749"/>
      <c r="H108" s="733"/>
      <c r="I108" s="746"/>
    </row>
    <row r="109" spans="1:9" s="723" customFormat="1" ht="15" customHeight="1" x14ac:dyDescent="0.2">
      <c r="A109" s="742">
        <v>96</v>
      </c>
      <c r="B109" s="743" t="s">
        <v>1244</v>
      </c>
      <c r="C109" s="747"/>
      <c r="D109" s="745">
        <v>13890</v>
      </c>
      <c r="E109" s="746"/>
      <c r="F109" s="746"/>
      <c r="G109" s="749"/>
      <c r="H109" s="733"/>
      <c r="I109" s="746"/>
    </row>
    <row r="110" spans="1:9" s="723" customFormat="1" ht="15" customHeight="1" x14ac:dyDescent="0.2">
      <c r="A110" s="742">
        <v>97</v>
      </c>
      <c r="B110" s="743" t="s">
        <v>1245</v>
      </c>
      <c r="C110" s="747"/>
      <c r="D110" s="745">
        <v>2500</v>
      </c>
      <c r="E110" s="746"/>
      <c r="F110" s="746"/>
      <c r="G110" s="749"/>
      <c r="H110" s="733"/>
      <c r="I110" s="746"/>
    </row>
    <row r="111" spans="1:9" s="723" customFormat="1" ht="15" customHeight="1" x14ac:dyDescent="0.2">
      <c r="A111" s="742">
        <v>98</v>
      </c>
      <c r="B111" s="743" t="s">
        <v>1246</v>
      </c>
      <c r="C111" s="747"/>
      <c r="D111" s="745">
        <v>10010.86</v>
      </c>
      <c r="E111" s="746"/>
      <c r="F111" s="746"/>
      <c r="G111" s="733"/>
      <c r="H111" s="733"/>
      <c r="I111" s="746"/>
    </row>
    <row r="112" spans="1:9" s="723" customFormat="1" ht="15" customHeight="1" x14ac:dyDescent="0.2">
      <c r="A112" s="742">
        <v>99</v>
      </c>
      <c r="B112" s="743" t="s">
        <v>1247</v>
      </c>
      <c r="C112" s="747"/>
      <c r="D112" s="745"/>
      <c r="E112" s="746"/>
      <c r="F112" s="746"/>
      <c r="G112" s="733"/>
      <c r="H112" s="733"/>
      <c r="I112" s="746"/>
    </row>
    <row r="113" spans="1:9" s="723" customFormat="1" ht="15" customHeight="1" x14ac:dyDescent="0.2">
      <c r="A113" s="742">
        <v>100</v>
      </c>
      <c r="B113" s="743" t="s">
        <v>1248</v>
      </c>
      <c r="C113" s="747"/>
      <c r="D113" s="745"/>
      <c r="E113" s="746"/>
      <c r="F113" s="746"/>
      <c r="G113" s="733"/>
      <c r="H113" s="733"/>
      <c r="I113" s="746"/>
    </row>
    <row r="114" spans="1:9" s="723" customFormat="1" ht="15" customHeight="1" x14ac:dyDescent="0.2">
      <c r="A114" s="742">
        <v>101</v>
      </c>
      <c r="B114" s="743" t="s">
        <v>1249</v>
      </c>
      <c r="C114" s="747"/>
      <c r="D114" s="745"/>
      <c r="E114" s="746"/>
      <c r="F114" s="746"/>
      <c r="G114" s="733"/>
      <c r="H114" s="733"/>
      <c r="I114" s="746"/>
    </row>
    <row r="115" spans="1:9" s="723" customFormat="1" ht="15" customHeight="1" x14ac:dyDescent="0.2">
      <c r="A115" s="742">
        <v>102</v>
      </c>
      <c r="B115" s="743" t="s">
        <v>1250</v>
      </c>
      <c r="C115" s="747"/>
      <c r="D115" s="745"/>
      <c r="E115" s="746"/>
      <c r="F115" s="746"/>
      <c r="G115" s="733"/>
      <c r="H115" s="733"/>
      <c r="I115" s="746"/>
    </row>
    <row r="116" spans="1:9" s="723" customFormat="1" ht="15" customHeight="1" x14ac:dyDescent="0.2">
      <c r="A116" s="742">
        <v>103</v>
      </c>
      <c r="B116" s="743" t="s">
        <v>1251</v>
      </c>
      <c r="C116" s="747"/>
      <c r="D116" s="745"/>
      <c r="E116" s="746"/>
      <c r="F116" s="746"/>
      <c r="G116" s="733"/>
      <c r="H116" s="733"/>
      <c r="I116" s="746"/>
    </row>
    <row r="117" spans="1:9" s="723" customFormat="1" ht="15" customHeight="1" x14ac:dyDescent="0.2">
      <c r="A117" s="742">
        <v>104</v>
      </c>
      <c r="B117" s="743" t="s">
        <v>1252</v>
      </c>
      <c r="C117" s="747"/>
      <c r="D117" s="745"/>
      <c r="E117" s="746"/>
      <c r="F117" s="746"/>
      <c r="G117" s="733"/>
      <c r="H117" s="733"/>
      <c r="I117" s="746"/>
    </row>
    <row r="118" spans="1:9" s="723" customFormat="1" ht="15" customHeight="1" x14ac:dyDescent="0.2">
      <c r="A118" s="742">
        <v>105</v>
      </c>
      <c r="B118" s="743" t="s">
        <v>1253</v>
      </c>
      <c r="C118" s="747"/>
      <c r="D118" s="745">
        <v>3000</v>
      </c>
      <c r="E118" s="746"/>
      <c r="F118" s="746"/>
      <c r="G118" s="733"/>
      <c r="H118" s="733"/>
      <c r="I118" s="746"/>
    </row>
    <row r="119" spans="1:9" s="723" customFormat="1" ht="15" customHeight="1" x14ac:dyDescent="0.2">
      <c r="A119" s="742">
        <v>106</v>
      </c>
      <c r="B119" s="743" t="s">
        <v>1254</v>
      </c>
      <c r="C119" s="747"/>
      <c r="D119" s="745"/>
      <c r="E119" s="746"/>
      <c r="F119" s="746"/>
      <c r="G119" s="733"/>
      <c r="H119" s="733"/>
      <c r="I119" s="746"/>
    </row>
    <row r="120" spans="1:9" s="723" customFormat="1" ht="15" customHeight="1" x14ac:dyDescent="0.2">
      <c r="A120" s="742">
        <v>107</v>
      </c>
      <c r="B120" s="743" t="s">
        <v>1255</v>
      </c>
      <c r="C120" s="747"/>
      <c r="D120" s="745"/>
      <c r="E120" s="746"/>
      <c r="F120" s="746"/>
      <c r="G120" s="733"/>
      <c r="H120" s="733"/>
      <c r="I120" s="746"/>
    </row>
    <row r="121" spans="1:9" s="723" customFormat="1" ht="15" customHeight="1" x14ac:dyDescent="0.2">
      <c r="A121" s="742">
        <v>108</v>
      </c>
      <c r="B121" s="743" t="s">
        <v>1256</v>
      </c>
      <c r="C121" s="747"/>
      <c r="D121" s="745"/>
      <c r="E121" s="746"/>
      <c r="F121" s="746"/>
      <c r="G121" s="746"/>
      <c r="H121" s="733"/>
      <c r="I121" s="746"/>
    </row>
    <row r="122" spans="1:9" s="723" customFormat="1" ht="15" customHeight="1" x14ac:dyDescent="0.2">
      <c r="A122" s="742">
        <v>109</v>
      </c>
      <c r="B122" s="743" t="s">
        <v>1257</v>
      </c>
      <c r="C122" s="747"/>
      <c r="D122" s="745"/>
      <c r="E122" s="746"/>
      <c r="F122" s="746"/>
      <c r="G122" s="746"/>
      <c r="H122" s="733"/>
      <c r="I122" s="746"/>
    </row>
    <row r="123" spans="1:9" s="723" customFormat="1" ht="15" customHeight="1" x14ac:dyDescent="0.2">
      <c r="A123" s="742">
        <v>110</v>
      </c>
      <c r="B123" s="743" t="s">
        <v>1258</v>
      </c>
      <c r="C123" s="747"/>
      <c r="D123" s="745"/>
      <c r="E123" s="746"/>
      <c r="F123" s="746"/>
      <c r="G123" s="746"/>
      <c r="H123" s="733"/>
      <c r="I123" s="746"/>
    </row>
    <row r="124" spans="1:9" s="723" customFormat="1" ht="15" customHeight="1" x14ac:dyDescent="0.2">
      <c r="A124" s="742">
        <v>111</v>
      </c>
      <c r="B124" s="743" t="s">
        <v>1259</v>
      </c>
      <c r="C124" s="747"/>
      <c r="D124" s="745"/>
      <c r="E124" s="746"/>
      <c r="F124" s="746"/>
      <c r="G124" s="746"/>
      <c r="H124" s="733"/>
      <c r="I124" s="746"/>
    </row>
    <row r="125" spans="1:9" s="723" customFormat="1" ht="15" customHeight="1" x14ac:dyDescent="0.2">
      <c r="A125" s="742">
        <v>112</v>
      </c>
      <c r="B125" s="743" t="s">
        <v>1260</v>
      </c>
      <c r="C125" s="747"/>
      <c r="D125" s="745"/>
      <c r="E125" s="746"/>
      <c r="F125" s="746"/>
      <c r="G125" s="746"/>
      <c r="H125" s="733"/>
      <c r="I125" s="746"/>
    </row>
    <row r="126" spans="1:9" s="723" customFormat="1" ht="15" customHeight="1" x14ac:dyDescent="0.2">
      <c r="A126" s="742">
        <v>113</v>
      </c>
      <c r="B126" s="743" t="s">
        <v>1261</v>
      </c>
      <c r="C126" s="747"/>
      <c r="D126" s="745"/>
      <c r="E126" s="746"/>
      <c r="F126" s="746"/>
      <c r="G126" s="746"/>
      <c r="H126" s="733"/>
      <c r="I126" s="746"/>
    </row>
    <row r="127" spans="1:9" s="723" customFormat="1" ht="15" customHeight="1" x14ac:dyDescent="0.2">
      <c r="A127" s="742">
        <v>114</v>
      </c>
      <c r="B127" s="743" t="s">
        <v>1262</v>
      </c>
      <c r="C127" s="747"/>
      <c r="D127" s="745">
        <v>4230.55</v>
      </c>
      <c r="E127" s="746"/>
      <c r="F127" s="746"/>
      <c r="G127" s="746"/>
      <c r="H127" s="733"/>
      <c r="I127" s="746"/>
    </row>
    <row r="128" spans="1:9" s="723" customFormat="1" ht="15" customHeight="1" x14ac:dyDescent="0.2">
      <c r="A128" s="742">
        <v>115</v>
      </c>
      <c r="B128" s="743" t="s">
        <v>1263</v>
      </c>
      <c r="C128" s="747"/>
      <c r="D128" s="745">
        <v>2725.5</v>
      </c>
      <c r="E128" s="746"/>
      <c r="F128" s="746"/>
      <c r="G128" s="746"/>
      <c r="H128" s="733"/>
      <c r="I128" s="746"/>
    </row>
    <row r="129" spans="1:9" s="723" customFormat="1" ht="15" customHeight="1" x14ac:dyDescent="0.2">
      <c r="A129" s="742">
        <v>116</v>
      </c>
      <c r="B129" s="743" t="s">
        <v>1264</v>
      </c>
      <c r="C129" s="747"/>
      <c r="D129" s="745"/>
      <c r="E129" s="746"/>
      <c r="F129" s="746"/>
      <c r="G129" s="746"/>
      <c r="H129" s="733"/>
      <c r="I129" s="746"/>
    </row>
    <row r="130" spans="1:9" s="723" customFormat="1" ht="15" customHeight="1" x14ac:dyDescent="0.2">
      <c r="A130" s="742">
        <v>117</v>
      </c>
      <c r="B130" s="743" t="s">
        <v>1265</v>
      </c>
      <c r="C130" s="747"/>
      <c r="D130" s="745"/>
      <c r="E130" s="746"/>
      <c r="F130" s="746"/>
      <c r="G130" s="746"/>
      <c r="H130" s="733"/>
      <c r="I130" s="746"/>
    </row>
    <row r="131" spans="1:9" s="723" customFormat="1" ht="15" customHeight="1" x14ac:dyDescent="0.2">
      <c r="A131" s="742">
        <v>118</v>
      </c>
      <c r="B131" s="743" t="s">
        <v>1266</v>
      </c>
      <c r="C131" s="747"/>
      <c r="D131" s="745"/>
      <c r="E131" s="746"/>
      <c r="F131" s="746"/>
      <c r="G131" s="746"/>
      <c r="H131" s="733"/>
      <c r="I131" s="746"/>
    </row>
    <row r="132" spans="1:9" s="723" customFormat="1" ht="15" customHeight="1" x14ac:dyDescent="0.2">
      <c r="A132" s="742">
        <v>119</v>
      </c>
      <c r="B132" s="743" t="s">
        <v>1267</v>
      </c>
      <c r="C132" s="747"/>
      <c r="D132" s="745">
        <v>4692.5</v>
      </c>
      <c r="E132" s="746"/>
      <c r="F132" s="746"/>
      <c r="G132" s="746"/>
      <c r="H132" s="733"/>
      <c r="I132" s="746"/>
    </row>
    <row r="133" spans="1:9" s="723" customFormat="1" ht="15" customHeight="1" x14ac:dyDescent="0.2">
      <c r="A133" s="742">
        <v>120</v>
      </c>
      <c r="B133" s="743" t="s">
        <v>1268</v>
      </c>
      <c r="C133" s="747"/>
      <c r="D133" s="745"/>
      <c r="E133" s="746"/>
      <c r="F133" s="746"/>
      <c r="G133" s="746"/>
      <c r="H133" s="733"/>
      <c r="I133" s="746"/>
    </row>
    <row r="134" spans="1:9" s="723" customFormat="1" ht="15" customHeight="1" x14ac:dyDescent="0.2">
      <c r="A134" s="742">
        <v>121</v>
      </c>
      <c r="B134" s="743" t="s">
        <v>1269</v>
      </c>
      <c r="C134" s="747"/>
      <c r="D134" s="745">
        <v>101503.39</v>
      </c>
      <c r="E134" s="746"/>
      <c r="F134" s="746"/>
      <c r="G134" s="746"/>
      <c r="H134" s="733"/>
      <c r="I134" s="746"/>
    </row>
    <row r="135" spans="1:9" s="723" customFormat="1" ht="15" customHeight="1" x14ac:dyDescent="0.2">
      <c r="A135" s="742">
        <v>122</v>
      </c>
      <c r="B135" s="743" t="s">
        <v>1270</v>
      </c>
      <c r="C135" s="747"/>
      <c r="D135" s="745"/>
      <c r="E135" s="746"/>
      <c r="F135" s="746"/>
      <c r="G135" s="746"/>
      <c r="H135" s="733"/>
      <c r="I135" s="746"/>
    </row>
    <row r="136" spans="1:9" s="723" customFormat="1" ht="15" customHeight="1" x14ac:dyDescent="0.2">
      <c r="A136" s="742">
        <v>123</v>
      </c>
      <c r="B136" s="743" t="s">
        <v>1271</v>
      </c>
      <c r="C136" s="747"/>
      <c r="D136" s="745"/>
      <c r="E136" s="746"/>
      <c r="F136" s="746"/>
      <c r="G136" s="746"/>
      <c r="H136" s="733"/>
      <c r="I136" s="746"/>
    </row>
    <row r="137" spans="1:9" s="723" customFormat="1" ht="15" customHeight="1" x14ac:dyDescent="0.2">
      <c r="A137" s="742">
        <v>124</v>
      </c>
      <c r="B137" s="743" t="s">
        <v>1272</v>
      </c>
      <c r="C137" s="747"/>
      <c r="D137" s="745">
        <v>2848.12</v>
      </c>
      <c r="E137" s="746"/>
      <c r="F137" s="746"/>
      <c r="G137" s="746"/>
      <c r="H137" s="733"/>
      <c r="I137" s="746"/>
    </row>
    <row r="138" spans="1:9" s="723" customFormat="1" ht="15" customHeight="1" x14ac:dyDescent="0.2">
      <c r="A138" s="742">
        <v>125</v>
      </c>
      <c r="B138" s="743" t="s">
        <v>1273</v>
      </c>
      <c r="C138" s="747"/>
      <c r="D138" s="745"/>
      <c r="E138" s="746"/>
      <c r="F138" s="746"/>
      <c r="G138" s="746"/>
      <c r="H138" s="733"/>
      <c r="I138" s="746"/>
    </row>
    <row r="139" spans="1:9" s="723" customFormat="1" ht="15" customHeight="1" x14ac:dyDescent="0.2">
      <c r="A139" s="742">
        <v>126</v>
      </c>
      <c r="B139" s="743" t="s">
        <v>1274</v>
      </c>
      <c r="C139" s="747"/>
      <c r="D139" s="745"/>
      <c r="E139" s="746"/>
      <c r="F139" s="746"/>
      <c r="G139" s="746"/>
      <c r="H139" s="733"/>
      <c r="I139" s="746"/>
    </row>
    <row r="140" spans="1:9" s="723" customFormat="1" ht="15" customHeight="1" x14ac:dyDescent="0.2">
      <c r="A140" s="742">
        <v>127</v>
      </c>
      <c r="B140" s="743" t="s">
        <v>1275</v>
      </c>
      <c r="C140" s="747"/>
      <c r="D140" s="745">
        <v>1354.37</v>
      </c>
      <c r="E140" s="746"/>
      <c r="F140" s="746"/>
      <c r="G140" s="746"/>
      <c r="H140" s="733"/>
      <c r="I140" s="746"/>
    </row>
    <row r="141" spans="1:9" s="723" customFormat="1" ht="15" customHeight="1" x14ac:dyDescent="0.2">
      <c r="A141" s="742">
        <v>128</v>
      </c>
      <c r="B141" s="743" t="s">
        <v>1276</v>
      </c>
      <c r="C141" s="747"/>
      <c r="D141" s="745"/>
      <c r="E141" s="746"/>
      <c r="F141" s="746"/>
      <c r="G141" s="746"/>
      <c r="H141" s="733"/>
      <c r="I141" s="746"/>
    </row>
    <row r="142" spans="1:9" s="723" customFormat="1" ht="15" customHeight="1" x14ac:dyDescent="0.2">
      <c r="A142" s="742">
        <v>129</v>
      </c>
      <c r="B142" s="743" t="s">
        <v>1277</v>
      </c>
      <c r="C142" s="747"/>
      <c r="D142" s="745"/>
      <c r="E142" s="746"/>
      <c r="F142" s="746"/>
      <c r="G142" s="746"/>
      <c r="H142" s="733"/>
      <c r="I142" s="746"/>
    </row>
    <row r="143" spans="1:9" s="723" customFormat="1" ht="15" customHeight="1" x14ac:dyDescent="0.2">
      <c r="A143" s="742">
        <v>130</v>
      </c>
      <c r="B143" s="743" t="s">
        <v>1278</v>
      </c>
      <c r="C143" s="747"/>
      <c r="D143" s="745">
        <v>13079.38</v>
      </c>
      <c r="E143" s="746"/>
      <c r="F143" s="746"/>
      <c r="G143" s="746"/>
      <c r="H143" s="733"/>
      <c r="I143" s="746"/>
    </row>
    <row r="144" spans="1:9" s="723" customFormat="1" ht="15" customHeight="1" x14ac:dyDescent="0.2">
      <c r="A144" s="742">
        <v>131</v>
      </c>
      <c r="B144" s="743" t="s">
        <v>1279</v>
      </c>
      <c r="C144" s="750"/>
      <c r="D144" s="745"/>
      <c r="E144" s="746"/>
      <c r="F144" s="746"/>
      <c r="G144" s="746"/>
      <c r="H144" s="733"/>
      <c r="I144" s="746"/>
    </row>
    <row r="145" spans="1:9" s="723" customFormat="1" ht="15" customHeight="1" x14ac:dyDescent="0.2">
      <c r="A145" s="742">
        <v>132</v>
      </c>
      <c r="B145" s="743" t="s">
        <v>1280</v>
      </c>
      <c r="C145" s="751"/>
      <c r="D145" s="745"/>
      <c r="E145" s="746"/>
      <c r="F145" s="746"/>
      <c r="G145" s="746"/>
      <c r="H145" s="733"/>
      <c r="I145" s="746"/>
    </row>
    <row r="146" spans="1:9" s="723" customFormat="1" ht="15" customHeight="1" x14ac:dyDescent="0.2">
      <c r="A146" s="742">
        <v>133</v>
      </c>
      <c r="B146" s="743" t="s">
        <v>1281</v>
      </c>
      <c r="C146" s="751"/>
      <c r="D146" s="745">
        <v>17047.7</v>
      </c>
      <c r="E146" s="746"/>
      <c r="F146" s="746"/>
      <c r="G146" s="746"/>
      <c r="H146" s="733"/>
      <c r="I146" s="746"/>
    </row>
    <row r="147" spans="1:9" s="723" customFormat="1" ht="15" customHeight="1" x14ac:dyDescent="0.2">
      <c r="A147" s="742">
        <v>134</v>
      </c>
      <c r="B147" s="743" t="s">
        <v>1282</v>
      </c>
      <c r="C147" s="751"/>
      <c r="D147" s="745">
        <v>10614.6</v>
      </c>
      <c r="E147" s="746"/>
      <c r="F147" s="746"/>
      <c r="G147" s="746"/>
      <c r="H147" s="733"/>
      <c r="I147" s="746"/>
    </row>
    <row r="148" spans="1:9" s="723" customFormat="1" ht="15" customHeight="1" x14ac:dyDescent="0.2">
      <c r="A148" s="742">
        <v>135</v>
      </c>
      <c r="B148" s="752" t="s">
        <v>1283</v>
      </c>
      <c r="C148" s="751"/>
      <c r="D148" s="745"/>
      <c r="E148" s="746"/>
      <c r="F148" s="746"/>
      <c r="G148" s="746"/>
      <c r="H148" s="733"/>
      <c r="I148" s="746"/>
    </row>
    <row r="149" spans="1:9" s="723" customFormat="1" ht="15" customHeight="1" x14ac:dyDescent="0.2">
      <c r="A149" s="742">
        <v>136</v>
      </c>
      <c r="B149" s="752" t="s">
        <v>1284</v>
      </c>
      <c r="C149" s="751"/>
      <c r="D149" s="745"/>
      <c r="E149" s="746"/>
      <c r="F149" s="746"/>
      <c r="G149" s="746"/>
      <c r="H149" s="733"/>
      <c r="I149" s="746"/>
    </row>
    <row r="150" spans="1:9" s="723" customFormat="1" ht="15" customHeight="1" x14ac:dyDescent="0.2">
      <c r="A150" s="742">
        <v>137</v>
      </c>
      <c r="B150" s="752" t="s">
        <v>1285</v>
      </c>
      <c r="C150" s="751"/>
      <c r="D150" s="745"/>
      <c r="E150" s="746"/>
      <c r="F150" s="746"/>
      <c r="G150" s="746"/>
      <c r="H150" s="733"/>
      <c r="I150" s="746"/>
    </row>
    <row r="151" spans="1:9" s="723" customFormat="1" ht="15" customHeight="1" x14ac:dyDescent="0.2">
      <c r="A151" s="742">
        <v>138</v>
      </c>
      <c r="B151" s="752" t="s">
        <v>1286</v>
      </c>
      <c r="C151" s="751"/>
      <c r="D151" s="745">
        <v>6500</v>
      </c>
      <c r="E151" s="746"/>
      <c r="F151" s="746"/>
      <c r="G151" s="746"/>
      <c r="H151" s="733"/>
      <c r="I151" s="746"/>
    </row>
    <row r="152" spans="1:9" s="723" customFormat="1" ht="15" customHeight="1" x14ac:dyDescent="0.2">
      <c r="A152" s="742">
        <v>139</v>
      </c>
      <c r="B152" s="752" t="s">
        <v>1287</v>
      </c>
      <c r="C152" s="751"/>
      <c r="D152" s="745"/>
      <c r="E152" s="746"/>
      <c r="F152" s="746"/>
      <c r="G152" s="746"/>
      <c r="H152" s="733"/>
      <c r="I152" s="746"/>
    </row>
    <row r="153" spans="1:9" s="723" customFormat="1" ht="15" customHeight="1" x14ac:dyDescent="0.2">
      <c r="A153" s="742">
        <v>140</v>
      </c>
      <c r="B153" s="743" t="s">
        <v>1288</v>
      </c>
      <c r="C153" s="751"/>
      <c r="D153" s="745">
        <v>7542.78</v>
      </c>
      <c r="E153" s="746"/>
      <c r="F153" s="746"/>
      <c r="G153" s="746"/>
      <c r="H153" s="733"/>
      <c r="I153" s="746"/>
    </row>
    <row r="154" spans="1:9" s="723" customFormat="1" ht="15" customHeight="1" x14ac:dyDescent="0.2">
      <c r="A154" s="742">
        <v>141</v>
      </c>
      <c r="B154" s="752" t="s">
        <v>1289</v>
      </c>
      <c r="C154" s="753"/>
      <c r="D154" s="745">
        <v>10346.69</v>
      </c>
      <c r="E154" s="746"/>
      <c r="F154" s="746"/>
      <c r="G154" s="746"/>
      <c r="H154" s="733"/>
      <c r="I154" s="746"/>
    </row>
    <row r="155" spans="1:9" s="723" customFormat="1" ht="15" customHeight="1" x14ac:dyDescent="0.2">
      <c r="A155" s="754">
        <v>142</v>
      </c>
      <c r="B155" s="752" t="s">
        <v>1290</v>
      </c>
      <c r="C155" s="753"/>
      <c r="D155" s="745">
        <v>8351.75</v>
      </c>
      <c r="E155" s="746"/>
      <c r="F155" s="746"/>
      <c r="G155" s="746"/>
      <c r="H155" s="733"/>
      <c r="I155" s="746"/>
    </row>
    <row r="156" spans="1:9" s="723" customFormat="1" ht="15" customHeight="1" x14ac:dyDescent="0.2">
      <c r="A156" s="742">
        <v>143</v>
      </c>
      <c r="B156" s="743" t="s">
        <v>1291</v>
      </c>
      <c r="C156" s="751"/>
      <c r="D156" s="745"/>
      <c r="E156" s="746"/>
      <c r="F156" s="746"/>
      <c r="G156" s="746"/>
      <c r="H156" s="733"/>
      <c r="I156" s="746"/>
    </row>
    <row r="157" spans="1:9" s="723" customFormat="1" ht="15" customHeight="1" x14ac:dyDescent="0.2">
      <c r="A157" s="754">
        <v>144</v>
      </c>
      <c r="B157" s="743" t="s">
        <v>1292</v>
      </c>
      <c r="C157" s="751"/>
      <c r="D157" s="745"/>
      <c r="E157" s="746"/>
      <c r="F157" s="746"/>
      <c r="G157" s="746"/>
      <c r="H157" s="733"/>
      <c r="I157" s="746"/>
    </row>
    <row r="158" spans="1:9" s="723" customFormat="1" ht="15" customHeight="1" x14ac:dyDescent="0.2">
      <c r="A158" s="742">
        <v>145</v>
      </c>
      <c r="B158" s="743" t="s">
        <v>1293</v>
      </c>
      <c r="C158" s="751"/>
      <c r="D158" s="745">
        <v>637.01</v>
      </c>
      <c r="E158" s="746"/>
      <c r="F158" s="746"/>
      <c r="G158" s="746"/>
      <c r="H158" s="733"/>
      <c r="I158" s="746"/>
    </row>
    <row r="159" spans="1:9" s="723" customFormat="1" ht="15" customHeight="1" x14ac:dyDescent="0.2">
      <c r="A159" s="754">
        <v>146</v>
      </c>
      <c r="B159" s="743" t="s">
        <v>1294</v>
      </c>
      <c r="C159" s="751"/>
      <c r="D159" s="745"/>
      <c r="E159" s="746"/>
      <c r="F159" s="746"/>
      <c r="G159" s="746"/>
      <c r="H159" s="733"/>
      <c r="I159" s="746"/>
    </row>
    <row r="160" spans="1:9" s="723" customFormat="1" ht="15" customHeight="1" x14ac:dyDescent="0.2">
      <c r="A160" s="742">
        <v>147</v>
      </c>
      <c r="B160" s="743" t="s">
        <v>1295</v>
      </c>
      <c r="C160" s="751"/>
      <c r="D160" s="745">
        <v>4569.57</v>
      </c>
      <c r="E160" s="746"/>
      <c r="F160" s="746"/>
      <c r="G160" s="746"/>
      <c r="H160" s="733"/>
      <c r="I160" s="746"/>
    </row>
    <row r="161" spans="1:10" ht="7.5" customHeight="1" x14ac:dyDescent="0.2">
      <c r="A161" s="755"/>
      <c r="B161" s="756"/>
      <c r="C161" s="746"/>
      <c r="D161" s="746"/>
      <c r="E161" s="746"/>
      <c r="F161" s="746"/>
      <c r="G161" s="746"/>
      <c r="H161" s="746"/>
      <c r="I161" s="746"/>
      <c r="J161" s="733"/>
    </row>
    <row r="162" spans="1:10" ht="15" customHeight="1" x14ac:dyDescent="0.2">
      <c r="A162" s="757" t="s">
        <v>1296</v>
      </c>
      <c r="B162" s="757"/>
      <c r="C162" s="757"/>
      <c r="D162" s="758">
        <f>SUM(D14:D160)</f>
        <v>1857293.1800000004</v>
      </c>
      <c r="E162" s="746"/>
      <c r="F162" s="746"/>
      <c r="G162" s="746"/>
      <c r="H162" s="746"/>
      <c r="I162" s="746"/>
      <c r="J162" s="733"/>
    </row>
    <row r="163" spans="1:10" ht="15" customHeight="1" x14ac:dyDescent="0.2">
      <c r="A163" s="755"/>
      <c r="B163" s="756"/>
      <c r="C163" s="746"/>
      <c r="D163" s="746"/>
      <c r="E163" s="746"/>
      <c r="F163" s="746"/>
      <c r="G163" s="746"/>
      <c r="H163" s="746"/>
      <c r="I163" s="746"/>
      <c r="J163" s="733"/>
    </row>
    <row r="164" spans="1:10" ht="15" customHeight="1" x14ac:dyDescent="0.2">
      <c r="A164" s="755"/>
      <c r="B164" s="756"/>
      <c r="C164" s="746"/>
      <c r="D164" s="746"/>
      <c r="E164" s="746"/>
      <c r="F164" s="746"/>
      <c r="G164" s="746"/>
      <c r="H164" s="746"/>
      <c r="I164" s="746"/>
      <c r="J164" s="733"/>
    </row>
    <row r="165" spans="1:10" ht="15" customHeight="1" x14ac:dyDescent="0.2">
      <c r="A165" s="755"/>
      <c r="B165" s="756"/>
      <c r="C165" s="746"/>
      <c r="D165" s="746"/>
      <c r="E165" s="746"/>
      <c r="F165" s="746"/>
      <c r="G165" s="746"/>
      <c r="H165" s="746"/>
      <c r="I165" s="746"/>
      <c r="J165" s="733"/>
    </row>
    <row r="166" spans="1:10" ht="15" customHeight="1" x14ac:dyDescent="0.2">
      <c r="A166" s="755"/>
      <c r="B166" s="756"/>
      <c r="C166" s="716" t="s">
        <v>108</v>
      </c>
      <c r="D166" s="716"/>
      <c r="E166" s="759"/>
      <c r="F166" s="746"/>
      <c r="G166" s="746"/>
      <c r="H166" s="746"/>
      <c r="I166" s="746"/>
      <c r="J166" s="733"/>
    </row>
    <row r="167" spans="1:10" ht="15" customHeight="1" x14ac:dyDescent="0.2">
      <c r="A167" s="755"/>
      <c r="B167" s="756"/>
      <c r="C167" s="746"/>
      <c r="D167" s="746"/>
      <c r="E167" s="746"/>
      <c r="F167" s="746"/>
      <c r="G167" s="746"/>
      <c r="H167" s="746"/>
      <c r="I167" s="746"/>
      <c r="J167" s="733"/>
    </row>
    <row r="168" spans="1:10" ht="16.5" customHeight="1" x14ac:dyDescent="0.2">
      <c r="A168" s="760" t="s">
        <v>109</v>
      </c>
      <c r="B168" s="760"/>
      <c r="C168" s="718" t="s">
        <v>1139</v>
      </c>
      <c r="D168" s="718"/>
      <c r="E168" s="746"/>
      <c r="F168" s="746"/>
      <c r="G168" s="746"/>
      <c r="H168" s="746"/>
      <c r="I168" s="746"/>
      <c r="J168" s="733"/>
    </row>
    <row r="169" spans="1:10" ht="16.5" customHeight="1" x14ac:dyDescent="0.2">
      <c r="A169" s="761" t="s">
        <v>21</v>
      </c>
      <c r="B169" s="761"/>
      <c r="C169" s="718" t="s">
        <v>1140</v>
      </c>
      <c r="D169" s="718"/>
      <c r="E169" s="746"/>
      <c r="F169" s="746"/>
      <c r="G169" s="746"/>
      <c r="H169" s="746"/>
      <c r="I169" s="746"/>
      <c r="J169" s="733"/>
    </row>
    <row r="170" spans="1:10" ht="16.5" customHeight="1" x14ac:dyDescent="0.2">
      <c r="A170" s="761" t="s">
        <v>23</v>
      </c>
      <c r="B170" s="761"/>
      <c r="C170" s="718" t="s">
        <v>1141</v>
      </c>
      <c r="D170" s="718"/>
      <c r="E170" s="746"/>
      <c r="F170" s="746"/>
      <c r="G170" s="746"/>
      <c r="H170" s="746"/>
      <c r="I170" s="746"/>
      <c r="J170" s="733"/>
    </row>
    <row r="171" spans="1:10" ht="16.5" customHeight="1" x14ac:dyDescent="0.2">
      <c r="A171" s="761" t="s">
        <v>25</v>
      </c>
      <c r="B171" s="761"/>
      <c r="C171" s="719" t="s">
        <v>1142</v>
      </c>
      <c r="D171" s="719"/>
      <c r="E171" s="746"/>
      <c r="F171" s="746"/>
      <c r="G171" s="746"/>
      <c r="H171" s="733"/>
      <c r="I171" s="733"/>
      <c r="J171" s="746"/>
    </row>
    <row r="172" spans="1:10" ht="15" customHeight="1" x14ac:dyDescent="0.2"/>
    <row r="173" spans="1:10" ht="15" customHeight="1" x14ac:dyDescent="0.2"/>
    <row r="174" spans="1:10" ht="15" customHeight="1" x14ac:dyDescent="0.2"/>
    <row r="175" spans="1:10" ht="15" customHeight="1" x14ac:dyDescent="0.2"/>
    <row r="176" spans="1:10"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sheetData>
  <mergeCells count="12">
    <mergeCell ref="A169:B169"/>
    <mergeCell ref="C169:D169"/>
    <mergeCell ref="A170:B170"/>
    <mergeCell ref="C170:D170"/>
    <mergeCell ref="A171:B171"/>
    <mergeCell ref="C171:D171"/>
    <mergeCell ref="B5:C5"/>
    <mergeCell ref="B6:C6"/>
    <mergeCell ref="A162:C162"/>
    <mergeCell ref="C166:D166"/>
    <mergeCell ref="A168:B168"/>
    <mergeCell ref="C168:D168"/>
  </mergeCells>
  <printOptions horizontalCentered="1"/>
  <pageMargins left="0.59027777777777801" right="0.59027777777777801" top="0.39374999999999999" bottom="0.39374999999999999" header="0.51180555555555496" footer="0.51180555555555496"/>
  <pageSetup paperSize="9" scale="70" firstPageNumber="0" orientation="portrait" horizontalDpi="300" verticalDpi="300" r:id="rId1"/>
  <rowBreaks count="1" manualBreakCount="1">
    <brk id="100" max="16383" man="1"/>
  </rowBreaks>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MK79"/>
  <sheetViews>
    <sheetView showGridLines="0" topLeftCell="A10" zoomScale="60" zoomScaleNormal="60" workbookViewId="0">
      <selection activeCell="N15" sqref="N15"/>
    </sheetView>
  </sheetViews>
  <sheetFormatPr defaultColWidth="8.7109375" defaultRowHeight="12.75" x14ac:dyDescent="0.2"/>
  <cols>
    <col min="1" max="1" width="8.28515625" style="1" customWidth="1"/>
    <col min="2" max="3" width="5" style="1" customWidth="1"/>
    <col min="4" max="9" width="9.140625" style="1" customWidth="1"/>
    <col min="10" max="10" width="43.42578125" style="1" customWidth="1"/>
    <col min="11" max="11" width="55.85546875" style="1" customWidth="1"/>
    <col min="12" max="12" width="20.7109375" style="1" customWidth="1"/>
    <col min="13" max="13" width="15.28515625" style="1" customWidth="1"/>
    <col min="14" max="14" width="54.140625" style="1" customWidth="1"/>
    <col min="15" max="15" width="20.85546875" style="1" customWidth="1"/>
    <col min="16" max="16" width="15.28515625" style="1" customWidth="1"/>
    <col min="17" max="1025" width="9.140625" style="1" customWidth="1"/>
  </cols>
  <sheetData>
    <row r="2" spans="1:16" s="3" customFormat="1" ht="26.25" customHeight="1" x14ac:dyDescent="0.25">
      <c r="A2" s="544" t="s">
        <v>27</v>
      </c>
      <c r="B2" s="544"/>
      <c r="C2" s="544"/>
      <c r="D2" s="544"/>
      <c r="E2" s="544"/>
      <c r="F2" s="544"/>
      <c r="G2" s="544"/>
      <c r="H2" s="544"/>
      <c r="I2" s="544"/>
      <c r="J2" s="544"/>
      <c r="K2" s="544"/>
      <c r="L2" s="544"/>
      <c r="M2" s="544"/>
      <c r="N2" s="544"/>
      <c r="O2" s="15" t="s">
        <v>28</v>
      </c>
      <c r="P2" s="16" t="s">
        <v>29</v>
      </c>
    </row>
    <row r="3" spans="1:16" s="5" customFormat="1" ht="30" customHeight="1" x14ac:dyDescent="0.2">
      <c r="A3" s="545" t="s">
        <v>30</v>
      </c>
      <c r="B3" s="545"/>
      <c r="C3" s="545"/>
      <c r="D3" s="545"/>
      <c r="E3" s="545"/>
      <c r="F3" s="545"/>
      <c r="G3" s="545"/>
      <c r="H3" s="545"/>
      <c r="I3" s="545"/>
      <c r="J3" s="545"/>
      <c r="K3" s="545"/>
      <c r="L3" s="545"/>
      <c r="M3" s="545"/>
      <c r="N3" s="545"/>
      <c r="O3" s="15" t="s">
        <v>31</v>
      </c>
      <c r="P3" s="16">
        <v>2026</v>
      </c>
    </row>
    <row r="4" spans="1:16" s="5" customFormat="1" ht="23.25" customHeight="1" x14ac:dyDescent="0.2">
      <c r="A4" s="6"/>
      <c r="B4" s="6"/>
      <c r="C4" s="6"/>
      <c r="D4" s="6"/>
      <c r="E4" s="6"/>
      <c r="F4" s="6"/>
      <c r="G4" s="6"/>
      <c r="H4" s="6"/>
      <c r="I4" s="6"/>
      <c r="J4" s="6"/>
      <c r="K4" s="6"/>
      <c r="L4" s="6"/>
      <c r="M4" s="6"/>
      <c r="N4" s="6"/>
      <c r="O4" s="17" t="s">
        <v>32</v>
      </c>
      <c r="P4" s="18" t="s">
        <v>1306</v>
      </c>
    </row>
    <row r="5" spans="1:16" s="5" customFormat="1" ht="23.25" customHeight="1" x14ac:dyDescent="0.2">
      <c r="A5" s="546"/>
      <c r="B5" s="546"/>
      <c r="C5" s="546"/>
      <c r="D5" s="546"/>
      <c r="E5" s="546"/>
      <c r="F5" s="546"/>
      <c r="G5" s="546"/>
      <c r="H5" s="546"/>
      <c r="I5" s="546"/>
      <c r="J5" s="546"/>
      <c r="K5" s="546"/>
      <c r="L5" s="546"/>
      <c r="M5" s="546"/>
      <c r="N5" s="546"/>
      <c r="P5" s="7"/>
    </row>
    <row r="6" spans="1:16" s="5" customFormat="1" ht="23.25" customHeight="1" x14ac:dyDescent="0.2">
      <c r="A6" s="19"/>
      <c r="B6" s="19"/>
      <c r="C6" s="19"/>
      <c r="D6" s="19"/>
      <c r="E6" s="19"/>
      <c r="F6" s="19"/>
      <c r="G6" s="19"/>
      <c r="H6" s="19"/>
      <c r="I6" s="19"/>
      <c r="J6" s="19"/>
      <c r="K6" s="19"/>
      <c r="L6" s="19"/>
      <c r="M6" s="19"/>
      <c r="N6" s="19"/>
      <c r="P6" s="7"/>
    </row>
    <row r="7" spans="1:16" s="5" customFormat="1" ht="23.25" customHeight="1" x14ac:dyDescent="0.2">
      <c r="A7" s="6"/>
      <c r="B7" s="6"/>
      <c r="C7" s="6"/>
      <c r="D7" s="6"/>
      <c r="E7" s="6"/>
      <c r="F7" s="6"/>
      <c r="G7" s="6"/>
      <c r="H7" s="6"/>
      <c r="I7" s="547" t="s">
        <v>33</v>
      </c>
      <c r="J7" s="547"/>
      <c r="K7" s="548" t="s">
        <v>34</v>
      </c>
      <c r="L7" s="548"/>
      <c r="M7" s="548"/>
      <c r="N7" s="548"/>
      <c r="O7" s="536" t="s">
        <v>35</v>
      </c>
      <c r="P7" s="536"/>
    </row>
    <row r="8" spans="1:16" s="8" customFormat="1" ht="10.5" customHeight="1" x14ac:dyDescent="0.2">
      <c r="O8" s="9"/>
      <c r="P8" s="9"/>
    </row>
    <row r="9" spans="1:16" s="8" customFormat="1" ht="28.5" customHeight="1" x14ac:dyDescent="0.2">
      <c r="K9" s="20" t="s">
        <v>36</v>
      </c>
      <c r="L9" s="20" t="s">
        <v>37</v>
      </c>
      <c r="M9" s="20" t="s">
        <v>38</v>
      </c>
      <c r="N9" s="20" t="s">
        <v>39</v>
      </c>
      <c r="O9" s="20" t="s">
        <v>37</v>
      </c>
      <c r="P9" s="20" t="s">
        <v>38</v>
      </c>
    </row>
    <row r="10" spans="1:16" s="8" customFormat="1" ht="35.25" customHeight="1" x14ac:dyDescent="0.2">
      <c r="A10" s="549" t="s">
        <v>40</v>
      </c>
      <c r="B10" s="549"/>
      <c r="C10" s="549"/>
      <c r="D10" s="549"/>
      <c r="E10" s="549"/>
      <c r="F10" s="549"/>
      <c r="G10" s="549"/>
      <c r="H10" s="549"/>
      <c r="I10" s="549"/>
      <c r="J10" s="549"/>
      <c r="K10" s="27" t="s">
        <v>63</v>
      </c>
      <c r="L10" s="24" t="s">
        <v>47</v>
      </c>
      <c r="M10" s="25">
        <v>389162</v>
      </c>
      <c r="N10" s="22" t="s">
        <v>43</v>
      </c>
      <c r="O10" s="23" t="s">
        <v>42</v>
      </c>
      <c r="P10" s="22">
        <v>29694</v>
      </c>
    </row>
    <row r="11" spans="1:16" s="8" customFormat="1" ht="35.25" customHeight="1" x14ac:dyDescent="0.2">
      <c r="A11" s="549" t="s">
        <v>44</v>
      </c>
      <c r="B11" s="549"/>
      <c r="C11" s="549"/>
      <c r="D11" s="549"/>
      <c r="E11" s="549"/>
      <c r="F11" s="549"/>
      <c r="G11" s="549"/>
      <c r="H11" s="549"/>
      <c r="I11" s="549"/>
      <c r="J11" s="549"/>
      <c r="K11" s="22" t="s">
        <v>1304</v>
      </c>
      <c r="L11" s="23" t="s">
        <v>42</v>
      </c>
      <c r="M11" s="22">
        <v>48427</v>
      </c>
      <c r="N11" s="21" t="s">
        <v>41</v>
      </c>
      <c r="O11" s="21" t="s">
        <v>42</v>
      </c>
      <c r="P11" s="22">
        <v>35199</v>
      </c>
    </row>
    <row r="12" spans="1:16" s="8" customFormat="1" ht="35.25" customHeight="1" x14ac:dyDescent="0.2">
      <c r="A12" s="549" t="s">
        <v>45</v>
      </c>
      <c r="B12" s="549"/>
      <c r="C12" s="549"/>
      <c r="D12" s="549"/>
      <c r="E12" s="549"/>
      <c r="F12" s="549"/>
      <c r="G12" s="549"/>
      <c r="H12" s="549"/>
      <c r="I12" s="549"/>
      <c r="J12" s="549"/>
      <c r="K12" s="21" t="s">
        <v>1303</v>
      </c>
      <c r="L12" s="24" t="s">
        <v>47</v>
      </c>
      <c r="M12" s="25">
        <v>438353</v>
      </c>
      <c r="N12" s="24" t="s">
        <v>46</v>
      </c>
      <c r="O12" s="21" t="s">
        <v>47</v>
      </c>
      <c r="P12" s="26">
        <v>485753</v>
      </c>
    </row>
    <row r="13" spans="1:16" s="8" customFormat="1" ht="35.25" customHeight="1" x14ac:dyDescent="0.2">
      <c r="A13" s="549" t="s">
        <v>49</v>
      </c>
      <c r="B13" s="549"/>
      <c r="C13" s="549"/>
      <c r="D13" s="549"/>
      <c r="E13" s="549"/>
      <c r="F13" s="549"/>
      <c r="G13" s="549"/>
      <c r="H13" s="549"/>
      <c r="I13" s="549"/>
      <c r="J13" s="549"/>
      <c r="K13" s="24" t="s">
        <v>50</v>
      </c>
      <c r="L13" s="24" t="s">
        <v>51</v>
      </c>
      <c r="M13" s="25">
        <v>18026</v>
      </c>
      <c r="N13" s="24" t="s">
        <v>1305</v>
      </c>
      <c r="O13" s="24" t="s">
        <v>51</v>
      </c>
      <c r="P13" s="25"/>
    </row>
    <row r="14" spans="1:16" s="8" customFormat="1" ht="35.25" customHeight="1" x14ac:dyDescent="0.2">
      <c r="A14" s="549" t="s">
        <v>52</v>
      </c>
      <c r="B14" s="549"/>
      <c r="C14" s="549"/>
      <c r="D14" s="549"/>
      <c r="E14" s="549"/>
      <c r="F14" s="549"/>
      <c r="G14" s="549"/>
      <c r="H14" s="549"/>
      <c r="I14" s="549"/>
      <c r="J14" s="549"/>
      <c r="K14" s="24"/>
      <c r="L14" s="24"/>
      <c r="M14" s="25"/>
      <c r="N14" s="24"/>
      <c r="O14" s="24"/>
      <c r="P14" s="25"/>
    </row>
    <row r="15" spans="1:16" s="8" customFormat="1" ht="35.25" customHeight="1" x14ac:dyDescent="0.2">
      <c r="A15" s="549" t="s">
        <v>53</v>
      </c>
      <c r="B15" s="549"/>
      <c r="C15" s="549"/>
      <c r="D15" s="549"/>
      <c r="E15" s="549"/>
      <c r="F15" s="549"/>
      <c r="G15" s="549"/>
      <c r="H15" s="549"/>
      <c r="I15" s="549"/>
      <c r="J15" s="549"/>
      <c r="K15" s="24" t="s">
        <v>54</v>
      </c>
      <c r="L15" s="24" t="s">
        <v>47</v>
      </c>
      <c r="M15" s="25">
        <v>527900</v>
      </c>
      <c r="N15" s="24"/>
      <c r="O15" s="24"/>
      <c r="P15" s="25"/>
    </row>
    <row r="16" spans="1:16" s="8" customFormat="1" ht="35.25" customHeight="1" x14ac:dyDescent="0.2">
      <c r="A16" s="549" t="s">
        <v>55</v>
      </c>
      <c r="B16" s="549"/>
      <c r="C16" s="549"/>
      <c r="D16" s="549"/>
      <c r="E16" s="549"/>
      <c r="F16" s="549"/>
      <c r="G16" s="549"/>
      <c r="H16" s="549"/>
      <c r="I16" s="549"/>
      <c r="J16" s="549"/>
      <c r="K16" s="24"/>
      <c r="L16" s="24"/>
      <c r="M16" s="24"/>
      <c r="N16" s="24"/>
      <c r="O16" s="24"/>
      <c r="P16" s="26"/>
    </row>
    <row r="17" spans="1:43" ht="35.25" customHeight="1" x14ac:dyDescent="0.2">
      <c r="A17" s="549" t="s">
        <v>56</v>
      </c>
      <c r="B17" s="549"/>
      <c r="C17" s="549"/>
      <c r="D17" s="549"/>
      <c r="E17" s="549"/>
      <c r="F17" s="549"/>
      <c r="G17" s="549"/>
      <c r="H17" s="549"/>
      <c r="I17" s="549"/>
      <c r="J17" s="549"/>
      <c r="K17" s="24" t="s">
        <v>57</v>
      </c>
      <c r="L17" s="24" t="s">
        <v>58</v>
      </c>
      <c r="M17" s="26">
        <v>14162</v>
      </c>
      <c r="N17" s="24"/>
      <c r="O17" s="24"/>
      <c r="P17" s="26"/>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row>
    <row r="18" spans="1:43" ht="35.25" customHeight="1" x14ac:dyDescent="0.2">
      <c r="A18" s="549" t="s">
        <v>59</v>
      </c>
      <c r="B18" s="549"/>
      <c r="C18" s="549"/>
      <c r="D18" s="549"/>
      <c r="E18" s="549"/>
      <c r="F18" s="549"/>
      <c r="G18" s="549"/>
      <c r="H18" s="549"/>
      <c r="I18" s="549"/>
      <c r="J18" s="549"/>
      <c r="K18" s="24" t="s">
        <v>60</v>
      </c>
      <c r="L18" s="24" t="s">
        <v>61</v>
      </c>
      <c r="M18" s="22">
        <v>15139</v>
      </c>
      <c r="N18" s="24"/>
      <c r="O18" s="24"/>
      <c r="P18" s="26"/>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row>
    <row r="19" spans="1:43" ht="35.25" customHeight="1" x14ac:dyDescent="0.2">
      <c r="A19" s="550" t="s">
        <v>62</v>
      </c>
      <c r="B19" s="550"/>
      <c r="C19" s="550"/>
      <c r="D19" s="550"/>
      <c r="E19" s="550"/>
      <c r="F19" s="550"/>
      <c r="G19" s="550"/>
      <c r="H19" s="550"/>
      <c r="I19" s="550"/>
      <c r="J19" s="550"/>
      <c r="K19" s="24" t="s">
        <v>46</v>
      </c>
      <c r="L19" s="24" t="s">
        <v>47</v>
      </c>
      <c r="M19" s="26">
        <v>485753</v>
      </c>
      <c r="N19" s="21" t="s">
        <v>48</v>
      </c>
      <c r="O19" s="21" t="s">
        <v>47</v>
      </c>
      <c r="P19" s="21">
        <v>263240</v>
      </c>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row>
    <row r="20" spans="1:43" ht="35.25" customHeight="1" x14ac:dyDescent="0.2">
      <c r="A20" s="549" t="s">
        <v>64</v>
      </c>
      <c r="B20" s="549"/>
      <c r="C20" s="549"/>
      <c r="D20" s="549"/>
      <c r="E20" s="549"/>
      <c r="F20" s="549"/>
      <c r="G20" s="549"/>
      <c r="H20" s="549"/>
      <c r="I20" s="549"/>
      <c r="J20" s="549"/>
      <c r="K20" s="27" t="s">
        <v>48</v>
      </c>
      <c r="L20" s="24" t="s">
        <v>47</v>
      </c>
      <c r="M20" s="25">
        <v>263240</v>
      </c>
      <c r="N20" s="27" t="s">
        <v>63</v>
      </c>
      <c r="O20" s="24" t="s">
        <v>47</v>
      </c>
      <c r="P20" s="25">
        <v>389163</v>
      </c>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row>
    <row r="21" spans="1:43" ht="28.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row>
    <row r="22" spans="1:43" ht="28.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row>
    <row r="23" spans="1:43" ht="28.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row>
    <row r="24" spans="1:43"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row>
    <row r="25" spans="1:43"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row>
    <row r="26" spans="1:43"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row>
    <row r="27" spans="1:43"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row>
    <row r="28" spans="1:43" x14ac:dyDescent="0.2">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row>
    <row r="29" spans="1:43" x14ac:dyDescent="0.2">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row>
    <row r="30" spans="1:43" x14ac:dyDescent="0.2">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row>
    <row r="31" spans="1:43" x14ac:dyDescent="0.2">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row>
    <row r="32" spans="1:43" x14ac:dyDescent="0.2">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row>
    <row r="33" spans="1:43" x14ac:dyDescent="0.2">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row>
    <row r="34" spans="1:43" x14ac:dyDescent="0.2">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row>
    <row r="35" spans="1:43" x14ac:dyDescent="0.2">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row>
    <row r="36" spans="1:43" x14ac:dyDescent="0.2">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row>
    <row r="37" spans="1:43" x14ac:dyDescent="0.2">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row>
    <row r="38" spans="1:43"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row>
    <row r="39" spans="1:43" x14ac:dyDescent="0.2">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row>
    <row r="40" spans="1:43" x14ac:dyDescent="0.2">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row>
    <row r="41" spans="1:43" x14ac:dyDescent="0.2">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row>
    <row r="42" spans="1:43" x14ac:dyDescent="0.2">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row>
    <row r="43" spans="1:43" x14ac:dyDescent="0.2">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row>
    <row r="44" spans="1:43" x14ac:dyDescent="0.2">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row>
    <row r="45" spans="1:43"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row>
    <row r="46" spans="1:43" x14ac:dyDescent="0.2">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row>
    <row r="47" spans="1:43" x14ac:dyDescent="0.2">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row>
    <row r="48" spans="1:43" x14ac:dyDescent="0.2">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row>
    <row r="49" spans="1:43" x14ac:dyDescent="0.2">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row>
    <row r="50" spans="1:43" x14ac:dyDescent="0.2">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row>
    <row r="51" spans="1:43" x14ac:dyDescent="0.2">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row>
    <row r="52" spans="1:43" x14ac:dyDescent="0.2">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row>
    <row r="53" spans="1:43" x14ac:dyDescent="0.2">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row>
    <row r="54" spans="1:43" x14ac:dyDescent="0.2">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row>
    <row r="55" spans="1:43" x14ac:dyDescent="0.2">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row>
    <row r="56" spans="1:43" x14ac:dyDescent="0.2">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row>
    <row r="57" spans="1:43" x14ac:dyDescent="0.2">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row>
    <row r="58" spans="1:43" x14ac:dyDescent="0.2">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row>
    <row r="59" spans="1:43" x14ac:dyDescent="0.2">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row>
    <row r="60" spans="1:43" x14ac:dyDescent="0.2">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row>
    <row r="61" spans="1:43" x14ac:dyDescent="0.2">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row>
    <row r="62" spans="1:43" x14ac:dyDescent="0.2">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row>
    <row r="63" spans="1:43" x14ac:dyDescent="0.2">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row>
    <row r="64" spans="1:43" x14ac:dyDescent="0.2">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row>
    <row r="65" spans="1:43" x14ac:dyDescent="0.2">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row>
    <row r="66" spans="1:43" x14ac:dyDescent="0.2">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row>
    <row r="67" spans="1:43" x14ac:dyDescent="0.2">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row>
    <row r="68" spans="1:43" x14ac:dyDescent="0.2">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row>
    <row r="69" spans="1:43" x14ac:dyDescent="0.2">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row>
    <row r="70" spans="1:43" x14ac:dyDescent="0.2">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row>
    <row r="71" spans="1:43" x14ac:dyDescent="0.2">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row>
    <row r="72" spans="1:43" x14ac:dyDescent="0.2">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row>
    <row r="73" spans="1:43"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row>
    <row r="74" spans="1:43" x14ac:dyDescent="0.2">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row>
    <row r="75" spans="1:43" x14ac:dyDescent="0.2">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row>
    <row r="76" spans="1:43" x14ac:dyDescent="0.2">
      <c r="A76" s="8"/>
      <c r="B76" s="8"/>
      <c r="C76" s="8"/>
      <c r="D76" s="8"/>
      <c r="E76" s="8"/>
      <c r="F76" s="8"/>
      <c r="G76" s="8"/>
      <c r="H76" s="8"/>
      <c r="I76" s="8"/>
      <c r="J76" s="8"/>
      <c r="K76" s="8"/>
      <c r="L76" s="8"/>
      <c r="M76" s="8"/>
      <c r="N76" s="8"/>
      <c r="O76" s="8"/>
      <c r="P76" s="8"/>
      <c r="Q76" s="8"/>
      <c r="R76" s="8"/>
      <c r="S76" s="8"/>
      <c r="T76" s="8"/>
      <c r="U76" s="8"/>
      <c r="V76" s="8"/>
      <c r="AF76" s="8"/>
      <c r="AG76" s="8"/>
      <c r="AH76" s="8"/>
      <c r="AI76" s="8"/>
      <c r="AJ76" s="8"/>
      <c r="AK76" s="8"/>
      <c r="AL76" s="8"/>
      <c r="AM76" s="8"/>
      <c r="AN76" s="8"/>
      <c r="AO76" s="8"/>
      <c r="AP76" s="8"/>
      <c r="AQ76" s="8"/>
    </row>
    <row r="77" spans="1:43" x14ac:dyDescent="0.2">
      <c r="A77" s="8"/>
      <c r="B77" s="8"/>
      <c r="C77" s="8"/>
      <c r="D77" s="8"/>
      <c r="E77" s="8"/>
      <c r="F77" s="8"/>
      <c r="G77" s="8"/>
      <c r="H77" s="8"/>
      <c r="I77" s="8"/>
      <c r="J77" s="8"/>
      <c r="K77" s="8"/>
      <c r="L77" s="8"/>
      <c r="M77" s="8"/>
      <c r="N77" s="8"/>
      <c r="O77" s="8"/>
      <c r="P77" s="8"/>
      <c r="Q77" s="8"/>
      <c r="R77" s="8"/>
      <c r="S77" s="8"/>
      <c r="T77" s="8"/>
      <c r="U77" s="8"/>
      <c r="V77" s="8"/>
      <c r="AF77" s="8"/>
      <c r="AG77" s="8"/>
      <c r="AH77" s="8"/>
      <c r="AI77" s="8"/>
      <c r="AJ77" s="8"/>
      <c r="AK77" s="8"/>
      <c r="AL77" s="8"/>
      <c r="AM77" s="8"/>
      <c r="AN77" s="8"/>
      <c r="AO77" s="8"/>
      <c r="AP77" s="8"/>
      <c r="AQ77" s="8"/>
    </row>
    <row r="78" spans="1:43" x14ac:dyDescent="0.2">
      <c r="A78" s="8"/>
      <c r="B78" s="8"/>
      <c r="C78" s="8"/>
      <c r="D78" s="8"/>
      <c r="E78" s="8"/>
      <c r="F78" s="8"/>
      <c r="G78" s="8"/>
      <c r="H78" s="8"/>
      <c r="I78" s="8"/>
      <c r="J78" s="8"/>
      <c r="K78" s="8"/>
      <c r="L78" s="8"/>
      <c r="M78" s="8"/>
      <c r="N78" s="8"/>
      <c r="O78" s="8"/>
      <c r="P78" s="8"/>
      <c r="Q78" s="8"/>
      <c r="R78" s="8"/>
      <c r="S78" s="8"/>
      <c r="T78" s="8"/>
      <c r="U78" s="8"/>
      <c r="V78" s="8"/>
      <c r="AF78" s="8"/>
      <c r="AG78" s="8"/>
      <c r="AH78" s="8"/>
      <c r="AI78" s="8"/>
      <c r="AJ78" s="8"/>
      <c r="AK78" s="8"/>
      <c r="AL78" s="8"/>
      <c r="AM78" s="8"/>
      <c r="AN78" s="8"/>
      <c r="AO78" s="8"/>
      <c r="AP78" s="8"/>
      <c r="AQ78" s="8"/>
    </row>
    <row r="79" spans="1:43" x14ac:dyDescent="0.2">
      <c r="A79" s="8"/>
      <c r="B79" s="8"/>
      <c r="C79" s="8"/>
      <c r="D79" s="8"/>
      <c r="E79" s="8"/>
      <c r="F79" s="8"/>
      <c r="G79" s="8"/>
      <c r="H79" s="8"/>
      <c r="I79" s="8"/>
      <c r="J79" s="8"/>
      <c r="K79" s="8"/>
      <c r="L79" s="8"/>
      <c r="M79" s="8"/>
      <c r="N79" s="8"/>
      <c r="O79" s="8"/>
      <c r="P79" s="8"/>
      <c r="Q79" s="8"/>
      <c r="R79" s="8"/>
      <c r="S79" s="8"/>
      <c r="T79" s="8"/>
      <c r="U79" s="8"/>
      <c r="V79" s="8"/>
      <c r="AF79" s="8"/>
      <c r="AG79" s="8"/>
      <c r="AH79" s="8"/>
      <c r="AI79" s="8"/>
      <c r="AJ79" s="8"/>
      <c r="AK79" s="8"/>
      <c r="AL79" s="8"/>
      <c r="AM79" s="8"/>
      <c r="AN79" s="8"/>
      <c r="AO79" s="8"/>
      <c r="AP79" s="8"/>
      <c r="AQ79" s="8"/>
    </row>
  </sheetData>
  <sheetProtection sheet="1" objects="1" scenarios="1"/>
  <mergeCells count="17">
    <mergeCell ref="A19:J19"/>
    <mergeCell ref="A20:J20"/>
    <mergeCell ref="A14:J14"/>
    <mergeCell ref="A15:J15"/>
    <mergeCell ref="A16:J16"/>
    <mergeCell ref="A17:J17"/>
    <mergeCell ref="A18:J18"/>
    <mergeCell ref="O7:P7"/>
    <mergeCell ref="A10:J10"/>
    <mergeCell ref="A11:J11"/>
    <mergeCell ref="A12:J12"/>
    <mergeCell ref="A13:J13"/>
    <mergeCell ref="A2:N2"/>
    <mergeCell ref="A3:N3"/>
    <mergeCell ref="A5:N5"/>
    <mergeCell ref="I7:J7"/>
    <mergeCell ref="K7:N7"/>
  </mergeCells>
  <pageMargins left="0.39374999999999999" right="0.39374999999999999" top="1.9298611111111099" bottom="0.98402777777777795" header="0.511811023622047" footer="0.511811023622047"/>
  <pageSetup paperSize="9" scale="47"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MK909"/>
  <sheetViews>
    <sheetView showGridLines="0" topLeftCell="C1" zoomScale="85" zoomScaleNormal="85" workbookViewId="0">
      <selection activeCell="I17" sqref="I17"/>
    </sheetView>
  </sheetViews>
  <sheetFormatPr defaultColWidth="8.7109375" defaultRowHeight="12.75" x14ac:dyDescent="0.2"/>
  <cols>
    <col min="1" max="1" width="8.42578125" style="28" customWidth="1"/>
    <col min="2" max="2" width="7.7109375" style="29" customWidth="1"/>
    <col min="3" max="3" width="41.85546875" style="28" customWidth="1"/>
    <col min="4" max="4" width="8.28515625" style="30" customWidth="1"/>
    <col min="5" max="5" width="37.28515625" style="28" customWidth="1"/>
    <col min="6" max="6" width="13" style="30" customWidth="1"/>
    <col min="7" max="7" width="15.28515625" style="28" customWidth="1"/>
    <col min="8" max="8" width="11.42578125" style="28" customWidth="1"/>
    <col min="9" max="9" width="34.140625" style="28" customWidth="1"/>
    <col min="10" max="10" width="39.42578125" style="28" customWidth="1"/>
    <col min="11" max="11" width="11.42578125" style="28" customWidth="1"/>
    <col min="12" max="12" width="83.85546875" style="31" customWidth="1"/>
    <col min="13" max="17" width="11.42578125" style="28" customWidth="1"/>
    <col min="18" max="18" width="12.28515625" style="28" customWidth="1"/>
    <col min="19" max="1025" width="11.42578125" style="28" customWidth="1"/>
  </cols>
  <sheetData>
    <row r="2" spans="1:12" ht="16.5" customHeight="1" x14ac:dyDescent="0.2">
      <c r="C2" s="551" t="s">
        <v>27</v>
      </c>
      <c r="D2" s="551"/>
      <c r="E2" s="551"/>
      <c r="F2" s="32" t="s">
        <v>28</v>
      </c>
      <c r="G2" s="16" t="s">
        <v>29</v>
      </c>
    </row>
    <row r="3" spans="1:12" ht="16.5" customHeight="1" x14ac:dyDescent="0.2">
      <c r="C3" s="552" t="s">
        <v>30</v>
      </c>
      <c r="D3" s="552"/>
      <c r="E3" s="552"/>
      <c r="F3" s="32" t="s">
        <v>31</v>
      </c>
      <c r="G3" s="16">
        <v>2026</v>
      </c>
    </row>
    <row r="4" spans="1:12" ht="16.5" customHeight="1" x14ac:dyDescent="0.2">
      <c r="F4" s="33" t="s">
        <v>32</v>
      </c>
      <c r="G4" s="18" t="s">
        <v>1306</v>
      </c>
    </row>
    <row r="5" spans="1:12" ht="16.5" customHeight="1" x14ac:dyDescent="0.2">
      <c r="F5" s="33"/>
      <c r="G5" s="34"/>
    </row>
    <row r="6" spans="1:12" ht="16.5" customHeight="1" x14ac:dyDescent="0.2">
      <c r="F6" s="33"/>
      <c r="G6" s="34"/>
    </row>
    <row r="7" spans="1:12" ht="16.5" customHeight="1" x14ac:dyDescent="0.2">
      <c r="F7" s="33"/>
      <c r="G7" s="34"/>
    </row>
    <row r="10" spans="1:12" s="39" customFormat="1" ht="15.75" customHeight="1" x14ac:dyDescent="0.25">
      <c r="A10" s="553" t="s">
        <v>65</v>
      </c>
      <c r="B10" s="553"/>
      <c r="C10" s="554" t="s">
        <v>66</v>
      </c>
      <c r="D10" s="554"/>
      <c r="E10" s="554"/>
      <c r="F10" s="35"/>
      <c r="G10" s="36"/>
      <c r="H10" s="37"/>
      <c r="I10" s="37"/>
      <c r="J10" s="37"/>
      <c r="K10" s="37"/>
      <c r="L10" s="38"/>
    </row>
    <row r="11" spans="1:12" s="39" customFormat="1" ht="7.5" customHeight="1" x14ac:dyDescent="0.25">
      <c r="A11" s="40"/>
      <c r="B11" s="40"/>
      <c r="C11" s="41"/>
      <c r="D11" s="41"/>
      <c r="E11" s="41"/>
      <c r="F11" s="35"/>
      <c r="G11" s="36"/>
      <c r="H11" s="37"/>
      <c r="I11" s="37"/>
      <c r="J11" s="37"/>
      <c r="K11" s="37"/>
      <c r="L11" s="38"/>
    </row>
    <row r="12" spans="1:12" s="42" customFormat="1" ht="18" customHeight="1" x14ac:dyDescent="0.2">
      <c r="B12" s="43" t="s">
        <v>67</v>
      </c>
      <c r="C12" s="44" t="s">
        <v>68</v>
      </c>
      <c r="D12" s="45" t="s">
        <v>69</v>
      </c>
      <c r="E12" s="45" t="s">
        <v>70</v>
      </c>
      <c r="F12" s="46" t="s">
        <v>71</v>
      </c>
      <c r="G12" s="47" t="s">
        <v>72</v>
      </c>
      <c r="H12" s="48"/>
      <c r="I12" s="48"/>
      <c r="J12" s="48"/>
      <c r="K12" s="49"/>
      <c r="L12" s="48"/>
    </row>
    <row r="13" spans="1:12" s="31" customFormat="1" ht="16.5" customHeight="1" x14ac:dyDescent="0.2">
      <c r="B13" s="50">
        <v>1</v>
      </c>
      <c r="C13" s="51" t="s">
        <v>73</v>
      </c>
      <c r="D13" s="52" t="s">
        <v>74</v>
      </c>
      <c r="E13" s="53"/>
      <c r="F13" s="54"/>
      <c r="G13" s="55"/>
      <c r="H13" s="38"/>
      <c r="I13" s="38"/>
      <c r="J13" s="38"/>
      <c r="K13" s="38"/>
      <c r="L13" s="38"/>
    </row>
    <row r="14" spans="1:12" s="31" customFormat="1" ht="16.5" customHeight="1" x14ac:dyDescent="0.2">
      <c r="B14" s="50">
        <v>2</v>
      </c>
      <c r="C14" s="51" t="s">
        <v>75</v>
      </c>
      <c r="D14" s="52" t="s">
        <v>74</v>
      </c>
      <c r="E14" s="53"/>
      <c r="F14" s="54"/>
      <c r="G14" s="55"/>
      <c r="H14" s="38"/>
      <c r="I14" s="38"/>
      <c r="J14" s="38"/>
      <c r="K14" s="38"/>
      <c r="L14" s="38"/>
    </row>
    <row r="15" spans="1:12" s="31" customFormat="1" ht="16.5" customHeight="1" x14ac:dyDescent="0.2">
      <c r="B15" s="50">
        <v>3</v>
      </c>
      <c r="C15" s="51" t="s">
        <v>76</v>
      </c>
      <c r="D15" s="52" t="s">
        <v>74</v>
      </c>
      <c r="E15" s="53"/>
      <c r="F15" s="54"/>
      <c r="G15" s="55"/>
      <c r="H15" s="38"/>
      <c r="I15" s="38"/>
      <c r="J15" s="38"/>
      <c r="K15" s="38"/>
      <c r="L15" s="38"/>
    </row>
    <row r="16" spans="1:12" s="31" customFormat="1" ht="16.5" customHeight="1" x14ac:dyDescent="0.2">
      <c r="B16" s="50">
        <v>4</v>
      </c>
      <c r="C16" s="51" t="s">
        <v>77</v>
      </c>
      <c r="D16" s="52" t="s">
        <v>74</v>
      </c>
      <c r="E16" s="53"/>
      <c r="F16" s="54"/>
      <c r="G16" s="55"/>
      <c r="H16" s="38"/>
      <c r="I16" s="38"/>
      <c r="J16" s="38"/>
      <c r="K16" s="38"/>
      <c r="L16" s="38"/>
    </row>
    <row r="17" spans="2:12" s="31" customFormat="1" ht="16.5" customHeight="1" x14ac:dyDescent="0.2">
      <c r="B17" s="50">
        <v>5</v>
      </c>
      <c r="C17" s="51" t="s">
        <v>78</v>
      </c>
      <c r="D17" s="52" t="s">
        <v>74</v>
      </c>
      <c r="E17" s="53"/>
      <c r="F17" s="54"/>
      <c r="G17" s="55"/>
      <c r="H17" s="38"/>
      <c r="I17" s="38"/>
      <c r="J17" s="38"/>
      <c r="K17" s="38"/>
      <c r="L17" s="38"/>
    </row>
    <row r="18" spans="2:12" s="31" customFormat="1" ht="16.5" customHeight="1" x14ac:dyDescent="0.2">
      <c r="B18" s="50">
        <v>6</v>
      </c>
      <c r="C18" s="51" t="s">
        <v>79</v>
      </c>
      <c r="D18" s="52" t="s">
        <v>74</v>
      </c>
      <c r="E18" s="53"/>
      <c r="F18" s="54"/>
      <c r="G18" s="55"/>
      <c r="H18" s="38"/>
      <c r="I18" s="38"/>
      <c r="J18" s="56"/>
      <c r="K18" s="38"/>
      <c r="L18" s="38"/>
    </row>
    <row r="19" spans="2:12" s="31" customFormat="1" ht="16.5" customHeight="1" x14ac:dyDescent="0.2">
      <c r="B19" s="50">
        <v>7</v>
      </c>
      <c r="C19" s="51" t="s">
        <v>80</v>
      </c>
      <c r="D19" s="52" t="s">
        <v>74</v>
      </c>
      <c r="E19" s="53"/>
      <c r="F19" s="54"/>
      <c r="G19" s="55"/>
      <c r="H19" s="38"/>
      <c r="I19" s="38"/>
      <c r="J19" s="56"/>
      <c r="K19" s="38"/>
      <c r="L19" s="38"/>
    </row>
    <row r="20" spans="2:12" ht="16.5" customHeight="1" x14ac:dyDescent="0.2">
      <c r="B20" s="50">
        <v>8</v>
      </c>
      <c r="C20" s="51" t="s">
        <v>81</v>
      </c>
      <c r="D20" s="52" t="s">
        <v>74</v>
      </c>
      <c r="E20" s="53"/>
      <c r="F20" s="54"/>
      <c r="G20" s="55"/>
      <c r="H20" s="57"/>
      <c r="I20" s="57"/>
      <c r="J20" s="57"/>
      <c r="K20" s="57"/>
      <c r="L20" s="38"/>
    </row>
    <row r="21" spans="2:12" ht="16.5" customHeight="1" x14ac:dyDescent="0.2">
      <c r="B21" s="50">
        <v>9</v>
      </c>
      <c r="C21" s="51" t="s">
        <v>82</v>
      </c>
      <c r="D21" s="52" t="s">
        <v>74</v>
      </c>
      <c r="E21" s="53"/>
      <c r="F21" s="54"/>
      <c r="G21" s="55"/>
      <c r="H21" s="57"/>
      <c r="I21" s="57"/>
      <c r="J21" s="57"/>
      <c r="K21" s="57"/>
      <c r="L21" s="38"/>
    </row>
    <row r="22" spans="2:12" ht="16.5" customHeight="1" x14ac:dyDescent="0.2">
      <c r="B22" s="50">
        <v>10</v>
      </c>
      <c r="C22" s="51" t="s">
        <v>83</v>
      </c>
      <c r="D22" s="52" t="s">
        <v>74</v>
      </c>
      <c r="E22" s="53"/>
      <c r="F22" s="54"/>
      <c r="G22" s="55"/>
      <c r="H22" s="57"/>
      <c r="I22" s="57"/>
      <c r="J22" s="57"/>
      <c r="K22" s="57"/>
      <c r="L22" s="38"/>
    </row>
    <row r="23" spans="2:12" ht="16.5" customHeight="1" x14ac:dyDescent="0.2">
      <c r="B23" s="50">
        <v>11</v>
      </c>
      <c r="C23" s="51" t="s">
        <v>84</v>
      </c>
      <c r="D23" s="52" t="s">
        <v>74</v>
      </c>
      <c r="E23" s="53"/>
      <c r="F23" s="54"/>
      <c r="G23" s="55"/>
      <c r="H23" s="57"/>
      <c r="I23" s="57"/>
      <c r="J23" s="57"/>
      <c r="K23" s="57"/>
      <c r="L23" s="38"/>
    </row>
    <row r="24" spans="2:12" ht="16.5" customHeight="1" x14ac:dyDescent="0.2">
      <c r="B24" s="50">
        <v>12</v>
      </c>
      <c r="C24" s="51" t="s">
        <v>85</v>
      </c>
      <c r="D24" s="52" t="s">
        <v>74</v>
      </c>
      <c r="E24" s="53"/>
      <c r="F24" s="54"/>
      <c r="G24" s="55"/>
      <c r="H24" s="57"/>
      <c r="I24" s="57"/>
      <c r="J24" s="57"/>
      <c r="K24" s="57"/>
      <c r="L24" s="38"/>
    </row>
    <row r="25" spans="2:12" ht="16.5" customHeight="1" x14ac:dyDescent="0.2">
      <c r="B25" s="50">
        <v>13</v>
      </c>
      <c r="C25" s="51" t="s">
        <v>86</v>
      </c>
      <c r="D25" s="52" t="s">
        <v>74</v>
      </c>
      <c r="E25" s="53"/>
      <c r="F25" s="54"/>
      <c r="G25" s="55"/>
      <c r="H25" s="57"/>
      <c r="I25" s="57"/>
      <c r="J25" s="57"/>
      <c r="K25" s="57"/>
      <c r="L25" s="38"/>
    </row>
    <row r="26" spans="2:12" ht="16.5" customHeight="1" x14ac:dyDescent="0.2">
      <c r="B26" s="50">
        <v>14</v>
      </c>
      <c r="C26" s="51" t="s">
        <v>87</v>
      </c>
      <c r="D26" s="52" t="s">
        <v>74</v>
      </c>
      <c r="E26" s="53"/>
      <c r="F26" s="54"/>
      <c r="G26" s="55"/>
      <c r="H26" s="57"/>
      <c r="I26" s="57"/>
      <c r="J26" s="57"/>
      <c r="K26" s="57"/>
      <c r="L26" s="38"/>
    </row>
    <row r="27" spans="2:12" ht="16.5" customHeight="1" x14ac:dyDescent="0.2">
      <c r="B27" s="50">
        <v>15</v>
      </c>
      <c r="C27" s="51" t="s">
        <v>88</v>
      </c>
      <c r="D27" s="52" t="s">
        <v>74</v>
      </c>
      <c r="E27" s="53"/>
      <c r="F27" s="54"/>
      <c r="G27" s="55"/>
      <c r="H27" s="57"/>
      <c r="I27" s="57"/>
      <c r="J27" s="57"/>
      <c r="K27" s="57"/>
      <c r="L27" s="38"/>
    </row>
    <row r="28" spans="2:12" ht="16.5" customHeight="1" x14ac:dyDescent="0.2">
      <c r="B28" s="50">
        <v>16</v>
      </c>
      <c r="C28" s="51" t="s">
        <v>89</v>
      </c>
      <c r="D28" s="52" t="s">
        <v>74</v>
      </c>
      <c r="E28" s="53"/>
      <c r="F28" s="54"/>
      <c r="G28" s="55"/>
      <c r="H28" s="57"/>
      <c r="I28" s="57"/>
      <c r="J28" s="57"/>
      <c r="K28" s="57"/>
      <c r="L28" s="38"/>
    </row>
    <row r="29" spans="2:12" ht="16.5" customHeight="1" x14ac:dyDescent="0.2">
      <c r="B29" s="50">
        <v>17</v>
      </c>
      <c r="C29" s="51" t="s">
        <v>90</v>
      </c>
      <c r="D29" s="52" t="s">
        <v>74</v>
      </c>
      <c r="E29" s="53"/>
      <c r="F29" s="58"/>
      <c r="G29" s="55"/>
      <c r="H29" s="57"/>
      <c r="I29" s="57"/>
      <c r="J29" s="57"/>
      <c r="K29" s="57"/>
      <c r="L29" s="38"/>
    </row>
    <row r="30" spans="2:12" ht="16.5" customHeight="1" x14ac:dyDescent="0.2">
      <c r="B30" s="50">
        <v>18</v>
      </c>
      <c r="C30" s="51" t="s">
        <v>91</v>
      </c>
      <c r="D30" s="52" t="s">
        <v>74</v>
      </c>
      <c r="E30" s="53"/>
      <c r="F30" s="54"/>
      <c r="G30" s="55"/>
      <c r="H30" s="57"/>
      <c r="I30" s="57"/>
      <c r="J30" s="57"/>
      <c r="K30" s="57"/>
      <c r="L30" s="38"/>
    </row>
    <row r="31" spans="2:12" ht="16.5" customHeight="1" x14ac:dyDescent="0.2">
      <c r="B31" s="50">
        <v>19</v>
      </c>
      <c r="C31" s="51" t="s">
        <v>92</v>
      </c>
      <c r="D31" s="52" t="s">
        <v>74</v>
      </c>
      <c r="E31" s="53"/>
      <c r="F31" s="54"/>
      <c r="G31" s="55"/>
      <c r="H31" s="57"/>
      <c r="I31" s="57"/>
      <c r="J31" s="57"/>
      <c r="K31" s="57"/>
      <c r="L31" s="38"/>
    </row>
    <row r="32" spans="2:12" ht="16.5" customHeight="1" x14ac:dyDescent="0.2">
      <c r="B32" s="50">
        <v>20</v>
      </c>
      <c r="C32" s="51" t="s">
        <v>93</v>
      </c>
      <c r="D32" s="52" t="s">
        <v>74</v>
      </c>
      <c r="E32" s="53"/>
      <c r="F32" s="59"/>
      <c r="G32" s="55"/>
      <c r="H32" s="57"/>
      <c r="I32" s="57"/>
      <c r="J32" s="57"/>
      <c r="K32" s="57"/>
      <c r="L32" s="38"/>
    </row>
    <row r="33" spans="2:12" ht="16.5" customHeight="1" x14ac:dyDescent="0.2">
      <c r="B33" s="50">
        <v>21</v>
      </c>
      <c r="C33" s="51" t="s">
        <v>94</v>
      </c>
      <c r="D33" s="52" t="s">
        <v>74</v>
      </c>
      <c r="E33" s="53"/>
      <c r="F33" s="60"/>
      <c r="G33" s="55"/>
      <c r="H33" s="57"/>
      <c r="I33" s="57"/>
      <c r="J33" s="57"/>
      <c r="K33" s="57"/>
      <c r="L33" s="38"/>
    </row>
    <row r="34" spans="2:12" ht="16.5" customHeight="1" x14ac:dyDescent="0.2">
      <c r="B34" s="50">
        <v>22</v>
      </c>
      <c r="C34" s="51" t="s">
        <v>95</v>
      </c>
      <c r="D34" s="52" t="s">
        <v>74</v>
      </c>
      <c r="E34" s="53"/>
      <c r="F34" s="60"/>
      <c r="G34" s="55"/>
      <c r="H34" s="57"/>
      <c r="I34" s="57"/>
      <c r="J34" s="57"/>
      <c r="K34" s="57"/>
      <c r="L34" s="38"/>
    </row>
    <row r="35" spans="2:12" ht="16.5" customHeight="1" x14ac:dyDescent="0.2">
      <c r="B35" s="50">
        <v>23</v>
      </c>
      <c r="C35" s="51" t="s">
        <v>96</v>
      </c>
      <c r="D35" s="52" t="s">
        <v>74</v>
      </c>
      <c r="E35" s="53"/>
      <c r="F35" s="60"/>
      <c r="G35" s="55"/>
      <c r="H35" s="57"/>
      <c r="I35" s="57"/>
      <c r="J35" s="57"/>
      <c r="K35" s="57"/>
      <c r="L35" s="38"/>
    </row>
    <row r="36" spans="2:12" ht="16.5" customHeight="1" x14ac:dyDescent="0.2">
      <c r="B36" s="50">
        <v>24</v>
      </c>
      <c r="C36" s="51" t="s">
        <v>97</v>
      </c>
      <c r="D36" s="52" t="s">
        <v>74</v>
      </c>
      <c r="E36" s="53"/>
      <c r="F36" s="60"/>
      <c r="G36" s="61"/>
      <c r="H36" s="57"/>
      <c r="I36" s="57"/>
      <c r="J36" s="57"/>
      <c r="K36" s="57"/>
      <c r="L36" s="38"/>
    </row>
    <row r="37" spans="2:12" ht="16.5" customHeight="1" x14ac:dyDescent="0.2">
      <c r="B37" s="62">
        <v>25</v>
      </c>
      <c r="C37" s="63" t="s">
        <v>98</v>
      </c>
      <c r="D37" s="64" t="s">
        <v>74</v>
      </c>
      <c r="E37" s="65"/>
      <c r="F37" s="66"/>
      <c r="G37" s="61"/>
      <c r="H37" s="57"/>
      <c r="I37" s="57"/>
      <c r="J37" s="57"/>
      <c r="K37" s="57"/>
      <c r="L37" s="38"/>
    </row>
    <row r="38" spans="2:12" s="57" customFormat="1" ht="16.5" customHeight="1" x14ac:dyDescent="0.2">
      <c r="B38" s="555" t="s">
        <v>99</v>
      </c>
      <c r="C38" s="555"/>
      <c r="D38" s="555"/>
      <c r="E38" s="555"/>
      <c r="F38" s="67">
        <f>SUM(F13:F37)</f>
        <v>0</v>
      </c>
      <c r="G38" s="68">
        <f>SUM(G13:G37)</f>
        <v>0</v>
      </c>
      <c r="L38" s="38"/>
    </row>
    <row r="39" spans="2:12" s="57" customFormat="1" ht="8.25" customHeight="1" x14ac:dyDescent="0.2">
      <c r="B39" s="69"/>
      <c r="C39" s="38"/>
      <c r="D39" s="70"/>
      <c r="E39" s="71"/>
      <c r="F39" s="72"/>
      <c r="G39" s="73"/>
      <c r="L39" s="38"/>
    </row>
    <row r="40" spans="2:12" ht="18" customHeight="1" x14ac:dyDescent="0.2">
      <c r="B40" s="43" t="s">
        <v>67</v>
      </c>
      <c r="C40" s="44" t="s">
        <v>68</v>
      </c>
      <c r="D40" s="45" t="s">
        <v>69</v>
      </c>
      <c r="E40" s="45" t="s">
        <v>70</v>
      </c>
      <c r="F40" s="46" t="s">
        <v>71</v>
      </c>
      <c r="G40" s="47" t="s">
        <v>72</v>
      </c>
      <c r="H40" s="57"/>
      <c r="I40" s="57"/>
      <c r="J40" s="57"/>
      <c r="K40" s="57"/>
      <c r="L40" s="38"/>
    </row>
    <row r="41" spans="2:12" ht="16.5" customHeight="1" x14ac:dyDescent="0.2">
      <c r="B41" s="50">
        <v>26</v>
      </c>
      <c r="C41" s="51" t="s">
        <v>100</v>
      </c>
      <c r="D41" s="52" t="s">
        <v>74</v>
      </c>
      <c r="E41" s="53"/>
      <c r="F41" s="54"/>
      <c r="G41" s="55"/>
      <c r="H41" s="57"/>
      <c r="I41" s="57"/>
      <c r="J41" s="57"/>
      <c r="K41" s="57"/>
      <c r="L41" s="38"/>
    </row>
    <row r="42" spans="2:12" ht="16.5" customHeight="1" x14ac:dyDescent="0.2">
      <c r="B42" s="50">
        <v>27</v>
      </c>
      <c r="C42" s="51" t="s">
        <v>101</v>
      </c>
      <c r="D42" s="52" t="s">
        <v>74</v>
      </c>
      <c r="E42" s="53"/>
      <c r="F42" s="74"/>
      <c r="G42" s="55"/>
      <c r="H42" s="57"/>
      <c r="I42" s="57"/>
      <c r="J42" s="57"/>
      <c r="K42" s="57"/>
      <c r="L42" s="38"/>
    </row>
    <row r="43" spans="2:12" ht="16.5" customHeight="1" x14ac:dyDescent="0.2">
      <c r="B43" s="50">
        <v>28</v>
      </c>
      <c r="C43" s="51" t="s">
        <v>102</v>
      </c>
      <c r="D43" s="52" t="s">
        <v>74</v>
      </c>
      <c r="E43" s="53"/>
      <c r="F43" s="74"/>
      <c r="G43" s="55"/>
      <c r="H43" s="57"/>
      <c r="I43" s="57"/>
      <c r="J43" s="57"/>
      <c r="K43" s="57"/>
      <c r="L43" s="38"/>
    </row>
    <row r="44" spans="2:12" ht="16.5" customHeight="1" x14ac:dyDescent="0.2">
      <c r="B44" s="50">
        <v>29</v>
      </c>
      <c r="C44" s="51" t="s">
        <v>103</v>
      </c>
      <c r="D44" s="52" t="s">
        <v>74</v>
      </c>
      <c r="E44" s="53"/>
      <c r="F44" s="74"/>
      <c r="G44" s="55"/>
      <c r="H44" s="57"/>
      <c r="I44" s="57"/>
      <c r="J44" s="57"/>
      <c r="K44" s="57"/>
      <c r="L44" s="38"/>
    </row>
    <row r="45" spans="2:12" ht="16.5" customHeight="1" x14ac:dyDescent="0.2">
      <c r="B45" s="50">
        <v>30</v>
      </c>
      <c r="C45" s="51" t="s">
        <v>104</v>
      </c>
      <c r="D45" s="52" t="s">
        <v>74</v>
      </c>
      <c r="E45" s="53"/>
      <c r="F45" s="74"/>
      <c r="G45" s="55"/>
      <c r="H45" s="57"/>
      <c r="I45" s="57"/>
      <c r="J45" s="57"/>
      <c r="K45" s="57"/>
      <c r="L45" s="38"/>
    </row>
    <row r="46" spans="2:12" ht="16.5" customHeight="1" x14ac:dyDescent="0.2">
      <c r="B46" s="50">
        <v>31</v>
      </c>
      <c r="C46" s="51" t="s">
        <v>105</v>
      </c>
      <c r="D46" s="52" t="s">
        <v>74</v>
      </c>
      <c r="E46" s="53"/>
      <c r="F46" s="54"/>
      <c r="G46" s="55"/>
      <c r="H46" s="57"/>
      <c r="I46" s="57"/>
      <c r="J46" s="57"/>
      <c r="K46" s="57"/>
      <c r="L46" s="38"/>
    </row>
    <row r="47" spans="2:12" ht="16.5" customHeight="1" x14ac:dyDescent="0.2">
      <c r="B47" s="558" t="s">
        <v>106</v>
      </c>
      <c r="C47" s="558"/>
      <c r="D47" s="558"/>
      <c r="E47" s="558"/>
      <c r="F47" s="67">
        <f>SUM(F41:F46)</f>
        <v>0</v>
      </c>
      <c r="G47" s="68">
        <f>SUM(G41:G46)</f>
        <v>0</v>
      </c>
      <c r="H47" s="57"/>
      <c r="I47" s="57"/>
      <c r="J47" s="57"/>
      <c r="K47" s="57"/>
      <c r="L47" s="38"/>
    </row>
    <row r="48" spans="2:12" ht="7.5" customHeight="1" x14ac:dyDescent="0.2">
      <c r="B48" s="75"/>
      <c r="C48" s="57"/>
      <c r="D48" s="76"/>
      <c r="E48" s="57"/>
      <c r="F48" s="76"/>
      <c r="G48" s="57"/>
      <c r="H48" s="57"/>
      <c r="I48" s="57"/>
      <c r="J48" s="57"/>
      <c r="K48" s="57"/>
      <c r="L48" s="38"/>
    </row>
    <row r="49" spans="2:12" ht="16.5" customHeight="1" x14ac:dyDescent="0.2">
      <c r="B49" s="555" t="s">
        <v>107</v>
      </c>
      <c r="C49" s="555"/>
      <c r="D49" s="555"/>
      <c r="E49" s="555"/>
      <c r="F49" s="67">
        <f>F38+F47</f>
        <v>0</v>
      </c>
      <c r="G49" s="77">
        <f>G38+G47</f>
        <v>0</v>
      </c>
      <c r="H49" s="57"/>
      <c r="I49" s="57"/>
      <c r="J49" s="57"/>
      <c r="K49" s="57"/>
      <c r="L49" s="38"/>
    </row>
    <row r="50" spans="2:12" ht="15" customHeight="1" x14ac:dyDescent="0.2">
      <c r="B50" s="75"/>
      <c r="C50" s="57"/>
      <c r="D50" s="76"/>
      <c r="E50" s="57"/>
      <c r="F50" s="76"/>
      <c r="G50" s="57"/>
      <c r="H50" s="57"/>
      <c r="I50" s="57"/>
      <c r="J50" s="57"/>
      <c r="K50" s="57"/>
      <c r="L50" s="38"/>
    </row>
    <row r="51" spans="2:12" ht="15" customHeight="1" x14ac:dyDescent="0.2">
      <c r="B51" s="75"/>
      <c r="C51" s="57"/>
      <c r="D51" s="76"/>
      <c r="E51" s="57"/>
      <c r="F51" s="76"/>
      <c r="G51" s="57"/>
      <c r="H51" s="57"/>
      <c r="I51" s="57"/>
      <c r="J51" s="57"/>
      <c r="K51" s="57"/>
      <c r="L51" s="38"/>
    </row>
    <row r="52" spans="2:12" ht="15" customHeight="1" x14ac:dyDescent="0.2">
      <c r="B52" s="75"/>
      <c r="C52" s="57"/>
      <c r="D52" s="76"/>
      <c r="E52" s="57"/>
      <c r="F52" s="76"/>
      <c r="G52" s="57"/>
      <c r="H52" s="57"/>
      <c r="I52" s="57"/>
      <c r="J52" s="57"/>
      <c r="K52" s="57"/>
      <c r="L52" s="38"/>
    </row>
    <row r="53" spans="2:12" ht="15" customHeight="1" x14ac:dyDescent="0.2">
      <c r="B53" s="75"/>
      <c r="C53" s="559" t="s">
        <v>108</v>
      </c>
      <c r="D53" s="559"/>
      <c r="E53" s="57"/>
      <c r="F53" s="76"/>
      <c r="G53" s="57"/>
      <c r="H53" s="57"/>
      <c r="I53" s="57"/>
      <c r="J53" s="57"/>
      <c r="K53" s="57"/>
      <c r="L53" s="38"/>
    </row>
    <row r="54" spans="2:12" ht="15" customHeight="1" x14ac:dyDescent="0.2">
      <c r="B54" s="75"/>
      <c r="C54" s="57"/>
      <c r="D54" s="76"/>
      <c r="E54" s="57"/>
      <c r="F54" s="76"/>
      <c r="G54" s="57"/>
      <c r="H54" s="57"/>
      <c r="I54" s="57"/>
      <c r="J54" s="57"/>
      <c r="K54" s="57"/>
      <c r="L54" s="38"/>
    </row>
    <row r="55" spans="2:12" s="28" customFormat="1" ht="15.75" customHeight="1" x14ac:dyDescent="0.2">
      <c r="B55" s="78" t="s">
        <v>109</v>
      </c>
      <c r="C55" s="556"/>
      <c r="D55" s="556"/>
      <c r="E55" s="57"/>
      <c r="F55" s="57"/>
      <c r="G55" s="57"/>
      <c r="H55" s="57"/>
      <c r="I55" s="57"/>
      <c r="J55" s="38"/>
    </row>
    <row r="56" spans="2:12" s="28" customFormat="1" ht="15.75" customHeight="1" x14ac:dyDescent="0.2">
      <c r="B56" s="79" t="s">
        <v>21</v>
      </c>
      <c r="C56" s="556"/>
      <c r="D56" s="556"/>
      <c r="E56" s="57"/>
      <c r="F56" s="57"/>
      <c r="G56" s="57"/>
      <c r="H56" s="57"/>
      <c r="I56" s="57"/>
      <c r="J56" s="38"/>
    </row>
    <row r="57" spans="2:12" s="28" customFormat="1" ht="15.75" customHeight="1" x14ac:dyDescent="0.2">
      <c r="B57" s="79" t="s">
        <v>23</v>
      </c>
      <c r="C57" s="556"/>
      <c r="D57" s="556"/>
      <c r="E57" s="57"/>
      <c r="F57" s="57"/>
      <c r="G57" s="57"/>
      <c r="H57" s="57"/>
      <c r="I57" s="57"/>
      <c r="J57" s="38"/>
    </row>
    <row r="58" spans="2:12" s="28" customFormat="1" ht="15.75" customHeight="1" x14ac:dyDescent="0.2">
      <c r="B58" s="79" t="s">
        <v>25</v>
      </c>
      <c r="C58" s="557"/>
      <c r="D58" s="557"/>
      <c r="E58" s="57"/>
      <c r="F58" s="57"/>
      <c r="G58" s="57"/>
      <c r="H58" s="38"/>
      <c r="I58" s="38"/>
      <c r="J58" s="57"/>
    </row>
    <row r="59" spans="2:12" ht="15" customHeight="1" x14ac:dyDescent="0.2"/>
    <row r="60" spans="2:12" ht="15" customHeight="1" x14ac:dyDescent="0.2"/>
    <row r="61" spans="2:12" ht="15" customHeight="1" x14ac:dyDescent="0.2"/>
    <row r="62" spans="2:12" ht="15" customHeight="1" x14ac:dyDescent="0.2"/>
    <row r="63" spans="2:12" ht="15" customHeight="1" x14ac:dyDescent="0.2"/>
    <row r="64" spans="2:12"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sheetData>
  <sheetProtection sheet="1" objects="1" scenarios="1"/>
  <mergeCells count="12">
    <mergeCell ref="C57:D57"/>
    <mergeCell ref="C58:D58"/>
    <mergeCell ref="B47:E47"/>
    <mergeCell ref="B49:E49"/>
    <mergeCell ref="C53:D53"/>
    <mergeCell ref="C55:D55"/>
    <mergeCell ref="C56:D56"/>
    <mergeCell ref="C2:E2"/>
    <mergeCell ref="C3:E3"/>
    <mergeCell ref="A10:B10"/>
    <mergeCell ref="C10:E10"/>
    <mergeCell ref="B38:E38"/>
  </mergeCells>
  <pageMargins left="0.54027777777777797" right="0.42986111111111103" top="0.87013888888888902" bottom="0.62013888888888902" header="0.511811023622047" footer="0.511811023622047"/>
  <pageSetup paperSize="9" scale="72"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MK897"/>
  <sheetViews>
    <sheetView showGridLines="0" zoomScale="86" zoomScaleNormal="86" workbookViewId="0">
      <selection activeCell="G11" sqref="G11"/>
    </sheetView>
  </sheetViews>
  <sheetFormatPr defaultColWidth="8.7109375" defaultRowHeight="12.75" x14ac:dyDescent="0.2"/>
  <cols>
    <col min="1" max="1" width="8.42578125" style="28" customWidth="1"/>
    <col min="2" max="2" width="7.42578125" style="29" customWidth="1"/>
    <col min="3" max="3" width="39.7109375" style="28" customWidth="1"/>
    <col min="4" max="4" width="8.42578125" style="30" customWidth="1"/>
    <col min="5" max="5" width="37.28515625" style="28" customWidth="1"/>
    <col min="6" max="6" width="13" style="30" customWidth="1"/>
    <col min="7" max="7" width="15.28515625" style="28" customWidth="1"/>
    <col min="8" max="8" width="11.42578125" style="28" customWidth="1"/>
    <col min="9" max="9" width="34.140625" style="28" customWidth="1"/>
    <col min="10" max="10" width="39.42578125" style="28" customWidth="1"/>
    <col min="11" max="11" width="11.42578125" style="28" customWidth="1"/>
    <col min="12" max="12" width="83.85546875" style="31" customWidth="1"/>
    <col min="13" max="17" width="11.42578125" style="28" customWidth="1"/>
    <col min="18" max="18" width="12.28515625" style="28" customWidth="1"/>
    <col min="19" max="1025" width="11.42578125" style="28" customWidth="1"/>
  </cols>
  <sheetData>
    <row r="2" spans="1:12" ht="16.5" customHeight="1" x14ac:dyDescent="0.2">
      <c r="C2" s="551" t="s">
        <v>27</v>
      </c>
      <c r="D2" s="551"/>
      <c r="E2" s="551"/>
      <c r="F2" s="32" t="s">
        <v>28</v>
      </c>
      <c r="G2" s="16" t="s">
        <v>29</v>
      </c>
    </row>
    <row r="3" spans="1:12" ht="16.5" customHeight="1" x14ac:dyDescent="0.2">
      <c r="C3" s="552" t="s">
        <v>30</v>
      </c>
      <c r="D3" s="552"/>
      <c r="E3" s="552"/>
      <c r="F3" s="32" t="s">
        <v>31</v>
      </c>
      <c r="G3" s="16">
        <v>2026</v>
      </c>
    </row>
    <row r="4" spans="1:12" ht="16.5" customHeight="1" x14ac:dyDescent="0.2">
      <c r="F4" s="33" t="s">
        <v>32</v>
      </c>
      <c r="G4" s="18" t="s">
        <v>1306</v>
      </c>
    </row>
    <row r="8" spans="1:12" s="39" customFormat="1" ht="15.75" customHeight="1" x14ac:dyDescent="0.25">
      <c r="A8" s="553" t="s">
        <v>110</v>
      </c>
      <c r="B8" s="553"/>
      <c r="C8" s="554" t="s">
        <v>111</v>
      </c>
      <c r="D8" s="554"/>
      <c r="E8" s="554"/>
      <c r="F8" s="35"/>
      <c r="G8" s="36"/>
      <c r="H8" s="37"/>
      <c r="I8" s="37"/>
      <c r="J8" s="37"/>
      <c r="K8" s="37"/>
      <c r="L8" s="38"/>
    </row>
    <row r="9" spans="1:12" s="39" customFormat="1" ht="8.25" customHeight="1" x14ac:dyDescent="0.25">
      <c r="B9" s="80"/>
      <c r="C9" s="41"/>
      <c r="D9" s="81"/>
      <c r="E9" s="81"/>
      <c r="F9" s="35"/>
      <c r="G9" s="36"/>
      <c r="H9" s="37"/>
      <c r="I9" s="37"/>
      <c r="J9" s="37"/>
      <c r="K9" s="37"/>
      <c r="L9" s="38"/>
    </row>
    <row r="10" spans="1:12" s="42" customFormat="1" ht="18.75" customHeight="1" x14ac:dyDescent="0.2">
      <c r="B10" s="82" t="s">
        <v>67</v>
      </c>
      <c r="C10" s="83" t="s">
        <v>68</v>
      </c>
      <c r="D10" s="84" t="s">
        <v>69</v>
      </c>
      <c r="E10" s="85" t="s">
        <v>70</v>
      </c>
      <c r="F10" s="46" t="s">
        <v>71</v>
      </c>
      <c r="G10" s="86" t="s">
        <v>72</v>
      </c>
      <c r="H10" s="48"/>
      <c r="I10" s="48"/>
      <c r="J10" s="48"/>
      <c r="K10" s="49"/>
      <c r="L10" s="48"/>
    </row>
    <row r="11" spans="1:12" s="31" customFormat="1" ht="15" customHeight="1" x14ac:dyDescent="0.2">
      <c r="B11" s="50">
        <v>1</v>
      </c>
      <c r="C11" s="51" t="s">
        <v>112</v>
      </c>
      <c r="D11" s="52" t="s">
        <v>74</v>
      </c>
      <c r="E11" s="87" t="s">
        <v>113</v>
      </c>
      <c r="F11" s="88"/>
      <c r="G11" s="89">
        <v>0</v>
      </c>
      <c r="H11" s="38"/>
      <c r="I11" s="38"/>
      <c r="J11" s="38"/>
      <c r="K11" s="38"/>
      <c r="L11" s="38"/>
    </row>
    <row r="12" spans="1:12" s="31" customFormat="1" ht="15" customHeight="1" x14ac:dyDescent="0.2">
      <c r="B12" s="50">
        <v>2</v>
      </c>
      <c r="C12" s="51" t="s">
        <v>114</v>
      </c>
      <c r="D12" s="52" t="s">
        <v>74</v>
      </c>
      <c r="E12" s="87"/>
      <c r="F12" s="88"/>
      <c r="G12" s="89"/>
      <c r="H12" s="38"/>
      <c r="I12" s="38"/>
      <c r="J12" s="38"/>
      <c r="K12" s="38"/>
      <c r="L12" s="38"/>
    </row>
    <row r="13" spans="1:12" s="31" customFormat="1" ht="15" customHeight="1" x14ac:dyDescent="0.2">
      <c r="B13" s="50">
        <v>3</v>
      </c>
      <c r="C13" s="51" t="s">
        <v>115</v>
      </c>
      <c r="D13" s="52" t="s">
        <v>116</v>
      </c>
      <c r="E13" s="87" t="s">
        <v>113</v>
      </c>
      <c r="F13" s="88"/>
      <c r="G13" s="89">
        <v>4397.25</v>
      </c>
      <c r="H13" s="38"/>
      <c r="I13" s="38"/>
      <c r="J13" s="38"/>
      <c r="K13" s="38"/>
      <c r="L13" s="38"/>
    </row>
    <row r="14" spans="1:12" s="31" customFormat="1" ht="15" customHeight="1" x14ac:dyDescent="0.2">
      <c r="B14" s="50">
        <v>4</v>
      </c>
      <c r="C14" s="51" t="s">
        <v>117</v>
      </c>
      <c r="D14" s="52" t="s">
        <v>116</v>
      </c>
      <c r="E14" s="87" t="s">
        <v>118</v>
      </c>
      <c r="F14" s="88"/>
      <c r="G14" s="89">
        <v>6567.7</v>
      </c>
      <c r="H14" s="38"/>
      <c r="I14" s="38"/>
      <c r="J14" s="38"/>
      <c r="K14" s="38"/>
      <c r="L14" s="38"/>
    </row>
    <row r="15" spans="1:12" s="31" customFormat="1" ht="15" customHeight="1" x14ac:dyDescent="0.2">
      <c r="B15" s="50">
        <v>5</v>
      </c>
      <c r="C15" s="51" t="s">
        <v>119</v>
      </c>
      <c r="D15" s="52" t="s">
        <v>116</v>
      </c>
      <c r="E15" s="87"/>
      <c r="F15" s="88"/>
      <c r="G15" s="89"/>
      <c r="H15" s="38"/>
      <c r="I15" s="38"/>
      <c r="J15" s="38"/>
      <c r="K15" s="38"/>
      <c r="L15" s="38"/>
    </row>
    <row r="16" spans="1:12" s="31" customFormat="1" ht="15" customHeight="1" x14ac:dyDescent="0.2">
      <c r="B16" s="50">
        <v>6</v>
      </c>
      <c r="C16" s="51" t="s">
        <v>120</v>
      </c>
      <c r="D16" s="52" t="s">
        <v>121</v>
      </c>
      <c r="E16" s="90"/>
      <c r="F16" s="88"/>
      <c r="G16" s="89"/>
      <c r="H16" s="38"/>
      <c r="I16" s="38"/>
      <c r="J16" s="56"/>
      <c r="K16" s="38"/>
      <c r="L16" s="38"/>
    </row>
    <row r="17" spans="2:12" s="31" customFormat="1" ht="15" customHeight="1" x14ac:dyDescent="0.2">
      <c r="B17" s="50">
        <v>7</v>
      </c>
      <c r="C17" s="51" t="s">
        <v>122</v>
      </c>
      <c r="D17" s="52" t="s">
        <v>116</v>
      </c>
      <c r="E17" s="87"/>
      <c r="F17" s="88"/>
      <c r="G17" s="89"/>
      <c r="H17" s="38"/>
      <c r="I17" s="38"/>
      <c r="J17" s="56"/>
      <c r="K17" s="38"/>
      <c r="L17" s="38"/>
    </row>
    <row r="18" spans="2:12" s="31" customFormat="1" ht="15" customHeight="1" x14ac:dyDescent="0.2">
      <c r="B18" s="50">
        <v>8</v>
      </c>
      <c r="C18" s="51" t="s">
        <v>123</v>
      </c>
      <c r="D18" s="52" t="s">
        <v>116</v>
      </c>
      <c r="E18" s="90"/>
      <c r="F18" s="88"/>
      <c r="G18" s="89"/>
      <c r="H18" s="38"/>
      <c r="I18" s="38"/>
      <c r="J18" s="56"/>
      <c r="K18" s="38"/>
      <c r="L18" s="38"/>
    </row>
    <row r="19" spans="2:12" s="31" customFormat="1" ht="15" customHeight="1" x14ac:dyDescent="0.2">
      <c r="B19" s="50">
        <v>9</v>
      </c>
      <c r="C19" s="51" t="s">
        <v>124</v>
      </c>
      <c r="D19" s="52" t="s">
        <v>116</v>
      </c>
      <c r="E19" s="90"/>
      <c r="F19" s="88"/>
      <c r="G19" s="89"/>
      <c r="H19" s="38"/>
      <c r="I19" s="38"/>
      <c r="J19" s="56"/>
      <c r="K19" s="38"/>
      <c r="L19" s="38"/>
    </row>
    <row r="20" spans="2:12" s="31" customFormat="1" ht="15" customHeight="1" x14ac:dyDescent="0.2">
      <c r="B20" s="50">
        <v>10</v>
      </c>
      <c r="C20" s="63" t="s">
        <v>125</v>
      </c>
      <c r="D20" s="64" t="s">
        <v>121</v>
      </c>
      <c r="E20" s="91"/>
      <c r="F20" s="88"/>
      <c r="G20" s="89"/>
      <c r="H20" s="38"/>
      <c r="I20" s="38"/>
      <c r="J20" s="56"/>
      <c r="K20" s="38"/>
      <c r="L20" s="38"/>
    </row>
    <row r="21" spans="2:12" s="31" customFormat="1" ht="15" customHeight="1" x14ac:dyDescent="0.2">
      <c r="B21" s="555" t="s">
        <v>107</v>
      </c>
      <c r="C21" s="555"/>
      <c r="D21" s="555"/>
      <c r="E21" s="555"/>
      <c r="F21" s="555"/>
      <c r="G21" s="68">
        <f>SUM(G11:G20)</f>
        <v>10964.95</v>
      </c>
      <c r="H21" s="38"/>
      <c r="I21" s="38"/>
      <c r="J21" s="92"/>
      <c r="K21" s="38"/>
      <c r="L21" s="38"/>
    </row>
    <row r="22" spans="2:12" ht="15" customHeight="1" x14ac:dyDescent="0.2">
      <c r="B22" s="75"/>
      <c r="C22" s="57"/>
      <c r="D22" s="76"/>
      <c r="E22" s="57"/>
      <c r="F22" s="76"/>
      <c r="G22" s="57"/>
      <c r="H22" s="57"/>
      <c r="I22" s="57"/>
      <c r="J22" s="57"/>
      <c r="K22" s="57"/>
      <c r="L22" s="38"/>
    </row>
    <row r="23" spans="2:12" ht="15" customHeight="1" x14ac:dyDescent="0.2">
      <c r="B23" s="75"/>
      <c r="C23" s="57"/>
      <c r="D23" s="76"/>
      <c r="E23" s="57"/>
      <c r="F23" s="76"/>
      <c r="G23" s="57"/>
      <c r="H23" s="57"/>
      <c r="I23" s="57"/>
      <c r="J23" s="57"/>
      <c r="K23" s="57"/>
      <c r="L23" s="38"/>
    </row>
    <row r="24" spans="2:12" ht="15" customHeight="1" x14ac:dyDescent="0.2">
      <c r="B24" s="75"/>
      <c r="C24" s="554" t="s">
        <v>126</v>
      </c>
      <c r="D24" s="554"/>
      <c r="E24" s="554"/>
      <c r="F24" s="76"/>
      <c r="G24" s="57"/>
      <c r="H24" s="57"/>
      <c r="I24" s="57"/>
      <c r="J24" s="57"/>
      <c r="K24" s="57"/>
      <c r="L24" s="38"/>
    </row>
    <row r="25" spans="2:12" ht="6.75" customHeight="1" x14ac:dyDescent="0.2">
      <c r="B25" s="75"/>
      <c r="C25" s="57"/>
      <c r="D25" s="76"/>
      <c r="E25" s="57"/>
      <c r="F25" s="76"/>
      <c r="G25" s="57"/>
      <c r="H25" s="57"/>
      <c r="I25" s="57"/>
      <c r="J25" s="57"/>
      <c r="K25" s="57"/>
      <c r="L25" s="38"/>
    </row>
    <row r="26" spans="2:12" ht="18.75" customHeight="1" x14ac:dyDescent="0.2">
      <c r="B26" s="82" t="s">
        <v>67</v>
      </c>
      <c r="C26" s="83" t="s">
        <v>68</v>
      </c>
      <c r="D26" s="84" t="s">
        <v>69</v>
      </c>
      <c r="E26" s="85" t="s">
        <v>70</v>
      </c>
      <c r="F26" s="46" t="s">
        <v>71</v>
      </c>
      <c r="G26" s="86" t="s">
        <v>72</v>
      </c>
      <c r="H26" s="57"/>
      <c r="I26" s="57"/>
      <c r="J26" s="57"/>
      <c r="K26" s="57"/>
      <c r="L26" s="38"/>
    </row>
    <row r="27" spans="2:12" ht="15" customHeight="1" x14ac:dyDescent="0.25">
      <c r="B27" s="62">
        <v>1</v>
      </c>
      <c r="C27" s="63" t="s">
        <v>127</v>
      </c>
      <c r="D27" s="64" t="s">
        <v>121</v>
      </c>
      <c r="E27" s="90" t="s">
        <v>128</v>
      </c>
      <c r="F27" s="93">
        <v>8888</v>
      </c>
      <c r="G27" s="94">
        <v>0</v>
      </c>
      <c r="H27" s="57"/>
      <c r="I27" s="57"/>
      <c r="J27" s="57"/>
      <c r="K27" s="57"/>
      <c r="L27" s="38"/>
    </row>
    <row r="28" spans="2:12" ht="15" customHeight="1" x14ac:dyDescent="0.25">
      <c r="B28" s="62">
        <v>2</v>
      </c>
      <c r="C28" s="63" t="s">
        <v>127</v>
      </c>
      <c r="D28" s="64" t="s">
        <v>121</v>
      </c>
      <c r="E28" s="90"/>
      <c r="F28" s="93"/>
      <c r="G28" s="94"/>
      <c r="H28" s="57"/>
      <c r="I28" s="57"/>
      <c r="J28" s="57"/>
      <c r="K28" s="57"/>
      <c r="L28" s="38"/>
    </row>
    <row r="29" spans="2:12" ht="15" customHeight="1" x14ac:dyDescent="0.2">
      <c r="B29" s="563" t="s">
        <v>107</v>
      </c>
      <c r="C29" s="563"/>
      <c r="D29" s="563"/>
      <c r="E29" s="563"/>
      <c r="F29" s="67">
        <f>SUM(F27:F28)</f>
        <v>8888</v>
      </c>
      <c r="G29" s="68">
        <f>SUM(G27:G28)</f>
        <v>0</v>
      </c>
      <c r="H29" s="57"/>
      <c r="I29" s="57"/>
      <c r="J29" s="57"/>
      <c r="K29" s="57"/>
      <c r="L29" s="38"/>
    </row>
    <row r="30" spans="2:12" ht="15" customHeight="1" x14ac:dyDescent="0.2">
      <c r="B30" s="75"/>
      <c r="C30" s="57"/>
      <c r="D30" s="76"/>
      <c r="E30" s="57"/>
      <c r="F30" s="76"/>
      <c r="G30" s="57"/>
      <c r="H30" s="57"/>
      <c r="I30" s="57"/>
      <c r="J30" s="57"/>
      <c r="K30" s="57"/>
      <c r="L30" s="38"/>
    </row>
    <row r="31" spans="2:12" ht="15" customHeight="1" x14ac:dyDescent="0.2">
      <c r="B31" s="75"/>
      <c r="C31" s="57"/>
      <c r="D31" s="76"/>
      <c r="E31" s="57"/>
      <c r="F31" s="76"/>
      <c r="G31" s="57"/>
      <c r="H31" s="57"/>
      <c r="I31" s="57"/>
      <c r="J31" s="57"/>
      <c r="K31" s="57"/>
      <c r="L31" s="38"/>
    </row>
    <row r="32" spans="2:12" ht="15" customHeight="1" x14ac:dyDescent="0.2">
      <c r="B32" s="75"/>
      <c r="C32" s="554" t="s">
        <v>129</v>
      </c>
      <c r="D32" s="554"/>
      <c r="E32" s="554"/>
      <c r="F32" s="76"/>
      <c r="G32" s="57"/>
      <c r="H32" s="57"/>
      <c r="I32" s="57"/>
      <c r="J32" s="57"/>
      <c r="K32" s="57"/>
      <c r="L32" s="38"/>
    </row>
    <row r="33" spans="2:12" ht="6.75" customHeight="1" x14ac:dyDescent="0.2">
      <c r="B33" s="75"/>
      <c r="C33" s="57"/>
      <c r="D33" s="76"/>
      <c r="E33" s="57"/>
      <c r="F33" s="76"/>
      <c r="G33" s="57"/>
      <c r="H33" s="57"/>
      <c r="I33" s="57"/>
      <c r="J33" s="57"/>
      <c r="K33" s="57"/>
      <c r="L33" s="38"/>
    </row>
    <row r="34" spans="2:12" ht="18.75" customHeight="1" x14ac:dyDescent="0.2">
      <c r="B34" s="82" t="s">
        <v>67</v>
      </c>
      <c r="C34" s="83" t="s">
        <v>68</v>
      </c>
      <c r="D34" s="84" t="s">
        <v>69</v>
      </c>
      <c r="E34" s="85" t="s">
        <v>70</v>
      </c>
      <c r="F34" s="46" t="s">
        <v>71</v>
      </c>
      <c r="G34" s="86" t="s">
        <v>72</v>
      </c>
      <c r="H34" s="57"/>
      <c r="I34" s="57"/>
      <c r="J34" s="57"/>
      <c r="K34" s="57"/>
      <c r="L34" s="38"/>
    </row>
    <row r="35" spans="2:12" ht="15" customHeight="1" x14ac:dyDescent="0.25">
      <c r="B35" s="50">
        <v>1</v>
      </c>
      <c r="C35" s="51" t="s">
        <v>130</v>
      </c>
      <c r="D35" s="52" t="s">
        <v>121</v>
      </c>
      <c r="E35" s="95" t="s">
        <v>131</v>
      </c>
      <c r="F35" s="93">
        <v>4</v>
      </c>
      <c r="G35" s="94">
        <v>5426</v>
      </c>
      <c r="H35" s="57"/>
      <c r="I35" s="57"/>
      <c r="J35" s="57"/>
      <c r="K35" s="57"/>
      <c r="L35" s="38"/>
    </row>
    <row r="36" spans="2:12" ht="15" customHeight="1" x14ac:dyDescent="0.25">
      <c r="B36" s="50">
        <v>2</v>
      </c>
      <c r="C36" s="51" t="s">
        <v>130</v>
      </c>
      <c r="D36" s="52" t="s">
        <v>121</v>
      </c>
      <c r="E36" s="90"/>
      <c r="F36" s="93"/>
      <c r="G36" s="94" t="s">
        <v>132</v>
      </c>
      <c r="H36" s="57"/>
      <c r="I36" s="57"/>
      <c r="J36" s="57"/>
      <c r="K36" s="57"/>
      <c r="L36" s="38"/>
    </row>
    <row r="37" spans="2:12" ht="15" customHeight="1" x14ac:dyDescent="0.2">
      <c r="B37" s="563" t="s">
        <v>107</v>
      </c>
      <c r="C37" s="563"/>
      <c r="D37" s="563"/>
      <c r="E37" s="563"/>
      <c r="F37" s="67">
        <f>SUM(F35:F36)</f>
        <v>4</v>
      </c>
      <c r="G37" s="68">
        <f>SUM(G35:G36)</f>
        <v>5426</v>
      </c>
      <c r="H37" s="57"/>
      <c r="I37" s="57"/>
      <c r="J37" s="57"/>
      <c r="K37" s="57"/>
      <c r="L37" s="38"/>
    </row>
    <row r="38" spans="2:12" ht="15" customHeight="1" x14ac:dyDescent="0.2">
      <c r="B38" s="75"/>
      <c r="C38" s="57"/>
      <c r="D38" s="76"/>
      <c r="E38" s="57"/>
      <c r="F38" s="76"/>
      <c r="G38" s="57"/>
      <c r="H38" s="57"/>
      <c r="I38" s="57"/>
      <c r="J38" s="57"/>
      <c r="K38" s="57"/>
      <c r="L38" s="38"/>
    </row>
    <row r="39" spans="2:12" ht="15" customHeight="1" x14ac:dyDescent="0.2">
      <c r="B39" s="75"/>
      <c r="C39" s="57"/>
      <c r="D39" s="76"/>
      <c r="E39" s="57"/>
      <c r="F39" s="76"/>
      <c r="G39" s="57"/>
      <c r="H39" s="57"/>
      <c r="I39" s="57"/>
      <c r="J39" s="57"/>
      <c r="K39" s="57"/>
      <c r="L39" s="38"/>
    </row>
    <row r="40" spans="2:12" ht="15" customHeight="1" x14ac:dyDescent="0.2">
      <c r="B40" s="75"/>
      <c r="C40" s="57"/>
      <c r="D40" s="76"/>
      <c r="E40" s="57"/>
      <c r="F40" s="76"/>
      <c r="G40" s="57"/>
      <c r="H40" s="57"/>
      <c r="I40" s="57"/>
      <c r="J40" s="57"/>
      <c r="K40" s="57"/>
      <c r="L40" s="38"/>
    </row>
    <row r="41" spans="2:12" ht="15" customHeight="1" x14ac:dyDescent="0.2">
      <c r="B41" s="75"/>
      <c r="C41" s="564" t="s">
        <v>108</v>
      </c>
      <c r="D41" s="564"/>
      <c r="E41" s="57"/>
      <c r="F41" s="76"/>
      <c r="G41" s="57"/>
      <c r="H41" s="57"/>
      <c r="I41" s="57"/>
      <c r="J41" s="57"/>
      <c r="K41" s="57"/>
      <c r="L41" s="38"/>
    </row>
    <row r="42" spans="2:12" ht="15" customHeight="1" x14ac:dyDescent="0.2">
      <c r="B42" s="75"/>
      <c r="C42" s="57"/>
      <c r="D42" s="76"/>
      <c r="E42" s="57"/>
      <c r="F42" s="76"/>
      <c r="G42" s="57"/>
      <c r="H42" s="57"/>
      <c r="I42" s="57"/>
      <c r="J42" s="57"/>
      <c r="K42" s="57"/>
      <c r="L42" s="38"/>
    </row>
    <row r="43" spans="2:12" s="28" customFormat="1" ht="15.75" customHeight="1" x14ac:dyDescent="0.2">
      <c r="B43" s="78" t="s">
        <v>109</v>
      </c>
      <c r="C43" s="560" t="s">
        <v>133</v>
      </c>
      <c r="D43" s="560"/>
      <c r="E43" s="57"/>
      <c r="F43" s="57"/>
      <c r="G43" s="57"/>
      <c r="H43" s="57"/>
      <c r="I43" s="57"/>
      <c r="J43" s="38"/>
    </row>
    <row r="44" spans="2:12" s="28" customFormat="1" ht="15.75" customHeight="1" x14ac:dyDescent="0.2">
      <c r="B44" s="79" t="s">
        <v>21</v>
      </c>
      <c r="C44" s="560" t="s">
        <v>134</v>
      </c>
      <c r="D44" s="560"/>
      <c r="E44" s="57"/>
      <c r="F44" s="57"/>
      <c r="G44" s="57"/>
      <c r="H44" s="57"/>
      <c r="I44" s="57"/>
      <c r="J44" s="38"/>
    </row>
    <row r="45" spans="2:12" s="28" customFormat="1" ht="15.75" customHeight="1" x14ac:dyDescent="0.2">
      <c r="B45" s="79" t="s">
        <v>23</v>
      </c>
      <c r="C45" s="561" t="s">
        <v>135</v>
      </c>
      <c r="D45" s="561"/>
      <c r="E45" s="57"/>
      <c r="F45" s="57"/>
      <c r="G45" s="57"/>
      <c r="H45" s="57"/>
      <c r="I45" s="57"/>
      <c r="J45" s="38"/>
    </row>
    <row r="46" spans="2:12" s="28" customFormat="1" ht="15.75" customHeight="1" x14ac:dyDescent="0.2">
      <c r="B46" s="79" t="s">
        <v>25</v>
      </c>
      <c r="C46" s="562" t="s">
        <v>136</v>
      </c>
      <c r="D46" s="562"/>
      <c r="E46" s="57"/>
      <c r="F46" s="57"/>
      <c r="G46" s="57"/>
      <c r="H46" s="38"/>
      <c r="I46" s="38"/>
      <c r="J46" s="57"/>
    </row>
    <row r="47" spans="2:12" ht="15" customHeight="1" x14ac:dyDescent="0.2"/>
    <row r="48" spans="2:12"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sheetData>
  <sheetProtection sheet="1" objects="1" scenarios="1"/>
  <mergeCells count="14">
    <mergeCell ref="C43:D43"/>
    <mergeCell ref="C44:D44"/>
    <mergeCell ref="C45:D45"/>
    <mergeCell ref="C46:D46"/>
    <mergeCell ref="C24:E24"/>
    <mergeCell ref="B29:E29"/>
    <mergeCell ref="C32:E32"/>
    <mergeCell ref="B37:E37"/>
    <mergeCell ref="C41:D41"/>
    <mergeCell ref="C2:E2"/>
    <mergeCell ref="C3:E3"/>
    <mergeCell ref="A8:B8"/>
    <mergeCell ref="C8:E8"/>
    <mergeCell ref="B21:F21"/>
  </mergeCells>
  <pageMargins left="0.78749999999999998" right="0.78749999999999998" top="0.98402777777777795" bottom="0.98402777777777795" header="0.511811023622047" footer="0.511811023622047"/>
  <pageSetup paperSize="9" orientation="landscape" horizontalDpi="300" verticalDpi="300"/>
  <rowBreaks count="1" manualBreakCount="1">
    <brk id="29" max="16383" man="1"/>
  </row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MG560"/>
  <sheetViews>
    <sheetView showGridLines="0" topLeftCell="C1" zoomScale="71" zoomScaleNormal="71" workbookViewId="0">
      <selection activeCell="K93" sqref="K93"/>
    </sheetView>
  </sheetViews>
  <sheetFormatPr defaultColWidth="8.7109375" defaultRowHeight="14.25" x14ac:dyDescent="0.2"/>
  <cols>
    <col min="1" max="1" width="8" style="97" customWidth="1"/>
    <col min="2" max="2" width="47" style="97" customWidth="1"/>
    <col min="3" max="3" width="25.85546875" style="98" customWidth="1"/>
    <col min="4" max="4" width="44" style="97" customWidth="1"/>
    <col min="5" max="5" width="24.42578125" style="97" customWidth="1"/>
    <col min="6" max="6" width="16.28515625" style="97" customWidth="1"/>
    <col min="7" max="8" width="13.5703125" style="97" customWidth="1"/>
    <col min="9" max="9" width="39.85546875" style="97" customWidth="1"/>
    <col min="10" max="10" width="12.7109375" style="97" customWidth="1"/>
    <col min="11" max="11" width="13.5703125" style="97" customWidth="1"/>
    <col min="12" max="12" width="12.5703125" style="97" customWidth="1"/>
    <col min="13" max="13" width="18.85546875" style="98" customWidth="1"/>
    <col min="14" max="14" width="17.42578125" style="98" customWidth="1"/>
    <col min="15" max="15" width="19.140625" style="98" customWidth="1"/>
    <col min="16" max="16" width="42.28515625" style="98" customWidth="1"/>
    <col min="17" max="17" width="9.28515625" style="98" customWidth="1"/>
    <col min="18" max="18" width="23.140625" style="97" customWidth="1"/>
    <col min="19" max="61" width="9.42578125" style="99" customWidth="1"/>
    <col min="62" max="72" width="9.42578125" style="100" customWidth="1"/>
    <col min="73" max="1020" width="9.42578125" style="101" customWidth="1"/>
    <col min="1021" max="1022" width="8.42578125" customWidth="1"/>
  </cols>
  <sheetData>
    <row r="2" spans="1:1021" ht="14.25" customHeight="1" x14ac:dyDescent="0.2">
      <c r="E2" s="102" t="s">
        <v>137</v>
      </c>
      <c r="J2" s="32" t="s">
        <v>28</v>
      </c>
      <c r="K2" s="16" t="s">
        <v>29</v>
      </c>
    </row>
    <row r="3" spans="1:1021" ht="14.25" customHeight="1" x14ac:dyDescent="0.2">
      <c r="E3" s="103" t="s">
        <v>138</v>
      </c>
      <c r="J3" s="32" t="s">
        <v>31</v>
      </c>
      <c r="K3" s="16">
        <v>2026</v>
      </c>
    </row>
    <row r="4" spans="1:1021" ht="14.25" customHeight="1" x14ac:dyDescent="0.2">
      <c r="J4" s="32" t="s">
        <v>32</v>
      </c>
      <c r="K4" s="18" t="s">
        <v>1306</v>
      </c>
    </row>
    <row r="5" spans="1:1021" ht="14.25" customHeight="1" x14ac:dyDescent="0.2">
      <c r="J5" s="32"/>
      <c r="K5" s="104"/>
    </row>
    <row r="6" spans="1:1021" ht="14.25" customHeight="1" x14ac:dyDescent="0.2">
      <c r="J6" s="32"/>
      <c r="K6" s="104"/>
    </row>
    <row r="7" spans="1:1021" ht="14.25" customHeight="1" x14ac:dyDescent="0.2">
      <c r="J7" s="32"/>
      <c r="K7" s="104"/>
    </row>
    <row r="8" spans="1:1021" ht="14.25" customHeight="1" x14ac:dyDescent="0.2">
      <c r="J8" s="32"/>
      <c r="K8" s="104"/>
    </row>
    <row r="12" spans="1:1021" s="105" customFormat="1" ht="15" x14ac:dyDescent="0.2">
      <c r="B12" s="106" t="s">
        <v>139</v>
      </c>
      <c r="C12" s="107"/>
      <c r="D12" s="565" t="s">
        <v>140</v>
      </c>
      <c r="E12" s="565"/>
      <c r="F12" s="565"/>
      <c r="G12" s="565"/>
      <c r="H12" s="565"/>
      <c r="I12" s="565"/>
      <c r="J12" s="565"/>
      <c r="K12" s="565"/>
      <c r="L12" s="108"/>
      <c r="M12" s="109"/>
      <c r="N12" s="109"/>
      <c r="O12" s="109"/>
      <c r="P12" s="109"/>
      <c r="Q12" s="109"/>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AMG12" s="111"/>
    </row>
    <row r="13" spans="1:1021" s="105" customFormat="1" ht="15" x14ac:dyDescent="0.2">
      <c r="B13" s="112"/>
      <c r="C13" s="107"/>
      <c r="D13" s="108"/>
      <c r="E13" s="108"/>
      <c r="F13" s="108"/>
      <c r="G13" s="108"/>
      <c r="H13" s="108"/>
      <c r="I13" s="108"/>
      <c r="J13" s="108"/>
      <c r="K13" s="108"/>
      <c r="L13" s="108"/>
      <c r="M13" s="109"/>
      <c r="N13" s="109"/>
      <c r="O13" s="109"/>
      <c r="P13" s="109"/>
      <c r="Q13" s="109"/>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AMG13" s="111"/>
    </row>
    <row r="14" spans="1:1021" s="118" customFormat="1" ht="75" x14ac:dyDescent="0.2">
      <c r="A14" s="113" t="s">
        <v>141</v>
      </c>
      <c r="B14" s="113" t="s">
        <v>142</v>
      </c>
      <c r="C14" s="114" t="s">
        <v>143</v>
      </c>
      <c r="D14" s="115" t="s">
        <v>144</v>
      </c>
      <c r="E14" s="116" t="s">
        <v>145</v>
      </c>
      <c r="F14" s="116" t="s">
        <v>146</v>
      </c>
      <c r="G14" s="116" t="s">
        <v>147</v>
      </c>
      <c r="H14" s="116" t="s">
        <v>148</v>
      </c>
      <c r="I14" s="116" t="s">
        <v>149</v>
      </c>
      <c r="J14" s="116" t="s">
        <v>150</v>
      </c>
      <c r="K14" s="116" t="s">
        <v>151</v>
      </c>
      <c r="L14" s="113" t="s">
        <v>152</v>
      </c>
      <c r="M14" s="114" t="s">
        <v>153</v>
      </c>
      <c r="N14" s="114" t="s">
        <v>154</v>
      </c>
      <c r="O14" s="114" t="s">
        <v>155</v>
      </c>
      <c r="P14" s="114" t="s">
        <v>156</v>
      </c>
      <c r="Q14" s="114" t="s">
        <v>157</v>
      </c>
      <c r="R14" s="113" t="s">
        <v>158</v>
      </c>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row>
    <row r="15" spans="1:1021" s="97" customFormat="1" ht="346.5" x14ac:dyDescent="0.3">
      <c r="A15" s="119">
        <v>1</v>
      </c>
      <c r="B15" s="120" t="s">
        <v>159</v>
      </c>
      <c r="C15" s="121">
        <v>43609</v>
      </c>
      <c r="D15" s="122"/>
      <c r="E15" s="123" t="s">
        <v>160</v>
      </c>
      <c r="F15" s="124"/>
      <c r="G15" s="122">
        <v>425231</v>
      </c>
      <c r="H15" s="125" t="s">
        <v>161</v>
      </c>
      <c r="I15" s="126"/>
      <c r="J15" s="125"/>
      <c r="K15" s="125" t="s">
        <v>162</v>
      </c>
      <c r="L15" s="124"/>
      <c r="M15" s="127">
        <v>46136</v>
      </c>
      <c r="N15" s="127"/>
      <c r="O15" s="125"/>
      <c r="P15" s="125"/>
      <c r="Q15" s="125"/>
      <c r="R15" s="125"/>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row>
    <row r="16" spans="1:1021" s="97" customFormat="1" ht="346.5" x14ac:dyDescent="0.3">
      <c r="A16" s="119">
        <v>2</v>
      </c>
      <c r="B16" s="120" t="s">
        <v>159</v>
      </c>
      <c r="C16" s="128">
        <v>43609</v>
      </c>
      <c r="D16" s="129"/>
      <c r="E16" s="123" t="s">
        <v>160</v>
      </c>
      <c r="F16" s="124"/>
      <c r="G16" s="122">
        <v>425233</v>
      </c>
      <c r="H16" s="125" t="s">
        <v>161</v>
      </c>
      <c r="I16" s="126"/>
      <c r="J16" s="125"/>
      <c r="K16" s="125" t="s">
        <v>162</v>
      </c>
      <c r="L16" s="124"/>
      <c r="M16" s="127">
        <v>46136</v>
      </c>
      <c r="N16" s="127"/>
      <c r="O16" s="125"/>
      <c r="P16" s="125"/>
      <c r="Q16" s="125"/>
      <c r="R16" s="125"/>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row>
    <row r="17" spans="1:72" s="97" customFormat="1" ht="346.5" x14ac:dyDescent="0.3">
      <c r="A17" s="119">
        <v>3</v>
      </c>
      <c r="B17" s="120" t="s">
        <v>159</v>
      </c>
      <c r="C17" s="128">
        <v>43609</v>
      </c>
      <c r="D17" s="129"/>
      <c r="E17" s="123" t="s">
        <v>160</v>
      </c>
      <c r="F17" s="124"/>
      <c r="G17" s="122">
        <v>425234</v>
      </c>
      <c r="H17" s="125" t="s">
        <v>161</v>
      </c>
      <c r="I17" s="126"/>
      <c r="J17" s="125"/>
      <c r="K17" s="125" t="s">
        <v>162</v>
      </c>
      <c r="L17" s="124"/>
      <c r="M17" s="127">
        <v>46136</v>
      </c>
      <c r="N17" s="127"/>
      <c r="O17" s="125"/>
      <c r="P17" s="125"/>
      <c r="Q17" s="125"/>
      <c r="R17" s="125"/>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row>
    <row r="18" spans="1:72" s="97" customFormat="1" ht="346.5" x14ac:dyDescent="0.3">
      <c r="A18" s="119">
        <v>4</v>
      </c>
      <c r="B18" s="120" t="s">
        <v>159</v>
      </c>
      <c r="C18" s="128">
        <v>43609</v>
      </c>
      <c r="D18" s="129"/>
      <c r="E18" s="123" t="s">
        <v>160</v>
      </c>
      <c r="F18" s="124"/>
      <c r="G18" s="122">
        <v>425237</v>
      </c>
      <c r="H18" s="125" t="s">
        <v>161</v>
      </c>
      <c r="I18" s="126"/>
      <c r="J18" s="125"/>
      <c r="K18" s="125" t="s">
        <v>162</v>
      </c>
      <c r="L18" s="124"/>
      <c r="M18" s="127">
        <v>46136</v>
      </c>
      <c r="N18" s="127"/>
      <c r="O18" s="125"/>
      <c r="P18" s="125"/>
      <c r="Q18" s="125"/>
      <c r="R18" s="125"/>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row>
    <row r="19" spans="1:72" s="97" customFormat="1" ht="346.5" x14ac:dyDescent="0.3">
      <c r="A19" s="119">
        <v>5</v>
      </c>
      <c r="B19" s="120" t="s">
        <v>159</v>
      </c>
      <c r="C19" s="128">
        <v>43609</v>
      </c>
      <c r="D19" s="129"/>
      <c r="E19" s="123" t="s">
        <v>160</v>
      </c>
      <c r="F19" s="124"/>
      <c r="G19" s="122">
        <v>425240</v>
      </c>
      <c r="H19" s="125" t="s">
        <v>161</v>
      </c>
      <c r="I19" s="126"/>
      <c r="J19" s="125"/>
      <c r="K19" s="125" t="s">
        <v>162</v>
      </c>
      <c r="L19" s="124"/>
      <c r="M19" s="127">
        <v>46136</v>
      </c>
      <c r="N19" s="127"/>
      <c r="O19" s="125"/>
      <c r="P19" s="125"/>
      <c r="Q19" s="125"/>
      <c r="R19" s="125"/>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row>
    <row r="20" spans="1:72" s="97" customFormat="1" ht="346.5" x14ac:dyDescent="0.3">
      <c r="A20" s="119">
        <v>6</v>
      </c>
      <c r="B20" s="120" t="s">
        <v>159</v>
      </c>
      <c r="C20" s="128">
        <v>43609</v>
      </c>
      <c r="D20" s="129"/>
      <c r="E20" s="123" t="s">
        <v>160</v>
      </c>
      <c r="F20" s="124"/>
      <c r="G20" s="122">
        <v>425230</v>
      </c>
      <c r="H20" s="125" t="s">
        <v>161</v>
      </c>
      <c r="I20" s="126"/>
      <c r="J20" s="125"/>
      <c r="K20" s="125" t="s">
        <v>162</v>
      </c>
      <c r="L20" s="124"/>
      <c r="M20" s="127">
        <v>46136</v>
      </c>
      <c r="N20" s="127"/>
      <c r="O20" s="125"/>
      <c r="P20" s="125"/>
      <c r="Q20" s="125"/>
      <c r="R20" s="125"/>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row>
    <row r="21" spans="1:72" s="97" customFormat="1" ht="231" x14ac:dyDescent="0.3">
      <c r="A21" s="119">
        <v>7</v>
      </c>
      <c r="B21" s="120" t="s">
        <v>163</v>
      </c>
      <c r="C21" s="128">
        <v>43258</v>
      </c>
      <c r="D21" s="129" t="s">
        <v>164</v>
      </c>
      <c r="E21" s="123" t="s">
        <v>165</v>
      </c>
      <c r="F21" s="124"/>
      <c r="G21" s="129">
        <v>396462</v>
      </c>
      <c r="H21" s="125" t="s">
        <v>161</v>
      </c>
      <c r="I21" s="126"/>
      <c r="J21" s="125"/>
      <c r="K21" s="125" t="s">
        <v>162</v>
      </c>
      <c r="L21" s="124"/>
      <c r="M21" s="127">
        <v>46136</v>
      </c>
      <c r="N21" s="127"/>
      <c r="O21" s="125"/>
      <c r="P21" s="125"/>
      <c r="Q21" s="125"/>
      <c r="R21" s="125"/>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row>
    <row r="22" spans="1:72" s="97" customFormat="1" ht="198" x14ac:dyDescent="0.3">
      <c r="A22" s="119">
        <v>8</v>
      </c>
      <c r="B22" s="120" t="s">
        <v>166</v>
      </c>
      <c r="C22" s="128">
        <v>43339</v>
      </c>
      <c r="D22" s="129" t="s">
        <v>167</v>
      </c>
      <c r="E22" s="123" t="s">
        <v>168</v>
      </c>
      <c r="F22" s="124"/>
      <c r="G22" s="129">
        <v>411033</v>
      </c>
      <c r="H22" s="125" t="s">
        <v>161</v>
      </c>
      <c r="I22" s="126"/>
      <c r="J22" s="125"/>
      <c r="K22" s="125" t="s">
        <v>162</v>
      </c>
      <c r="L22" s="124"/>
      <c r="M22" s="127">
        <v>46136</v>
      </c>
      <c r="N22" s="127"/>
      <c r="O22" s="125"/>
      <c r="P22" s="125"/>
      <c r="Q22" s="125"/>
      <c r="R22" s="125"/>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row>
    <row r="23" spans="1:72" s="97" customFormat="1" ht="198" x14ac:dyDescent="0.3">
      <c r="A23" s="119">
        <v>9</v>
      </c>
      <c r="B23" s="120" t="s">
        <v>166</v>
      </c>
      <c r="C23" s="128">
        <v>43339</v>
      </c>
      <c r="D23" s="129" t="s">
        <v>167</v>
      </c>
      <c r="E23" s="123" t="s">
        <v>168</v>
      </c>
      <c r="F23" s="124"/>
      <c r="G23" s="122">
        <v>411036</v>
      </c>
      <c r="H23" s="125" t="s">
        <v>161</v>
      </c>
      <c r="I23" s="126"/>
      <c r="J23" s="125"/>
      <c r="K23" s="125" t="s">
        <v>162</v>
      </c>
      <c r="L23" s="124"/>
      <c r="M23" s="127">
        <v>46136</v>
      </c>
      <c r="N23" s="127"/>
      <c r="O23" s="125"/>
      <c r="P23" s="125"/>
      <c r="Q23" s="125"/>
      <c r="R23" s="125"/>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row>
    <row r="24" spans="1:72" s="97" customFormat="1" ht="198" x14ac:dyDescent="0.3">
      <c r="A24" s="119">
        <v>10</v>
      </c>
      <c r="B24" s="120" t="s">
        <v>166</v>
      </c>
      <c r="C24" s="128">
        <v>43339</v>
      </c>
      <c r="D24" s="129" t="s">
        <v>167</v>
      </c>
      <c r="E24" s="123" t="s">
        <v>168</v>
      </c>
      <c r="F24" s="124"/>
      <c r="G24" s="122">
        <v>411037</v>
      </c>
      <c r="H24" s="125" t="s">
        <v>161</v>
      </c>
      <c r="I24" s="126"/>
      <c r="J24" s="125"/>
      <c r="K24" s="125" t="s">
        <v>162</v>
      </c>
      <c r="L24" s="124"/>
      <c r="M24" s="127">
        <v>46136</v>
      </c>
      <c r="N24" s="127"/>
      <c r="O24" s="125"/>
      <c r="P24" s="125"/>
      <c r="Q24" s="125"/>
      <c r="R24" s="125"/>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row>
    <row r="25" spans="1:72" s="97" customFormat="1" ht="198" x14ac:dyDescent="0.3">
      <c r="A25" s="119">
        <v>11</v>
      </c>
      <c r="B25" s="120" t="s">
        <v>166</v>
      </c>
      <c r="C25" s="128">
        <v>43339</v>
      </c>
      <c r="D25" s="129" t="s">
        <v>167</v>
      </c>
      <c r="E25" s="123" t="s">
        <v>168</v>
      </c>
      <c r="F25" s="124"/>
      <c r="G25" s="122">
        <v>411047</v>
      </c>
      <c r="H25" s="125" t="s">
        <v>161</v>
      </c>
      <c r="I25" s="126"/>
      <c r="J25" s="125"/>
      <c r="K25" s="125" t="s">
        <v>162</v>
      </c>
      <c r="L25" s="124"/>
      <c r="M25" s="127">
        <v>46136</v>
      </c>
      <c r="N25" s="127"/>
      <c r="O25" s="125"/>
      <c r="P25" s="125"/>
      <c r="Q25" s="125"/>
      <c r="R25" s="125"/>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row>
    <row r="26" spans="1:72" s="97" customFormat="1" ht="115.5" x14ac:dyDescent="0.3">
      <c r="A26" s="119">
        <v>12</v>
      </c>
      <c r="B26" s="120" t="s">
        <v>169</v>
      </c>
      <c r="C26" s="130">
        <v>45016</v>
      </c>
      <c r="D26" s="126" t="s">
        <v>170</v>
      </c>
      <c r="E26" s="131" t="s">
        <v>171</v>
      </c>
      <c r="F26" s="132"/>
      <c r="G26" s="126">
        <v>525833</v>
      </c>
      <c r="H26" s="125" t="s">
        <v>161</v>
      </c>
      <c r="I26" s="126"/>
      <c r="J26" s="125"/>
      <c r="K26" s="125" t="s">
        <v>162</v>
      </c>
      <c r="L26" s="124"/>
      <c r="M26" s="127">
        <v>46136</v>
      </c>
      <c r="N26" s="127"/>
      <c r="O26" s="125"/>
      <c r="P26" s="125"/>
      <c r="Q26" s="125"/>
      <c r="R26" s="125"/>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row>
    <row r="27" spans="1:72" s="97" customFormat="1" ht="16.5" x14ac:dyDescent="0.3">
      <c r="A27" s="119">
        <v>13</v>
      </c>
      <c r="B27" s="120" t="s">
        <v>172</v>
      </c>
      <c r="C27" s="130"/>
      <c r="D27" s="126"/>
      <c r="E27" s="126"/>
      <c r="F27" s="132"/>
      <c r="G27" s="126"/>
      <c r="H27" s="125" t="s">
        <v>161</v>
      </c>
      <c r="I27" s="126"/>
      <c r="J27" s="125"/>
      <c r="K27" s="125" t="s">
        <v>162</v>
      </c>
      <c r="L27" s="124"/>
      <c r="M27" s="127">
        <v>46136</v>
      </c>
      <c r="N27" s="127"/>
      <c r="O27" s="125"/>
      <c r="P27" s="125"/>
      <c r="Q27" s="125"/>
      <c r="R27" s="125"/>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row>
    <row r="28" spans="1:72" s="97" customFormat="1" ht="99" x14ac:dyDescent="0.3">
      <c r="A28" s="119">
        <v>14</v>
      </c>
      <c r="B28" s="120" t="s">
        <v>173</v>
      </c>
      <c r="C28" s="130">
        <v>44035</v>
      </c>
      <c r="D28" s="131" t="s">
        <v>174</v>
      </c>
      <c r="E28" s="131" t="s">
        <v>175</v>
      </c>
      <c r="F28" s="126"/>
      <c r="G28" s="126">
        <v>465758</v>
      </c>
      <c r="H28" s="125" t="s">
        <v>161</v>
      </c>
      <c r="I28" s="126" t="s">
        <v>176</v>
      </c>
      <c r="J28" s="125"/>
      <c r="K28" s="125" t="s">
        <v>162</v>
      </c>
      <c r="L28" s="124"/>
      <c r="M28" s="127">
        <v>46136</v>
      </c>
      <c r="N28" s="127"/>
      <c r="O28" s="125"/>
      <c r="P28" s="125"/>
      <c r="Q28" s="125"/>
      <c r="R28" s="125"/>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row>
    <row r="29" spans="1:72" s="97" customFormat="1" ht="148.5" x14ac:dyDescent="0.3">
      <c r="A29" s="119">
        <v>15</v>
      </c>
      <c r="B29" s="120" t="s">
        <v>177</v>
      </c>
      <c r="C29" s="130">
        <v>45016</v>
      </c>
      <c r="D29" s="131" t="s">
        <v>178</v>
      </c>
      <c r="E29" s="131" t="s">
        <v>179</v>
      </c>
      <c r="F29" s="132"/>
      <c r="G29" s="126">
        <v>27473</v>
      </c>
      <c r="H29" s="125" t="s">
        <v>161</v>
      </c>
      <c r="I29" s="126"/>
      <c r="J29" s="125"/>
      <c r="K29" s="125" t="s">
        <v>162</v>
      </c>
      <c r="L29" s="124"/>
      <c r="M29" s="127">
        <v>46136</v>
      </c>
      <c r="N29" s="127"/>
      <c r="O29" s="125"/>
      <c r="P29" s="125"/>
      <c r="Q29" s="125"/>
      <c r="R29" s="125"/>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row>
    <row r="30" spans="1:72" s="97" customFormat="1" ht="280.5" x14ac:dyDescent="0.3">
      <c r="A30" s="119">
        <v>16</v>
      </c>
      <c r="B30" s="120" t="s">
        <v>180</v>
      </c>
      <c r="C30" s="128">
        <v>43346</v>
      </c>
      <c r="D30" s="133" t="s">
        <v>181</v>
      </c>
      <c r="E30" s="123" t="s">
        <v>182</v>
      </c>
      <c r="F30" s="129"/>
      <c r="G30" s="129">
        <v>412374</v>
      </c>
      <c r="H30" s="125" t="s">
        <v>161</v>
      </c>
      <c r="I30" s="126"/>
      <c r="J30" s="125"/>
      <c r="K30" s="125" t="s">
        <v>162</v>
      </c>
      <c r="L30" s="124"/>
      <c r="M30" s="127">
        <v>46136</v>
      </c>
      <c r="N30" s="127"/>
      <c r="O30" s="125"/>
      <c r="P30" s="125"/>
      <c r="Q30" s="125"/>
      <c r="R30" s="125"/>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row>
    <row r="31" spans="1:72" s="97" customFormat="1" ht="280.5" x14ac:dyDescent="0.3">
      <c r="A31" s="119">
        <v>17</v>
      </c>
      <c r="B31" s="120" t="s">
        <v>180</v>
      </c>
      <c r="C31" s="128">
        <v>43346</v>
      </c>
      <c r="D31" s="133" t="s">
        <v>181</v>
      </c>
      <c r="E31" s="123" t="s">
        <v>182</v>
      </c>
      <c r="F31" s="122"/>
      <c r="G31" s="122">
        <v>412373</v>
      </c>
      <c r="H31" s="125" t="s">
        <v>161</v>
      </c>
      <c r="I31" s="126"/>
      <c r="J31" s="125"/>
      <c r="K31" s="125" t="s">
        <v>162</v>
      </c>
      <c r="L31" s="124"/>
      <c r="M31" s="127">
        <v>46136</v>
      </c>
      <c r="N31" s="127"/>
      <c r="O31" s="125"/>
      <c r="P31" s="125"/>
      <c r="Q31" s="125"/>
      <c r="R31" s="125"/>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row>
    <row r="32" spans="1:72" s="97" customFormat="1" ht="66" x14ac:dyDescent="0.3">
      <c r="A32" s="119">
        <v>18</v>
      </c>
      <c r="B32" s="120" t="s">
        <v>183</v>
      </c>
      <c r="C32" s="121">
        <v>43934</v>
      </c>
      <c r="D32" s="122"/>
      <c r="E32" s="134" t="s">
        <v>184</v>
      </c>
      <c r="F32" s="122"/>
      <c r="G32" s="122">
        <v>452402</v>
      </c>
      <c r="H32" s="125" t="s">
        <v>161</v>
      </c>
      <c r="I32" s="126"/>
      <c r="J32" s="125"/>
      <c r="K32" s="125" t="s">
        <v>162</v>
      </c>
      <c r="L32" s="124"/>
      <c r="M32" s="127">
        <v>46136</v>
      </c>
      <c r="N32" s="127"/>
      <c r="O32" s="125"/>
      <c r="P32" s="125"/>
      <c r="Q32" s="125"/>
      <c r="R32" s="125"/>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row>
    <row r="33" spans="1:72" s="97" customFormat="1" ht="66" x14ac:dyDescent="0.3">
      <c r="A33" s="119">
        <v>19</v>
      </c>
      <c r="B33" s="120" t="s">
        <v>183</v>
      </c>
      <c r="C33" s="121">
        <v>43934</v>
      </c>
      <c r="D33" s="122"/>
      <c r="E33" s="134" t="s">
        <v>184</v>
      </c>
      <c r="F33" s="122"/>
      <c r="G33" s="122">
        <v>452403</v>
      </c>
      <c r="H33" s="125" t="s">
        <v>161</v>
      </c>
      <c r="I33" s="126"/>
      <c r="J33" s="125"/>
      <c r="K33" s="125" t="s">
        <v>162</v>
      </c>
      <c r="L33" s="124"/>
      <c r="M33" s="127">
        <v>46136</v>
      </c>
      <c r="N33" s="127"/>
      <c r="O33" s="125"/>
      <c r="P33" s="125"/>
      <c r="Q33" s="125"/>
      <c r="R33" s="125"/>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row>
    <row r="34" spans="1:72" s="97" customFormat="1" ht="66" x14ac:dyDescent="0.3">
      <c r="A34" s="119">
        <v>20</v>
      </c>
      <c r="B34" s="120" t="s">
        <v>183</v>
      </c>
      <c r="C34" s="121">
        <v>43934</v>
      </c>
      <c r="D34" s="122"/>
      <c r="E34" s="134" t="s">
        <v>184</v>
      </c>
      <c r="F34" s="122"/>
      <c r="G34" s="122">
        <v>452404</v>
      </c>
      <c r="H34" s="125" t="s">
        <v>161</v>
      </c>
      <c r="I34" s="126"/>
      <c r="J34" s="125"/>
      <c r="K34" s="125" t="s">
        <v>162</v>
      </c>
      <c r="L34" s="124"/>
      <c r="M34" s="127">
        <v>46136</v>
      </c>
      <c r="N34" s="127"/>
      <c r="O34" s="125"/>
      <c r="P34" s="125"/>
      <c r="Q34" s="125"/>
      <c r="R34" s="125"/>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row>
    <row r="35" spans="1:72" s="97" customFormat="1" ht="66" x14ac:dyDescent="0.3">
      <c r="A35" s="119">
        <v>21</v>
      </c>
      <c r="B35" s="120" t="s">
        <v>183</v>
      </c>
      <c r="C35" s="121">
        <v>43934</v>
      </c>
      <c r="D35" s="122"/>
      <c r="E35" s="134" t="s">
        <v>184</v>
      </c>
      <c r="F35" s="122"/>
      <c r="G35" s="122">
        <v>452405</v>
      </c>
      <c r="H35" s="125" t="s">
        <v>161</v>
      </c>
      <c r="I35" s="126"/>
      <c r="J35" s="125"/>
      <c r="K35" s="125" t="s">
        <v>162</v>
      </c>
      <c r="L35" s="124"/>
      <c r="M35" s="127">
        <v>46136</v>
      </c>
      <c r="N35" s="127"/>
      <c r="O35" s="125"/>
      <c r="P35" s="125"/>
      <c r="Q35" s="125"/>
      <c r="R35" s="125"/>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row>
    <row r="36" spans="1:72" s="97" customFormat="1" ht="115.5" x14ac:dyDescent="0.3">
      <c r="A36" s="119">
        <v>22</v>
      </c>
      <c r="B36" s="120" t="s">
        <v>185</v>
      </c>
      <c r="C36" s="130">
        <v>45016</v>
      </c>
      <c r="D36" s="126" t="s">
        <v>170</v>
      </c>
      <c r="E36" s="131" t="s">
        <v>186</v>
      </c>
      <c r="F36" s="132"/>
      <c r="G36" s="126">
        <v>525833</v>
      </c>
      <c r="H36" s="125" t="s">
        <v>161</v>
      </c>
      <c r="I36" s="126"/>
      <c r="J36" s="125"/>
      <c r="K36" s="125" t="s">
        <v>162</v>
      </c>
      <c r="L36" s="124"/>
      <c r="M36" s="127">
        <v>46136</v>
      </c>
      <c r="N36" s="127"/>
      <c r="O36" s="125"/>
      <c r="P36" s="125"/>
      <c r="Q36" s="125"/>
      <c r="R36" s="125"/>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row>
    <row r="37" spans="1:72" s="97" customFormat="1" ht="16.5" x14ac:dyDescent="0.3">
      <c r="A37" s="119">
        <v>23</v>
      </c>
      <c r="B37" s="120" t="s">
        <v>185</v>
      </c>
      <c r="C37" s="130"/>
      <c r="D37" s="126"/>
      <c r="E37" s="126"/>
      <c r="F37" s="132"/>
      <c r="G37" s="126"/>
      <c r="H37" s="125" t="s">
        <v>161</v>
      </c>
      <c r="I37" s="126"/>
      <c r="J37" s="125"/>
      <c r="K37" s="125" t="s">
        <v>162</v>
      </c>
      <c r="L37" s="124"/>
      <c r="M37" s="127">
        <v>46136</v>
      </c>
      <c r="N37" s="127"/>
      <c r="O37" s="125"/>
      <c r="P37" s="125"/>
      <c r="Q37" s="125"/>
      <c r="R37" s="125"/>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row>
    <row r="38" spans="1:72" s="97" customFormat="1" ht="16.5" x14ac:dyDescent="0.3">
      <c r="A38" s="119">
        <v>24</v>
      </c>
      <c r="B38" s="120" t="s">
        <v>187</v>
      </c>
      <c r="C38" s="130"/>
      <c r="D38" s="126"/>
      <c r="E38" s="126"/>
      <c r="F38" s="132"/>
      <c r="G38" s="126"/>
      <c r="H38" s="125" t="s">
        <v>161</v>
      </c>
      <c r="I38" s="126"/>
      <c r="J38" s="125"/>
      <c r="K38" s="125" t="s">
        <v>162</v>
      </c>
      <c r="L38" s="124"/>
      <c r="M38" s="127">
        <v>46136</v>
      </c>
      <c r="N38" s="127"/>
      <c r="O38" s="125"/>
      <c r="P38" s="125"/>
      <c r="Q38" s="125"/>
      <c r="R38" s="125"/>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row>
    <row r="39" spans="1:72" s="97" customFormat="1" ht="247.5" x14ac:dyDescent="0.3">
      <c r="A39" s="119">
        <v>25</v>
      </c>
      <c r="B39" s="120" t="s">
        <v>188</v>
      </c>
      <c r="C39" s="128">
        <v>43242</v>
      </c>
      <c r="D39" s="133" t="s">
        <v>189</v>
      </c>
      <c r="E39" s="123" t="s">
        <v>190</v>
      </c>
      <c r="F39" s="132"/>
      <c r="G39" s="126">
        <v>393116</v>
      </c>
      <c r="H39" s="125" t="s">
        <v>161</v>
      </c>
      <c r="I39" s="126"/>
      <c r="J39" s="566"/>
      <c r="K39" s="566"/>
      <c r="L39" s="566"/>
      <c r="M39" s="127">
        <v>46136</v>
      </c>
      <c r="N39" s="127"/>
      <c r="O39" s="125"/>
      <c r="P39" s="125"/>
      <c r="Q39" s="125"/>
      <c r="R39" s="125"/>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row>
    <row r="40" spans="1:72" s="97" customFormat="1" ht="247.5" x14ac:dyDescent="0.3">
      <c r="A40" s="119">
        <v>26</v>
      </c>
      <c r="B40" s="120" t="s">
        <v>188</v>
      </c>
      <c r="C40" s="128">
        <v>43242</v>
      </c>
      <c r="D40" s="133" t="s">
        <v>189</v>
      </c>
      <c r="E40" s="123" t="s">
        <v>190</v>
      </c>
      <c r="F40" s="124"/>
      <c r="G40" s="129">
        <v>393118</v>
      </c>
      <c r="H40" s="125" t="s">
        <v>161</v>
      </c>
      <c r="I40" s="126"/>
      <c r="J40" s="566"/>
      <c r="K40" s="566"/>
      <c r="L40" s="566"/>
      <c r="M40" s="127">
        <v>46136</v>
      </c>
      <c r="N40" s="127"/>
      <c r="O40" s="125"/>
      <c r="P40" s="125"/>
      <c r="Q40" s="125"/>
      <c r="R40" s="125"/>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row>
    <row r="41" spans="1:72" s="97" customFormat="1" ht="247.5" x14ac:dyDescent="0.3">
      <c r="A41" s="119">
        <v>27</v>
      </c>
      <c r="B41" s="120" t="s">
        <v>188</v>
      </c>
      <c r="C41" s="128">
        <v>43242</v>
      </c>
      <c r="D41" s="133" t="s">
        <v>189</v>
      </c>
      <c r="E41" s="123" t="s">
        <v>190</v>
      </c>
      <c r="F41" s="124"/>
      <c r="G41" s="122">
        <v>393124</v>
      </c>
      <c r="H41" s="125" t="s">
        <v>161</v>
      </c>
      <c r="I41" s="126"/>
      <c r="J41" s="566"/>
      <c r="K41" s="566"/>
      <c r="L41" s="566"/>
      <c r="M41" s="127">
        <v>46136</v>
      </c>
      <c r="N41" s="127"/>
      <c r="O41" s="125"/>
      <c r="P41" s="125"/>
      <c r="Q41" s="125"/>
      <c r="R41" s="125"/>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row>
    <row r="42" spans="1:72" s="97" customFormat="1" ht="247.5" x14ac:dyDescent="0.3">
      <c r="A42" s="119">
        <v>28</v>
      </c>
      <c r="B42" s="120" t="s">
        <v>188</v>
      </c>
      <c r="C42" s="128">
        <v>43242</v>
      </c>
      <c r="D42" s="133" t="s">
        <v>189</v>
      </c>
      <c r="E42" s="123" t="s">
        <v>190</v>
      </c>
      <c r="F42" s="124"/>
      <c r="G42" s="122">
        <v>393125</v>
      </c>
      <c r="H42" s="125" t="s">
        <v>161</v>
      </c>
      <c r="I42" s="126"/>
      <c r="J42" s="566"/>
      <c r="K42" s="566"/>
      <c r="L42" s="566"/>
      <c r="M42" s="127">
        <v>46136</v>
      </c>
      <c r="N42" s="127"/>
      <c r="O42" s="125"/>
      <c r="P42" s="125"/>
      <c r="Q42" s="125"/>
      <c r="R42" s="125"/>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row>
    <row r="43" spans="1:72" s="97" customFormat="1" ht="247.5" x14ac:dyDescent="0.3">
      <c r="A43" s="119">
        <v>29</v>
      </c>
      <c r="B43" s="120" t="s">
        <v>188</v>
      </c>
      <c r="C43" s="128">
        <v>43242</v>
      </c>
      <c r="D43" s="133" t="s">
        <v>189</v>
      </c>
      <c r="E43" s="123" t="s">
        <v>190</v>
      </c>
      <c r="F43" s="124"/>
      <c r="G43" s="122">
        <v>393126</v>
      </c>
      <c r="H43" s="125" t="s">
        <v>161</v>
      </c>
      <c r="I43" s="126"/>
      <c r="J43" s="566"/>
      <c r="K43" s="566"/>
      <c r="L43" s="566"/>
      <c r="M43" s="127">
        <v>46136</v>
      </c>
      <c r="N43" s="127"/>
      <c r="O43" s="125"/>
      <c r="P43" s="125"/>
      <c r="Q43" s="125"/>
      <c r="R43" s="125"/>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row>
    <row r="44" spans="1:72" s="97" customFormat="1" ht="247.5" x14ac:dyDescent="0.3">
      <c r="A44" s="119">
        <v>30</v>
      </c>
      <c r="B44" s="120" t="s">
        <v>188</v>
      </c>
      <c r="C44" s="128">
        <v>43242</v>
      </c>
      <c r="D44" s="133" t="s">
        <v>189</v>
      </c>
      <c r="E44" s="123" t="s">
        <v>190</v>
      </c>
      <c r="F44" s="124"/>
      <c r="G44" s="129">
        <v>393128</v>
      </c>
      <c r="H44" s="125" t="s">
        <v>161</v>
      </c>
      <c r="I44" s="126"/>
      <c r="J44" s="566"/>
      <c r="K44" s="566"/>
      <c r="L44" s="566"/>
      <c r="M44" s="127">
        <v>46136</v>
      </c>
      <c r="N44" s="127"/>
      <c r="O44" s="125"/>
      <c r="P44" s="125"/>
      <c r="Q44" s="125"/>
      <c r="R44" s="125"/>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row>
    <row r="45" spans="1:72" s="97" customFormat="1" ht="198" x14ac:dyDescent="0.3">
      <c r="A45" s="119">
        <v>31</v>
      </c>
      <c r="B45" s="120" t="s">
        <v>191</v>
      </c>
      <c r="C45" s="128">
        <v>43272</v>
      </c>
      <c r="D45" s="133" t="s">
        <v>192</v>
      </c>
      <c r="E45" s="123" t="s">
        <v>193</v>
      </c>
      <c r="F45" s="124"/>
      <c r="G45" s="129">
        <v>397089</v>
      </c>
      <c r="H45" s="125" t="s">
        <v>161</v>
      </c>
      <c r="I45" s="126"/>
      <c r="J45" s="566"/>
      <c r="K45" s="566"/>
      <c r="L45" s="566"/>
      <c r="M45" s="127">
        <v>46136</v>
      </c>
      <c r="N45" s="127"/>
      <c r="O45" s="125"/>
      <c r="P45" s="125"/>
      <c r="Q45" s="125"/>
      <c r="R45" s="125"/>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row>
    <row r="46" spans="1:72" s="97" customFormat="1" ht="198" x14ac:dyDescent="0.3">
      <c r="A46" s="119">
        <v>32</v>
      </c>
      <c r="B46" s="120" t="s">
        <v>191</v>
      </c>
      <c r="C46" s="128">
        <v>43272</v>
      </c>
      <c r="D46" s="133" t="s">
        <v>192</v>
      </c>
      <c r="E46" s="123" t="s">
        <v>193</v>
      </c>
      <c r="F46" s="124"/>
      <c r="G46" s="129">
        <v>397090</v>
      </c>
      <c r="H46" s="125" t="s">
        <v>161</v>
      </c>
      <c r="I46" s="126"/>
      <c r="J46" s="566"/>
      <c r="K46" s="566"/>
      <c r="L46" s="566"/>
      <c r="M46" s="127">
        <v>46136</v>
      </c>
      <c r="N46" s="127"/>
      <c r="O46" s="125"/>
      <c r="P46" s="125"/>
      <c r="Q46" s="125"/>
      <c r="R46" s="125"/>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row>
    <row r="47" spans="1:72" s="97" customFormat="1" ht="165" x14ac:dyDescent="0.3">
      <c r="A47" s="119">
        <v>33</v>
      </c>
      <c r="B47" s="120" t="s">
        <v>194</v>
      </c>
      <c r="C47" s="128">
        <v>43278</v>
      </c>
      <c r="D47" s="133" t="s">
        <v>195</v>
      </c>
      <c r="E47" s="123" t="s">
        <v>196</v>
      </c>
      <c r="F47" s="124"/>
      <c r="G47" s="129">
        <v>401384</v>
      </c>
      <c r="H47" s="125" t="s">
        <v>161</v>
      </c>
      <c r="I47" s="126"/>
      <c r="J47" s="566"/>
      <c r="K47" s="566"/>
      <c r="L47" s="566"/>
      <c r="M47" s="127">
        <v>46136</v>
      </c>
      <c r="N47" s="127"/>
      <c r="O47" s="125"/>
      <c r="P47" s="125"/>
      <c r="Q47" s="125"/>
      <c r="R47" s="125"/>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row>
    <row r="48" spans="1:72" s="97" customFormat="1" ht="165" x14ac:dyDescent="0.3">
      <c r="A48" s="119">
        <v>34</v>
      </c>
      <c r="B48" s="120" t="s">
        <v>194</v>
      </c>
      <c r="C48" s="128">
        <v>43278</v>
      </c>
      <c r="D48" s="133" t="s">
        <v>195</v>
      </c>
      <c r="E48" s="123" t="s">
        <v>196</v>
      </c>
      <c r="F48" s="124"/>
      <c r="G48" s="129">
        <v>401387</v>
      </c>
      <c r="H48" s="125" t="s">
        <v>161</v>
      </c>
      <c r="I48" s="126"/>
      <c r="J48" s="566"/>
      <c r="K48" s="566"/>
      <c r="L48" s="566"/>
      <c r="M48" s="127">
        <v>46136</v>
      </c>
      <c r="N48" s="127"/>
      <c r="O48" s="125"/>
      <c r="P48" s="125"/>
      <c r="Q48" s="125"/>
      <c r="R48" s="125"/>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row>
    <row r="49" spans="1:72" s="97" customFormat="1" ht="165" x14ac:dyDescent="0.3">
      <c r="A49" s="119">
        <v>35</v>
      </c>
      <c r="B49" s="120" t="s">
        <v>194</v>
      </c>
      <c r="C49" s="128">
        <v>43278</v>
      </c>
      <c r="D49" s="133" t="s">
        <v>195</v>
      </c>
      <c r="E49" s="123" t="s">
        <v>196</v>
      </c>
      <c r="F49" s="124"/>
      <c r="G49" s="129">
        <v>401391</v>
      </c>
      <c r="H49" s="125" t="s">
        <v>161</v>
      </c>
      <c r="I49" s="126"/>
      <c r="J49" s="566"/>
      <c r="K49" s="566"/>
      <c r="L49" s="566"/>
      <c r="M49" s="127">
        <v>46136</v>
      </c>
      <c r="N49" s="127"/>
      <c r="O49" s="125"/>
      <c r="P49" s="125"/>
      <c r="Q49" s="125"/>
      <c r="R49" s="125"/>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row>
    <row r="50" spans="1:72" s="97" customFormat="1" ht="165" x14ac:dyDescent="0.3">
      <c r="A50" s="119">
        <v>36</v>
      </c>
      <c r="B50" s="120" t="s">
        <v>194</v>
      </c>
      <c r="C50" s="128">
        <v>43278</v>
      </c>
      <c r="D50" s="133" t="s">
        <v>195</v>
      </c>
      <c r="E50" s="123" t="s">
        <v>196</v>
      </c>
      <c r="F50" s="124"/>
      <c r="G50" s="129">
        <v>401393</v>
      </c>
      <c r="H50" s="125" t="s">
        <v>161</v>
      </c>
      <c r="I50" s="126"/>
      <c r="J50" s="566"/>
      <c r="K50" s="566"/>
      <c r="L50" s="566"/>
      <c r="M50" s="127">
        <v>46136</v>
      </c>
      <c r="N50" s="127"/>
      <c r="O50" s="125"/>
      <c r="P50" s="125"/>
      <c r="Q50" s="125"/>
      <c r="R50" s="125"/>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row>
    <row r="51" spans="1:72" s="97" customFormat="1" ht="165" x14ac:dyDescent="0.3">
      <c r="A51" s="119">
        <v>37</v>
      </c>
      <c r="B51" s="120" t="s">
        <v>194</v>
      </c>
      <c r="C51" s="128">
        <v>43278</v>
      </c>
      <c r="D51" s="133" t="s">
        <v>195</v>
      </c>
      <c r="E51" s="123" t="s">
        <v>196</v>
      </c>
      <c r="F51" s="132"/>
      <c r="G51" s="126">
        <v>401396</v>
      </c>
      <c r="H51" s="125" t="s">
        <v>161</v>
      </c>
      <c r="I51" s="126"/>
      <c r="J51" s="566"/>
      <c r="K51" s="566"/>
      <c r="L51" s="566"/>
      <c r="M51" s="127">
        <v>46136</v>
      </c>
      <c r="N51" s="127"/>
      <c r="O51" s="125"/>
      <c r="P51" s="125"/>
      <c r="Q51" s="125"/>
      <c r="R51" s="125"/>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row>
    <row r="52" spans="1:72" s="97" customFormat="1" ht="165" x14ac:dyDescent="0.3">
      <c r="A52" s="119">
        <v>38</v>
      </c>
      <c r="B52" s="120" t="s">
        <v>194</v>
      </c>
      <c r="C52" s="128">
        <v>43278</v>
      </c>
      <c r="D52" s="133" t="s">
        <v>195</v>
      </c>
      <c r="E52" s="123" t="s">
        <v>196</v>
      </c>
      <c r="F52" s="132"/>
      <c r="G52" s="126">
        <v>401399</v>
      </c>
      <c r="H52" s="125" t="s">
        <v>161</v>
      </c>
      <c r="I52" s="126"/>
      <c r="J52" s="566"/>
      <c r="K52" s="566"/>
      <c r="L52" s="566"/>
      <c r="M52" s="127">
        <v>46136</v>
      </c>
      <c r="N52" s="127"/>
      <c r="O52" s="125"/>
      <c r="P52" s="125"/>
      <c r="Q52" s="125"/>
      <c r="R52" s="125"/>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row>
    <row r="53" spans="1:72" s="97" customFormat="1" ht="66" x14ac:dyDescent="0.3">
      <c r="A53" s="119">
        <v>39</v>
      </c>
      <c r="B53" s="120" t="s">
        <v>197</v>
      </c>
      <c r="C53" s="128">
        <v>43798</v>
      </c>
      <c r="D53" s="129" t="s">
        <v>198</v>
      </c>
      <c r="E53" s="135" t="s">
        <v>199</v>
      </c>
      <c r="F53" s="136"/>
      <c r="G53" s="136">
        <v>442142</v>
      </c>
      <c r="H53" s="125" t="s">
        <v>161</v>
      </c>
      <c r="I53" s="126" t="s">
        <v>200</v>
      </c>
      <c r="J53" s="125"/>
      <c r="K53" s="125" t="s">
        <v>162</v>
      </c>
      <c r="L53" s="124"/>
      <c r="M53" s="127">
        <v>46136</v>
      </c>
      <c r="N53" s="127"/>
      <c r="O53" s="125"/>
      <c r="P53" s="125"/>
      <c r="Q53" s="125"/>
      <c r="R53" s="125"/>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c r="BS53" s="99"/>
      <c r="BT53" s="99"/>
    </row>
    <row r="54" spans="1:72" s="97" customFormat="1" ht="66" x14ac:dyDescent="0.3">
      <c r="A54" s="119">
        <v>40</v>
      </c>
      <c r="B54" s="120" t="s">
        <v>201</v>
      </c>
      <c r="C54" s="128">
        <v>43798</v>
      </c>
      <c r="D54" s="129" t="s">
        <v>198</v>
      </c>
      <c r="E54" s="135" t="s">
        <v>199</v>
      </c>
      <c r="F54" s="124"/>
      <c r="G54" s="124">
        <v>442143</v>
      </c>
      <c r="H54" s="125" t="s">
        <v>161</v>
      </c>
      <c r="I54" s="126" t="s">
        <v>200</v>
      </c>
      <c r="J54" s="125"/>
      <c r="K54" s="125" t="s">
        <v>162</v>
      </c>
      <c r="L54" s="124"/>
      <c r="M54" s="127">
        <v>46136</v>
      </c>
      <c r="N54" s="127"/>
      <c r="O54" s="125"/>
      <c r="P54" s="125"/>
      <c r="Q54" s="125"/>
      <c r="R54" s="125"/>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99"/>
      <c r="BS54" s="99"/>
      <c r="BT54" s="99"/>
    </row>
    <row r="55" spans="1:72" s="97" customFormat="1" ht="66" x14ac:dyDescent="0.3">
      <c r="A55" s="119">
        <v>41</v>
      </c>
      <c r="B55" s="120" t="s">
        <v>201</v>
      </c>
      <c r="C55" s="128">
        <v>43798</v>
      </c>
      <c r="D55" s="129" t="s">
        <v>198</v>
      </c>
      <c r="E55" s="135" t="s">
        <v>199</v>
      </c>
      <c r="F55" s="124"/>
      <c r="G55" s="124">
        <v>442144</v>
      </c>
      <c r="H55" s="125" t="s">
        <v>161</v>
      </c>
      <c r="I55" s="126" t="s">
        <v>200</v>
      </c>
      <c r="J55" s="125"/>
      <c r="K55" s="125" t="s">
        <v>162</v>
      </c>
      <c r="L55" s="124"/>
      <c r="M55" s="127">
        <v>46136</v>
      </c>
      <c r="N55" s="127"/>
      <c r="O55" s="125"/>
      <c r="P55" s="125"/>
      <c r="Q55" s="125"/>
      <c r="R55" s="125"/>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row>
    <row r="56" spans="1:72" s="97" customFormat="1" ht="66" x14ac:dyDescent="0.3">
      <c r="A56" s="119">
        <v>42</v>
      </c>
      <c r="B56" s="120" t="s">
        <v>201</v>
      </c>
      <c r="C56" s="128">
        <v>43798</v>
      </c>
      <c r="D56" s="129" t="s">
        <v>198</v>
      </c>
      <c r="E56" s="135" t="s">
        <v>199</v>
      </c>
      <c r="F56" s="124"/>
      <c r="G56" s="124">
        <v>442145</v>
      </c>
      <c r="H56" s="125" t="s">
        <v>161</v>
      </c>
      <c r="I56" s="126" t="s">
        <v>202</v>
      </c>
      <c r="J56" s="125"/>
      <c r="K56" s="125" t="s">
        <v>162</v>
      </c>
      <c r="L56" s="124"/>
      <c r="M56" s="127">
        <v>46136</v>
      </c>
      <c r="N56" s="127"/>
      <c r="O56" s="125"/>
      <c r="P56" s="125"/>
      <c r="Q56" s="125"/>
      <c r="R56" s="125"/>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row>
    <row r="57" spans="1:72" s="97" customFormat="1" ht="66" x14ac:dyDescent="0.3">
      <c r="A57" s="119">
        <v>43</v>
      </c>
      <c r="B57" s="120" t="s">
        <v>201</v>
      </c>
      <c r="C57" s="128">
        <v>43798</v>
      </c>
      <c r="D57" s="129" t="s">
        <v>198</v>
      </c>
      <c r="E57" s="135" t="s">
        <v>199</v>
      </c>
      <c r="F57" s="124"/>
      <c r="G57" s="124">
        <v>442174</v>
      </c>
      <c r="H57" s="125" t="s">
        <v>161</v>
      </c>
      <c r="I57" s="126" t="s">
        <v>202</v>
      </c>
      <c r="J57" s="125"/>
      <c r="K57" s="125" t="s">
        <v>162</v>
      </c>
      <c r="L57" s="124"/>
      <c r="M57" s="127">
        <v>46136</v>
      </c>
      <c r="N57" s="127"/>
      <c r="O57" s="125"/>
      <c r="P57" s="125"/>
      <c r="Q57" s="125"/>
      <c r="R57" s="125"/>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row>
    <row r="58" spans="1:72" s="97" customFormat="1" ht="66" x14ac:dyDescent="0.3">
      <c r="A58" s="119">
        <v>44</v>
      </c>
      <c r="B58" s="120" t="s">
        <v>201</v>
      </c>
      <c r="C58" s="128">
        <v>43798</v>
      </c>
      <c r="D58" s="129" t="s">
        <v>198</v>
      </c>
      <c r="E58" s="135" t="s">
        <v>199</v>
      </c>
      <c r="F58" s="124"/>
      <c r="G58" s="122">
        <v>442176</v>
      </c>
      <c r="H58" s="125" t="s">
        <v>161</v>
      </c>
      <c r="I58" s="126" t="s">
        <v>176</v>
      </c>
      <c r="J58" s="125"/>
      <c r="K58" s="125" t="s">
        <v>162</v>
      </c>
      <c r="L58" s="124"/>
      <c r="M58" s="127">
        <v>46136</v>
      </c>
      <c r="N58" s="127"/>
      <c r="O58" s="125"/>
      <c r="P58" s="125"/>
      <c r="Q58" s="125"/>
      <c r="R58" s="125"/>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row>
    <row r="59" spans="1:72" s="97" customFormat="1" ht="66" x14ac:dyDescent="0.3">
      <c r="A59" s="119">
        <v>45</v>
      </c>
      <c r="B59" s="120" t="s">
        <v>201</v>
      </c>
      <c r="C59" s="128">
        <v>43798</v>
      </c>
      <c r="D59" s="129" t="s">
        <v>198</v>
      </c>
      <c r="E59" s="135" t="s">
        <v>199</v>
      </c>
      <c r="F59" s="124"/>
      <c r="G59" s="122">
        <v>442256</v>
      </c>
      <c r="H59" s="125" t="s">
        <v>161</v>
      </c>
      <c r="I59" s="126" t="s">
        <v>176</v>
      </c>
      <c r="J59" s="125"/>
      <c r="K59" s="125" t="s">
        <v>162</v>
      </c>
      <c r="L59" s="124"/>
      <c r="M59" s="127">
        <v>46136</v>
      </c>
      <c r="N59" s="127"/>
      <c r="O59" s="125"/>
      <c r="P59" s="125"/>
      <c r="Q59" s="125"/>
      <c r="R59" s="125"/>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row>
    <row r="60" spans="1:72" s="97" customFormat="1" ht="66" x14ac:dyDescent="0.3">
      <c r="A60" s="119">
        <v>46</v>
      </c>
      <c r="B60" s="120" t="s">
        <v>201</v>
      </c>
      <c r="C60" s="128">
        <v>43798</v>
      </c>
      <c r="D60" s="129" t="s">
        <v>198</v>
      </c>
      <c r="E60" s="135" t="s">
        <v>199</v>
      </c>
      <c r="F60" s="124"/>
      <c r="G60" s="122">
        <v>442257</v>
      </c>
      <c r="H60" s="125" t="s">
        <v>161</v>
      </c>
      <c r="I60" s="126" t="s">
        <v>202</v>
      </c>
      <c r="J60" s="125"/>
      <c r="K60" s="125" t="s">
        <v>162</v>
      </c>
      <c r="L60" s="124"/>
      <c r="M60" s="127">
        <v>46136</v>
      </c>
      <c r="N60" s="127"/>
      <c r="O60" s="125"/>
      <c r="P60" s="125"/>
      <c r="Q60" s="125"/>
      <c r="R60" s="125"/>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row>
    <row r="61" spans="1:72" s="97" customFormat="1" ht="66" x14ac:dyDescent="0.3">
      <c r="A61" s="119">
        <v>47</v>
      </c>
      <c r="B61" s="120" t="s">
        <v>201</v>
      </c>
      <c r="C61" s="128">
        <v>43798</v>
      </c>
      <c r="D61" s="129" t="s">
        <v>198</v>
      </c>
      <c r="E61" s="135" t="s">
        <v>199</v>
      </c>
      <c r="F61" s="124"/>
      <c r="G61" s="122">
        <v>442260</v>
      </c>
      <c r="H61" s="125" t="s">
        <v>161</v>
      </c>
      <c r="I61" s="126" t="s">
        <v>203</v>
      </c>
      <c r="J61" s="125"/>
      <c r="K61" s="125" t="s">
        <v>162</v>
      </c>
      <c r="L61" s="124"/>
      <c r="M61" s="127">
        <v>46136</v>
      </c>
      <c r="N61" s="127"/>
      <c r="O61" s="125"/>
      <c r="P61" s="125"/>
      <c r="Q61" s="125"/>
      <c r="R61" s="125"/>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row>
    <row r="62" spans="1:72" s="97" customFormat="1" ht="66" x14ac:dyDescent="0.3">
      <c r="A62" s="119">
        <v>48</v>
      </c>
      <c r="B62" s="120" t="s">
        <v>201</v>
      </c>
      <c r="C62" s="121">
        <v>43798</v>
      </c>
      <c r="D62" s="122" t="s">
        <v>198</v>
      </c>
      <c r="E62" s="135" t="s">
        <v>199</v>
      </c>
      <c r="F62" s="124"/>
      <c r="G62" s="122">
        <v>442142</v>
      </c>
      <c r="H62" s="125" t="s">
        <v>161</v>
      </c>
      <c r="I62" s="126" t="s">
        <v>204</v>
      </c>
      <c r="J62" s="125"/>
      <c r="K62" s="125" t="s">
        <v>162</v>
      </c>
      <c r="L62" s="124"/>
      <c r="M62" s="127">
        <v>46136</v>
      </c>
      <c r="N62" s="127"/>
      <c r="O62" s="125"/>
      <c r="P62" s="125"/>
      <c r="Q62" s="125"/>
      <c r="R62" s="125"/>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row>
    <row r="63" spans="1:72" s="97" customFormat="1" ht="49.5" x14ac:dyDescent="0.3">
      <c r="A63" s="119">
        <v>49</v>
      </c>
      <c r="B63" s="120" t="s">
        <v>205</v>
      </c>
      <c r="C63" s="121">
        <v>35985</v>
      </c>
      <c r="D63" s="122" t="s">
        <v>206</v>
      </c>
      <c r="E63" s="135" t="s">
        <v>207</v>
      </c>
      <c r="F63" s="124">
        <v>250</v>
      </c>
      <c r="G63" s="122">
        <v>11123</v>
      </c>
      <c r="H63" s="125"/>
      <c r="I63" s="126" t="s">
        <v>176</v>
      </c>
      <c r="J63" s="125"/>
      <c r="K63" s="125" t="s">
        <v>162</v>
      </c>
      <c r="L63" s="124"/>
      <c r="M63" s="127">
        <v>46136</v>
      </c>
      <c r="N63" s="127"/>
      <c r="O63" s="125"/>
      <c r="P63" s="125"/>
      <c r="Q63" s="125"/>
      <c r="R63" s="125"/>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row>
    <row r="64" spans="1:72" s="97" customFormat="1" ht="409.5" x14ac:dyDescent="0.3">
      <c r="A64" s="119">
        <v>50</v>
      </c>
      <c r="B64" s="120" t="s">
        <v>201</v>
      </c>
      <c r="C64" s="128">
        <v>43951</v>
      </c>
      <c r="D64" s="129"/>
      <c r="E64" s="123" t="s">
        <v>208</v>
      </c>
      <c r="F64" s="124"/>
      <c r="G64" s="122">
        <v>453733</v>
      </c>
      <c r="H64" s="125" t="s">
        <v>161</v>
      </c>
      <c r="I64" s="126" t="s">
        <v>200</v>
      </c>
      <c r="J64" s="125"/>
      <c r="K64" s="125" t="s">
        <v>162</v>
      </c>
      <c r="L64" s="124"/>
      <c r="M64" s="127">
        <v>46136</v>
      </c>
      <c r="N64" s="127"/>
      <c r="O64" s="125"/>
      <c r="P64" s="125"/>
      <c r="Q64" s="125"/>
      <c r="R64" s="125"/>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row>
    <row r="65" spans="1:72" s="97" customFormat="1" ht="82.5" x14ac:dyDescent="0.3">
      <c r="A65" s="119">
        <v>51</v>
      </c>
      <c r="B65" s="120" t="s">
        <v>209</v>
      </c>
      <c r="C65" s="121">
        <v>43916</v>
      </c>
      <c r="D65" s="122" t="s">
        <v>210</v>
      </c>
      <c r="E65" s="137" t="s">
        <v>211</v>
      </c>
      <c r="F65" s="124"/>
      <c r="G65" s="122">
        <v>455810</v>
      </c>
      <c r="H65" s="125" t="s">
        <v>161</v>
      </c>
      <c r="I65" s="126" t="s">
        <v>200</v>
      </c>
      <c r="J65" s="566"/>
      <c r="K65" s="566"/>
      <c r="L65" s="566"/>
      <c r="M65" s="127"/>
      <c r="N65" s="127"/>
      <c r="O65" s="125"/>
      <c r="P65" s="125"/>
      <c r="Q65" s="125"/>
      <c r="R65" s="125"/>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row>
    <row r="66" spans="1:72" s="97" customFormat="1" ht="82.5" x14ac:dyDescent="0.3">
      <c r="A66" s="119">
        <v>52</v>
      </c>
      <c r="B66" s="120" t="s">
        <v>209</v>
      </c>
      <c r="C66" s="121">
        <v>43916</v>
      </c>
      <c r="D66" s="122" t="s">
        <v>210</v>
      </c>
      <c r="E66" s="137" t="s">
        <v>211</v>
      </c>
      <c r="F66" s="124"/>
      <c r="G66" s="122">
        <v>455811</v>
      </c>
      <c r="H66" s="125" t="s">
        <v>161</v>
      </c>
      <c r="I66" s="126" t="s">
        <v>200</v>
      </c>
      <c r="J66" s="566"/>
      <c r="K66" s="566"/>
      <c r="L66" s="566"/>
      <c r="M66" s="127"/>
      <c r="N66" s="127"/>
      <c r="O66" s="125"/>
      <c r="P66" s="125"/>
      <c r="Q66" s="125"/>
      <c r="R66" s="125"/>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99"/>
      <c r="BR66" s="99"/>
      <c r="BS66" s="99"/>
      <c r="BT66" s="99"/>
    </row>
    <row r="67" spans="1:72" s="97" customFormat="1" ht="165" x14ac:dyDescent="0.3">
      <c r="A67" s="119">
        <v>53</v>
      </c>
      <c r="B67" s="120" t="s">
        <v>209</v>
      </c>
      <c r="C67" s="121">
        <v>44067</v>
      </c>
      <c r="D67" s="122" t="s">
        <v>212</v>
      </c>
      <c r="E67" s="137" t="s">
        <v>213</v>
      </c>
      <c r="F67" s="124"/>
      <c r="G67" s="122">
        <v>475706</v>
      </c>
      <c r="H67" s="125" t="s">
        <v>161</v>
      </c>
      <c r="I67" s="126"/>
      <c r="J67" s="566"/>
      <c r="K67" s="566"/>
      <c r="L67" s="566"/>
      <c r="M67" s="127"/>
      <c r="N67" s="127"/>
      <c r="O67" s="125"/>
      <c r="P67" s="125"/>
      <c r="Q67" s="125"/>
      <c r="R67" s="125"/>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c r="BS67" s="99"/>
      <c r="BT67" s="99"/>
    </row>
    <row r="68" spans="1:72" s="97" customFormat="1" ht="165" x14ac:dyDescent="0.3">
      <c r="A68" s="119">
        <v>54</v>
      </c>
      <c r="B68" s="120" t="s">
        <v>214</v>
      </c>
      <c r="C68" s="121">
        <v>44067</v>
      </c>
      <c r="D68" s="122" t="s">
        <v>212</v>
      </c>
      <c r="E68" s="137" t="s">
        <v>213</v>
      </c>
      <c r="F68" s="124"/>
      <c r="G68" s="122">
        <v>475708</v>
      </c>
      <c r="H68" s="125" t="s">
        <v>161</v>
      </c>
      <c r="I68" s="126"/>
      <c r="J68" s="566"/>
      <c r="K68" s="566"/>
      <c r="L68" s="566"/>
      <c r="M68" s="127">
        <v>46136</v>
      </c>
      <c r="N68" s="127"/>
      <c r="O68" s="125"/>
      <c r="P68" s="125"/>
      <c r="Q68" s="125"/>
      <c r="R68" s="125"/>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row>
    <row r="69" spans="1:72" s="97" customFormat="1" ht="165" x14ac:dyDescent="0.3">
      <c r="A69" s="119">
        <v>55</v>
      </c>
      <c r="B69" s="120" t="s">
        <v>214</v>
      </c>
      <c r="C69" s="121">
        <v>44067</v>
      </c>
      <c r="D69" s="122" t="s">
        <v>212</v>
      </c>
      <c r="E69" s="137" t="s">
        <v>213</v>
      </c>
      <c r="F69" s="124"/>
      <c r="G69" s="122">
        <v>475709</v>
      </c>
      <c r="H69" s="125" t="s">
        <v>161</v>
      </c>
      <c r="I69" s="126"/>
      <c r="J69" s="566"/>
      <c r="K69" s="566"/>
      <c r="L69" s="566"/>
      <c r="M69" s="127">
        <v>46136</v>
      </c>
      <c r="N69" s="127"/>
      <c r="O69" s="125"/>
      <c r="P69" s="125"/>
      <c r="Q69" s="125"/>
      <c r="R69" s="125"/>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row>
    <row r="70" spans="1:72" s="97" customFormat="1" ht="165" x14ac:dyDescent="0.3">
      <c r="A70" s="119">
        <v>56</v>
      </c>
      <c r="B70" s="120" t="s">
        <v>214</v>
      </c>
      <c r="C70" s="121">
        <v>44067</v>
      </c>
      <c r="D70" s="122" t="s">
        <v>212</v>
      </c>
      <c r="E70" s="137" t="s">
        <v>213</v>
      </c>
      <c r="F70" s="124"/>
      <c r="G70" s="122">
        <v>475710</v>
      </c>
      <c r="H70" s="125" t="s">
        <v>161</v>
      </c>
      <c r="I70" s="126"/>
      <c r="J70" s="566"/>
      <c r="K70" s="566"/>
      <c r="L70" s="566"/>
      <c r="M70" s="127">
        <v>46136</v>
      </c>
      <c r="N70" s="127"/>
      <c r="O70" s="125"/>
      <c r="P70" s="125"/>
      <c r="Q70" s="125"/>
      <c r="R70" s="125"/>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row>
    <row r="71" spans="1:72" s="97" customFormat="1" ht="165" x14ac:dyDescent="0.3">
      <c r="A71" s="119">
        <v>57</v>
      </c>
      <c r="B71" s="120" t="s">
        <v>214</v>
      </c>
      <c r="C71" s="121">
        <v>44067</v>
      </c>
      <c r="D71" s="122" t="s">
        <v>212</v>
      </c>
      <c r="E71" s="137" t="s">
        <v>213</v>
      </c>
      <c r="F71" s="124"/>
      <c r="G71" s="122">
        <v>475711</v>
      </c>
      <c r="H71" s="125" t="s">
        <v>161</v>
      </c>
      <c r="I71" s="126"/>
      <c r="J71" s="566"/>
      <c r="K71" s="566"/>
      <c r="L71" s="566"/>
      <c r="M71" s="127">
        <v>46136</v>
      </c>
      <c r="N71" s="127"/>
      <c r="O71" s="125"/>
      <c r="P71" s="125"/>
      <c r="Q71" s="125"/>
      <c r="R71" s="125"/>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99"/>
      <c r="BR71" s="99"/>
      <c r="BS71" s="99"/>
      <c r="BT71" s="99"/>
    </row>
    <row r="72" spans="1:72" s="97" customFormat="1" ht="165" x14ac:dyDescent="0.3">
      <c r="A72" s="119">
        <v>58</v>
      </c>
      <c r="B72" s="120" t="s">
        <v>214</v>
      </c>
      <c r="C72" s="121">
        <v>44067</v>
      </c>
      <c r="D72" s="122" t="s">
        <v>212</v>
      </c>
      <c r="E72" s="137" t="s">
        <v>213</v>
      </c>
      <c r="F72" s="124"/>
      <c r="G72" s="122">
        <v>475712</v>
      </c>
      <c r="H72" s="125" t="s">
        <v>161</v>
      </c>
      <c r="I72" s="126"/>
      <c r="J72" s="566"/>
      <c r="K72" s="566"/>
      <c r="L72" s="566"/>
      <c r="M72" s="127">
        <v>46136</v>
      </c>
      <c r="N72" s="127"/>
      <c r="O72" s="125"/>
      <c r="P72" s="125"/>
      <c r="Q72" s="125"/>
      <c r="R72" s="125"/>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99"/>
      <c r="BS72" s="99"/>
      <c r="BT72" s="99"/>
    </row>
    <row r="73" spans="1:72" s="97" customFormat="1" ht="165" x14ac:dyDescent="0.3">
      <c r="A73" s="119">
        <v>59</v>
      </c>
      <c r="B73" s="120" t="s">
        <v>214</v>
      </c>
      <c r="C73" s="121">
        <v>44067</v>
      </c>
      <c r="D73" s="122" t="s">
        <v>212</v>
      </c>
      <c r="E73" s="137" t="s">
        <v>213</v>
      </c>
      <c r="F73" s="124"/>
      <c r="G73" s="122">
        <v>475713</v>
      </c>
      <c r="H73" s="125" t="s">
        <v>161</v>
      </c>
      <c r="I73" s="126"/>
      <c r="J73" s="566"/>
      <c r="K73" s="566"/>
      <c r="L73" s="566"/>
      <c r="M73" s="127">
        <v>46136</v>
      </c>
      <c r="N73" s="127"/>
      <c r="O73" s="125"/>
      <c r="P73" s="125"/>
      <c r="Q73" s="125"/>
      <c r="R73" s="125"/>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row>
    <row r="74" spans="1:72" s="97" customFormat="1" ht="165" x14ac:dyDescent="0.3">
      <c r="A74" s="119">
        <v>60</v>
      </c>
      <c r="B74" s="120" t="s">
        <v>214</v>
      </c>
      <c r="C74" s="121">
        <v>44067</v>
      </c>
      <c r="D74" s="122" t="s">
        <v>212</v>
      </c>
      <c r="E74" s="137" t="s">
        <v>213</v>
      </c>
      <c r="F74" s="124"/>
      <c r="G74" s="122">
        <v>475714</v>
      </c>
      <c r="H74" s="125" t="s">
        <v>161</v>
      </c>
      <c r="I74" s="126"/>
      <c r="J74" s="566"/>
      <c r="K74" s="566"/>
      <c r="L74" s="566"/>
      <c r="M74" s="127">
        <v>46136</v>
      </c>
      <c r="N74" s="127"/>
      <c r="O74" s="125"/>
      <c r="P74" s="125"/>
      <c r="Q74" s="125"/>
      <c r="R74" s="125"/>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row>
    <row r="75" spans="1:72" s="97" customFormat="1" ht="165" x14ac:dyDescent="0.3">
      <c r="A75" s="119">
        <v>61</v>
      </c>
      <c r="B75" s="120" t="s">
        <v>214</v>
      </c>
      <c r="C75" s="121">
        <v>44067</v>
      </c>
      <c r="D75" s="122" t="s">
        <v>212</v>
      </c>
      <c r="E75" s="137" t="s">
        <v>213</v>
      </c>
      <c r="F75" s="124"/>
      <c r="G75" s="122">
        <v>475717</v>
      </c>
      <c r="H75" s="125" t="s">
        <v>161</v>
      </c>
      <c r="I75" s="126"/>
      <c r="J75" s="566"/>
      <c r="K75" s="566"/>
      <c r="L75" s="566"/>
      <c r="M75" s="127">
        <v>46136</v>
      </c>
      <c r="N75" s="127"/>
      <c r="O75" s="125"/>
      <c r="P75" s="125"/>
      <c r="Q75" s="125"/>
      <c r="R75" s="125"/>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row>
    <row r="76" spans="1:72" s="97" customFormat="1" ht="165" x14ac:dyDescent="0.3">
      <c r="A76" s="119">
        <v>62</v>
      </c>
      <c r="B76" s="120" t="s">
        <v>214</v>
      </c>
      <c r="C76" s="121">
        <v>44067</v>
      </c>
      <c r="D76" s="122" t="s">
        <v>212</v>
      </c>
      <c r="E76" s="137" t="s">
        <v>213</v>
      </c>
      <c r="F76" s="124"/>
      <c r="G76" s="122">
        <v>475718</v>
      </c>
      <c r="H76" s="125" t="s">
        <v>161</v>
      </c>
      <c r="I76" s="126"/>
      <c r="J76" s="566"/>
      <c r="K76" s="566"/>
      <c r="L76" s="566"/>
      <c r="M76" s="127">
        <v>46136</v>
      </c>
      <c r="N76" s="127"/>
      <c r="O76" s="125"/>
      <c r="P76" s="125"/>
      <c r="Q76" s="125"/>
      <c r="R76" s="125"/>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row>
    <row r="77" spans="1:72" s="97" customFormat="1" ht="165" x14ac:dyDescent="0.3">
      <c r="A77" s="119">
        <v>63</v>
      </c>
      <c r="B77" s="120" t="s">
        <v>214</v>
      </c>
      <c r="C77" s="121">
        <v>44067</v>
      </c>
      <c r="D77" s="122" t="s">
        <v>212</v>
      </c>
      <c r="E77" s="137" t="s">
        <v>213</v>
      </c>
      <c r="F77" s="124"/>
      <c r="G77" s="122">
        <v>475719</v>
      </c>
      <c r="H77" s="125" t="s">
        <v>161</v>
      </c>
      <c r="I77" s="126"/>
      <c r="J77" s="566"/>
      <c r="K77" s="566"/>
      <c r="L77" s="566"/>
      <c r="M77" s="127">
        <v>46136</v>
      </c>
      <c r="N77" s="127"/>
      <c r="O77" s="125"/>
      <c r="P77" s="125"/>
      <c r="Q77" s="125"/>
      <c r="R77" s="125"/>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row>
    <row r="78" spans="1:72" s="97" customFormat="1" ht="165" x14ac:dyDescent="0.3">
      <c r="A78" s="119">
        <v>64</v>
      </c>
      <c r="B78" s="120" t="s">
        <v>214</v>
      </c>
      <c r="C78" s="121">
        <v>44067</v>
      </c>
      <c r="D78" s="122" t="s">
        <v>212</v>
      </c>
      <c r="E78" s="137" t="s">
        <v>213</v>
      </c>
      <c r="F78" s="124"/>
      <c r="G78" s="122">
        <v>475722</v>
      </c>
      <c r="H78" s="125" t="s">
        <v>161</v>
      </c>
      <c r="I78" s="126"/>
      <c r="J78" s="566"/>
      <c r="K78" s="566"/>
      <c r="L78" s="566"/>
      <c r="M78" s="127">
        <v>46136</v>
      </c>
      <c r="N78" s="127"/>
      <c r="O78" s="125"/>
      <c r="P78" s="125"/>
      <c r="Q78" s="125"/>
      <c r="R78" s="125"/>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row>
    <row r="79" spans="1:72" s="97" customFormat="1" ht="16.5" x14ac:dyDescent="0.3">
      <c r="A79" s="119">
        <v>65</v>
      </c>
      <c r="B79" s="120" t="s">
        <v>214</v>
      </c>
      <c r="C79" s="122"/>
      <c r="D79" s="122"/>
      <c r="E79" s="124"/>
      <c r="F79" s="124"/>
      <c r="G79" s="122">
        <v>475733</v>
      </c>
      <c r="H79" s="125" t="s">
        <v>161</v>
      </c>
      <c r="I79" s="126"/>
      <c r="J79" s="566"/>
      <c r="K79" s="566"/>
      <c r="L79" s="566"/>
      <c r="M79" s="127">
        <v>46136</v>
      </c>
      <c r="N79" s="127"/>
      <c r="O79" s="125"/>
      <c r="P79" s="125"/>
      <c r="Q79" s="125"/>
      <c r="R79" s="125"/>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row>
    <row r="80" spans="1:72" s="97" customFormat="1" ht="82.5" x14ac:dyDescent="0.3">
      <c r="A80" s="119">
        <v>66</v>
      </c>
      <c r="B80" s="120" t="s">
        <v>214</v>
      </c>
      <c r="C80" s="130">
        <v>44078</v>
      </c>
      <c r="D80" s="131" t="s">
        <v>215</v>
      </c>
      <c r="E80" s="131" t="s">
        <v>216</v>
      </c>
      <c r="F80" s="138"/>
      <c r="G80" s="139" t="s">
        <v>217</v>
      </c>
      <c r="H80" s="125" t="s">
        <v>161</v>
      </c>
      <c r="I80" s="126" t="s">
        <v>218</v>
      </c>
      <c r="J80" s="566"/>
      <c r="K80" s="566"/>
      <c r="L80" s="566"/>
      <c r="M80" s="127"/>
      <c r="N80" s="127"/>
      <c r="O80" s="125"/>
      <c r="P80" s="125"/>
      <c r="Q80" s="125"/>
      <c r="R80" s="125"/>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99"/>
      <c r="BR80" s="99"/>
      <c r="BS80" s="99"/>
      <c r="BT80" s="99"/>
    </row>
    <row r="81" spans="1:72" s="97" customFormat="1" ht="82.5" x14ac:dyDescent="0.3">
      <c r="A81" s="119">
        <v>67</v>
      </c>
      <c r="B81" s="120" t="s">
        <v>219</v>
      </c>
      <c r="C81" s="130">
        <v>44078</v>
      </c>
      <c r="D81" s="131" t="s">
        <v>215</v>
      </c>
      <c r="E81" s="131" t="s">
        <v>216</v>
      </c>
      <c r="F81" s="138"/>
      <c r="G81" s="139" t="s">
        <v>220</v>
      </c>
      <c r="H81" s="125" t="s">
        <v>161</v>
      </c>
      <c r="I81" s="126" t="s">
        <v>218</v>
      </c>
      <c r="J81" s="566"/>
      <c r="K81" s="566"/>
      <c r="L81" s="566"/>
      <c r="M81" s="127"/>
      <c r="N81" s="127"/>
      <c r="O81" s="125"/>
      <c r="P81" s="125"/>
      <c r="Q81" s="125"/>
      <c r="R81" s="125"/>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99"/>
      <c r="BQ81" s="99"/>
      <c r="BR81" s="99"/>
      <c r="BS81" s="99"/>
      <c r="BT81" s="99"/>
    </row>
    <row r="82" spans="1:72" s="97" customFormat="1" ht="82.5" x14ac:dyDescent="0.3">
      <c r="A82" s="119">
        <v>68</v>
      </c>
      <c r="B82" s="120" t="s">
        <v>219</v>
      </c>
      <c r="C82" s="130">
        <v>44078</v>
      </c>
      <c r="D82" s="131" t="s">
        <v>215</v>
      </c>
      <c r="E82" s="131" t="s">
        <v>216</v>
      </c>
      <c r="F82" s="138"/>
      <c r="G82" s="139" t="s">
        <v>221</v>
      </c>
      <c r="H82" s="125" t="s">
        <v>161</v>
      </c>
      <c r="I82" s="126" t="s">
        <v>218</v>
      </c>
      <c r="J82" s="566"/>
      <c r="K82" s="566"/>
      <c r="L82" s="566"/>
      <c r="M82" s="127"/>
      <c r="N82" s="127"/>
      <c r="O82" s="125"/>
      <c r="P82" s="125"/>
      <c r="Q82" s="125"/>
      <c r="R82" s="125"/>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row>
    <row r="83" spans="1:72" s="97" customFormat="1" ht="82.5" x14ac:dyDescent="0.3">
      <c r="A83" s="119">
        <v>69</v>
      </c>
      <c r="B83" s="120" t="s">
        <v>219</v>
      </c>
      <c r="C83" s="130">
        <v>44078</v>
      </c>
      <c r="D83" s="131" t="s">
        <v>215</v>
      </c>
      <c r="E83" s="131" t="s">
        <v>216</v>
      </c>
      <c r="F83" s="138"/>
      <c r="G83" s="139" t="s">
        <v>222</v>
      </c>
      <c r="H83" s="125" t="s">
        <v>161</v>
      </c>
      <c r="I83" s="126" t="s">
        <v>218</v>
      </c>
      <c r="J83" s="566"/>
      <c r="K83" s="566"/>
      <c r="L83" s="566"/>
      <c r="M83" s="127"/>
      <c r="N83" s="127"/>
      <c r="O83" s="125"/>
      <c r="P83" s="125"/>
      <c r="Q83" s="125"/>
      <c r="R83" s="125"/>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row>
    <row r="84" spans="1:72" s="97" customFormat="1" ht="82.5" x14ac:dyDescent="0.3">
      <c r="A84" s="119">
        <v>70</v>
      </c>
      <c r="B84" s="120" t="s">
        <v>219</v>
      </c>
      <c r="C84" s="130">
        <v>44078</v>
      </c>
      <c r="D84" s="131" t="s">
        <v>215</v>
      </c>
      <c r="E84" s="131" t="s">
        <v>216</v>
      </c>
      <c r="F84" s="138"/>
      <c r="G84" s="139" t="s">
        <v>223</v>
      </c>
      <c r="H84" s="125" t="s">
        <v>161</v>
      </c>
      <c r="I84" s="126" t="s">
        <v>218</v>
      </c>
      <c r="J84" s="566"/>
      <c r="K84" s="566"/>
      <c r="L84" s="566"/>
      <c r="M84" s="127"/>
      <c r="N84" s="127"/>
      <c r="O84" s="125"/>
      <c r="P84" s="125"/>
      <c r="Q84" s="125"/>
      <c r="R84" s="125"/>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row>
    <row r="85" spans="1:72" s="97" customFormat="1" ht="82.5" x14ac:dyDescent="0.3">
      <c r="A85" s="119">
        <v>71</v>
      </c>
      <c r="B85" s="120" t="s">
        <v>219</v>
      </c>
      <c r="C85" s="130">
        <v>44078</v>
      </c>
      <c r="D85" s="131" t="s">
        <v>215</v>
      </c>
      <c r="E85" s="131" t="s">
        <v>216</v>
      </c>
      <c r="F85" s="138"/>
      <c r="G85" s="139" t="s">
        <v>224</v>
      </c>
      <c r="H85" s="125" t="s">
        <v>161</v>
      </c>
      <c r="I85" s="126" t="s">
        <v>218</v>
      </c>
      <c r="J85" s="566"/>
      <c r="K85" s="566"/>
      <c r="L85" s="566"/>
      <c r="M85" s="127"/>
      <c r="N85" s="127"/>
      <c r="O85" s="125"/>
      <c r="P85" s="125"/>
      <c r="Q85" s="125"/>
      <c r="R85" s="125"/>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99"/>
      <c r="BR85" s="99"/>
      <c r="BS85" s="99"/>
      <c r="BT85" s="99"/>
    </row>
    <row r="86" spans="1:72" s="97" customFormat="1" ht="82.5" x14ac:dyDescent="0.3">
      <c r="A86" s="119">
        <v>72</v>
      </c>
      <c r="B86" s="120" t="s">
        <v>219</v>
      </c>
      <c r="C86" s="130">
        <v>44078</v>
      </c>
      <c r="D86" s="131" t="s">
        <v>215</v>
      </c>
      <c r="E86" s="131" t="s">
        <v>216</v>
      </c>
      <c r="F86" s="138"/>
      <c r="G86" s="139" t="s">
        <v>225</v>
      </c>
      <c r="H86" s="125" t="s">
        <v>161</v>
      </c>
      <c r="I86" s="126" t="s">
        <v>218</v>
      </c>
      <c r="J86" s="566"/>
      <c r="K86" s="566"/>
      <c r="L86" s="566"/>
      <c r="M86" s="127"/>
      <c r="N86" s="127"/>
      <c r="O86" s="125"/>
      <c r="P86" s="125"/>
      <c r="Q86" s="125"/>
      <c r="R86" s="125"/>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row>
    <row r="87" spans="1:72" s="97" customFormat="1" ht="82.5" x14ac:dyDescent="0.3">
      <c r="A87" s="119">
        <v>73</v>
      </c>
      <c r="B87" s="120" t="s">
        <v>219</v>
      </c>
      <c r="C87" s="130">
        <v>44078</v>
      </c>
      <c r="D87" s="131" t="s">
        <v>215</v>
      </c>
      <c r="E87" s="131" t="s">
        <v>216</v>
      </c>
      <c r="F87" s="138"/>
      <c r="G87" s="139" t="s">
        <v>226</v>
      </c>
      <c r="H87" s="125" t="s">
        <v>161</v>
      </c>
      <c r="I87" s="126" t="s">
        <v>227</v>
      </c>
      <c r="J87" s="566"/>
      <c r="K87" s="566"/>
      <c r="L87" s="566"/>
      <c r="M87" s="127"/>
      <c r="N87" s="127"/>
      <c r="O87" s="125"/>
      <c r="P87" s="125"/>
      <c r="Q87" s="125"/>
      <c r="R87" s="125"/>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row>
    <row r="88" spans="1:72" s="97" customFormat="1" ht="82.5" x14ac:dyDescent="0.3">
      <c r="A88" s="119">
        <v>74</v>
      </c>
      <c r="B88" s="120" t="s">
        <v>219</v>
      </c>
      <c r="C88" s="130">
        <v>44078</v>
      </c>
      <c r="D88" s="131" t="s">
        <v>215</v>
      </c>
      <c r="E88" s="131" t="s">
        <v>216</v>
      </c>
      <c r="F88" s="138"/>
      <c r="G88" s="139" t="s">
        <v>228</v>
      </c>
      <c r="H88" s="125" t="s">
        <v>161</v>
      </c>
      <c r="I88" s="126" t="s">
        <v>200</v>
      </c>
      <c r="J88" s="566"/>
      <c r="K88" s="566"/>
      <c r="L88" s="566"/>
      <c r="M88" s="127"/>
      <c r="N88" s="127"/>
      <c r="O88" s="125"/>
      <c r="P88" s="125"/>
      <c r="Q88" s="125"/>
      <c r="R88" s="125"/>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99"/>
      <c r="BT88" s="99"/>
    </row>
    <row r="89" spans="1:72" s="97" customFormat="1" ht="82.5" x14ac:dyDescent="0.3">
      <c r="A89" s="119">
        <v>75</v>
      </c>
      <c r="B89" s="120" t="s">
        <v>219</v>
      </c>
      <c r="C89" s="130">
        <v>44078</v>
      </c>
      <c r="D89" s="131" t="s">
        <v>215</v>
      </c>
      <c r="E89" s="131" t="s">
        <v>216</v>
      </c>
      <c r="F89" s="138"/>
      <c r="G89" s="139" t="s">
        <v>229</v>
      </c>
      <c r="H89" s="125" t="s">
        <v>161</v>
      </c>
      <c r="I89" s="126" t="s">
        <v>200</v>
      </c>
      <c r="J89" s="566"/>
      <c r="K89" s="566"/>
      <c r="L89" s="566"/>
      <c r="M89" s="127"/>
      <c r="N89" s="127"/>
      <c r="O89" s="125"/>
      <c r="P89" s="125"/>
      <c r="Q89" s="125"/>
      <c r="R89" s="125"/>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row>
    <row r="90" spans="1:72" s="97" customFormat="1" ht="165" x14ac:dyDescent="0.3">
      <c r="A90" s="119">
        <v>76</v>
      </c>
      <c r="B90" s="120" t="s">
        <v>219</v>
      </c>
      <c r="C90" s="130">
        <v>43279</v>
      </c>
      <c r="D90" s="131" t="s">
        <v>230</v>
      </c>
      <c r="E90" s="131" t="s">
        <v>231</v>
      </c>
      <c r="F90" s="138"/>
      <c r="G90" s="139">
        <v>398399</v>
      </c>
      <c r="H90" s="125" t="s">
        <v>161</v>
      </c>
      <c r="I90" s="126"/>
      <c r="J90" s="566"/>
      <c r="K90" s="566"/>
      <c r="L90" s="566"/>
      <c r="M90" s="127"/>
      <c r="N90" s="127"/>
      <c r="O90" s="125"/>
      <c r="P90" s="125"/>
      <c r="Q90" s="125"/>
      <c r="R90" s="125"/>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99"/>
      <c r="BR90" s="99"/>
      <c r="BS90" s="99"/>
      <c r="BT90" s="99"/>
    </row>
    <row r="91" spans="1:72" s="97" customFormat="1" ht="82.5" x14ac:dyDescent="0.3">
      <c r="A91" s="119">
        <v>77</v>
      </c>
      <c r="B91" s="120" t="s">
        <v>232</v>
      </c>
      <c r="C91" s="130">
        <v>44078</v>
      </c>
      <c r="D91" s="131" t="s">
        <v>215</v>
      </c>
      <c r="E91" s="131" t="s">
        <v>216</v>
      </c>
      <c r="F91" s="138"/>
      <c r="G91" s="139" t="s">
        <v>233</v>
      </c>
      <c r="H91" s="125" t="s">
        <v>161</v>
      </c>
      <c r="I91" s="126" t="s">
        <v>234</v>
      </c>
      <c r="J91" s="566"/>
      <c r="K91" s="566"/>
      <c r="L91" s="566"/>
      <c r="M91" s="127"/>
      <c r="N91" s="127"/>
      <c r="O91" s="125"/>
      <c r="P91" s="125"/>
      <c r="Q91" s="125"/>
      <c r="R91" s="125"/>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row>
    <row r="92" spans="1:72" s="97" customFormat="1" ht="409.5" x14ac:dyDescent="0.3">
      <c r="A92" s="119">
        <v>78</v>
      </c>
      <c r="B92" s="120" t="s">
        <v>219</v>
      </c>
      <c r="C92" s="128">
        <v>43977</v>
      </c>
      <c r="D92" s="129" t="s">
        <v>235</v>
      </c>
      <c r="E92" s="140" t="s">
        <v>236</v>
      </c>
      <c r="F92" s="124"/>
      <c r="G92" s="129" t="s">
        <v>237</v>
      </c>
      <c r="H92" s="125" t="s">
        <v>161</v>
      </c>
      <c r="I92" s="126" t="s">
        <v>200</v>
      </c>
      <c r="J92" s="566"/>
      <c r="K92" s="566"/>
      <c r="L92" s="566"/>
      <c r="M92" s="127">
        <v>46136</v>
      </c>
      <c r="N92" s="127"/>
      <c r="O92" s="125"/>
      <c r="P92" s="125"/>
      <c r="Q92" s="125"/>
      <c r="R92" s="125"/>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row>
    <row r="93" spans="1:72" s="99" customFormat="1" ht="409.5" x14ac:dyDescent="0.3">
      <c r="A93" s="119">
        <v>79</v>
      </c>
      <c r="B93" s="120" t="s">
        <v>238</v>
      </c>
      <c r="C93" s="128">
        <v>43977</v>
      </c>
      <c r="D93" s="129" t="s">
        <v>235</v>
      </c>
      <c r="E93" s="140" t="s">
        <v>236</v>
      </c>
      <c r="F93" s="124"/>
      <c r="G93" s="122" t="s">
        <v>239</v>
      </c>
      <c r="H93" s="125" t="s">
        <v>161</v>
      </c>
      <c r="I93" s="126" t="s">
        <v>200</v>
      </c>
      <c r="J93" s="125"/>
      <c r="K93" s="125" t="s">
        <v>162</v>
      </c>
      <c r="L93" s="124"/>
      <c r="M93" s="127">
        <v>46136</v>
      </c>
      <c r="N93" s="127"/>
      <c r="O93" s="125"/>
      <c r="P93" s="125"/>
      <c r="Q93" s="125"/>
      <c r="R93" s="125"/>
    </row>
    <row r="94" spans="1:72" s="97" customFormat="1" ht="409.5" x14ac:dyDescent="0.3">
      <c r="A94" s="119">
        <v>80</v>
      </c>
      <c r="B94" s="120" t="s">
        <v>238</v>
      </c>
      <c r="C94" s="128">
        <v>43977</v>
      </c>
      <c r="D94" s="129" t="s">
        <v>235</v>
      </c>
      <c r="E94" s="140" t="s">
        <v>236</v>
      </c>
      <c r="F94" s="124"/>
      <c r="G94" s="122" t="s">
        <v>240</v>
      </c>
      <c r="H94" s="125" t="s">
        <v>161</v>
      </c>
      <c r="I94" s="126" t="s">
        <v>200</v>
      </c>
      <c r="J94" s="566" t="s">
        <v>162</v>
      </c>
      <c r="K94" s="566"/>
      <c r="L94" s="566"/>
      <c r="M94" s="127">
        <v>46136</v>
      </c>
      <c r="N94" s="127"/>
      <c r="O94" s="125"/>
      <c r="P94" s="125"/>
      <c r="Q94" s="125"/>
      <c r="R94" s="125"/>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99"/>
      <c r="BR94" s="99"/>
      <c r="BS94" s="99"/>
      <c r="BT94" s="99"/>
    </row>
    <row r="95" spans="1:72" s="97" customFormat="1" ht="409.5" x14ac:dyDescent="0.3">
      <c r="A95" s="119">
        <v>81</v>
      </c>
      <c r="B95" s="120" t="s">
        <v>238</v>
      </c>
      <c r="C95" s="128">
        <v>43971</v>
      </c>
      <c r="D95" s="129" t="s">
        <v>235</v>
      </c>
      <c r="E95" s="140" t="s">
        <v>236</v>
      </c>
      <c r="F95" s="124"/>
      <c r="G95" s="122" t="s">
        <v>241</v>
      </c>
      <c r="H95" s="125" t="s">
        <v>161</v>
      </c>
      <c r="I95" s="126" t="s">
        <v>200</v>
      </c>
      <c r="J95" s="566" t="s">
        <v>162</v>
      </c>
      <c r="K95" s="566"/>
      <c r="L95" s="566"/>
      <c r="M95" s="127">
        <v>46136</v>
      </c>
      <c r="N95" s="127"/>
      <c r="O95" s="125"/>
      <c r="P95" s="125"/>
      <c r="Q95" s="125"/>
      <c r="R95" s="125"/>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c r="BL95" s="99"/>
      <c r="BM95" s="99"/>
      <c r="BN95" s="99"/>
      <c r="BO95" s="99"/>
      <c r="BP95" s="99"/>
      <c r="BQ95" s="99"/>
      <c r="BR95" s="99"/>
      <c r="BS95" s="99"/>
      <c r="BT95" s="99"/>
    </row>
    <row r="96" spans="1:72" s="97" customFormat="1" ht="409.5" x14ac:dyDescent="0.3">
      <c r="A96" s="119">
        <v>82</v>
      </c>
      <c r="B96" s="120" t="s">
        <v>238</v>
      </c>
      <c r="C96" s="128">
        <v>43971</v>
      </c>
      <c r="D96" s="129" t="s">
        <v>235</v>
      </c>
      <c r="E96" s="140" t="s">
        <v>236</v>
      </c>
      <c r="F96" s="124"/>
      <c r="G96" s="122" t="s">
        <v>242</v>
      </c>
      <c r="H96" s="125" t="s">
        <v>161</v>
      </c>
      <c r="I96" s="126" t="s">
        <v>200</v>
      </c>
      <c r="J96" s="125"/>
      <c r="K96" s="125" t="s">
        <v>162</v>
      </c>
      <c r="L96" s="124"/>
      <c r="M96" s="127">
        <v>46136</v>
      </c>
      <c r="N96" s="127"/>
      <c r="O96" s="125"/>
      <c r="P96" s="125"/>
      <c r="Q96" s="125"/>
      <c r="R96" s="125"/>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c r="BL96" s="99"/>
      <c r="BM96" s="99"/>
      <c r="BN96" s="99"/>
      <c r="BO96" s="99"/>
      <c r="BP96" s="99"/>
      <c r="BQ96" s="99"/>
      <c r="BR96" s="99"/>
      <c r="BS96" s="99"/>
      <c r="BT96" s="99"/>
    </row>
    <row r="97" spans="1:72" s="97" customFormat="1" ht="396.75" customHeight="1" x14ac:dyDescent="0.3">
      <c r="A97" s="119">
        <v>83</v>
      </c>
      <c r="B97" s="120" t="s">
        <v>238</v>
      </c>
      <c r="C97" s="128">
        <v>43971</v>
      </c>
      <c r="D97" s="129" t="s">
        <v>235</v>
      </c>
      <c r="E97" s="141" t="s">
        <v>236</v>
      </c>
      <c r="F97" s="124"/>
      <c r="G97" s="122" t="s">
        <v>243</v>
      </c>
      <c r="H97" s="125" t="s">
        <v>161</v>
      </c>
      <c r="I97" s="126" t="s">
        <v>200</v>
      </c>
      <c r="J97" s="125"/>
      <c r="K97" s="125" t="s">
        <v>162</v>
      </c>
      <c r="L97" s="124"/>
      <c r="M97" s="127">
        <v>46136</v>
      </c>
      <c r="N97" s="127"/>
      <c r="O97" s="125"/>
      <c r="P97" s="125"/>
      <c r="Q97" s="125"/>
      <c r="R97" s="125"/>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99"/>
    </row>
    <row r="98" spans="1:72" s="99" customFormat="1" ht="409.5" x14ac:dyDescent="0.3">
      <c r="A98" s="119">
        <v>84</v>
      </c>
      <c r="B98" s="120" t="s">
        <v>238</v>
      </c>
      <c r="C98" s="128">
        <v>43971</v>
      </c>
      <c r="D98" s="129" t="s">
        <v>235</v>
      </c>
      <c r="E98" s="140" t="s">
        <v>236</v>
      </c>
      <c r="F98" s="124"/>
      <c r="G98" s="122" t="s">
        <v>244</v>
      </c>
      <c r="H98" s="125" t="s">
        <v>161</v>
      </c>
      <c r="I98" s="126" t="s">
        <v>200</v>
      </c>
      <c r="J98" s="125"/>
      <c r="K98" s="125" t="s">
        <v>162</v>
      </c>
      <c r="L98" s="124"/>
      <c r="M98" s="127">
        <v>46136</v>
      </c>
      <c r="N98" s="127"/>
      <c r="O98" s="125"/>
      <c r="P98" s="125"/>
      <c r="Q98" s="125"/>
      <c r="R98" s="125"/>
    </row>
    <row r="99" spans="1:72" s="97" customFormat="1" ht="409.5" x14ac:dyDescent="0.3">
      <c r="A99" s="119">
        <v>85</v>
      </c>
      <c r="B99" s="120" t="s">
        <v>238</v>
      </c>
      <c r="C99" s="128">
        <v>43971</v>
      </c>
      <c r="D99" s="129" t="s">
        <v>235</v>
      </c>
      <c r="E99" s="140" t="s">
        <v>236</v>
      </c>
      <c r="F99" s="124"/>
      <c r="G99" s="122" t="s">
        <v>245</v>
      </c>
      <c r="H99" s="125" t="s">
        <v>161</v>
      </c>
      <c r="I99" s="126" t="s">
        <v>200</v>
      </c>
      <c r="J99" s="125"/>
      <c r="K99" s="125" t="s">
        <v>162</v>
      </c>
      <c r="L99" s="124"/>
      <c r="M99" s="127">
        <v>46136</v>
      </c>
      <c r="N99" s="127"/>
      <c r="O99" s="125"/>
      <c r="P99" s="125"/>
      <c r="Q99" s="125"/>
      <c r="R99" s="125"/>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row>
    <row r="100" spans="1:72" s="97" customFormat="1" ht="409.5" x14ac:dyDescent="0.3">
      <c r="A100" s="119">
        <v>86</v>
      </c>
      <c r="B100" s="120" t="s">
        <v>238</v>
      </c>
      <c r="C100" s="128">
        <v>43971</v>
      </c>
      <c r="D100" s="129" t="s">
        <v>235</v>
      </c>
      <c r="E100" s="140" t="s">
        <v>236</v>
      </c>
      <c r="F100" s="124"/>
      <c r="G100" s="122" t="s">
        <v>246</v>
      </c>
      <c r="H100" s="125" t="s">
        <v>161</v>
      </c>
      <c r="I100" s="126" t="s">
        <v>200</v>
      </c>
      <c r="J100" s="125"/>
      <c r="K100" s="125" t="s">
        <v>162</v>
      </c>
      <c r="L100" s="124"/>
      <c r="M100" s="127">
        <v>46136</v>
      </c>
      <c r="N100" s="127"/>
      <c r="O100" s="125"/>
      <c r="P100" s="125"/>
      <c r="Q100" s="125"/>
      <c r="R100" s="125"/>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row>
    <row r="101" spans="1:72" s="97" customFormat="1" ht="409.5" x14ac:dyDescent="0.3">
      <c r="A101" s="119">
        <v>87</v>
      </c>
      <c r="B101" s="120" t="s">
        <v>238</v>
      </c>
      <c r="C101" s="128">
        <v>43971</v>
      </c>
      <c r="D101" s="129" t="s">
        <v>235</v>
      </c>
      <c r="E101" s="140" t="s">
        <v>236</v>
      </c>
      <c r="F101" s="124"/>
      <c r="G101" s="122" t="s">
        <v>247</v>
      </c>
      <c r="H101" s="125" t="s">
        <v>161</v>
      </c>
      <c r="I101" s="126" t="s">
        <v>200</v>
      </c>
      <c r="J101" s="125"/>
      <c r="K101" s="125" t="s">
        <v>162</v>
      </c>
      <c r="L101" s="124"/>
      <c r="M101" s="127">
        <v>46136</v>
      </c>
      <c r="N101" s="127"/>
      <c r="O101" s="125"/>
      <c r="P101" s="125"/>
      <c r="Q101" s="125"/>
      <c r="R101" s="125"/>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row>
    <row r="102" spans="1:72" s="97" customFormat="1" ht="409.5" x14ac:dyDescent="0.3">
      <c r="A102" s="119">
        <v>88</v>
      </c>
      <c r="B102" s="120" t="s">
        <v>238</v>
      </c>
      <c r="C102" s="128">
        <v>43971</v>
      </c>
      <c r="D102" s="129" t="s">
        <v>235</v>
      </c>
      <c r="E102" s="140" t="s">
        <v>236</v>
      </c>
      <c r="F102" s="124"/>
      <c r="G102" s="122" t="s">
        <v>248</v>
      </c>
      <c r="H102" s="125" t="s">
        <v>161</v>
      </c>
      <c r="I102" s="126" t="s">
        <v>200</v>
      </c>
      <c r="J102" s="125"/>
      <c r="K102" s="125" t="s">
        <v>162</v>
      </c>
      <c r="L102" s="124"/>
      <c r="M102" s="127">
        <v>46136</v>
      </c>
      <c r="N102" s="127"/>
      <c r="O102" s="125"/>
      <c r="P102" s="125"/>
      <c r="Q102" s="125"/>
      <c r="R102" s="125"/>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99"/>
      <c r="BR102" s="99"/>
      <c r="BS102" s="99"/>
      <c r="BT102" s="99"/>
    </row>
    <row r="103" spans="1:72" s="97" customFormat="1" ht="14.25" customHeight="1" x14ac:dyDescent="0.3">
      <c r="A103" s="119">
        <v>89</v>
      </c>
      <c r="B103" s="120" t="s">
        <v>238</v>
      </c>
      <c r="C103" s="128">
        <v>43971</v>
      </c>
      <c r="D103" s="129" t="s">
        <v>235</v>
      </c>
      <c r="E103" s="140" t="s">
        <v>236</v>
      </c>
      <c r="F103" s="124"/>
      <c r="G103" s="122" t="s">
        <v>249</v>
      </c>
      <c r="H103" s="125" t="s">
        <v>161</v>
      </c>
      <c r="I103" s="126" t="s">
        <v>200</v>
      </c>
      <c r="J103" s="125"/>
      <c r="K103" s="125" t="s">
        <v>162</v>
      </c>
      <c r="L103" s="124"/>
      <c r="M103" s="127">
        <v>46136</v>
      </c>
      <c r="N103" s="127"/>
      <c r="O103" s="125"/>
      <c r="P103" s="125"/>
      <c r="Q103" s="125"/>
      <c r="R103" s="125"/>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c r="BL103" s="99"/>
      <c r="BM103" s="99"/>
      <c r="BN103" s="99"/>
      <c r="BO103" s="99"/>
      <c r="BP103" s="99"/>
      <c r="BQ103" s="99"/>
      <c r="BR103" s="99"/>
      <c r="BS103" s="99"/>
      <c r="BT103" s="99"/>
    </row>
    <row r="104" spans="1:72" s="97" customFormat="1" ht="409.5" x14ac:dyDescent="0.3">
      <c r="A104" s="119">
        <v>90</v>
      </c>
      <c r="B104" s="120" t="s">
        <v>238</v>
      </c>
      <c r="C104" s="128">
        <v>43971</v>
      </c>
      <c r="D104" s="129" t="s">
        <v>235</v>
      </c>
      <c r="E104" s="140" t="s">
        <v>236</v>
      </c>
      <c r="F104" s="124"/>
      <c r="G104" s="122" t="s">
        <v>250</v>
      </c>
      <c r="H104" s="125" t="s">
        <v>161</v>
      </c>
      <c r="I104" s="126" t="s">
        <v>200</v>
      </c>
      <c r="J104" s="566" t="s">
        <v>162</v>
      </c>
      <c r="K104" s="566"/>
      <c r="L104" s="566"/>
      <c r="M104" s="127">
        <v>46136</v>
      </c>
      <c r="N104" s="127"/>
      <c r="O104" s="125"/>
      <c r="P104" s="125"/>
      <c r="Q104" s="125"/>
      <c r="R104" s="125"/>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99"/>
      <c r="BR104" s="99"/>
      <c r="BS104" s="99"/>
      <c r="BT104" s="99"/>
    </row>
    <row r="105" spans="1:72" s="97" customFormat="1" ht="14.25" customHeight="1" x14ac:dyDescent="0.3">
      <c r="A105" s="119">
        <v>91</v>
      </c>
      <c r="B105" s="120" t="s">
        <v>238</v>
      </c>
      <c r="C105" s="128">
        <v>43971</v>
      </c>
      <c r="D105" s="129" t="s">
        <v>235</v>
      </c>
      <c r="E105" s="140" t="s">
        <v>236</v>
      </c>
      <c r="F105" s="124"/>
      <c r="G105" s="122" t="s">
        <v>251</v>
      </c>
      <c r="H105" s="125" t="s">
        <v>161</v>
      </c>
      <c r="I105" s="126" t="s">
        <v>200</v>
      </c>
      <c r="J105" s="566" t="s">
        <v>162</v>
      </c>
      <c r="K105" s="566"/>
      <c r="L105" s="566"/>
      <c r="M105" s="127">
        <v>46136</v>
      </c>
      <c r="N105" s="127"/>
      <c r="O105" s="125"/>
      <c r="P105" s="125"/>
      <c r="Q105" s="125"/>
      <c r="R105" s="125"/>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c r="BL105" s="99"/>
      <c r="BM105" s="99"/>
      <c r="BN105" s="99"/>
      <c r="BO105" s="99"/>
      <c r="BP105" s="99"/>
      <c r="BQ105" s="99"/>
      <c r="BR105" s="99"/>
      <c r="BS105" s="99"/>
      <c r="BT105" s="99"/>
    </row>
    <row r="106" spans="1:72" s="97" customFormat="1" ht="409.5" x14ac:dyDescent="0.3">
      <c r="A106" s="119">
        <v>92</v>
      </c>
      <c r="B106" s="120" t="s">
        <v>238</v>
      </c>
      <c r="C106" s="128">
        <v>43971</v>
      </c>
      <c r="D106" s="129" t="s">
        <v>235</v>
      </c>
      <c r="E106" s="140" t="s">
        <v>236</v>
      </c>
      <c r="F106" s="124"/>
      <c r="G106" s="122" t="s">
        <v>252</v>
      </c>
      <c r="H106" s="125" t="s">
        <v>161</v>
      </c>
      <c r="I106" s="126" t="s">
        <v>200</v>
      </c>
      <c r="J106" s="566" t="s">
        <v>162</v>
      </c>
      <c r="K106" s="566"/>
      <c r="L106" s="566"/>
      <c r="M106" s="127">
        <v>46136</v>
      </c>
      <c r="N106" s="127"/>
      <c r="O106" s="125"/>
      <c r="P106" s="125"/>
      <c r="Q106" s="125"/>
      <c r="R106" s="125"/>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c r="BL106" s="99"/>
      <c r="BM106" s="99"/>
      <c r="BN106" s="99"/>
      <c r="BO106" s="99"/>
      <c r="BP106" s="99"/>
      <c r="BQ106" s="99"/>
      <c r="BR106" s="99"/>
      <c r="BS106" s="99"/>
      <c r="BT106" s="99"/>
    </row>
    <row r="107" spans="1:72" s="97" customFormat="1" ht="409.5" x14ac:dyDescent="0.3">
      <c r="A107" s="119">
        <v>93</v>
      </c>
      <c r="B107" s="120" t="s">
        <v>238</v>
      </c>
      <c r="C107" s="128">
        <v>43971</v>
      </c>
      <c r="D107" s="129" t="s">
        <v>235</v>
      </c>
      <c r="E107" s="140" t="s">
        <v>236</v>
      </c>
      <c r="F107" s="124"/>
      <c r="G107" s="122" t="s">
        <v>253</v>
      </c>
      <c r="H107" s="125" t="s">
        <v>161</v>
      </c>
      <c r="I107" s="126" t="s">
        <v>200</v>
      </c>
      <c r="J107" s="566" t="s">
        <v>162</v>
      </c>
      <c r="K107" s="566"/>
      <c r="L107" s="566"/>
      <c r="M107" s="127">
        <v>46136</v>
      </c>
      <c r="N107" s="127"/>
      <c r="O107" s="125"/>
      <c r="P107" s="125"/>
      <c r="Q107" s="125"/>
      <c r="R107" s="125"/>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c r="BI107" s="99"/>
      <c r="BJ107" s="99"/>
      <c r="BK107" s="99"/>
      <c r="BL107" s="99"/>
      <c r="BM107" s="99"/>
      <c r="BN107" s="99"/>
      <c r="BO107" s="99"/>
      <c r="BP107" s="99"/>
      <c r="BQ107" s="99"/>
      <c r="BR107" s="99"/>
      <c r="BS107" s="99"/>
      <c r="BT107" s="99"/>
    </row>
    <row r="108" spans="1:72" s="97" customFormat="1" ht="14.25" customHeight="1" x14ac:dyDescent="0.3">
      <c r="A108" s="119">
        <v>94</v>
      </c>
      <c r="B108" s="120" t="s">
        <v>238</v>
      </c>
      <c r="C108" s="128">
        <v>43971</v>
      </c>
      <c r="D108" s="129" t="s">
        <v>235</v>
      </c>
      <c r="E108" s="140" t="s">
        <v>236</v>
      </c>
      <c r="F108" s="124"/>
      <c r="G108" s="122" t="s">
        <v>254</v>
      </c>
      <c r="H108" s="125" t="s">
        <v>161</v>
      </c>
      <c r="I108" s="126" t="s">
        <v>200</v>
      </c>
      <c r="J108" s="125"/>
      <c r="K108" s="125" t="s">
        <v>162</v>
      </c>
      <c r="L108" s="124"/>
      <c r="M108" s="127">
        <v>46136</v>
      </c>
      <c r="N108" s="127"/>
      <c r="O108" s="125"/>
      <c r="P108" s="125"/>
      <c r="Q108" s="125"/>
      <c r="R108" s="125"/>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c r="BI108" s="99"/>
      <c r="BJ108" s="99"/>
      <c r="BK108" s="99"/>
      <c r="BL108" s="99"/>
      <c r="BM108" s="99"/>
      <c r="BN108" s="99"/>
      <c r="BO108" s="99"/>
      <c r="BP108" s="99"/>
      <c r="BQ108" s="99"/>
      <c r="BR108" s="99"/>
      <c r="BS108" s="99"/>
      <c r="BT108" s="99"/>
    </row>
    <row r="109" spans="1:72" s="97" customFormat="1" ht="409.5" x14ac:dyDescent="0.3">
      <c r="A109" s="119">
        <v>95</v>
      </c>
      <c r="B109" s="120" t="s">
        <v>238</v>
      </c>
      <c r="C109" s="128">
        <v>43971</v>
      </c>
      <c r="D109" s="129" t="s">
        <v>235</v>
      </c>
      <c r="E109" s="140" t="s">
        <v>236</v>
      </c>
      <c r="F109" s="124"/>
      <c r="G109" s="122" t="s">
        <v>255</v>
      </c>
      <c r="H109" s="125" t="s">
        <v>161</v>
      </c>
      <c r="I109" s="126" t="s">
        <v>200</v>
      </c>
      <c r="J109" s="125"/>
      <c r="K109" s="125" t="s">
        <v>162</v>
      </c>
      <c r="L109" s="124"/>
      <c r="M109" s="127">
        <v>46136</v>
      </c>
      <c r="N109" s="127"/>
      <c r="O109" s="125"/>
      <c r="P109" s="125"/>
      <c r="Q109" s="125"/>
      <c r="R109" s="125"/>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c r="BI109" s="99"/>
      <c r="BJ109" s="99"/>
      <c r="BK109" s="99"/>
      <c r="BL109" s="99"/>
      <c r="BM109" s="99"/>
      <c r="BN109" s="99"/>
      <c r="BO109" s="99"/>
      <c r="BP109" s="99"/>
      <c r="BQ109" s="99"/>
      <c r="BR109" s="99"/>
      <c r="BS109" s="99"/>
      <c r="BT109" s="99"/>
    </row>
    <row r="110" spans="1:72" s="97" customFormat="1" ht="409.5" x14ac:dyDescent="0.3">
      <c r="A110" s="119">
        <v>96</v>
      </c>
      <c r="B110" s="120" t="s">
        <v>238</v>
      </c>
      <c r="C110" s="128">
        <v>43971</v>
      </c>
      <c r="D110" s="129" t="s">
        <v>235</v>
      </c>
      <c r="E110" s="140" t="s">
        <v>236</v>
      </c>
      <c r="F110" s="124"/>
      <c r="G110" s="122" t="s">
        <v>256</v>
      </c>
      <c r="H110" s="125" t="s">
        <v>161</v>
      </c>
      <c r="I110" s="126" t="s">
        <v>200</v>
      </c>
      <c r="J110" s="566" t="s">
        <v>162</v>
      </c>
      <c r="K110" s="566"/>
      <c r="L110" s="566"/>
      <c r="M110" s="127">
        <v>46136</v>
      </c>
      <c r="N110" s="127"/>
      <c r="O110" s="125"/>
      <c r="P110" s="125"/>
      <c r="Q110" s="125"/>
      <c r="R110" s="125"/>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c r="BI110" s="99"/>
      <c r="BJ110" s="99"/>
      <c r="BK110" s="99"/>
      <c r="BL110" s="99"/>
      <c r="BM110" s="99"/>
      <c r="BN110" s="99"/>
      <c r="BO110" s="99"/>
      <c r="BP110" s="99"/>
      <c r="BQ110" s="99"/>
      <c r="BR110" s="99"/>
      <c r="BS110" s="99"/>
      <c r="BT110" s="99"/>
    </row>
    <row r="111" spans="1:72" s="97" customFormat="1" ht="409.5" x14ac:dyDescent="0.3">
      <c r="A111" s="119">
        <v>97</v>
      </c>
      <c r="B111" s="120" t="s">
        <v>238</v>
      </c>
      <c r="C111" s="128">
        <v>43971</v>
      </c>
      <c r="D111" s="129" t="s">
        <v>235</v>
      </c>
      <c r="E111" s="140" t="s">
        <v>236</v>
      </c>
      <c r="F111" s="124"/>
      <c r="G111" s="122" t="s">
        <v>257</v>
      </c>
      <c r="H111" s="125" t="s">
        <v>161</v>
      </c>
      <c r="I111" s="126" t="s">
        <v>200</v>
      </c>
      <c r="J111" s="125"/>
      <c r="K111" s="125" t="s">
        <v>162</v>
      </c>
      <c r="L111" s="124"/>
      <c r="M111" s="127">
        <v>46136</v>
      </c>
      <c r="N111" s="127"/>
      <c r="O111" s="125"/>
      <c r="P111" s="125"/>
      <c r="Q111" s="125"/>
      <c r="R111" s="125"/>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c r="BI111" s="99"/>
      <c r="BJ111" s="99"/>
      <c r="BK111" s="99"/>
      <c r="BL111" s="99"/>
      <c r="BM111" s="99"/>
      <c r="BN111" s="99"/>
      <c r="BO111" s="99"/>
      <c r="BP111" s="99"/>
      <c r="BQ111" s="99"/>
      <c r="BR111" s="99"/>
      <c r="BS111" s="99"/>
      <c r="BT111" s="99"/>
    </row>
    <row r="112" spans="1:72" s="97" customFormat="1" ht="409.5" x14ac:dyDescent="0.3">
      <c r="A112" s="119">
        <v>98</v>
      </c>
      <c r="B112" s="120" t="s">
        <v>238</v>
      </c>
      <c r="C112" s="128">
        <v>43971</v>
      </c>
      <c r="D112" s="129" t="s">
        <v>235</v>
      </c>
      <c r="E112" s="140" t="s">
        <v>236</v>
      </c>
      <c r="F112" s="124"/>
      <c r="G112" s="122" t="s">
        <v>258</v>
      </c>
      <c r="H112" s="125" t="s">
        <v>161</v>
      </c>
      <c r="I112" s="126" t="s">
        <v>200</v>
      </c>
      <c r="J112" s="125"/>
      <c r="K112" s="125" t="s">
        <v>162</v>
      </c>
      <c r="L112" s="124"/>
      <c r="M112" s="127">
        <v>46136</v>
      </c>
      <c r="N112" s="127"/>
      <c r="O112" s="125"/>
      <c r="P112" s="125"/>
      <c r="Q112" s="125"/>
      <c r="R112" s="125"/>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c r="BI112" s="99"/>
      <c r="BJ112" s="99"/>
      <c r="BK112" s="99"/>
      <c r="BL112" s="99"/>
      <c r="BM112" s="99"/>
      <c r="BN112" s="99"/>
      <c r="BO112" s="99"/>
      <c r="BP112" s="99"/>
      <c r="BQ112" s="99"/>
      <c r="BR112" s="99"/>
      <c r="BS112" s="99"/>
      <c r="BT112" s="99"/>
    </row>
    <row r="113" spans="1:72" s="97" customFormat="1" ht="409.5" x14ac:dyDescent="0.3">
      <c r="A113" s="119">
        <v>99</v>
      </c>
      <c r="B113" s="120" t="s">
        <v>238</v>
      </c>
      <c r="C113" s="128">
        <v>43971</v>
      </c>
      <c r="D113" s="129" t="s">
        <v>235</v>
      </c>
      <c r="E113" s="140" t="s">
        <v>236</v>
      </c>
      <c r="F113" s="124"/>
      <c r="G113" s="122" t="s">
        <v>259</v>
      </c>
      <c r="H113" s="125" t="s">
        <v>161</v>
      </c>
      <c r="I113" s="126" t="s">
        <v>200</v>
      </c>
      <c r="J113" s="125"/>
      <c r="K113" s="125" t="s">
        <v>162</v>
      </c>
      <c r="L113" s="124"/>
      <c r="M113" s="127">
        <v>46136</v>
      </c>
      <c r="N113" s="127"/>
      <c r="O113" s="125"/>
      <c r="P113" s="125"/>
      <c r="Q113" s="125"/>
      <c r="R113" s="125"/>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c r="BI113" s="99"/>
      <c r="BJ113" s="99"/>
      <c r="BK113" s="99"/>
      <c r="BL113" s="99"/>
      <c r="BM113" s="99"/>
      <c r="BN113" s="99"/>
      <c r="BO113" s="99"/>
      <c r="BP113" s="99"/>
      <c r="BQ113" s="99"/>
      <c r="BR113" s="99"/>
      <c r="BS113" s="99"/>
      <c r="BT113" s="99"/>
    </row>
    <row r="114" spans="1:72" s="97" customFormat="1" ht="14.25" customHeight="1" x14ac:dyDescent="0.3">
      <c r="A114" s="119">
        <v>100</v>
      </c>
      <c r="B114" s="120" t="s">
        <v>238</v>
      </c>
      <c r="C114" s="128">
        <v>43971</v>
      </c>
      <c r="D114" s="129" t="s">
        <v>235</v>
      </c>
      <c r="E114" s="140" t="s">
        <v>236</v>
      </c>
      <c r="F114" s="124"/>
      <c r="G114" s="122" t="s">
        <v>260</v>
      </c>
      <c r="H114" s="125" t="s">
        <v>161</v>
      </c>
      <c r="I114" s="126" t="s">
        <v>200</v>
      </c>
      <c r="J114" s="125"/>
      <c r="K114" s="125" t="s">
        <v>162</v>
      </c>
      <c r="L114" s="124"/>
      <c r="M114" s="127">
        <v>46136</v>
      </c>
      <c r="N114" s="127"/>
      <c r="O114" s="125"/>
      <c r="P114" s="125"/>
      <c r="Q114" s="125"/>
      <c r="R114" s="125"/>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c r="BL114" s="99"/>
      <c r="BM114" s="99"/>
      <c r="BN114" s="99"/>
      <c r="BO114" s="99"/>
      <c r="BP114" s="99"/>
      <c r="BQ114" s="99"/>
      <c r="BR114" s="99"/>
      <c r="BS114" s="99"/>
      <c r="BT114" s="99"/>
    </row>
    <row r="115" spans="1:72" s="97" customFormat="1" ht="409.5" x14ac:dyDescent="0.3">
      <c r="A115" s="119">
        <v>101</v>
      </c>
      <c r="B115" s="120" t="s">
        <v>238</v>
      </c>
      <c r="C115" s="128">
        <v>43971</v>
      </c>
      <c r="D115" s="129" t="s">
        <v>235</v>
      </c>
      <c r="E115" s="140" t="s">
        <v>236</v>
      </c>
      <c r="F115" s="124"/>
      <c r="G115" s="122" t="s">
        <v>261</v>
      </c>
      <c r="H115" s="125" t="s">
        <v>161</v>
      </c>
      <c r="I115" s="126" t="s">
        <v>200</v>
      </c>
      <c r="J115" s="566" t="s">
        <v>162</v>
      </c>
      <c r="K115" s="566"/>
      <c r="L115" s="566"/>
      <c r="M115" s="127">
        <v>46136</v>
      </c>
      <c r="N115" s="127"/>
      <c r="O115" s="125"/>
      <c r="P115" s="125"/>
      <c r="Q115" s="125"/>
      <c r="R115" s="125"/>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c r="BI115" s="99"/>
      <c r="BJ115" s="99"/>
      <c r="BK115" s="99"/>
      <c r="BL115" s="99"/>
      <c r="BM115" s="99"/>
      <c r="BN115" s="99"/>
      <c r="BO115" s="99"/>
      <c r="BP115" s="99"/>
      <c r="BQ115" s="99"/>
      <c r="BR115" s="99"/>
      <c r="BS115" s="99"/>
      <c r="BT115" s="99"/>
    </row>
    <row r="116" spans="1:72" s="97" customFormat="1" ht="409.5" x14ac:dyDescent="0.3">
      <c r="A116" s="119">
        <v>102</v>
      </c>
      <c r="B116" s="120" t="s">
        <v>238</v>
      </c>
      <c r="C116" s="128">
        <v>43980</v>
      </c>
      <c r="D116" s="129" t="s">
        <v>235</v>
      </c>
      <c r="E116" s="140" t="s">
        <v>236</v>
      </c>
      <c r="F116" s="124"/>
      <c r="G116" s="122" t="s">
        <v>262</v>
      </c>
      <c r="H116" s="125" t="s">
        <v>161</v>
      </c>
      <c r="I116" s="126" t="s">
        <v>200</v>
      </c>
      <c r="J116" s="566" t="s">
        <v>162</v>
      </c>
      <c r="K116" s="566"/>
      <c r="L116" s="566"/>
      <c r="M116" s="127">
        <v>46136</v>
      </c>
      <c r="N116" s="127"/>
      <c r="O116" s="125"/>
      <c r="P116" s="125"/>
      <c r="Q116" s="125"/>
      <c r="R116" s="125"/>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c r="BI116" s="99"/>
      <c r="BJ116" s="99"/>
      <c r="BK116" s="99"/>
      <c r="BL116" s="99"/>
      <c r="BM116" s="99"/>
      <c r="BN116" s="99"/>
      <c r="BO116" s="99"/>
      <c r="BP116" s="99"/>
      <c r="BQ116" s="99"/>
      <c r="BR116" s="99"/>
      <c r="BS116" s="99"/>
      <c r="BT116" s="99"/>
    </row>
    <row r="117" spans="1:72" s="97" customFormat="1" ht="14.25" customHeight="1" x14ac:dyDescent="0.3">
      <c r="A117" s="119">
        <v>103</v>
      </c>
      <c r="B117" s="120" t="s">
        <v>238</v>
      </c>
      <c r="C117" s="128">
        <v>43980</v>
      </c>
      <c r="D117" s="129" t="s">
        <v>235</v>
      </c>
      <c r="E117" s="140" t="s">
        <v>236</v>
      </c>
      <c r="F117" s="124"/>
      <c r="G117" s="122" t="s">
        <v>263</v>
      </c>
      <c r="H117" s="125" t="s">
        <v>161</v>
      </c>
      <c r="I117" s="126" t="s">
        <v>200</v>
      </c>
      <c r="J117" s="566" t="s">
        <v>162</v>
      </c>
      <c r="K117" s="566"/>
      <c r="L117" s="566"/>
      <c r="M117" s="127">
        <v>46136</v>
      </c>
      <c r="N117" s="127"/>
      <c r="O117" s="125"/>
      <c r="P117" s="125"/>
      <c r="Q117" s="125"/>
      <c r="R117" s="125"/>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c r="BL117" s="99"/>
      <c r="BM117" s="99"/>
      <c r="BN117" s="99"/>
      <c r="BO117" s="99"/>
      <c r="BP117" s="99"/>
      <c r="BQ117" s="99"/>
      <c r="BR117" s="99"/>
      <c r="BS117" s="99"/>
      <c r="BT117" s="99"/>
    </row>
    <row r="118" spans="1:72" s="97" customFormat="1" ht="409.5" x14ac:dyDescent="0.3">
      <c r="A118" s="119">
        <v>104</v>
      </c>
      <c r="B118" s="120" t="s">
        <v>238</v>
      </c>
      <c r="C118" s="128">
        <v>43980</v>
      </c>
      <c r="D118" s="129" t="s">
        <v>235</v>
      </c>
      <c r="E118" s="140" t="s">
        <v>236</v>
      </c>
      <c r="F118" s="124"/>
      <c r="G118" s="122" t="s">
        <v>264</v>
      </c>
      <c r="H118" s="125" t="s">
        <v>161</v>
      </c>
      <c r="I118" s="126" t="s">
        <v>200</v>
      </c>
      <c r="J118" s="125"/>
      <c r="K118" s="125" t="s">
        <v>162</v>
      </c>
      <c r="L118" s="124"/>
      <c r="M118" s="127">
        <v>46136</v>
      </c>
      <c r="N118" s="127"/>
      <c r="O118" s="125"/>
      <c r="P118" s="125"/>
      <c r="Q118" s="125"/>
      <c r="R118" s="125"/>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c r="BI118" s="99"/>
      <c r="BJ118" s="99"/>
      <c r="BK118" s="99"/>
      <c r="BL118" s="99"/>
      <c r="BM118" s="99"/>
      <c r="BN118" s="99"/>
      <c r="BO118" s="99"/>
      <c r="BP118" s="99"/>
      <c r="BQ118" s="99"/>
      <c r="BR118" s="99"/>
      <c r="BS118" s="99"/>
      <c r="BT118" s="99"/>
    </row>
    <row r="119" spans="1:72" s="97" customFormat="1" ht="409.5" x14ac:dyDescent="0.3">
      <c r="A119" s="119">
        <v>105</v>
      </c>
      <c r="B119" s="120" t="s">
        <v>238</v>
      </c>
      <c r="C119" s="128">
        <v>43980</v>
      </c>
      <c r="D119" s="129" t="s">
        <v>235</v>
      </c>
      <c r="E119" s="140" t="s">
        <v>236</v>
      </c>
      <c r="F119" s="124"/>
      <c r="G119" s="122" t="s">
        <v>265</v>
      </c>
      <c r="H119" s="125" t="s">
        <v>161</v>
      </c>
      <c r="I119" s="126" t="s">
        <v>200</v>
      </c>
      <c r="J119" s="125"/>
      <c r="K119" s="125" t="s">
        <v>162</v>
      </c>
      <c r="L119" s="124"/>
      <c r="M119" s="127">
        <v>46136</v>
      </c>
      <c r="N119" s="127"/>
      <c r="O119" s="125"/>
      <c r="P119" s="125"/>
      <c r="Q119" s="125"/>
      <c r="R119" s="125"/>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c r="BI119" s="99"/>
      <c r="BJ119" s="99"/>
      <c r="BK119" s="99"/>
      <c r="BL119" s="99"/>
      <c r="BM119" s="99"/>
      <c r="BN119" s="99"/>
      <c r="BO119" s="99"/>
      <c r="BP119" s="99"/>
      <c r="BQ119" s="99"/>
      <c r="BR119" s="99"/>
      <c r="BS119" s="99"/>
      <c r="BT119" s="99"/>
    </row>
    <row r="120" spans="1:72" s="97" customFormat="1" ht="409.5" x14ac:dyDescent="0.3">
      <c r="A120" s="119">
        <v>106</v>
      </c>
      <c r="B120" s="120" t="s">
        <v>238</v>
      </c>
      <c r="C120" s="128">
        <v>43980</v>
      </c>
      <c r="D120" s="129" t="s">
        <v>235</v>
      </c>
      <c r="E120" s="140" t="s">
        <v>236</v>
      </c>
      <c r="F120" s="124"/>
      <c r="G120" s="122" t="s">
        <v>266</v>
      </c>
      <c r="H120" s="125" t="s">
        <v>161</v>
      </c>
      <c r="I120" s="126" t="s">
        <v>200</v>
      </c>
      <c r="J120" s="125"/>
      <c r="K120" s="125" t="s">
        <v>162</v>
      </c>
      <c r="L120" s="124"/>
      <c r="M120" s="127">
        <v>46136</v>
      </c>
      <c r="N120" s="127"/>
      <c r="O120" s="125"/>
      <c r="P120" s="125"/>
      <c r="Q120" s="125"/>
      <c r="R120" s="125"/>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c r="BL120" s="99"/>
      <c r="BM120" s="99"/>
      <c r="BN120" s="99"/>
      <c r="BO120" s="99"/>
      <c r="BP120" s="99"/>
      <c r="BQ120" s="99"/>
      <c r="BR120" s="99"/>
      <c r="BS120" s="99"/>
      <c r="BT120" s="99"/>
    </row>
    <row r="121" spans="1:72" s="97" customFormat="1" ht="409.5" x14ac:dyDescent="0.3">
      <c r="A121" s="119">
        <v>107</v>
      </c>
      <c r="B121" s="120" t="s">
        <v>238</v>
      </c>
      <c r="C121" s="128">
        <v>43980</v>
      </c>
      <c r="D121" s="129" t="s">
        <v>235</v>
      </c>
      <c r="E121" s="140" t="s">
        <v>236</v>
      </c>
      <c r="F121" s="124"/>
      <c r="G121" s="122" t="s">
        <v>267</v>
      </c>
      <c r="H121" s="125" t="s">
        <v>161</v>
      </c>
      <c r="I121" s="126" t="s">
        <v>200</v>
      </c>
      <c r="J121" s="566" t="s">
        <v>162</v>
      </c>
      <c r="K121" s="566"/>
      <c r="L121" s="566"/>
      <c r="M121" s="127">
        <v>46136</v>
      </c>
      <c r="N121" s="127"/>
      <c r="O121" s="125"/>
      <c r="P121" s="125"/>
      <c r="Q121" s="125"/>
      <c r="R121" s="125"/>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c r="BL121" s="99"/>
      <c r="BM121" s="99"/>
      <c r="BN121" s="99"/>
      <c r="BO121" s="99"/>
      <c r="BP121" s="99"/>
      <c r="BQ121" s="99"/>
      <c r="BR121" s="99"/>
      <c r="BS121" s="99"/>
      <c r="BT121" s="99"/>
    </row>
    <row r="122" spans="1:72" s="97" customFormat="1" ht="409.5" x14ac:dyDescent="0.3">
      <c r="A122" s="119">
        <v>108</v>
      </c>
      <c r="B122" s="120" t="s">
        <v>238</v>
      </c>
      <c r="C122" s="128">
        <v>43980</v>
      </c>
      <c r="D122" s="129" t="s">
        <v>235</v>
      </c>
      <c r="E122" s="140" t="s">
        <v>236</v>
      </c>
      <c r="F122" s="124"/>
      <c r="G122" s="122" t="s">
        <v>268</v>
      </c>
      <c r="H122" s="125" t="s">
        <v>161</v>
      </c>
      <c r="I122" s="126" t="s">
        <v>200</v>
      </c>
      <c r="J122" s="566" t="s">
        <v>162</v>
      </c>
      <c r="K122" s="566"/>
      <c r="L122" s="566"/>
      <c r="M122" s="127">
        <v>46136</v>
      </c>
      <c r="N122" s="127"/>
      <c r="O122" s="125"/>
      <c r="P122" s="125"/>
      <c r="Q122" s="125"/>
      <c r="R122" s="125"/>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c r="BL122" s="99"/>
      <c r="BM122" s="99"/>
      <c r="BN122" s="99"/>
      <c r="BO122" s="99"/>
      <c r="BP122" s="99"/>
      <c r="BQ122" s="99"/>
      <c r="BR122" s="99"/>
      <c r="BS122" s="99"/>
      <c r="BT122" s="99"/>
    </row>
    <row r="123" spans="1:72" s="97" customFormat="1" ht="409.5" x14ac:dyDescent="0.3">
      <c r="A123" s="119">
        <v>109</v>
      </c>
      <c r="B123" s="120" t="s">
        <v>238</v>
      </c>
      <c r="C123" s="128">
        <v>43980</v>
      </c>
      <c r="D123" s="129" t="s">
        <v>235</v>
      </c>
      <c r="E123" s="140" t="s">
        <v>236</v>
      </c>
      <c r="F123" s="124"/>
      <c r="G123" s="122" t="s">
        <v>269</v>
      </c>
      <c r="H123" s="125" t="s">
        <v>161</v>
      </c>
      <c r="I123" s="126" t="s">
        <v>200</v>
      </c>
      <c r="J123" s="125"/>
      <c r="K123" s="125" t="s">
        <v>162</v>
      </c>
      <c r="L123" s="124"/>
      <c r="M123" s="127">
        <v>46136</v>
      </c>
      <c r="N123" s="127"/>
      <c r="O123" s="125"/>
      <c r="P123" s="125"/>
      <c r="Q123" s="125"/>
      <c r="R123" s="125"/>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c r="BI123" s="99"/>
      <c r="BJ123" s="99"/>
      <c r="BK123" s="99"/>
      <c r="BL123" s="99"/>
      <c r="BM123" s="99"/>
      <c r="BN123" s="99"/>
      <c r="BO123" s="99"/>
      <c r="BP123" s="99"/>
      <c r="BQ123" s="99"/>
      <c r="BR123" s="99"/>
      <c r="BS123" s="99"/>
      <c r="BT123" s="99"/>
    </row>
    <row r="124" spans="1:72" s="97" customFormat="1" ht="409.5" x14ac:dyDescent="0.3">
      <c r="A124" s="119">
        <v>110</v>
      </c>
      <c r="B124" s="120" t="s">
        <v>238</v>
      </c>
      <c r="C124" s="128">
        <v>43980</v>
      </c>
      <c r="D124" s="129" t="s">
        <v>235</v>
      </c>
      <c r="E124" s="140" t="s">
        <v>236</v>
      </c>
      <c r="F124" s="124"/>
      <c r="G124" s="122" t="s">
        <v>270</v>
      </c>
      <c r="H124" s="125" t="s">
        <v>161</v>
      </c>
      <c r="I124" s="126" t="s">
        <v>200</v>
      </c>
      <c r="J124" s="125"/>
      <c r="K124" s="125" t="s">
        <v>162</v>
      </c>
      <c r="L124" s="124"/>
      <c r="M124" s="127">
        <v>46136</v>
      </c>
      <c r="N124" s="127"/>
      <c r="O124" s="125"/>
      <c r="P124" s="125"/>
      <c r="Q124" s="125"/>
      <c r="R124" s="125"/>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c r="BI124" s="99"/>
      <c r="BJ124" s="99"/>
      <c r="BK124" s="99"/>
      <c r="BL124" s="99"/>
      <c r="BM124" s="99"/>
      <c r="BN124" s="99"/>
      <c r="BO124" s="99"/>
      <c r="BP124" s="99"/>
      <c r="BQ124" s="99"/>
      <c r="BR124" s="99"/>
      <c r="BS124" s="99"/>
      <c r="BT124" s="99"/>
    </row>
    <row r="125" spans="1:72" s="97" customFormat="1" ht="409.5" x14ac:dyDescent="0.3">
      <c r="A125" s="119">
        <v>111</v>
      </c>
      <c r="B125" s="120" t="s">
        <v>238</v>
      </c>
      <c r="C125" s="128">
        <v>43980</v>
      </c>
      <c r="D125" s="129" t="s">
        <v>235</v>
      </c>
      <c r="E125" s="140" t="s">
        <v>236</v>
      </c>
      <c r="F125" s="124"/>
      <c r="G125" s="122" t="s">
        <v>271</v>
      </c>
      <c r="H125" s="125" t="s">
        <v>161</v>
      </c>
      <c r="I125" s="126" t="s">
        <v>200</v>
      </c>
      <c r="J125" s="125"/>
      <c r="K125" s="125" t="s">
        <v>162</v>
      </c>
      <c r="L125" s="124"/>
      <c r="M125" s="127">
        <v>46136</v>
      </c>
      <c r="N125" s="127"/>
      <c r="O125" s="125"/>
      <c r="P125" s="125"/>
      <c r="Q125" s="125"/>
      <c r="R125" s="125"/>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c r="BL125" s="99"/>
      <c r="BM125" s="99"/>
      <c r="BN125" s="99"/>
      <c r="BO125" s="99"/>
      <c r="BP125" s="99"/>
      <c r="BQ125" s="99"/>
      <c r="BR125" s="99"/>
      <c r="BS125" s="99"/>
      <c r="BT125" s="99"/>
    </row>
    <row r="126" spans="1:72" s="97" customFormat="1" ht="409.5" x14ac:dyDescent="0.3">
      <c r="A126" s="119">
        <v>112</v>
      </c>
      <c r="B126" s="120" t="s">
        <v>238</v>
      </c>
      <c r="C126" s="128">
        <v>43980</v>
      </c>
      <c r="D126" s="129" t="s">
        <v>235</v>
      </c>
      <c r="E126" s="140" t="s">
        <v>236</v>
      </c>
      <c r="F126" s="124"/>
      <c r="G126" s="122" t="s">
        <v>272</v>
      </c>
      <c r="H126" s="125" t="s">
        <v>161</v>
      </c>
      <c r="I126" s="126" t="s">
        <v>200</v>
      </c>
      <c r="J126" s="125"/>
      <c r="K126" s="125" t="s">
        <v>162</v>
      </c>
      <c r="L126" s="124"/>
      <c r="M126" s="127">
        <v>46136</v>
      </c>
      <c r="N126" s="127"/>
      <c r="O126" s="125"/>
      <c r="P126" s="125"/>
      <c r="Q126" s="125"/>
      <c r="R126" s="125"/>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c r="BL126" s="99"/>
      <c r="BM126" s="99"/>
      <c r="BN126" s="99"/>
      <c r="BO126" s="99"/>
      <c r="BP126" s="99"/>
      <c r="BQ126" s="99"/>
      <c r="BR126" s="99"/>
      <c r="BS126" s="99"/>
      <c r="BT126" s="99"/>
    </row>
    <row r="127" spans="1:72" s="97" customFormat="1" ht="409.5" x14ac:dyDescent="0.3">
      <c r="A127" s="119">
        <v>113</v>
      </c>
      <c r="B127" s="120" t="s">
        <v>238</v>
      </c>
      <c r="C127" s="128">
        <v>43987</v>
      </c>
      <c r="D127" s="129" t="s">
        <v>235</v>
      </c>
      <c r="E127" s="140" t="s">
        <v>236</v>
      </c>
      <c r="F127" s="124"/>
      <c r="G127" s="122" t="s">
        <v>273</v>
      </c>
      <c r="H127" s="125" t="s">
        <v>161</v>
      </c>
      <c r="I127" s="126" t="s">
        <v>200</v>
      </c>
      <c r="J127" s="125"/>
      <c r="K127" s="125" t="s">
        <v>162</v>
      </c>
      <c r="L127" s="124"/>
      <c r="M127" s="127">
        <v>46136</v>
      </c>
      <c r="N127" s="127"/>
      <c r="O127" s="125"/>
      <c r="P127" s="125"/>
      <c r="Q127" s="125"/>
      <c r="R127" s="125"/>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99"/>
    </row>
    <row r="128" spans="1:72" s="97" customFormat="1" ht="409.5" x14ac:dyDescent="0.3">
      <c r="A128" s="119">
        <v>114</v>
      </c>
      <c r="B128" s="120" t="s">
        <v>238</v>
      </c>
      <c r="C128" s="128">
        <v>43987</v>
      </c>
      <c r="D128" s="129" t="s">
        <v>235</v>
      </c>
      <c r="E128" s="140" t="s">
        <v>236</v>
      </c>
      <c r="F128" s="124"/>
      <c r="G128" s="122" t="s">
        <v>274</v>
      </c>
      <c r="H128" s="125" t="s">
        <v>161</v>
      </c>
      <c r="I128" s="126" t="s">
        <v>200</v>
      </c>
      <c r="J128" s="125"/>
      <c r="K128" s="125" t="s">
        <v>162</v>
      </c>
      <c r="L128" s="124"/>
      <c r="M128" s="127">
        <v>46136</v>
      </c>
      <c r="N128" s="127"/>
      <c r="O128" s="125"/>
      <c r="P128" s="125"/>
      <c r="Q128" s="125"/>
      <c r="R128" s="125"/>
      <c r="S128" s="99"/>
      <c r="T128" s="99"/>
      <c r="U128" s="99"/>
      <c r="V128" s="99"/>
      <c r="W128" s="99"/>
      <c r="X128" s="99"/>
      <c r="Y128" s="99"/>
      <c r="Z128" s="99"/>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c r="BL128" s="99"/>
      <c r="BM128" s="99"/>
      <c r="BN128" s="99"/>
      <c r="BO128" s="99"/>
      <c r="BP128" s="99"/>
      <c r="BQ128" s="99"/>
      <c r="BR128" s="99"/>
      <c r="BS128" s="99"/>
      <c r="BT128" s="99"/>
    </row>
    <row r="129" spans="1:72" s="97" customFormat="1" ht="409.5" x14ac:dyDescent="0.3">
      <c r="A129" s="119">
        <v>115</v>
      </c>
      <c r="B129" s="120" t="s">
        <v>238</v>
      </c>
      <c r="C129" s="128">
        <v>43987</v>
      </c>
      <c r="D129" s="129" t="s">
        <v>235</v>
      </c>
      <c r="E129" s="140" t="s">
        <v>236</v>
      </c>
      <c r="F129" s="124"/>
      <c r="G129" s="122" t="s">
        <v>275</v>
      </c>
      <c r="H129" s="125" t="s">
        <v>161</v>
      </c>
      <c r="I129" s="126" t="s">
        <v>200</v>
      </c>
      <c r="J129" s="125"/>
      <c r="K129" s="125" t="s">
        <v>162</v>
      </c>
      <c r="L129" s="124"/>
      <c r="M129" s="127">
        <v>46136</v>
      </c>
      <c r="N129" s="127"/>
      <c r="O129" s="125"/>
      <c r="P129" s="125"/>
      <c r="Q129" s="125"/>
      <c r="R129" s="125"/>
      <c r="S129" s="99"/>
      <c r="T129" s="99"/>
      <c r="U129" s="99"/>
      <c r="V129" s="99"/>
      <c r="W129" s="99"/>
      <c r="X129" s="99"/>
      <c r="Y129" s="99"/>
      <c r="Z129" s="9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9"/>
      <c r="BL129" s="99"/>
      <c r="BM129" s="99"/>
      <c r="BN129" s="99"/>
      <c r="BO129" s="99"/>
      <c r="BP129" s="99"/>
      <c r="BQ129" s="99"/>
      <c r="BR129" s="99"/>
      <c r="BS129" s="99"/>
      <c r="BT129" s="99"/>
    </row>
    <row r="130" spans="1:72" s="97" customFormat="1" ht="409.5" x14ac:dyDescent="0.3">
      <c r="A130" s="119">
        <v>116</v>
      </c>
      <c r="B130" s="120" t="s">
        <v>238</v>
      </c>
      <c r="C130" s="128">
        <v>43987</v>
      </c>
      <c r="D130" s="129" t="s">
        <v>235</v>
      </c>
      <c r="E130" s="140" t="s">
        <v>236</v>
      </c>
      <c r="F130" s="124"/>
      <c r="G130" s="122" t="s">
        <v>276</v>
      </c>
      <c r="H130" s="125" t="s">
        <v>161</v>
      </c>
      <c r="I130" s="126" t="s">
        <v>200</v>
      </c>
      <c r="J130" s="125"/>
      <c r="K130" s="125" t="s">
        <v>162</v>
      </c>
      <c r="L130" s="124"/>
      <c r="M130" s="127">
        <v>46136</v>
      </c>
      <c r="N130" s="127"/>
      <c r="O130" s="125"/>
      <c r="P130" s="125"/>
      <c r="Q130" s="125"/>
      <c r="R130" s="125"/>
      <c r="S130" s="99"/>
      <c r="T130" s="99"/>
      <c r="U130" s="99"/>
      <c r="V130" s="99"/>
      <c r="W130" s="99"/>
      <c r="X130" s="99"/>
      <c r="Y130" s="99"/>
      <c r="Z130" s="99"/>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c r="BI130" s="99"/>
      <c r="BJ130" s="99"/>
      <c r="BK130" s="99"/>
      <c r="BL130" s="99"/>
      <c r="BM130" s="99"/>
      <c r="BN130" s="99"/>
      <c r="BO130" s="99"/>
      <c r="BP130" s="99"/>
      <c r="BQ130" s="99"/>
      <c r="BR130" s="99"/>
      <c r="BS130" s="99"/>
      <c r="BT130" s="99"/>
    </row>
    <row r="131" spans="1:72" s="97" customFormat="1" ht="409.5" x14ac:dyDescent="0.3">
      <c r="A131" s="119">
        <v>117</v>
      </c>
      <c r="B131" s="120" t="s">
        <v>238</v>
      </c>
      <c r="C131" s="128">
        <v>43987</v>
      </c>
      <c r="D131" s="129" t="s">
        <v>235</v>
      </c>
      <c r="E131" s="140" t="s">
        <v>236</v>
      </c>
      <c r="F131" s="124"/>
      <c r="G131" s="122" t="s">
        <v>277</v>
      </c>
      <c r="H131" s="125" t="s">
        <v>161</v>
      </c>
      <c r="I131" s="126" t="s">
        <v>200</v>
      </c>
      <c r="J131" s="125"/>
      <c r="K131" s="125" t="s">
        <v>162</v>
      </c>
      <c r="L131" s="124"/>
      <c r="M131" s="127">
        <v>46136</v>
      </c>
      <c r="N131" s="127"/>
      <c r="O131" s="125"/>
      <c r="P131" s="125"/>
      <c r="Q131" s="125"/>
      <c r="R131" s="125"/>
      <c r="S131" s="99"/>
      <c r="T131" s="99"/>
      <c r="U131" s="99"/>
      <c r="V131" s="99"/>
      <c r="W131" s="99"/>
      <c r="X131" s="99"/>
      <c r="Y131" s="99"/>
      <c r="Z131" s="99"/>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c r="BI131" s="99"/>
      <c r="BJ131" s="99"/>
      <c r="BK131" s="99"/>
      <c r="BL131" s="99"/>
      <c r="BM131" s="99"/>
      <c r="BN131" s="99"/>
      <c r="BO131" s="99"/>
      <c r="BP131" s="99"/>
      <c r="BQ131" s="99"/>
      <c r="BR131" s="99"/>
      <c r="BS131" s="99"/>
      <c r="BT131" s="99"/>
    </row>
    <row r="132" spans="1:72" s="97" customFormat="1" ht="409.5" x14ac:dyDescent="0.3">
      <c r="A132" s="119">
        <v>118</v>
      </c>
      <c r="B132" s="120" t="s">
        <v>238</v>
      </c>
      <c r="C132" s="128">
        <v>43987</v>
      </c>
      <c r="D132" s="129" t="s">
        <v>235</v>
      </c>
      <c r="E132" s="140" t="s">
        <v>236</v>
      </c>
      <c r="F132" s="124"/>
      <c r="G132" s="122" t="s">
        <v>278</v>
      </c>
      <c r="H132" s="125" t="s">
        <v>161</v>
      </c>
      <c r="I132" s="126" t="s">
        <v>200</v>
      </c>
      <c r="J132" s="125"/>
      <c r="K132" s="125" t="s">
        <v>162</v>
      </c>
      <c r="L132" s="124"/>
      <c r="M132" s="127">
        <v>46136</v>
      </c>
      <c r="N132" s="127"/>
      <c r="O132" s="125"/>
      <c r="P132" s="125"/>
      <c r="Q132" s="125"/>
      <c r="R132" s="125"/>
      <c r="S132" s="99"/>
      <c r="T132" s="99"/>
      <c r="U132" s="99"/>
      <c r="V132" s="99"/>
      <c r="W132" s="99"/>
      <c r="X132" s="99"/>
      <c r="Y132" s="99"/>
      <c r="Z132" s="99"/>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c r="BI132" s="99"/>
      <c r="BJ132" s="99"/>
      <c r="BK132" s="99"/>
      <c r="BL132" s="99"/>
      <c r="BM132" s="99"/>
      <c r="BN132" s="99"/>
      <c r="BO132" s="99"/>
      <c r="BP132" s="99"/>
      <c r="BQ132" s="99"/>
      <c r="BR132" s="99"/>
      <c r="BS132" s="99"/>
      <c r="BT132" s="99"/>
    </row>
    <row r="133" spans="1:72" s="97" customFormat="1" ht="409.5" x14ac:dyDescent="0.3">
      <c r="A133" s="119">
        <v>119</v>
      </c>
      <c r="B133" s="120" t="s">
        <v>238</v>
      </c>
      <c r="C133" s="128">
        <v>43971</v>
      </c>
      <c r="D133" s="129" t="s">
        <v>235</v>
      </c>
      <c r="E133" s="140" t="s">
        <v>279</v>
      </c>
      <c r="F133" s="124"/>
      <c r="G133" s="122" t="s">
        <v>280</v>
      </c>
      <c r="H133" s="125" t="s">
        <v>161</v>
      </c>
      <c r="I133" s="126" t="s">
        <v>200</v>
      </c>
      <c r="J133" s="125"/>
      <c r="K133" s="125" t="s">
        <v>162</v>
      </c>
      <c r="L133" s="124"/>
      <c r="M133" s="127">
        <v>46136</v>
      </c>
      <c r="N133" s="127"/>
      <c r="O133" s="125"/>
      <c r="P133" s="125"/>
      <c r="Q133" s="125"/>
      <c r="R133" s="125"/>
      <c r="S133" s="99"/>
      <c r="T133" s="99"/>
      <c r="U133" s="99"/>
      <c r="V133" s="99"/>
      <c r="W133" s="99"/>
      <c r="X133" s="99"/>
      <c r="Y133" s="99"/>
      <c r="Z133" s="99"/>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c r="BI133" s="99"/>
      <c r="BJ133" s="99"/>
      <c r="BK133" s="99"/>
      <c r="BL133" s="99"/>
      <c r="BM133" s="99"/>
      <c r="BN133" s="99"/>
      <c r="BO133" s="99"/>
      <c r="BP133" s="99"/>
      <c r="BQ133" s="99"/>
      <c r="BR133" s="99"/>
      <c r="BS133" s="99"/>
      <c r="BT133" s="99"/>
    </row>
    <row r="134" spans="1:72" s="97" customFormat="1" ht="247.5" x14ac:dyDescent="0.3">
      <c r="A134" s="119">
        <v>120</v>
      </c>
      <c r="B134" s="120" t="s">
        <v>281</v>
      </c>
      <c r="C134" s="128">
        <v>43272</v>
      </c>
      <c r="D134" s="133" t="s">
        <v>282</v>
      </c>
      <c r="E134" s="141" t="s">
        <v>283</v>
      </c>
      <c r="F134" s="136"/>
      <c r="G134" s="129">
        <v>404874</v>
      </c>
      <c r="H134" s="125" t="s">
        <v>161</v>
      </c>
      <c r="I134" s="126"/>
      <c r="J134" s="125"/>
      <c r="K134" s="125" t="s">
        <v>162</v>
      </c>
      <c r="L134" s="124"/>
      <c r="M134" s="127">
        <v>46136</v>
      </c>
      <c r="N134" s="127"/>
      <c r="O134" s="125"/>
      <c r="P134" s="125"/>
      <c r="Q134" s="125"/>
      <c r="R134" s="125"/>
      <c r="S134" s="99"/>
      <c r="T134" s="99"/>
      <c r="U134" s="99"/>
      <c r="V134" s="99"/>
      <c r="W134" s="99"/>
      <c r="X134" s="99"/>
      <c r="Y134" s="99"/>
      <c r="Z134" s="99"/>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c r="BI134" s="99"/>
      <c r="BJ134" s="99"/>
      <c r="BK134" s="99"/>
      <c r="BL134" s="99"/>
      <c r="BM134" s="99"/>
      <c r="BN134" s="99"/>
      <c r="BO134" s="99"/>
      <c r="BP134" s="99"/>
      <c r="BQ134" s="99"/>
      <c r="BR134" s="99"/>
      <c r="BS134" s="99"/>
      <c r="BT134" s="99"/>
    </row>
    <row r="135" spans="1:72" s="97" customFormat="1" ht="247.5" x14ac:dyDescent="0.3">
      <c r="A135" s="119">
        <v>121</v>
      </c>
      <c r="B135" s="120" t="s">
        <v>281</v>
      </c>
      <c r="C135" s="128">
        <v>43272</v>
      </c>
      <c r="D135" s="133" t="s">
        <v>282</v>
      </c>
      <c r="E135" s="141" t="s">
        <v>283</v>
      </c>
      <c r="F135" s="124"/>
      <c r="G135" s="122">
        <v>404881</v>
      </c>
      <c r="H135" s="125" t="s">
        <v>161</v>
      </c>
      <c r="I135" s="126"/>
      <c r="J135" s="125"/>
      <c r="K135" s="125" t="s">
        <v>284</v>
      </c>
      <c r="L135" s="124"/>
      <c r="M135" s="127">
        <v>46136</v>
      </c>
      <c r="N135" s="127"/>
      <c r="O135" s="125"/>
      <c r="P135" s="125"/>
      <c r="Q135" s="125"/>
      <c r="R135" s="125"/>
      <c r="S135" s="99"/>
      <c r="T135" s="99"/>
      <c r="U135" s="99"/>
      <c r="V135" s="99"/>
      <c r="W135" s="99"/>
      <c r="X135" s="99"/>
      <c r="Y135" s="99"/>
      <c r="Z135" s="99"/>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c r="BI135" s="99"/>
      <c r="BJ135" s="99"/>
      <c r="BK135" s="99"/>
      <c r="BL135" s="99"/>
      <c r="BM135" s="99"/>
      <c r="BN135" s="99"/>
      <c r="BO135" s="99"/>
      <c r="BP135" s="99"/>
      <c r="BQ135" s="99"/>
      <c r="BR135" s="99"/>
      <c r="BS135" s="99"/>
      <c r="BT135" s="99"/>
    </row>
    <row r="136" spans="1:72" s="97" customFormat="1" ht="247.5" x14ac:dyDescent="0.3">
      <c r="A136" s="119">
        <v>122</v>
      </c>
      <c r="B136" s="120" t="s">
        <v>281</v>
      </c>
      <c r="C136" s="128">
        <v>43272</v>
      </c>
      <c r="D136" s="133" t="s">
        <v>282</v>
      </c>
      <c r="E136" s="141" t="s">
        <v>283</v>
      </c>
      <c r="F136" s="124"/>
      <c r="G136" s="122">
        <v>404891</v>
      </c>
      <c r="H136" s="125" t="s">
        <v>161</v>
      </c>
      <c r="I136" s="126"/>
      <c r="J136" s="125"/>
      <c r="K136" s="125" t="s">
        <v>284</v>
      </c>
      <c r="L136" s="124"/>
      <c r="M136" s="127">
        <v>46136</v>
      </c>
      <c r="N136" s="127"/>
      <c r="O136" s="125"/>
      <c r="P136" s="125"/>
      <c r="Q136" s="125"/>
      <c r="R136" s="125"/>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c r="BL136" s="99"/>
      <c r="BM136" s="99"/>
      <c r="BN136" s="99"/>
      <c r="BO136" s="99"/>
      <c r="BP136" s="99"/>
      <c r="BQ136" s="99"/>
      <c r="BR136" s="99"/>
      <c r="BS136" s="99"/>
      <c r="BT136" s="99"/>
    </row>
    <row r="137" spans="1:72" s="97" customFormat="1" ht="247.5" x14ac:dyDescent="0.3">
      <c r="A137" s="119">
        <v>123</v>
      </c>
      <c r="B137" s="120" t="s">
        <v>281</v>
      </c>
      <c r="C137" s="128">
        <v>43272</v>
      </c>
      <c r="D137" s="133" t="s">
        <v>282</v>
      </c>
      <c r="E137" s="141" t="s">
        <v>283</v>
      </c>
      <c r="F137" s="124"/>
      <c r="G137" s="122">
        <v>404902</v>
      </c>
      <c r="H137" s="125" t="s">
        <v>161</v>
      </c>
      <c r="I137" s="126"/>
      <c r="J137" s="125"/>
      <c r="K137" s="125" t="s">
        <v>284</v>
      </c>
      <c r="L137" s="124"/>
      <c r="M137" s="127">
        <v>46136</v>
      </c>
      <c r="N137" s="127"/>
      <c r="O137" s="125"/>
      <c r="P137" s="125"/>
      <c r="Q137" s="125"/>
      <c r="R137" s="125"/>
      <c r="S137" s="99"/>
      <c r="T137" s="99"/>
      <c r="U137" s="99"/>
      <c r="V137" s="99"/>
      <c r="W137" s="99"/>
      <c r="X137" s="99"/>
      <c r="Y137" s="99"/>
      <c r="Z137" s="99"/>
      <c r="AA137" s="99"/>
      <c r="AB137" s="99"/>
      <c r="AC137" s="99"/>
      <c r="AD137" s="99"/>
      <c r="AE137" s="99"/>
      <c r="AF137" s="99"/>
      <c r="AG137" s="99"/>
      <c r="AH137" s="99"/>
      <c r="AI137" s="99"/>
      <c r="AJ137" s="99"/>
      <c r="AK137" s="99"/>
      <c r="AL137" s="99"/>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c r="BI137" s="99"/>
      <c r="BJ137" s="99"/>
      <c r="BK137" s="99"/>
      <c r="BL137" s="99"/>
      <c r="BM137" s="99"/>
      <c r="BN137" s="99"/>
      <c r="BO137" s="99"/>
      <c r="BP137" s="99"/>
      <c r="BQ137" s="99"/>
      <c r="BR137" s="99"/>
      <c r="BS137" s="99"/>
      <c r="BT137" s="99"/>
    </row>
    <row r="138" spans="1:72" s="97" customFormat="1" ht="247.5" x14ac:dyDescent="0.3">
      <c r="A138" s="119">
        <v>124</v>
      </c>
      <c r="B138" s="120" t="s">
        <v>281</v>
      </c>
      <c r="C138" s="128">
        <v>43272</v>
      </c>
      <c r="D138" s="133" t="s">
        <v>282</v>
      </c>
      <c r="E138" s="141" t="s">
        <v>283</v>
      </c>
      <c r="F138" s="124"/>
      <c r="G138" s="122">
        <v>404903</v>
      </c>
      <c r="H138" s="125" t="s">
        <v>161</v>
      </c>
      <c r="I138" s="126"/>
      <c r="J138" s="125"/>
      <c r="K138" s="125" t="s">
        <v>162</v>
      </c>
      <c r="L138" s="124"/>
      <c r="M138" s="127">
        <v>46136</v>
      </c>
      <c r="N138" s="127"/>
      <c r="O138" s="125"/>
      <c r="P138" s="125"/>
      <c r="Q138" s="125"/>
      <c r="R138" s="125"/>
      <c r="S138" s="99"/>
      <c r="T138" s="99"/>
      <c r="U138" s="99"/>
      <c r="V138" s="99"/>
      <c r="W138" s="99"/>
      <c r="X138" s="99"/>
      <c r="Y138" s="99"/>
      <c r="Z138" s="99"/>
      <c r="AA138" s="99"/>
      <c r="AB138" s="99"/>
      <c r="AC138" s="99"/>
      <c r="AD138" s="99"/>
      <c r="AE138" s="99"/>
      <c r="AF138" s="99"/>
      <c r="AG138" s="99"/>
      <c r="AH138" s="99"/>
      <c r="AI138" s="99"/>
      <c r="AJ138" s="99"/>
      <c r="AK138" s="99"/>
      <c r="AL138" s="99"/>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c r="BI138" s="99"/>
      <c r="BJ138" s="99"/>
      <c r="BK138" s="99"/>
      <c r="BL138" s="99"/>
      <c r="BM138" s="99"/>
      <c r="BN138" s="99"/>
      <c r="BO138" s="99"/>
      <c r="BP138" s="99"/>
      <c r="BQ138" s="99"/>
      <c r="BR138" s="99"/>
      <c r="BS138" s="99"/>
      <c r="BT138" s="99"/>
    </row>
    <row r="139" spans="1:72" s="97" customFormat="1" ht="247.5" x14ac:dyDescent="0.3">
      <c r="A139" s="119">
        <v>125</v>
      </c>
      <c r="B139" s="120" t="s">
        <v>281</v>
      </c>
      <c r="C139" s="128">
        <v>43272</v>
      </c>
      <c r="D139" s="133" t="s">
        <v>282</v>
      </c>
      <c r="E139" s="141" t="s">
        <v>283</v>
      </c>
      <c r="F139" s="124"/>
      <c r="G139" s="122">
        <v>404911</v>
      </c>
      <c r="H139" s="125" t="s">
        <v>161</v>
      </c>
      <c r="I139" s="126"/>
      <c r="J139" s="125"/>
      <c r="K139" s="125" t="s">
        <v>284</v>
      </c>
      <c r="L139" s="124"/>
      <c r="M139" s="127">
        <v>46136</v>
      </c>
      <c r="N139" s="127"/>
      <c r="O139" s="125"/>
      <c r="P139" s="125"/>
      <c r="Q139" s="125"/>
      <c r="R139" s="125"/>
      <c r="S139" s="99"/>
      <c r="T139" s="99"/>
      <c r="U139" s="99"/>
      <c r="V139" s="99"/>
      <c r="W139" s="99"/>
      <c r="X139" s="99"/>
      <c r="Y139" s="99"/>
      <c r="Z139" s="99"/>
      <c r="AA139" s="99"/>
      <c r="AB139" s="99"/>
      <c r="AC139" s="99"/>
      <c r="AD139" s="99"/>
      <c r="AE139" s="99"/>
      <c r="AF139" s="99"/>
      <c r="AG139" s="99"/>
      <c r="AH139" s="99"/>
      <c r="AI139" s="99"/>
      <c r="AJ139" s="99"/>
      <c r="AK139" s="99"/>
      <c r="AL139" s="99"/>
      <c r="AM139" s="99"/>
      <c r="AN139" s="99"/>
      <c r="AO139" s="99"/>
      <c r="AP139" s="99"/>
      <c r="AQ139" s="99"/>
      <c r="AR139" s="99"/>
      <c r="AS139" s="99"/>
      <c r="AT139" s="99"/>
      <c r="AU139" s="99"/>
      <c r="AV139" s="99"/>
      <c r="AW139" s="99"/>
      <c r="AX139" s="99"/>
      <c r="AY139" s="99"/>
      <c r="AZ139" s="99"/>
      <c r="BA139" s="99"/>
      <c r="BB139" s="99"/>
      <c r="BC139" s="99"/>
      <c r="BD139" s="99"/>
      <c r="BE139" s="99"/>
      <c r="BF139" s="99"/>
      <c r="BG139" s="99"/>
      <c r="BH139" s="99"/>
      <c r="BI139" s="99"/>
      <c r="BJ139" s="99"/>
      <c r="BK139" s="99"/>
      <c r="BL139" s="99"/>
      <c r="BM139" s="99"/>
      <c r="BN139" s="99"/>
      <c r="BO139" s="99"/>
      <c r="BP139" s="99"/>
      <c r="BQ139" s="99"/>
      <c r="BR139" s="99"/>
      <c r="BS139" s="99"/>
      <c r="BT139" s="99"/>
    </row>
    <row r="140" spans="1:72" s="97" customFormat="1" ht="247.5" x14ac:dyDescent="0.3">
      <c r="A140" s="119">
        <v>126</v>
      </c>
      <c r="B140" s="120" t="s">
        <v>281</v>
      </c>
      <c r="C140" s="128">
        <v>43272</v>
      </c>
      <c r="D140" s="133" t="s">
        <v>282</v>
      </c>
      <c r="E140" s="141" t="s">
        <v>283</v>
      </c>
      <c r="F140" s="124"/>
      <c r="G140" s="122">
        <v>404912</v>
      </c>
      <c r="H140" s="125" t="s">
        <v>161</v>
      </c>
      <c r="I140" s="126"/>
      <c r="J140" s="125"/>
      <c r="K140" s="142" t="s">
        <v>284</v>
      </c>
      <c r="L140" s="124"/>
      <c r="M140" s="127">
        <v>46136</v>
      </c>
      <c r="N140" s="127"/>
      <c r="O140" s="125"/>
      <c r="P140" s="125"/>
      <c r="Q140" s="125"/>
      <c r="R140" s="125"/>
      <c r="S140" s="99"/>
      <c r="T140" s="99"/>
      <c r="U140" s="99"/>
      <c r="V140" s="99"/>
      <c r="W140" s="99"/>
      <c r="X140" s="99"/>
      <c r="Y140" s="99"/>
      <c r="Z140" s="99"/>
      <c r="AA140" s="99"/>
      <c r="AB140" s="99"/>
      <c r="AC140" s="99"/>
      <c r="AD140" s="99"/>
      <c r="AE140" s="99"/>
      <c r="AF140" s="99"/>
      <c r="AG140" s="99"/>
      <c r="AH140" s="99"/>
      <c r="AI140" s="99"/>
      <c r="AJ140" s="99"/>
      <c r="AK140" s="99"/>
      <c r="AL140" s="99"/>
      <c r="AM140" s="99"/>
      <c r="AN140" s="99"/>
      <c r="AO140" s="99"/>
      <c r="AP140" s="99"/>
      <c r="AQ140" s="99"/>
      <c r="AR140" s="99"/>
      <c r="AS140" s="99"/>
      <c r="AT140" s="99"/>
      <c r="AU140" s="99"/>
      <c r="AV140" s="99"/>
      <c r="AW140" s="99"/>
      <c r="AX140" s="99"/>
      <c r="AY140" s="99"/>
      <c r="AZ140" s="99"/>
      <c r="BA140" s="99"/>
      <c r="BB140" s="99"/>
      <c r="BC140" s="99"/>
      <c r="BD140" s="99"/>
      <c r="BE140" s="99"/>
      <c r="BF140" s="99"/>
      <c r="BG140" s="99"/>
      <c r="BH140" s="99"/>
      <c r="BI140" s="99"/>
      <c r="BJ140" s="99"/>
      <c r="BK140" s="99"/>
      <c r="BL140" s="99"/>
      <c r="BM140" s="99"/>
      <c r="BN140" s="99"/>
      <c r="BO140" s="99"/>
      <c r="BP140" s="99"/>
      <c r="BQ140" s="99"/>
      <c r="BR140" s="99"/>
      <c r="BS140" s="99"/>
      <c r="BT140" s="99"/>
    </row>
    <row r="141" spans="1:72" s="97" customFormat="1" ht="247.5" x14ac:dyDescent="0.3">
      <c r="A141" s="119">
        <v>127</v>
      </c>
      <c r="B141" s="120" t="s">
        <v>281</v>
      </c>
      <c r="C141" s="128">
        <v>43272</v>
      </c>
      <c r="D141" s="133" t="s">
        <v>282</v>
      </c>
      <c r="E141" s="141" t="s">
        <v>283</v>
      </c>
      <c r="F141" s="124"/>
      <c r="G141" s="122">
        <v>407856</v>
      </c>
      <c r="H141" s="125" t="s">
        <v>161</v>
      </c>
      <c r="I141" s="126"/>
      <c r="J141" s="125"/>
      <c r="K141" s="142" t="s">
        <v>284</v>
      </c>
      <c r="L141" s="124"/>
      <c r="M141" s="127">
        <v>46136</v>
      </c>
      <c r="N141" s="127"/>
      <c r="O141" s="125"/>
      <c r="P141" s="125"/>
      <c r="Q141" s="125"/>
      <c r="R141" s="125"/>
      <c r="S141" s="99"/>
      <c r="T141" s="99"/>
      <c r="U141" s="99"/>
      <c r="V141" s="99"/>
      <c r="W141" s="99"/>
      <c r="X141" s="99"/>
      <c r="Y141" s="99"/>
      <c r="Z141" s="99"/>
      <c r="AA141" s="99"/>
      <c r="AB141" s="99"/>
      <c r="AC141" s="99"/>
      <c r="AD141" s="99"/>
      <c r="AE141" s="99"/>
      <c r="AF141" s="99"/>
      <c r="AG141" s="99"/>
      <c r="AH141" s="99"/>
      <c r="AI141" s="99"/>
      <c r="AJ141" s="99"/>
      <c r="AK141" s="99"/>
      <c r="AL141" s="99"/>
      <c r="AM141" s="99"/>
      <c r="AN141" s="99"/>
      <c r="AO141" s="99"/>
      <c r="AP141" s="99"/>
      <c r="AQ141" s="99"/>
      <c r="AR141" s="99"/>
      <c r="AS141" s="99"/>
      <c r="AT141" s="99"/>
      <c r="AU141" s="99"/>
      <c r="AV141" s="99"/>
      <c r="AW141" s="99"/>
      <c r="AX141" s="99"/>
      <c r="AY141" s="99"/>
      <c r="AZ141" s="99"/>
      <c r="BA141" s="99"/>
      <c r="BB141" s="99"/>
      <c r="BC141" s="99"/>
      <c r="BD141" s="99"/>
      <c r="BE141" s="99"/>
      <c r="BF141" s="99"/>
      <c r="BG141" s="99"/>
      <c r="BH141" s="99"/>
      <c r="BI141" s="99"/>
      <c r="BJ141" s="99"/>
      <c r="BK141" s="99"/>
      <c r="BL141" s="99"/>
      <c r="BM141" s="99"/>
      <c r="BN141" s="99"/>
      <c r="BO141" s="99"/>
      <c r="BP141" s="99"/>
      <c r="BQ141" s="99"/>
      <c r="BR141" s="99"/>
      <c r="BS141" s="99"/>
      <c r="BT141" s="99"/>
    </row>
    <row r="142" spans="1:72" s="97" customFormat="1" ht="247.5" x14ac:dyDescent="0.3">
      <c r="A142" s="119">
        <v>128</v>
      </c>
      <c r="B142" s="120" t="s">
        <v>285</v>
      </c>
      <c r="C142" s="128" t="s">
        <v>286</v>
      </c>
      <c r="D142" s="133" t="s">
        <v>287</v>
      </c>
      <c r="E142" s="141" t="s">
        <v>288</v>
      </c>
      <c r="F142" s="124"/>
      <c r="G142" s="122"/>
      <c r="H142" s="125" t="s">
        <v>161</v>
      </c>
      <c r="I142" s="126"/>
      <c r="J142" s="125"/>
      <c r="K142" s="142"/>
      <c r="L142" s="124"/>
      <c r="M142" s="127">
        <v>46136</v>
      </c>
      <c r="N142" s="127"/>
      <c r="O142" s="125"/>
      <c r="P142" s="125"/>
      <c r="Q142" s="125"/>
      <c r="R142" s="125"/>
      <c r="S142" s="99"/>
      <c r="T142" s="99"/>
      <c r="U142" s="99"/>
      <c r="V142" s="99"/>
      <c r="W142" s="99"/>
      <c r="X142" s="99"/>
      <c r="Y142" s="99"/>
      <c r="Z142" s="99"/>
      <c r="AA142" s="99"/>
      <c r="AB142" s="99"/>
      <c r="AC142" s="99"/>
      <c r="AD142" s="99"/>
      <c r="AE142" s="99"/>
      <c r="AF142" s="99"/>
      <c r="AG142" s="99"/>
      <c r="AH142" s="99"/>
      <c r="AI142" s="99"/>
      <c r="AJ142" s="99"/>
      <c r="AK142" s="99"/>
      <c r="AL142" s="99"/>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c r="BI142" s="99"/>
      <c r="BJ142" s="99"/>
      <c r="BK142" s="99"/>
      <c r="BL142" s="99"/>
      <c r="BM142" s="99"/>
      <c r="BN142" s="99"/>
      <c r="BO142" s="99"/>
      <c r="BP142" s="99"/>
      <c r="BQ142" s="99"/>
      <c r="BR142" s="99"/>
      <c r="BS142" s="99"/>
      <c r="BT142" s="99"/>
    </row>
    <row r="143" spans="1:72" s="97" customFormat="1" ht="16.5" x14ac:dyDescent="0.3">
      <c r="A143" s="119">
        <v>129</v>
      </c>
      <c r="B143" s="120" t="s">
        <v>289</v>
      </c>
      <c r="C143" s="130">
        <v>45016</v>
      </c>
      <c r="D143" s="126" t="s">
        <v>290</v>
      </c>
      <c r="E143" s="126"/>
      <c r="F143" s="132" t="s">
        <v>291</v>
      </c>
      <c r="G143" s="126">
        <v>703863</v>
      </c>
      <c r="H143" s="125" t="s">
        <v>161</v>
      </c>
      <c r="I143" s="126"/>
      <c r="J143" s="125"/>
      <c r="K143" s="125" t="s">
        <v>284</v>
      </c>
      <c r="L143" s="124"/>
      <c r="M143" s="127">
        <v>46136</v>
      </c>
      <c r="N143" s="143"/>
      <c r="O143" s="125"/>
      <c r="P143" s="125"/>
      <c r="Q143" s="125"/>
      <c r="R143" s="125"/>
      <c r="S143" s="99"/>
      <c r="T143" s="99"/>
      <c r="U143" s="99"/>
      <c r="V143" s="99"/>
      <c r="W143" s="99"/>
      <c r="X143" s="99"/>
      <c r="Y143" s="99"/>
      <c r="Z143" s="99"/>
      <c r="AA143" s="99"/>
      <c r="AB143" s="99"/>
      <c r="AC143" s="99"/>
      <c r="AD143" s="99"/>
      <c r="AE143" s="99"/>
      <c r="AF143" s="99"/>
      <c r="AG143" s="99"/>
      <c r="AH143" s="99"/>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c r="BI143" s="99"/>
      <c r="BJ143" s="99"/>
      <c r="BK143" s="99"/>
      <c r="BL143" s="99"/>
      <c r="BM143" s="99"/>
      <c r="BN143" s="99"/>
      <c r="BO143" s="99"/>
      <c r="BP143" s="99"/>
      <c r="BQ143" s="99"/>
      <c r="BR143" s="99"/>
      <c r="BS143" s="99"/>
      <c r="BT143" s="99"/>
    </row>
    <row r="144" spans="1:72" s="97" customFormat="1" ht="14.25" customHeight="1" x14ac:dyDescent="0.3">
      <c r="A144" s="119">
        <v>130</v>
      </c>
      <c r="B144" s="120" t="s">
        <v>292</v>
      </c>
      <c r="C144" s="128">
        <v>43096</v>
      </c>
      <c r="D144" s="129" t="s">
        <v>293</v>
      </c>
      <c r="E144" s="123" t="s">
        <v>294</v>
      </c>
      <c r="F144" s="124"/>
      <c r="G144" s="129">
        <v>382195</v>
      </c>
      <c r="H144" s="125" t="s">
        <v>161</v>
      </c>
      <c r="I144" s="126"/>
      <c r="J144" s="125"/>
      <c r="K144" s="125" t="s">
        <v>284</v>
      </c>
      <c r="L144" s="124"/>
      <c r="M144" s="127">
        <v>46136</v>
      </c>
      <c r="N144" s="127"/>
      <c r="O144" s="125"/>
      <c r="P144" s="125"/>
      <c r="Q144" s="125"/>
      <c r="R144" s="125"/>
      <c r="S144" s="99"/>
      <c r="T144" s="99"/>
      <c r="U144" s="99"/>
      <c r="V144" s="99"/>
      <c r="W144" s="99"/>
      <c r="X144" s="99"/>
      <c r="Y144" s="99"/>
      <c r="Z144" s="99"/>
      <c r="AA144" s="99"/>
      <c r="AB144" s="99"/>
      <c r="AC144" s="99"/>
      <c r="AD144" s="99"/>
      <c r="AE144" s="99"/>
      <c r="AF144" s="99"/>
      <c r="AG144" s="99"/>
      <c r="AH144" s="99"/>
      <c r="AI144" s="99"/>
      <c r="AJ144" s="99"/>
      <c r="AK144" s="99"/>
      <c r="AL144" s="99"/>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c r="BI144" s="99"/>
      <c r="BJ144" s="99"/>
      <c r="BK144" s="99"/>
      <c r="BL144" s="99"/>
      <c r="BM144" s="99"/>
      <c r="BN144" s="99"/>
      <c r="BO144" s="99"/>
      <c r="BP144" s="99"/>
      <c r="BQ144" s="99"/>
      <c r="BR144" s="99"/>
      <c r="BS144" s="99"/>
      <c r="BT144" s="99"/>
    </row>
    <row r="145" spans="1:72" s="97" customFormat="1" ht="16.5" x14ac:dyDescent="0.3">
      <c r="A145" s="119">
        <v>131</v>
      </c>
      <c r="B145" s="120" t="s">
        <v>295</v>
      </c>
      <c r="C145" s="130">
        <v>45016</v>
      </c>
      <c r="D145" s="126" t="s">
        <v>296</v>
      </c>
      <c r="E145" s="126"/>
      <c r="F145" s="132" t="s">
        <v>297</v>
      </c>
      <c r="G145" s="126">
        <v>703872</v>
      </c>
      <c r="H145" s="125" t="s">
        <v>161</v>
      </c>
      <c r="I145" s="126"/>
      <c r="J145" s="125"/>
      <c r="K145" s="125"/>
      <c r="L145" s="124"/>
      <c r="M145" s="127">
        <v>46136</v>
      </c>
      <c r="N145" s="143"/>
      <c r="O145" s="125"/>
      <c r="P145" s="125"/>
      <c r="Q145" s="125"/>
      <c r="R145" s="125"/>
      <c r="S145" s="99"/>
      <c r="T145" s="99"/>
      <c r="U145" s="99"/>
      <c r="V145" s="99"/>
      <c r="W145" s="99"/>
      <c r="X145" s="99"/>
      <c r="Y145" s="99"/>
      <c r="Z145" s="99"/>
      <c r="AA145" s="99"/>
      <c r="AB145" s="99"/>
      <c r="AC145" s="99"/>
      <c r="AD145" s="99"/>
      <c r="AE145" s="99"/>
      <c r="AF145" s="99"/>
      <c r="AG145" s="99"/>
      <c r="AH145" s="99"/>
      <c r="AI145" s="99"/>
      <c r="AJ145" s="99"/>
      <c r="AK145" s="99"/>
      <c r="AL145" s="99"/>
      <c r="AM145" s="99"/>
      <c r="AN145" s="99"/>
      <c r="AO145" s="99"/>
      <c r="AP145" s="99"/>
      <c r="AQ145" s="99"/>
      <c r="AR145" s="99"/>
      <c r="AS145" s="99"/>
      <c r="AT145" s="99"/>
      <c r="AU145" s="99"/>
      <c r="AV145" s="99"/>
      <c r="AW145" s="99"/>
      <c r="AX145" s="99"/>
      <c r="AY145" s="99"/>
      <c r="AZ145" s="99"/>
      <c r="BA145" s="99"/>
      <c r="BB145" s="99"/>
      <c r="BC145" s="99"/>
      <c r="BD145" s="99"/>
      <c r="BE145" s="99"/>
      <c r="BF145" s="99"/>
      <c r="BG145" s="99"/>
      <c r="BH145" s="99"/>
      <c r="BI145" s="99"/>
      <c r="BJ145" s="99"/>
      <c r="BK145" s="99"/>
      <c r="BL145" s="99"/>
      <c r="BM145" s="99"/>
      <c r="BN145" s="99"/>
      <c r="BO145" s="99"/>
      <c r="BP145" s="99"/>
      <c r="BQ145" s="99"/>
      <c r="BR145" s="99"/>
      <c r="BS145" s="99"/>
      <c r="BT145" s="99"/>
    </row>
    <row r="146" spans="1:72" s="97" customFormat="1" ht="14.25" customHeight="1" x14ac:dyDescent="0.3">
      <c r="A146" s="119">
        <v>132</v>
      </c>
      <c r="B146" s="120" t="s">
        <v>298</v>
      </c>
      <c r="C146" s="130">
        <v>45016</v>
      </c>
      <c r="D146" s="126" t="s">
        <v>299</v>
      </c>
      <c r="E146" s="126" t="s">
        <v>300</v>
      </c>
      <c r="F146" s="132"/>
      <c r="G146" s="126">
        <v>703803</v>
      </c>
      <c r="H146" s="125" t="s">
        <v>161</v>
      </c>
      <c r="I146" s="126"/>
      <c r="J146" s="125"/>
      <c r="K146" s="125" t="s">
        <v>284</v>
      </c>
      <c r="L146" s="124"/>
      <c r="M146" s="127">
        <v>46136</v>
      </c>
      <c r="N146" s="143"/>
      <c r="O146" s="125"/>
      <c r="P146" s="125"/>
      <c r="Q146" s="125"/>
      <c r="R146" s="125"/>
      <c r="S146" s="99"/>
      <c r="T146" s="99"/>
      <c r="U146" s="99"/>
      <c r="V146" s="99"/>
      <c r="W146" s="99"/>
      <c r="X146" s="99"/>
      <c r="Y146" s="99"/>
      <c r="Z146" s="99"/>
      <c r="AA146" s="99"/>
      <c r="AB146" s="99"/>
      <c r="AC146" s="99"/>
      <c r="AD146" s="99"/>
      <c r="AE146" s="99"/>
      <c r="AF146" s="99"/>
      <c r="AG146" s="99"/>
      <c r="AH146" s="99"/>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c r="BI146" s="99"/>
      <c r="BJ146" s="99"/>
      <c r="BK146" s="99"/>
      <c r="BL146" s="99"/>
      <c r="BM146" s="99"/>
      <c r="BN146" s="99"/>
      <c r="BO146" s="99"/>
      <c r="BP146" s="99"/>
      <c r="BQ146" s="99"/>
      <c r="BR146" s="99"/>
      <c r="BS146" s="99"/>
      <c r="BT146" s="99"/>
    </row>
    <row r="147" spans="1:72" s="97" customFormat="1" ht="14.25" customHeight="1" x14ac:dyDescent="0.3">
      <c r="A147" s="119">
        <v>133</v>
      </c>
      <c r="B147" s="120" t="s">
        <v>301</v>
      </c>
      <c r="C147" s="130">
        <v>45016</v>
      </c>
      <c r="D147" s="126" t="s">
        <v>299</v>
      </c>
      <c r="E147" s="126" t="s">
        <v>300</v>
      </c>
      <c r="F147" s="132"/>
      <c r="G147" s="126">
        <v>703804</v>
      </c>
      <c r="H147" s="125" t="s">
        <v>161</v>
      </c>
      <c r="I147" s="126"/>
      <c r="J147" s="125"/>
      <c r="K147" s="125" t="s">
        <v>284</v>
      </c>
      <c r="L147" s="124"/>
      <c r="M147" s="127">
        <v>46136</v>
      </c>
      <c r="N147" s="143"/>
      <c r="O147" s="125"/>
      <c r="P147" s="125"/>
      <c r="Q147" s="125"/>
      <c r="R147" s="125"/>
      <c r="S147" s="99"/>
      <c r="T147" s="99"/>
      <c r="U147" s="99"/>
      <c r="V147" s="99"/>
      <c r="W147" s="99"/>
      <c r="X147" s="99"/>
      <c r="Y147" s="99"/>
      <c r="Z147" s="99"/>
      <c r="AA147" s="99"/>
      <c r="AB147" s="99"/>
      <c r="AC147" s="99"/>
      <c r="AD147" s="99"/>
      <c r="AE147" s="99"/>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c r="BI147" s="99"/>
      <c r="BJ147" s="99"/>
      <c r="BK147" s="99"/>
      <c r="BL147" s="99"/>
      <c r="BM147" s="99"/>
      <c r="BN147" s="99"/>
      <c r="BO147" s="99"/>
      <c r="BP147" s="99"/>
      <c r="BQ147" s="99"/>
      <c r="BR147" s="99"/>
      <c r="BS147" s="99"/>
      <c r="BT147" s="99"/>
    </row>
    <row r="148" spans="1:72" s="97" customFormat="1" ht="14.25" customHeight="1" x14ac:dyDescent="0.3">
      <c r="A148" s="119">
        <v>134</v>
      </c>
      <c r="B148" s="120" t="s">
        <v>301</v>
      </c>
      <c r="C148" s="130">
        <v>45016</v>
      </c>
      <c r="D148" s="126" t="s">
        <v>299</v>
      </c>
      <c r="E148" s="126" t="s">
        <v>302</v>
      </c>
      <c r="F148" s="132"/>
      <c r="G148" s="126">
        <v>703805</v>
      </c>
      <c r="H148" s="125" t="s">
        <v>161</v>
      </c>
      <c r="I148" s="126"/>
      <c r="J148" s="125"/>
      <c r="K148" s="125" t="s">
        <v>284</v>
      </c>
      <c r="L148" s="124"/>
      <c r="M148" s="127">
        <v>46136</v>
      </c>
      <c r="N148" s="143"/>
      <c r="O148" s="125"/>
      <c r="P148" s="125"/>
      <c r="Q148" s="125"/>
      <c r="R148" s="125"/>
      <c r="S148" s="99"/>
      <c r="T148" s="99"/>
      <c r="U148" s="99"/>
      <c r="V148" s="99"/>
      <c r="W148" s="99"/>
      <c r="X148" s="99"/>
      <c r="Y148" s="99"/>
      <c r="Z148" s="99"/>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c r="BC148" s="99"/>
      <c r="BD148" s="99"/>
      <c r="BE148" s="99"/>
      <c r="BF148" s="99"/>
      <c r="BG148" s="99"/>
      <c r="BH148" s="99"/>
      <c r="BI148" s="99"/>
      <c r="BJ148" s="99"/>
      <c r="BK148" s="99"/>
      <c r="BL148" s="99"/>
      <c r="BM148" s="99"/>
      <c r="BN148" s="99"/>
      <c r="BO148" s="99"/>
      <c r="BP148" s="99"/>
      <c r="BQ148" s="99"/>
      <c r="BR148" s="99"/>
      <c r="BS148" s="99"/>
      <c r="BT148" s="99"/>
    </row>
    <row r="149" spans="1:72" s="97" customFormat="1" ht="14.25" customHeight="1" x14ac:dyDescent="0.3">
      <c r="A149" s="119">
        <v>135</v>
      </c>
      <c r="B149" s="120" t="s">
        <v>301</v>
      </c>
      <c r="C149" s="130">
        <v>45016</v>
      </c>
      <c r="D149" s="126" t="s">
        <v>299</v>
      </c>
      <c r="E149" s="126" t="s">
        <v>300</v>
      </c>
      <c r="F149" s="132"/>
      <c r="G149" s="126">
        <v>703801</v>
      </c>
      <c r="H149" s="125" t="s">
        <v>161</v>
      </c>
      <c r="I149" s="126"/>
      <c r="J149" s="125"/>
      <c r="K149" s="125" t="s">
        <v>284</v>
      </c>
      <c r="L149" s="124"/>
      <c r="M149" s="127">
        <v>46136</v>
      </c>
      <c r="N149" s="143"/>
      <c r="O149" s="125"/>
      <c r="P149" s="125"/>
      <c r="Q149" s="125"/>
      <c r="R149" s="125"/>
      <c r="S149" s="99"/>
      <c r="T149" s="99"/>
      <c r="U149" s="99"/>
      <c r="V149" s="99"/>
      <c r="W149" s="99"/>
      <c r="X149" s="99"/>
      <c r="Y149" s="99"/>
      <c r="Z149" s="9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c r="BI149" s="99"/>
      <c r="BJ149" s="99"/>
      <c r="BK149" s="99"/>
      <c r="BL149" s="99"/>
      <c r="BM149" s="99"/>
      <c r="BN149" s="99"/>
      <c r="BO149" s="99"/>
      <c r="BP149" s="99"/>
      <c r="BQ149" s="99"/>
      <c r="BR149" s="99"/>
      <c r="BS149" s="99"/>
      <c r="BT149" s="99"/>
    </row>
    <row r="150" spans="1:72" s="97" customFormat="1" ht="14.25" customHeight="1" x14ac:dyDescent="0.3">
      <c r="A150" s="119">
        <v>136</v>
      </c>
      <c r="B150" s="120" t="s">
        <v>301</v>
      </c>
      <c r="C150" s="130">
        <v>45016</v>
      </c>
      <c r="D150" s="126" t="s">
        <v>299</v>
      </c>
      <c r="E150" s="126" t="s">
        <v>300</v>
      </c>
      <c r="F150" s="132"/>
      <c r="G150" s="126">
        <v>703802</v>
      </c>
      <c r="H150" s="125" t="s">
        <v>161</v>
      </c>
      <c r="I150" s="126"/>
      <c r="J150" s="125"/>
      <c r="K150" s="125" t="s">
        <v>284</v>
      </c>
      <c r="L150" s="124"/>
      <c r="M150" s="127">
        <v>46136</v>
      </c>
      <c r="N150" s="143"/>
      <c r="O150" s="125"/>
      <c r="P150" s="125"/>
      <c r="Q150" s="125"/>
      <c r="R150" s="125"/>
      <c r="S150" s="99"/>
      <c r="T150" s="99"/>
      <c r="U150" s="99"/>
      <c r="V150" s="99"/>
      <c r="W150" s="99"/>
      <c r="X150" s="99"/>
      <c r="Y150" s="99"/>
      <c r="Z150" s="99"/>
      <c r="AA150" s="99"/>
      <c r="AB150" s="99"/>
      <c r="AC150" s="99"/>
      <c r="AD150" s="99"/>
      <c r="AE150" s="99"/>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c r="BI150" s="99"/>
      <c r="BJ150" s="99"/>
      <c r="BK150" s="99"/>
      <c r="BL150" s="99"/>
      <c r="BM150" s="99"/>
      <c r="BN150" s="99"/>
      <c r="BO150" s="99"/>
      <c r="BP150" s="99"/>
      <c r="BQ150" s="99"/>
      <c r="BR150" s="99"/>
      <c r="BS150" s="99"/>
      <c r="BT150" s="99"/>
    </row>
    <row r="151" spans="1:72" s="97" customFormat="1" ht="14.25" customHeight="1" x14ac:dyDescent="0.3">
      <c r="A151" s="119">
        <v>137</v>
      </c>
      <c r="B151" s="120" t="s">
        <v>301</v>
      </c>
      <c r="C151" s="130">
        <v>45016</v>
      </c>
      <c r="D151" s="126" t="s">
        <v>299</v>
      </c>
      <c r="E151" s="126" t="s">
        <v>300</v>
      </c>
      <c r="F151" s="132"/>
      <c r="G151" s="126">
        <v>703807</v>
      </c>
      <c r="H151" s="125" t="s">
        <v>161</v>
      </c>
      <c r="I151" s="126"/>
      <c r="J151" s="125"/>
      <c r="K151" s="125" t="s">
        <v>284</v>
      </c>
      <c r="L151" s="124"/>
      <c r="M151" s="127">
        <v>46136</v>
      </c>
      <c r="N151" s="143"/>
      <c r="O151" s="125"/>
      <c r="P151" s="125"/>
      <c r="Q151" s="125"/>
      <c r="R151" s="125"/>
      <c r="S151" s="99"/>
      <c r="T151" s="99"/>
      <c r="U151" s="99"/>
      <c r="V151" s="99"/>
      <c r="W151" s="99"/>
      <c r="X151" s="99"/>
      <c r="Y151" s="99"/>
      <c r="Z151" s="99"/>
      <c r="AA151" s="99"/>
      <c r="AB151" s="99"/>
      <c r="AC151" s="99"/>
      <c r="AD151" s="99"/>
      <c r="AE151" s="99"/>
      <c r="AF151" s="99"/>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c r="BI151" s="99"/>
      <c r="BJ151" s="99"/>
      <c r="BK151" s="99"/>
      <c r="BL151" s="99"/>
      <c r="BM151" s="99"/>
      <c r="BN151" s="99"/>
      <c r="BO151" s="99"/>
      <c r="BP151" s="99"/>
      <c r="BQ151" s="99"/>
      <c r="BR151" s="99"/>
      <c r="BS151" s="99"/>
      <c r="BT151" s="99"/>
    </row>
    <row r="152" spans="1:72" s="97" customFormat="1" ht="14.25" customHeight="1" x14ac:dyDescent="0.3">
      <c r="A152" s="119">
        <v>138</v>
      </c>
      <c r="B152" s="120" t="s">
        <v>301</v>
      </c>
      <c r="C152" s="130">
        <v>45016</v>
      </c>
      <c r="D152" s="126" t="s">
        <v>299</v>
      </c>
      <c r="E152" s="126" t="s">
        <v>300</v>
      </c>
      <c r="F152" s="132"/>
      <c r="G152" s="126">
        <v>703808</v>
      </c>
      <c r="H152" s="125" t="s">
        <v>161</v>
      </c>
      <c r="I152" s="126"/>
      <c r="J152" s="125"/>
      <c r="K152" s="125" t="s">
        <v>284</v>
      </c>
      <c r="L152" s="124"/>
      <c r="M152" s="127">
        <v>46136</v>
      </c>
      <c r="N152" s="143"/>
      <c r="O152" s="125"/>
      <c r="P152" s="125"/>
      <c r="Q152" s="125"/>
      <c r="R152" s="125"/>
      <c r="S152" s="99"/>
      <c r="T152" s="99"/>
      <c r="U152" s="99"/>
      <c r="V152" s="99"/>
      <c r="W152" s="99"/>
      <c r="X152" s="99"/>
      <c r="Y152" s="99"/>
      <c r="Z152" s="99"/>
      <c r="AA152" s="99"/>
      <c r="AB152" s="99"/>
      <c r="AC152" s="99"/>
      <c r="AD152" s="99"/>
      <c r="AE152" s="99"/>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c r="BI152" s="99"/>
      <c r="BJ152" s="99"/>
      <c r="BK152" s="99"/>
      <c r="BL152" s="99"/>
      <c r="BM152" s="99"/>
      <c r="BN152" s="99"/>
      <c r="BO152" s="99"/>
      <c r="BP152" s="99"/>
      <c r="BQ152" s="99"/>
      <c r="BR152" s="99"/>
      <c r="BS152" s="99"/>
      <c r="BT152" s="99"/>
    </row>
    <row r="153" spans="1:72" s="97" customFormat="1" ht="14.25" customHeight="1" x14ac:dyDescent="0.3">
      <c r="A153" s="119">
        <v>139</v>
      </c>
      <c r="B153" s="120" t="s">
        <v>301</v>
      </c>
      <c r="C153" s="130">
        <v>45016</v>
      </c>
      <c r="D153" s="126" t="s">
        <v>299</v>
      </c>
      <c r="E153" s="126" t="s">
        <v>302</v>
      </c>
      <c r="F153" s="132"/>
      <c r="G153" s="126">
        <v>703809</v>
      </c>
      <c r="H153" s="125" t="s">
        <v>161</v>
      </c>
      <c r="I153" s="126"/>
      <c r="J153" s="125"/>
      <c r="K153" s="125" t="s">
        <v>284</v>
      </c>
      <c r="L153" s="124"/>
      <c r="M153" s="127">
        <v>46136</v>
      </c>
      <c r="N153" s="143"/>
      <c r="O153" s="125"/>
      <c r="P153" s="125"/>
      <c r="Q153" s="125"/>
      <c r="R153" s="125"/>
      <c r="S153" s="99"/>
      <c r="T153" s="99"/>
      <c r="U153" s="99"/>
      <c r="V153" s="99"/>
      <c r="W153" s="99"/>
      <c r="X153" s="99"/>
      <c r="Y153" s="99"/>
      <c r="Z153" s="99"/>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99"/>
      <c r="AW153" s="99"/>
      <c r="AX153" s="99"/>
      <c r="AY153" s="99"/>
      <c r="AZ153" s="99"/>
      <c r="BA153" s="99"/>
      <c r="BB153" s="99"/>
      <c r="BC153" s="99"/>
      <c r="BD153" s="99"/>
      <c r="BE153" s="99"/>
      <c r="BF153" s="99"/>
      <c r="BG153" s="99"/>
      <c r="BH153" s="99"/>
      <c r="BI153" s="99"/>
      <c r="BJ153" s="99"/>
      <c r="BK153" s="99"/>
      <c r="BL153" s="99"/>
      <c r="BM153" s="99"/>
      <c r="BN153" s="99"/>
      <c r="BO153" s="99"/>
      <c r="BP153" s="99"/>
      <c r="BQ153" s="99"/>
      <c r="BR153" s="99"/>
      <c r="BS153" s="99"/>
      <c r="BT153" s="99"/>
    </row>
    <row r="154" spans="1:72" s="97" customFormat="1" ht="14.25" customHeight="1" x14ac:dyDescent="0.3">
      <c r="A154" s="119">
        <v>140</v>
      </c>
      <c r="B154" s="120" t="s">
        <v>301</v>
      </c>
      <c r="C154" s="130">
        <v>45016</v>
      </c>
      <c r="D154" s="126" t="s">
        <v>299</v>
      </c>
      <c r="E154" s="126" t="s">
        <v>302</v>
      </c>
      <c r="F154" s="132"/>
      <c r="G154" s="126">
        <v>703810</v>
      </c>
      <c r="H154" s="125" t="s">
        <v>161</v>
      </c>
      <c r="I154" s="126"/>
      <c r="J154" s="125"/>
      <c r="K154" s="125" t="s">
        <v>284</v>
      </c>
      <c r="L154" s="124"/>
      <c r="M154" s="127">
        <v>46136</v>
      </c>
      <c r="N154" s="143"/>
      <c r="O154" s="125"/>
      <c r="P154" s="125"/>
      <c r="Q154" s="125"/>
      <c r="R154" s="125"/>
      <c r="S154" s="99"/>
      <c r="T154" s="99"/>
      <c r="U154" s="99"/>
      <c r="V154" s="99"/>
      <c r="W154" s="99"/>
      <c r="X154" s="99"/>
      <c r="Y154" s="99"/>
      <c r="Z154" s="99"/>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c r="BI154" s="99"/>
      <c r="BJ154" s="99"/>
      <c r="BK154" s="99"/>
      <c r="BL154" s="99"/>
      <c r="BM154" s="99"/>
      <c r="BN154" s="99"/>
      <c r="BO154" s="99"/>
      <c r="BP154" s="99"/>
      <c r="BQ154" s="99"/>
      <c r="BR154" s="99"/>
      <c r="BS154" s="99"/>
      <c r="BT154" s="99"/>
    </row>
    <row r="155" spans="1:72" s="97" customFormat="1" ht="14.25" customHeight="1" x14ac:dyDescent="0.3">
      <c r="A155" s="119">
        <v>141</v>
      </c>
      <c r="B155" s="120" t="s">
        <v>301</v>
      </c>
      <c r="C155" s="130">
        <v>45016</v>
      </c>
      <c r="D155" s="126" t="s">
        <v>303</v>
      </c>
      <c r="E155" s="126" t="s">
        <v>304</v>
      </c>
      <c r="F155" s="132"/>
      <c r="G155" s="126">
        <v>703811</v>
      </c>
      <c r="H155" s="125" t="s">
        <v>161</v>
      </c>
      <c r="I155" s="126"/>
      <c r="J155" s="125"/>
      <c r="K155" s="125" t="s">
        <v>284</v>
      </c>
      <c r="L155" s="124"/>
      <c r="M155" s="127">
        <v>46136</v>
      </c>
      <c r="N155" s="143"/>
      <c r="O155" s="125"/>
      <c r="P155" s="125"/>
      <c r="Q155" s="125"/>
      <c r="R155" s="125"/>
      <c r="S155" s="99"/>
      <c r="T155" s="99"/>
      <c r="U155" s="99"/>
      <c r="V155" s="99"/>
      <c r="W155" s="99"/>
      <c r="X155" s="99"/>
      <c r="Y155" s="99"/>
      <c r="Z155" s="99"/>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c r="BI155" s="99"/>
      <c r="BJ155" s="99"/>
      <c r="BK155" s="99"/>
      <c r="BL155" s="99"/>
      <c r="BM155" s="99"/>
      <c r="BN155" s="99"/>
      <c r="BO155" s="99"/>
      <c r="BP155" s="99"/>
      <c r="BQ155" s="99"/>
      <c r="BR155" s="99"/>
      <c r="BS155" s="99"/>
      <c r="BT155" s="99"/>
    </row>
    <row r="156" spans="1:72" s="97" customFormat="1" ht="14.25" customHeight="1" x14ac:dyDescent="0.3">
      <c r="A156" s="119">
        <v>142</v>
      </c>
      <c r="B156" s="120" t="s">
        <v>301</v>
      </c>
      <c r="C156" s="130">
        <v>45016</v>
      </c>
      <c r="D156" s="126" t="s">
        <v>299</v>
      </c>
      <c r="E156" s="126" t="s">
        <v>302</v>
      </c>
      <c r="F156" s="132"/>
      <c r="G156" s="126">
        <v>703812</v>
      </c>
      <c r="H156" s="125" t="s">
        <v>161</v>
      </c>
      <c r="I156" s="126"/>
      <c r="J156" s="125"/>
      <c r="K156" s="125" t="s">
        <v>284</v>
      </c>
      <c r="L156" s="124"/>
      <c r="M156" s="127">
        <v>46136</v>
      </c>
      <c r="N156" s="143"/>
      <c r="O156" s="125"/>
      <c r="P156" s="125"/>
      <c r="Q156" s="125"/>
      <c r="R156" s="125"/>
      <c r="S156" s="99"/>
      <c r="T156" s="99"/>
      <c r="U156" s="99"/>
      <c r="V156" s="99"/>
      <c r="W156" s="99"/>
      <c r="X156" s="99"/>
      <c r="Y156" s="99"/>
      <c r="Z156" s="99"/>
      <c r="AA156" s="99"/>
      <c r="AB156" s="99"/>
      <c r="AC156" s="99"/>
      <c r="AD156" s="99"/>
      <c r="AE156" s="99"/>
      <c r="AF156" s="99"/>
      <c r="AG156" s="99"/>
      <c r="AH156" s="99"/>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c r="BI156" s="99"/>
      <c r="BJ156" s="99"/>
      <c r="BK156" s="99"/>
      <c r="BL156" s="99"/>
      <c r="BM156" s="99"/>
      <c r="BN156" s="99"/>
      <c r="BO156" s="99"/>
      <c r="BP156" s="99"/>
      <c r="BQ156" s="99"/>
      <c r="BR156" s="99"/>
      <c r="BS156" s="99"/>
      <c r="BT156" s="99"/>
    </row>
    <row r="157" spans="1:72" s="97" customFormat="1" ht="14.25" customHeight="1" x14ac:dyDescent="0.3">
      <c r="A157" s="119">
        <v>143</v>
      </c>
      <c r="B157" s="120" t="s">
        <v>301</v>
      </c>
      <c r="C157" s="130">
        <v>45016</v>
      </c>
      <c r="D157" s="126" t="s">
        <v>299</v>
      </c>
      <c r="E157" s="126" t="s">
        <v>302</v>
      </c>
      <c r="F157" s="132"/>
      <c r="G157" s="126">
        <v>703813</v>
      </c>
      <c r="H157" s="125" t="s">
        <v>161</v>
      </c>
      <c r="I157" s="126"/>
      <c r="J157" s="125"/>
      <c r="K157" s="125" t="s">
        <v>284</v>
      </c>
      <c r="L157" s="124"/>
      <c r="M157" s="127">
        <v>46136</v>
      </c>
      <c r="N157" s="143"/>
      <c r="O157" s="125"/>
      <c r="P157" s="125"/>
      <c r="Q157" s="125"/>
      <c r="R157" s="125"/>
      <c r="S157" s="99"/>
      <c r="T157" s="99"/>
      <c r="U157" s="99"/>
      <c r="V157" s="99"/>
      <c r="W157" s="99"/>
      <c r="X157" s="99"/>
      <c r="Y157" s="99"/>
      <c r="Z157" s="99"/>
      <c r="AA157" s="99"/>
      <c r="AB157" s="99"/>
      <c r="AC157" s="99"/>
      <c r="AD157" s="99"/>
      <c r="AE157" s="99"/>
      <c r="AF157" s="99"/>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99"/>
      <c r="BH157" s="99"/>
      <c r="BI157" s="99"/>
      <c r="BJ157" s="99"/>
      <c r="BK157" s="99"/>
      <c r="BL157" s="99"/>
      <c r="BM157" s="99"/>
      <c r="BN157" s="99"/>
      <c r="BO157" s="99"/>
      <c r="BP157" s="99"/>
      <c r="BQ157" s="99"/>
      <c r="BR157" s="99"/>
      <c r="BS157" s="99"/>
      <c r="BT157" s="99"/>
    </row>
    <row r="158" spans="1:72" s="97" customFormat="1" ht="14.25" customHeight="1" x14ac:dyDescent="0.3">
      <c r="A158" s="119">
        <v>144</v>
      </c>
      <c r="B158" s="120" t="s">
        <v>301</v>
      </c>
      <c r="C158" s="130">
        <v>45016</v>
      </c>
      <c r="D158" s="126" t="s">
        <v>299</v>
      </c>
      <c r="E158" s="126" t="s">
        <v>305</v>
      </c>
      <c r="F158" s="132"/>
      <c r="G158" s="126">
        <v>703814</v>
      </c>
      <c r="H158" s="125" t="s">
        <v>161</v>
      </c>
      <c r="I158" s="126"/>
      <c r="J158" s="125"/>
      <c r="K158" s="125" t="s">
        <v>284</v>
      </c>
      <c r="L158" s="124"/>
      <c r="M158" s="127">
        <v>46136</v>
      </c>
      <c r="N158" s="143"/>
      <c r="O158" s="125"/>
      <c r="P158" s="125"/>
      <c r="Q158" s="125"/>
      <c r="R158" s="125"/>
      <c r="S158" s="99"/>
      <c r="T158" s="99"/>
      <c r="U158" s="99"/>
      <c r="V158" s="99"/>
      <c r="W158" s="99"/>
      <c r="X158" s="99"/>
      <c r="Y158" s="99"/>
      <c r="Z158" s="99"/>
      <c r="AA158" s="99"/>
      <c r="AB158" s="99"/>
      <c r="AC158" s="99"/>
      <c r="AD158" s="99"/>
      <c r="AE158" s="99"/>
      <c r="AF158" s="99"/>
      <c r="AG158" s="99"/>
      <c r="AH158" s="99"/>
      <c r="AI158" s="99"/>
      <c r="AJ158" s="99"/>
      <c r="AK158" s="99"/>
      <c r="AL158" s="99"/>
      <c r="AM158" s="99"/>
      <c r="AN158" s="99"/>
      <c r="AO158" s="99"/>
      <c r="AP158" s="99"/>
      <c r="AQ158" s="99"/>
      <c r="AR158" s="99"/>
      <c r="AS158" s="99"/>
      <c r="AT158" s="99"/>
      <c r="AU158" s="99"/>
      <c r="AV158" s="99"/>
      <c r="AW158" s="99"/>
      <c r="AX158" s="99"/>
      <c r="AY158" s="99"/>
      <c r="AZ158" s="99"/>
      <c r="BA158" s="99"/>
      <c r="BB158" s="99"/>
      <c r="BC158" s="99"/>
      <c r="BD158" s="99"/>
      <c r="BE158" s="99"/>
      <c r="BF158" s="99"/>
      <c r="BG158" s="99"/>
      <c r="BH158" s="99"/>
      <c r="BI158" s="99"/>
      <c r="BJ158" s="99"/>
      <c r="BK158" s="99"/>
      <c r="BL158" s="99"/>
      <c r="BM158" s="99"/>
      <c r="BN158" s="99"/>
      <c r="BO158" s="99"/>
      <c r="BP158" s="99"/>
      <c r="BQ158" s="99"/>
      <c r="BR158" s="99"/>
      <c r="BS158" s="99"/>
      <c r="BT158" s="99"/>
    </row>
    <row r="159" spans="1:72" s="97" customFormat="1" ht="14.25" customHeight="1" x14ac:dyDescent="0.3">
      <c r="A159" s="119">
        <v>145</v>
      </c>
      <c r="B159" s="120" t="s">
        <v>301</v>
      </c>
      <c r="C159" s="130">
        <v>45016</v>
      </c>
      <c r="D159" s="126" t="s">
        <v>299</v>
      </c>
      <c r="E159" s="126" t="s">
        <v>305</v>
      </c>
      <c r="F159" s="132"/>
      <c r="G159" s="126">
        <v>703815</v>
      </c>
      <c r="H159" s="125" t="s">
        <v>161</v>
      </c>
      <c r="I159" s="126"/>
      <c r="J159" s="125"/>
      <c r="K159" s="125" t="s">
        <v>284</v>
      </c>
      <c r="L159" s="124"/>
      <c r="M159" s="127">
        <v>46136</v>
      </c>
      <c r="N159" s="143"/>
      <c r="O159" s="125"/>
      <c r="P159" s="125"/>
      <c r="Q159" s="125"/>
      <c r="R159" s="125"/>
      <c r="S159" s="99"/>
      <c r="T159" s="99"/>
      <c r="U159" s="99"/>
      <c r="V159" s="99"/>
      <c r="W159" s="99"/>
      <c r="X159" s="99"/>
      <c r="Y159" s="99"/>
      <c r="Z159" s="99"/>
      <c r="AA159" s="99"/>
      <c r="AB159" s="99"/>
      <c r="AC159" s="99"/>
      <c r="AD159" s="99"/>
      <c r="AE159" s="99"/>
      <c r="AF159" s="99"/>
      <c r="AG159" s="99"/>
      <c r="AH159" s="99"/>
      <c r="AI159" s="99"/>
      <c r="AJ159" s="99"/>
      <c r="AK159" s="99"/>
      <c r="AL159" s="99"/>
      <c r="AM159" s="99"/>
      <c r="AN159" s="99"/>
      <c r="AO159" s="99"/>
      <c r="AP159" s="99"/>
      <c r="AQ159" s="99"/>
      <c r="AR159" s="99"/>
      <c r="AS159" s="99"/>
      <c r="AT159" s="99"/>
      <c r="AU159" s="99"/>
      <c r="AV159" s="99"/>
      <c r="AW159" s="99"/>
      <c r="AX159" s="99"/>
      <c r="AY159" s="99"/>
      <c r="AZ159" s="99"/>
      <c r="BA159" s="99"/>
      <c r="BB159" s="99"/>
      <c r="BC159" s="99"/>
      <c r="BD159" s="99"/>
      <c r="BE159" s="99"/>
      <c r="BF159" s="99"/>
      <c r="BG159" s="99"/>
      <c r="BH159" s="99"/>
      <c r="BI159" s="99"/>
      <c r="BJ159" s="99"/>
      <c r="BK159" s="99"/>
      <c r="BL159" s="99"/>
      <c r="BM159" s="99"/>
      <c r="BN159" s="99"/>
      <c r="BO159" s="99"/>
      <c r="BP159" s="99"/>
      <c r="BQ159" s="99"/>
      <c r="BR159" s="99"/>
      <c r="BS159" s="99"/>
      <c r="BT159" s="99"/>
    </row>
    <row r="160" spans="1:72" s="97" customFormat="1" ht="14.25" customHeight="1" x14ac:dyDescent="0.3">
      <c r="A160" s="119">
        <v>146</v>
      </c>
      <c r="B160" s="120" t="s">
        <v>301</v>
      </c>
      <c r="C160" s="130">
        <v>45016</v>
      </c>
      <c r="D160" s="126" t="s">
        <v>299</v>
      </c>
      <c r="E160" s="126" t="s">
        <v>305</v>
      </c>
      <c r="F160" s="132"/>
      <c r="G160" s="126">
        <v>703816</v>
      </c>
      <c r="H160" s="125" t="s">
        <v>161</v>
      </c>
      <c r="I160" s="126"/>
      <c r="J160" s="125"/>
      <c r="K160" s="125" t="s">
        <v>284</v>
      </c>
      <c r="L160" s="124"/>
      <c r="M160" s="127">
        <v>46136</v>
      </c>
      <c r="N160" s="143"/>
      <c r="O160" s="125"/>
      <c r="P160" s="125"/>
      <c r="Q160" s="125"/>
      <c r="R160" s="125"/>
      <c r="S160" s="99"/>
      <c r="T160" s="99"/>
      <c r="U160" s="99"/>
      <c r="V160" s="99"/>
      <c r="W160" s="99"/>
      <c r="X160" s="99"/>
      <c r="Y160" s="99"/>
      <c r="Z160" s="99"/>
      <c r="AA160" s="99"/>
      <c r="AB160" s="99"/>
      <c r="AC160" s="99"/>
      <c r="AD160" s="99"/>
      <c r="AE160" s="99"/>
      <c r="AF160" s="99"/>
      <c r="AG160" s="99"/>
      <c r="AH160" s="99"/>
      <c r="AI160" s="99"/>
      <c r="AJ160" s="99"/>
      <c r="AK160" s="99"/>
      <c r="AL160" s="99"/>
      <c r="AM160" s="99"/>
      <c r="AN160" s="99"/>
      <c r="AO160" s="99"/>
      <c r="AP160" s="99"/>
      <c r="AQ160" s="99"/>
      <c r="AR160" s="99"/>
      <c r="AS160" s="99"/>
      <c r="AT160" s="99"/>
      <c r="AU160" s="99"/>
      <c r="AV160" s="99"/>
      <c r="AW160" s="99"/>
      <c r="AX160" s="99"/>
      <c r="AY160" s="99"/>
      <c r="AZ160" s="99"/>
      <c r="BA160" s="99"/>
      <c r="BB160" s="99"/>
      <c r="BC160" s="99"/>
      <c r="BD160" s="99"/>
      <c r="BE160" s="99"/>
      <c r="BF160" s="99"/>
      <c r="BG160" s="99"/>
      <c r="BH160" s="99"/>
      <c r="BI160" s="99"/>
      <c r="BJ160" s="99"/>
      <c r="BK160" s="99"/>
      <c r="BL160" s="99"/>
      <c r="BM160" s="99"/>
      <c r="BN160" s="99"/>
      <c r="BO160" s="99"/>
      <c r="BP160" s="99"/>
      <c r="BQ160" s="99"/>
      <c r="BR160" s="99"/>
      <c r="BS160" s="99"/>
      <c r="BT160" s="99"/>
    </row>
    <row r="161" spans="1:72" s="97" customFormat="1" ht="14.25" customHeight="1" x14ac:dyDescent="0.3">
      <c r="A161" s="119">
        <v>147</v>
      </c>
      <c r="B161" s="120" t="s">
        <v>301</v>
      </c>
      <c r="C161" s="130">
        <v>45016</v>
      </c>
      <c r="D161" s="126" t="s">
        <v>299</v>
      </c>
      <c r="E161" s="126" t="s">
        <v>305</v>
      </c>
      <c r="F161" s="132"/>
      <c r="G161" s="126">
        <v>703817</v>
      </c>
      <c r="H161" s="125" t="s">
        <v>161</v>
      </c>
      <c r="I161" s="126"/>
      <c r="J161" s="125"/>
      <c r="K161" s="125" t="s">
        <v>284</v>
      </c>
      <c r="L161" s="124"/>
      <c r="M161" s="127">
        <v>46136</v>
      </c>
      <c r="N161" s="143"/>
      <c r="O161" s="125"/>
      <c r="P161" s="125"/>
      <c r="Q161" s="125"/>
      <c r="R161" s="125"/>
      <c r="S161" s="99"/>
      <c r="T161" s="99"/>
      <c r="U161" s="99"/>
      <c r="V161" s="99"/>
      <c r="W161" s="99"/>
      <c r="X161" s="99"/>
      <c r="Y161" s="99"/>
      <c r="Z161" s="99"/>
      <c r="AA161" s="99"/>
      <c r="AB161" s="99"/>
      <c r="AC161" s="99"/>
      <c r="AD161" s="99"/>
      <c r="AE161" s="99"/>
      <c r="AF161" s="99"/>
      <c r="AG161" s="99"/>
      <c r="AH161" s="99"/>
      <c r="AI161" s="99"/>
      <c r="AJ161" s="99"/>
      <c r="AK161" s="99"/>
      <c r="AL161" s="99"/>
      <c r="AM161" s="99"/>
      <c r="AN161" s="99"/>
      <c r="AO161" s="99"/>
      <c r="AP161" s="99"/>
      <c r="AQ161" s="99"/>
      <c r="AR161" s="99"/>
      <c r="AS161" s="99"/>
      <c r="AT161" s="99"/>
      <c r="AU161" s="99"/>
      <c r="AV161" s="99"/>
      <c r="AW161" s="99"/>
      <c r="AX161" s="99"/>
      <c r="AY161" s="99"/>
      <c r="AZ161" s="99"/>
      <c r="BA161" s="99"/>
      <c r="BB161" s="99"/>
      <c r="BC161" s="99"/>
      <c r="BD161" s="99"/>
      <c r="BE161" s="99"/>
      <c r="BF161" s="99"/>
      <c r="BG161" s="99"/>
      <c r="BH161" s="99"/>
      <c r="BI161" s="99"/>
      <c r="BJ161" s="99"/>
      <c r="BK161" s="99"/>
      <c r="BL161" s="99"/>
      <c r="BM161" s="99"/>
      <c r="BN161" s="99"/>
      <c r="BO161" s="99"/>
      <c r="BP161" s="99"/>
      <c r="BQ161" s="99"/>
      <c r="BR161" s="99"/>
      <c r="BS161" s="99"/>
      <c r="BT161" s="99"/>
    </row>
    <row r="162" spans="1:72" s="97" customFormat="1" ht="14.25" customHeight="1" x14ac:dyDescent="0.3">
      <c r="A162" s="119">
        <v>148</v>
      </c>
      <c r="B162" s="120" t="s">
        <v>301</v>
      </c>
      <c r="C162" s="130">
        <v>45016</v>
      </c>
      <c r="D162" s="126" t="s">
        <v>306</v>
      </c>
      <c r="E162" s="126" t="s">
        <v>307</v>
      </c>
      <c r="F162" s="132"/>
      <c r="G162" s="126">
        <v>703818</v>
      </c>
      <c r="H162" s="125" t="s">
        <v>161</v>
      </c>
      <c r="I162" s="126"/>
      <c r="J162" s="125"/>
      <c r="K162" s="125" t="s">
        <v>284</v>
      </c>
      <c r="L162" s="124"/>
      <c r="M162" s="127">
        <v>46136</v>
      </c>
      <c r="N162" s="143"/>
      <c r="O162" s="125"/>
      <c r="P162" s="125"/>
      <c r="Q162" s="125"/>
      <c r="R162" s="125"/>
      <c r="S162" s="99"/>
      <c r="T162" s="99"/>
      <c r="U162" s="99"/>
      <c r="V162" s="99"/>
      <c r="W162" s="99"/>
      <c r="X162" s="99"/>
      <c r="Y162" s="99"/>
      <c r="Z162" s="99"/>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c r="BC162" s="99"/>
      <c r="BD162" s="99"/>
      <c r="BE162" s="99"/>
      <c r="BF162" s="99"/>
      <c r="BG162" s="99"/>
      <c r="BH162" s="99"/>
      <c r="BI162" s="99"/>
      <c r="BJ162" s="99"/>
      <c r="BK162" s="99"/>
      <c r="BL162" s="99"/>
      <c r="BM162" s="99"/>
      <c r="BN162" s="99"/>
      <c r="BO162" s="99"/>
      <c r="BP162" s="99"/>
      <c r="BQ162" s="99"/>
      <c r="BR162" s="99"/>
      <c r="BS162" s="99"/>
      <c r="BT162" s="99"/>
    </row>
    <row r="163" spans="1:72" s="97" customFormat="1" ht="14.25" customHeight="1" x14ac:dyDescent="0.3">
      <c r="A163" s="119">
        <v>149</v>
      </c>
      <c r="B163" s="120" t="s">
        <v>301</v>
      </c>
      <c r="C163" s="130">
        <v>45016</v>
      </c>
      <c r="D163" s="126" t="s">
        <v>306</v>
      </c>
      <c r="E163" s="126" t="s">
        <v>307</v>
      </c>
      <c r="F163" s="132"/>
      <c r="G163" s="126">
        <v>703819</v>
      </c>
      <c r="H163" s="125" t="s">
        <v>161</v>
      </c>
      <c r="I163" s="126"/>
      <c r="J163" s="125"/>
      <c r="K163" s="125" t="s">
        <v>284</v>
      </c>
      <c r="L163" s="124"/>
      <c r="M163" s="127">
        <v>46136</v>
      </c>
      <c r="N163" s="143"/>
      <c r="O163" s="125"/>
      <c r="P163" s="125"/>
      <c r="Q163" s="125"/>
      <c r="R163" s="125"/>
      <c r="S163" s="99"/>
      <c r="T163" s="99"/>
      <c r="U163" s="99"/>
      <c r="V163" s="99"/>
      <c r="W163" s="99"/>
      <c r="X163" s="99"/>
      <c r="Y163" s="99"/>
      <c r="Z163" s="99"/>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c r="BC163" s="99"/>
      <c r="BD163" s="99"/>
      <c r="BE163" s="99"/>
      <c r="BF163" s="99"/>
      <c r="BG163" s="99"/>
      <c r="BH163" s="99"/>
      <c r="BI163" s="99"/>
      <c r="BJ163" s="99"/>
      <c r="BK163" s="99"/>
      <c r="BL163" s="99"/>
      <c r="BM163" s="99"/>
      <c r="BN163" s="99"/>
      <c r="BO163" s="99"/>
      <c r="BP163" s="99"/>
      <c r="BQ163" s="99"/>
      <c r="BR163" s="99"/>
      <c r="BS163" s="99"/>
      <c r="BT163" s="99"/>
    </row>
    <row r="164" spans="1:72" s="97" customFormat="1" ht="16.5" x14ac:dyDescent="0.3">
      <c r="A164" s="119">
        <v>150</v>
      </c>
      <c r="B164" s="120" t="s">
        <v>301</v>
      </c>
      <c r="C164" s="130">
        <v>45016</v>
      </c>
      <c r="D164" s="126" t="s">
        <v>299</v>
      </c>
      <c r="E164" s="126" t="s">
        <v>305</v>
      </c>
      <c r="F164" s="132"/>
      <c r="G164" s="132" t="s">
        <v>308</v>
      </c>
      <c r="H164" s="125" t="s">
        <v>161</v>
      </c>
      <c r="I164" s="126"/>
      <c r="J164" s="125"/>
      <c r="K164" s="125" t="s">
        <v>284</v>
      </c>
      <c r="L164" s="124"/>
      <c r="M164" s="127">
        <v>46136</v>
      </c>
      <c r="N164" s="143"/>
      <c r="O164" s="125"/>
      <c r="P164" s="125"/>
      <c r="Q164" s="125"/>
      <c r="R164" s="125"/>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row>
    <row r="165" spans="1:72" s="97" customFormat="1" ht="16.5" x14ac:dyDescent="0.3">
      <c r="A165" s="119">
        <v>151</v>
      </c>
      <c r="B165" s="120" t="s">
        <v>301</v>
      </c>
      <c r="C165" s="130">
        <v>45016</v>
      </c>
      <c r="D165" s="126" t="s">
        <v>299</v>
      </c>
      <c r="E165" s="126" t="s">
        <v>305</v>
      </c>
      <c r="F165" s="132"/>
      <c r="G165" s="126">
        <v>703821</v>
      </c>
      <c r="H165" s="125" t="s">
        <v>161</v>
      </c>
      <c r="I165" s="126"/>
      <c r="J165" s="125"/>
      <c r="K165" s="125" t="s">
        <v>284</v>
      </c>
      <c r="L165" s="124"/>
      <c r="M165" s="127">
        <v>46136</v>
      </c>
      <c r="N165" s="143"/>
      <c r="O165" s="125"/>
      <c r="P165" s="125"/>
      <c r="Q165" s="125"/>
      <c r="R165" s="125"/>
      <c r="S165" s="99"/>
      <c r="T165" s="99"/>
      <c r="U165" s="99"/>
      <c r="V165" s="99"/>
      <c r="W165" s="99"/>
      <c r="X165" s="99"/>
      <c r="Y165" s="99"/>
      <c r="Z165" s="99"/>
      <c r="AA165" s="99"/>
      <c r="AB165" s="99"/>
      <c r="AC165" s="99"/>
      <c r="AD165" s="99"/>
      <c r="AE165" s="99"/>
      <c r="AF165" s="99"/>
      <c r="AG165" s="99"/>
      <c r="AH165" s="99"/>
      <c r="AI165" s="99"/>
      <c r="AJ165" s="99"/>
      <c r="AK165" s="99"/>
      <c r="AL165" s="99"/>
      <c r="AM165" s="99"/>
      <c r="AN165" s="99"/>
      <c r="AO165" s="99"/>
      <c r="AP165" s="99"/>
      <c r="AQ165" s="99"/>
      <c r="AR165" s="99"/>
      <c r="AS165" s="99"/>
      <c r="AT165" s="99"/>
      <c r="AU165" s="99"/>
      <c r="AV165" s="99"/>
      <c r="AW165" s="99"/>
      <c r="AX165" s="99"/>
      <c r="AY165" s="99"/>
      <c r="AZ165" s="99"/>
      <c r="BA165" s="99"/>
      <c r="BB165" s="99"/>
      <c r="BC165" s="99"/>
      <c r="BD165" s="99"/>
      <c r="BE165" s="99"/>
      <c r="BF165" s="99"/>
      <c r="BG165" s="99"/>
      <c r="BH165" s="99"/>
      <c r="BI165" s="99"/>
      <c r="BJ165" s="99"/>
      <c r="BK165" s="99"/>
      <c r="BL165" s="99"/>
      <c r="BM165" s="99"/>
      <c r="BN165" s="99"/>
      <c r="BO165" s="99"/>
      <c r="BP165" s="99"/>
      <c r="BQ165" s="99"/>
      <c r="BR165" s="99"/>
      <c r="BS165" s="99"/>
      <c r="BT165" s="99"/>
    </row>
    <row r="166" spans="1:72" s="97" customFormat="1" ht="16.5" x14ac:dyDescent="0.3">
      <c r="A166" s="119">
        <v>152</v>
      </c>
      <c r="B166" s="120" t="s">
        <v>301</v>
      </c>
      <c r="C166" s="130">
        <v>45016</v>
      </c>
      <c r="D166" s="126" t="s">
        <v>299</v>
      </c>
      <c r="E166" s="126" t="s">
        <v>304</v>
      </c>
      <c r="F166" s="132"/>
      <c r="G166" s="126">
        <v>703822</v>
      </c>
      <c r="H166" s="125" t="s">
        <v>161</v>
      </c>
      <c r="I166" s="126"/>
      <c r="J166" s="125"/>
      <c r="K166" s="125" t="s">
        <v>284</v>
      </c>
      <c r="L166" s="124"/>
      <c r="M166" s="127">
        <v>46136</v>
      </c>
      <c r="N166" s="143"/>
      <c r="O166" s="125"/>
      <c r="P166" s="125"/>
      <c r="Q166" s="125"/>
      <c r="R166" s="125"/>
      <c r="S166" s="99"/>
      <c r="T166" s="99"/>
      <c r="U166" s="99"/>
      <c r="V166" s="99"/>
      <c r="W166" s="99"/>
      <c r="X166" s="99"/>
      <c r="Y166" s="99"/>
      <c r="Z166" s="99"/>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99"/>
      <c r="BC166" s="99"/>
      <c r="BD166" s="99"/>
      <c r="BE166" s="99"/>
      <c r="BF166" s="99"/>
      <c r="BG166" s="99"/>
      <c r="BH166" s="99"/>
      <c r="BI166" s="99"/>
      <c r="BJ166" s="99"/>
      <c r="BK166" s="99"/>
      <c r="BL166" s="99"/>
      <c r="BM166" s="99"/>
      <c r="BN166" s="99"/>
      <c r="BO166" s="99"/>
      <c r="BP166" s="99"/>
      <c r="BQ166" s="99"/>
      <c r="BR166" s="99"/>
      <c r="BS166" s="99"/>
      <c r="BT166" s="99"/>
    </row>
    <row r="167" spans="1:72" s="97" customFormat="1" ht="16.5" x14ac:dyDescent="0.3">
      <c r="A167" s="119">
        <v>153</v>
      </c>
      <c r="B167" s="120" t="s">
        <v>301</v>
      </c>
      <c r="C167" s="130">
        <v>45016</v>
      </c>
      <c r="D167" s="126" t="s">
        <v>303</v>
      </c>
      <c r="E167" s="126" t="s">
        <v>304</v>
      </c>
      <c r="F167" s="132"/>
      <c r="G167" s="126">
        <v>703823</v>
      </c>
      <c r="H167" s="125" t="s">
        <v>161</v>
      </c>
      <c r="I167" s="126"/>
      <c r="J167" s="125"/>
      <c r="K167" s="125" t="s">
        <v>284</v>
      </c>
      <c r="L167" s="124"/>
      <c r="M167" s="127">
        <v>46136</v>
      </c>
      <c r="N167" s="143"/>
      <c r="O167" s="125"/>
      <c r="P167" s="125"/>
      <c r="Q167" s="125"/>
      <c r="R167" s="125"/>
      <c r="S167" s="99"/>
      <c r="T167" s="99"/>
      <c r="U167" s="99"/>
      <c r="V167" s="99"/>
      <c r="W167" s="99"/>
      <c r="X167" s="99"/>
      <c r="Y167" s="99"/>
      <c r="Z167" s="99"/>
      <c r="AA167" s="99"/>
      <c r="AB167" s="99"/>
      <c r="AC167" s="99"/>
      <c r="AD167" s="99"/>
      <c r="AE167" s="99"/>
      <c r="AF167" s="99"/>
      <c r="AG167" s="99"/>
      <c r="AH167" s="99"/>
      <c r="AI167" s="99"/>
      <c r="AJ167" s="99"/>
      <c r="AK167" s="99"/>
      <c r="AL167" s="99"/>
      <c r="AM167" s="99"/>
      <c r="AN167" s="99"/>
      <c r="AO167" s="99"/>
      <c r="AP167" s="99"/>
      <c r="AQ167" s="99"/>
      <c r="AR167" s="99"/>
      <c r="AS167" s="99"/>
      <c r="AT167" s="99"/>
      <c r="AU167" s="99"/>
      <c r="AV167" s="99"/>
      <c r="AW167" s="99"/>
      <c r="AX167" s="99"/>
      <c r="AY167" s="99"/>
      <c r="AZ167" s="99"/>
      <c r="BA167" s="99"/>
      <c r="BB167" s="99"/>
      <c r="BC167" s="99"/>
      <c r="BD167" s="99"/>
      <c r="BE167" s="99"/>
      <c r="BF167" s="99"/>
      <c r="BG167" s="99"/>
      <c r="BH167" s="99"/>
      <c r="BI167" s="99"/>
      <c r="BJ167" s="99"/>
      <c r="BK167" s="99"/>
      <c r="BL167" s="99"/>
      <c r="BM167" s="99"/>
      <c r="BN167" s="99"/>
      <c r="BO167" s="99"/>
      <c r="BP167" s="99"/>
      <c r="BQ167" s="99"/>
      <c r="BR167" s="99"/>
      <c r="BS167" s="99"/>
      <c r="BT167" s="99"/>
    </row>
    <row r="168" spans="1:72" s="97" customFormat="1" ht="16.5" x14ac:dyDescent="0.3">
      <c r="A168" s="119">
        <v>154</v>
      </c>
      <c r="B168" s="120" t="s">
        <v>301</v>
      </c>
      <c r="C168" s="130">
        <v>45016</v>
      </c>
      <c r="D168" s="126" t="s">
        <v>306</v>
      </c>
      <c r="E168" s="126" t="s">
        <v>307</v>
      </c>
      <c r="F168" s="132"/>
      <c r="G168" s="126">
        <v>703824</v>
      </c>
      <c r="H168" s="125" t="s">
        <v>161</v>
      </c>
      <c r="I168" s="126"/>
      <c r="J168" s="125"/>
      <c r="K168" s="125" t="s">
        <v>284</v>
      </c>
      <c r="L168" s="124"/>
      <c r="M168" s="127">
        <v>46136</v>
      </c>
      <c r="N168" s="143"/>
      <c r="O168" s="125"/>
      <c r="P168" s="125"/>
      <c r="Q168" s="125"/>
      <c r="R168" s="125"/>
      <c r="S168" s="99"/>
      <c r="T168" s="99"/>
      <c r="U168" s="99"/>
      <c r="V168" s="99"/>
      <c r="W168" s="99"/>
      <c r="X168" s="99"/>
      <c r="Y168" s="99"/>
      <c r="Z168" s="99"/>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c r="BI168" s="99"/>
      <c r="BJ168" s="99"/>
      <c r="BK168" s="99"/>
      <c r="BL168" s="99"/>
      <c r="BM168" s="99"/>
      <c r="BN168" s="99"/>
      <c r="BO168" s="99"/>
      <c r="BP168" s="99"/>
      <c r="BQ168" s="99"/>
      <c r="BR168" s="99"/>
      <c r="BS168" s="99"/>
      <c r="BT168" s="99"/>
    </row>
    <row r="169" spans="1:72" s="97" customFormat="1" ht="16.5" x14ac:dyDescent="0.3">
      <c r="A169" s="119">
        <v>155</v>
      </c>
      <c r="B169" s="120" t="s">
        <v>301</v>
      </c>
      <c r="C169" s="130">
        <v>45016</v>
      </c>
      <c r="D169" s="126" t="s">
        <v>299</v>
      </c>
      <c r="E169" s="126" t="s">
        <v>305</v>
      </c>
      <c r="F169" s="132"/>
      <c r="G169" s="126">
        <v>703825</v>
      </c>
      <c r="H169" s="125" t="s">
        <v>161</v>
      </c>
      <c r="I169" s="126"/>
      <c r="J169" s="125"/>
      <c r="K169" s="125" t="s">
        <v>284</v>
      </c>
      <c r="L169" s="124"/>
      <c r="M169" s="127">
        <v>46136</v>
      </c>
      <c r="N169" s="143"/>
      <c r="O169" s="125"/>
      <c r="P169" s="125"/>
      <c r="Q169" s="125"/>
      <c r="R169" s="125"/>
      <c r="S169" s="99"/>
      <c r="T169" s="99"/>
      <c r="U169" s="99"/>
      <c r="V169" s="99"/>
      <c r="W169" s="99"/>
      <c r="X169" s="99"/>
      <c r="Y169" s="99"/>
      <c r="Z169" s="99"/>
      <c r="AA169" s="99"/>
      <c r="AB169" s="99"/>
      <c r="AC169" s="99"/>
      <c r="AD169" s="99"/>
      <c r="AE169" s="99"/>
      <c r="AF169" s="99"/>
      <c r="AG169" s="99"/>
      <c r="AH169" s="99"/>
      <c r="AI169" s="99"/>
      <c r="AJ169" s="99"/>
      <c r="AK169" s="99"/>
      <c r="AL169" s="99"/>
      <c r="AM169" s="99"/>
      <c r="AN169" s="99"/>
      <c r="AO169" s="99"/>
      <c r="AP169" s="99"/>
      <c r="AQ169" s="99"/>
      <c r="AR169" s="99"/>
      <c r="AS169" s="99"/>
      <c r="AT169" s="99"/>
      <c r="AU169" s="99"/>
      <c r="AV169" s="99"/>
      <c r="AW169" s="99"/>
      <c r="AX169" s="99"/>
      <c r="AY169" s="99"/>
      <c r="AZ169" s="99"/>
      <c r="BA169" s="99"/>
      <c r="BB169" s="99"/>
      <c r="BC169" s="99"/>
      <c r="BD169" s="99"/>
      <c r="BE169" s="99"/>
      <c r="BF169" s="99"/>
      <c r="BG169" s="99"/>
      <c r="BH169" s="99"/>
      <c r="BI169" s="99"/>
      <c r="BJ169" s="99"/>
      <c r="BK169" s="99"/>
      <c r="BL169" s="99"/>
      <c r="BM169" s="99"/>
      <c r="BN169" s="99"/>
      <c r="BO169" s="99"/>
      <c r="BP169" s="99"/>
      <c r="BQ169" s="99"/>
      <c r="BR169" s="99"/>
      <c r="BS169" s="99"/>
      <c r="BT169" s="99"/>
    </row>
    <row r="170" spans="1:72" s="97" customFormat="1" ht="16.5" x14ac:dyDescent="0.3">
      <c r="A170" s="119">
        <v>156</v>
      </c>
      <c r="B170" s="120" t="s">
        <v>301</v>
      </c>
      <c r="C170" s="130">
        <v>45016</v>
      </c>
      <c r="D170" s="126" t="s">
        <v>299</v>
      </c>
      <c r="E170" s="126" t="s">
        <v>305</v>
      </c>
      <c r="F170" s="132"/>
      <c r="G170" s="126">
        <v>703826</v>
      </c>
      <c r="H170" s="125" t="s">
        <v>161</v>
      </c>
      <c r="I170" s="126"/>
      <c r="J170" s="125"/>
      <c r="K170" s="125" t="s">
        <v>284</v>
      </c>
      <c r="L170" s="124"/>
      <c r="M170" s="127">
        <v>46136</v>
      </c>
      <c r="N170" s="143"/>
      <c r="O170" s="125"/>
      <c r="P170" s="125"/>
      <c r="Q170" s="125"/>
      <c r="R170" s="125"/>
      <c r="S170" s="99"/>
      <c r="T170" s="99"/>
      <c r="U170" s="99"/>
      <c r="V170" s="99"/>
      <c r="W170" s="99"/>
      <c r="X170" s="99"/>
      <c r="Y170" s="99"/>
      <c r="Z170" s="99"/>
      <c r="AA170" s="99"/>
      <c r="AB170" s="99"/>
      <c r="AC170" s="99"/>
      <c r="AD170" s="99"/>
      <c r="AE170" s="99"/>
      <c r="AF170" s="99"/>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c r="BI170" s="99"/>
      <c r="BJ170" s="99"/>
      <c r="BK170" s="99"/>
      <c r="BL170" s="99"/>
      <c r="BM170" s="99"/>
      <c r="BN170" s="99"/>
      <c r="BO170" s="99"/>
      <c r="BP170" s="99"/>
      <c r="BQ170" s="99"/>
      <c r="BR170" s="99"/>
      <c r="BS170" s="99"/>
      <c r="BT170" s="99"/>
    </row>
    <row r="171" spans="1:72" s="97" customFormat="1" ht="16.5" x14ac:dyDescent="0.3">
      <c r="A171" s="119">
        <v>157</v>
      </c>
      <c r="B171" s="120" t="s">
        <v>301</v>
      </c>
      <c r="C171" s="130">
        <v>45016</v>
      </c>
      <c r="D171" s="126" t="s">
        <v>306</v>
      </c>
      <c r="E171" s="126" t="s">
        <v>307</v>
      </c>
      <c r="F171" s="132"/>
      <c r="G171" s="126">
        <v>703827</v>
      </c>
      <c r="H171" s="125" t="s">
        <v>161</v>
      </c>
      <c r="I171" s="126"/>
      <c r="J171" s="125"/>
      <c r="K171" s="125" t="s">
        <v>284</v>
      </c>
      <c r="L171" s="124"/>
      <c r="M171" s="127">
        <v>46136</v>
      </c>
      <c r="N171" s="143"/>
      <c r="O171" s="125"/>
      <c r="P171" s="125"/>
      <c r="Q171" s="125"/>
      <c r="R171" s="125"/>
      <c r="S171" s="99"/>
      <c r="T171" s="99"/>
      <c r="U171" s="99"/>
      <c r="V171" s="99"/>
      <c r="W171" s="99"/>
      <c r="X171" s="99"/>
      <c r="Y171" s="99"/>
      <c r="Z171" s="99"/>
      <c r="AA171" s="99"/>
      <c r="AB171" s="99"/>
      <c r="AC171" s="99"/>
      <c r="AD171" s="99"/>
      <c r="AE171" s="99"/>
      <c r="AF171" s="99"/>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c r="BI171" s="99"/>
      <c r="BJ171" s="99"/>
      <c r="BK171" s="99"/>
      <c r="BL171" s="99"/>
      <c r="BM171" s="99"/>
      <c r="BN171" s="99"/>
      <c r="BO171" s="99"/>
      <c r="BP171" s="99"/>
      <c r="BQ171" s="99"/>
      <c r="BR171" s="99"/>
      <c r="BS171" s="99"/>
      <c r="BT171" s="99"/>
    </row>
    <row r="172" spans="1:72" s="97" customFormat="1" ht="16.5" x14ac:dyDescent="0.3">
      <c r="A172" s="119">
        <v>158</v>
      </c>
      <c r="B172" s="120" t="s">
        <v>301</v>
      </c>
      <c r="C172" s="130">
        <v>45016</v>
      </c>
      <c r="D172" s="126" t="s">
        <v>306</v>
      </c>
      <c r="E172" s="126" t="s">
        <v>309</v>
      </c>
      <c r="F172" s="132"/>
      <c r="G172" s="126">
        <v>703828</v>
      </c>
      <c r="H172" s="125" t="s">
        <v>161</v>
      </c>
      <c r="I172" s="126"/>
      <c r="J172" s="125"/>
      <c r="K172" s="125" t="s">
        <v>284</v>
      </c>
      <c r="L172" s="124"/>
      <c r="M172" s="127">
        <v>46136</v>
      </c>
      <c r="N172" s="143"/>
      <c r="O172" s="125"/>
      <c r="P172" s="125"/>
      <c r="Q172" s="125"/>
      <c r="R172" s="125"/>
      <c r="S172" s="99"/>
      <c r="T172" s="99"/>
      <c r="U172" s="99"/>
      <c r="V172" s="99"/>
      <c r="W172" s="99"/>
      <c r="X172" s="99"/>
      <c r="Y172" s="99"/>
      <c r="Z172" s="99"/>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c r="BC172" s="99"/>
      <c r="BD172" s="99"/>
      <c r="BE172" s="99"/>
      <c r="BF172" s="99"/>
      <c r="BG172" s="99"/>
      <c r="BH172" s="99"/>
      <c r="BI172" s="99"/>
      <c r="BJ172" s="99"/>
      <c r="BK172" s="99"/>
      <c r="BL172" s="99"/>
      <c r="BM172" s="99"/>
      <c r="BN172" s="99"/>
      <c r="BO172" s="99"/>
      <c r="BP172" s="99"/>
      <c r="BQ172" s="99"/>
      <c r="BR172" s="99"/>
      <c r="BS172" s="99"/>
      <c r="BT172" s="99"/>
    </row>
    <row r="173" spans="1:72" s="97" customFormat="1" ht="16.5" x14ac:dyDescent="0.3">
      <c r="A173" s="119">
        <v>159</v>
      </c>
      <c r="B173" s="120" t="s">
        <v>301</v>
      </c>
      <c r="C173" s="130">
        <v>45016</v>
      </c>
      <c r="D173" s="126" t="s">
        <v>299</v>
      </c>
      <c r="E173" s="126" t="s">
        <v>305</v>
      </c>
      <c r="F173" s="132"/>
      <c r="G173" s="126">
        <v>703829</v>
      </c>
      <c r="H173" s="125" t="s">
        <v>161</v>
      </c>
      <c r="I173" s="126"/>
      <c r="J173" s="125"/>
      <c r="K173" s="125" t="s">
        <v>284</v>
      </c>
      <c r="L173" s="124"/>
      <c r="M173" s="127">
        <v>46136</v>
      </c>
      <c r="N173" s="143"/>
      <c r="O173" s="125"/>
      <c r="P173" s="125"/>
      <c r="Q173" s="125"/>
      <c r="R173" s="125"/>
      <c r="S173" s="99"/>
      <c r="T173" s="99"/>
      <c r="U173" s="99"/>
      <c r="V173" s="99"/>
      <c r="W173" s="99"/>
      <c r="X173" s="99"/>
      <c r="Y173" s="99"/>
      <c r="Z173" s="99"/>
      <c r="AA173" s="99"/>
      <c r="AB173" s="99"/>
      <c r="AC173" s="99"/>
      <c r="AD173" s="99"/>
      <c r="AE173" s="99"/>
      <c r="AF173" s="99"/>
      <c r="AG173" s="99"/>
      <c r="AH173" s="99"/>
      <c r="AI173" s="99"/>
      <c r="AJ173" s="99"/>
      <c r="AK173" s="99"/>
      <c r="AL173" s="99"/>
      <c r="AM173" s="99"/>
      <c r="AN173" s="99"/>
      <c r="AO173" s="99"/>
      <c r="AP173" s="99"/>
      <c r="AQ173" s="99"/>
      <c r="AR173" s="99"/>
      <c r="AS173" s="99"/>
      <c r="AT173" s="99"/>
      <c r="AU173" s="99"/>
      <c r="AV173" s="99"/>
      <c r="AW173" s="99"/>
      <c r="AX173" s="99"/>
      <c r="AY173" s="99"/>
      <c r="AZ173" s="99"/>
      <c r="BA173" s="99"/>
      <c r="BB173" s="99"/>
      <c r="BC173" s="99"/>
      <c r="BD173" s="99"/>
      <c r="BE173" s="99"/>
      <c r="BF173" s="99"/>
      <c r="BG173" s="99"/>
      <c r="BH173" s="99"/>
      <c r="BI173" s="99"/>
      <c r="BJ173" s="99"/>
      <c r="BK173" s="99"/>
      <c r="BL173" s="99"/>
      <c r="BM173" s="99"/>
      <c r="BN173" s="99"/>
      <c r="BO173" s="99"/>
      <c r="BP173" s="99"/>
      <c r="BQ173" s="99"/>
      <c r="BR173" s="99"/>
      <c r="BS173" s="99"/>
      <c r="BT173" s="99"/>
    </row>
    <row r="174" spans="1:72" s="97" customFormat="1" ht="16.5" x14ac:dyDescent="0.3">
      <c r="A174" s="119">
        <v>160</v>
      </c>
      <c r="B174" s="120" t="s">
        <v>301</v>
      </c>
      <c r="C174" s="130">
        <v>45016</v>
      </c>
      <c r="D174" s="126" t="s">
        <v>306</v>
      </c>
      <c r="E174" s="126" t="s">
        <v>307</v>
      </c>
      <c r="F174" s="132"/>
      <c r="G174" s="126">
        <v>703830</v>
      </c>
      <c r="H174" s="125" t="s">
        <v>161</v>
      </c>
      <c r="I174" s="126"/>
      <c r="J174" s="125"/>
      <c r="K174" s="125" t="s">
        <v>284</v>
      </c>
      <c r="L174" s="124"/>
      <c r="M174" s="127">
        <v>46136</v>
      </c>
      <c r="N174" s="143"/>
      <c r="O174" s="125"/>
      <c r="P174" s="125"/>
      <c r="Q174" s="125"/>
      <c r="R174" s="125"/>
      <c r="S174" s="99"/>
      <c r="T174" s="99"/>
      <c r="U174" s="99"/>
      <c r="V174" s="99"/>
      <c r="W174" s="99"/>
      <c r="X174" s="99"/>
      <c r="Y174" s="99"/>
      <c r="Z174" s="99"/>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99"/>
      <c r="BF174" s="99"/>
      <c r="BG174" s="99"/>
      <c r="BH174" s="99"/>
      <c r="BI174" s="99"/>
      <c r="BJ174" s="99"/>
      <c r="BK174" s="99"/>
      <c r="BL174" s="99"/>
      <c r="BM174" s="99"/>
      <c r="BN174" s="99"/>
      <c r="BO174" s="99"/>
      <c r="BP174" s="99"/>
      <c r="BQ174" s="99"/>
      <c r="BR174" s="99"/>
      <c r="BS174" s="99"/>
      <c r="BT174" s="99"/>
    </row>
    <row r="175" spans="1:72" s="97" customFormat="1" ht="16.5" x14ac:dyDescent="0.3">
      <c r="A175" s="119">
        <v>161</v>
      </c>
      <c r="B175" s="120" t="s">
        <v>301</v>
      </c>
      <c r="C175" s="130">
        <v>45016</v>
      </c>
      <c r="D175" s="126" t="s">
        <v>299</v>
      </c>
      <c r="E175" s="126" t="s">
        <v>305</v>
      </c>
      <c r="F175" s="132"/>
      <c r="G175" s="126">
        <v>703831</v>
      </c>
      <c r="H175" s="125" t="s">
        <v>161</v>
      </c>
      <c r="I175" s="126"/>
      <c r="J175" s="125"/>
      <c r="K175" s="125" t="s">
        <v>284</v>
      </c>
      <c r="L175" s="142"/>
      <c r="M175" s="127">
        <v>46136</v>
      </c>
      <c r="N175" s="143"/>
      <c r="O175" s="125"/>
      <c r="P175" s="125"/>
      <c r="Q175" s="125"/>
      <c r="R175" s="125"/>
      <c r="S175" s="99"/>
      <c r="T175" s="99"/>
      <c r="U175" s="99"/>
      <c r="V175" s="99"/>
      <c r="W175" s="99"/>
      <c r="X175" s="99"/>
      <c r="Y175" s="99"/>
      <c r="Z175" s="99"/>
      <c r="AA175" s="99"/>
      <c r="AB175" s="99"/>
      <c r="AC175" s="99"/>
      <c r="AD175" s="99"/>
      <c r="AE175" s="99"/>
      <c r="AF175" s="99"/>
      <c r="AG175" s="99"/>
      <c r="AH175" s="99"/>
      <c r="AI175" s="99"/>
      <c r="AJ175" s="99"/>
      <c r="AK175" s="99"/>
      <c r="AL175" s="99"/>
      <c r="AM175" s="99"/>
      <c r="AN175" s="99"/>
      <c r="AO175" s="99"/>
      <c r="AP175" s="99"/>
      <c r="AQ175" s="99"/>
      <c r="AR175" s="99"/>
      <c r="AS175" s="99"/>
      <c r="AT175" s="99"/>
      <c r="AU175" s="99"/>
      <c r="AV175" s="99"/>
      <c r="AW175" s="99"/>
      <c r="AX175" s="99"/>
      <c r="AY175" s="99"/>
      <c r="AZ175" s="99"/>
      <c r="BA175" s="99"/>
      <c r="BB175" s="99"/>
      <c r="BC175" s="99"/>
      <c r="BD175" s="99"/>
      <c r="BE175" s="99"/>
      <c r="BF175" s="99"/>
      <c r="BG175" s="99"/>
      <c r="BH175" s="99"/>
      <c r="BI175" s="99"/>
      <c r="BJ175" s="99"/>
      <c r="BK175" s="99"/>
      <c r="BL175" s="99"/>
      <c r="BM175" s="99"/>
      <c r="BN175" s="99"/>
      <c r="BO175" s="99"/>
      <c r="BP175" s="99"/>
      <c r="BQ175" s="99"/>
      <c r="BR175" s="99"/>
      <c r="BS175" s="99"/>
      <c r="BT175" s="99"/>
    </row>
    <row r="176" spans="1:72" s="97" customFormat="1" ht="16.5" x14ac:dyDescent="0.3">
      <c r="A176" s="119">
        <v>162</v>
      </c>
      <c r="B176" s="120" t="s">
        <v>301</v>
      </c>
      <c r="C176" s="130">
        <v>45016</v>
      </c>
      <c r="D176" s="126" t="s">
        <v>299</v>
      </c>
      <c r="E176" s="126" t="s">
        <v>305</v>
      </c>
      <c r="F176" s="132"/>
      <c r="G176" s="126">
        <v>703832</v>
      </c>
      <c r="H176" s="125" t="s">
        <v>161</v>
      </c>
      <c r="I176" s="126"/>
      <c r="J176" s="125"/>
      <c r="K176" s="125" t="s">
        <v>284</v>
      </c>
      <c r="L176" s="124"/>
      <c r="M176" s="127">
        <v>46136</v>
      </c>
      <c r="N176" s="143"/>
      <c r="O176" s="125"/>
      <c r="P176" s="125"/>
      <c r="Q176" s="125"/>
      <c r="R176" s="125"/>
      <c r="S176" s="99"/>
      <c r="T176" s="99"/>
      <c r="U176" s="99"/>
      <c r="V176" s="99"/>
      <c r="W176" s="99"/>
      <c r="X176" s="99"/>
      <c r="Y176" s="99"/>
      <c r="Z176" s="99"/>
      <c r="AA176" s="99"/>
      <c r="AB176" s="99"/>
      <c r="AC176" s="99"/>
      <c r="AD176" s="99"/>
      <c r="AE176" s="99"/>
      <c r="AF176" s="99"/>
      <c r="AG176" s="99"/>
      <c r="AH176" s="99"/>
      <c r="AI176" s="99"/>
      <c r="AJ176" s="99"/>
      <c r="AK176" s="99"/>
      <c r="AL176" s="99"/>
      <c r="AM176" s="99"/>
      <c r="AN176" s="99"/>
      <c r="AO176" s="99"/>
      <c r="AP176" s="99"/>
      <c r="AQ176" s="99"/>
      <c r="AR176" s="99"/>
      <c r="AS176" s="99"/>
      <c r="AT176" s="99"/>
      <c r="AU176" s="99"/>
      <c r="AV176" s="99"/>
      <c r="AW176" s="99"/>
      <c r="AX176" s="99"/>
      <c r="AY176" s="99"/>
      <c r="AZ176" s="99"/>
      <c r="BA176" s="99"/>
      <c r="BB176" s="99"/>
      <c r="BC176" s="99"/>
      <c r="BD176" s="99"/>
      <c r="BE176" s="99"/>
      <c r="BF176" s="99"/>
      <c r="BG176" s="99"/>
      <c r="BH176" s="99"/>
      <c r="BI176" s="99"/>
      <c r="BJ176" s="99"/>
      <c r="BK176" s="99"/>
      <c r="BL176" s="99"/>
      <c r="BM176" s="99"/>
      <c r="BN176" s="99"/>
      <c r="BO176" s="99"/>
      <c r="BP176" s="99"/>
      <c r="BQ176" s="99"/>
      <c r="BR176" s="99"/>
      <c r="BS176" s="99"/>
      <c r="BT176" s="99"/>
    </row>
    <row r="177" spans="1:72" s="97" customFormat="1" ht="16.5" x14ac:dyDescent="0.3">
      <c r="A177" s="119">
        <v>163</v>
      </c>
      <c r="B177" s="120" t="s">
        <v>301</v>
      </c>
      <c r="C177" s="130">
        <v>45016</v>
      </c>
      <c r="D177" s="126" t="s">
        <v>299</v>
      </c>
      <c r="E177" s="126" t="s">
        <v>305</v>
      </c>
      <c r="F177" s="132"/>
      <c r="G177" s="126">
        <v>703833</v>
      </c>
      <c r="H177" s="125" t="s">
        <v>161</v>
      </c>
      <c r="I177" s="126"/>
      <c r="J177" s="125"/>
      <c r="K177" s="125" t="s">
        <v>284</v>
      </c>
      <c r="L177" s="124"/>
      <c r="M177" s="127">
        <v>46136</v>
      </c>
      <c r="N177" s="143"/>
      <c r="O177" s="125"/>
      <c r="P177" s="125"/>
      <c r="Q177" s="125"/>
      <c r="R177" s="125"/>
      <c r="S177" s="99"/>
      <c r="T177" s="99"/>
      <c r="U177" s="99"/>
      <c r="V177" s="99"/>
      <c r="W177" s="99"/>
      <c r="X177" s="99"/>
      <c r="Y177" s="99"/>
      <c r="Z177" s="99"/>
      <c r="AA177" s="99"/>
      <c r="AB177" s="99"/>
      <c r="AC177" s="99"/>
      <c r="AD177" s="99"/>
      <c r="AE177" s="99"/>
      <c r="AF177" s="99"/>
      <c r="AG177" s="99"/>
      <c r="AH177" s="99"/>
      <c r="AI177" s="99"/>
      <c r="AJ177" s="99"/>
      <c r="AK177" s="99"/>
      <c r="AL177" s="99"/>
      <c r="AM177" s="99"/>
      <c r="AN177" s="99"/>
      <c r="AO177" s="99"/>
      <c r="AP177" s="99"/>
      <c r="AQ177" s="99"/>
      <c r="AR177" s="99"/>
      <c r="AS177" s="99"/>
      <c r="AT177" s="99"/>
      <c r="AU177" s="99"/>
      <c r="AV177" s="99"/>
      <c r="AW177" s="99"/>
      <c r="AX177" s="99"/>
      <c r="AY177" s="99"/>
      <c r="AZ177" s="99"/>
      <c r="BA177" s="99"/>
      <c r="BB177" s="99"/>
      <c r="BC177" s="99"/>
      <c r="BD177" s="99"/>
      <c r="BE177" s="99"/>
      <c r="BF177" s="99"/>
      <c r="BG177" s="99"/>
      <c r="BH177" s="99"/>
      <c r="BI177" s="99"/>
      <c r="BJ177" s="99"/>
      <c r="BK177" s="99"/>
      <c r="BL177" s="99"/>
      <c r="BM177" s="99"/>
      <c r="BN177" s="99"/>
      <c r="BO177" s="99"/>
      <c r="BP177" s="99"/>
      <c r="BQ177" s="99"/>
      <c r="BR177" s="99"/>
      <c r="BS177" s="99"/>
      <c r="BT177" s="99"/>
    </row>
    <row r="178" spans="1:72" s="97" customFormat="1" ht="16.5" x14ac:dyDescent="0.3">
      <c r="A178" s="119">
        <v>164</v>
      </c>
      <c r="B178" s="120" t="s">
        <v>301</v>
      </c>
      <c r="C178" s="130">
        <v>45016</v>
      </c>
      <c r="D178" s="126" t="s">
        <v>299</v>
      </c>
      <c r="E178" s="126" t="s">
        <v>305</v>
      </c>
      <c r="F178" s="132"/>
      <c r="G178" s="126">
        <v>703834</v>
      </c>
      <c r="H178" s="125" t="s">
        <v>161</v>
      </c>
      <c r="I178" s="126"/>
      <c r="J178" s="125"/>
      <c r="K178" s="125" t="s">
        <v>284</v>
      </c>
      <c r="L178" s="124"/>
      <c r="M178" s="127">
        <v>46136</v>
      </c>
      <c r="N178" s="143"/>
      <c r="O178" s="125"/>
      <c r="P178" s="125"/>
      <c r="Q178" s="125"/>
      <c r="R178" s="125"/>
      <c r="S178" s="99"/>
      <c r="T178" s="99"/>
      <c r="U178" s="99"/>
      <c r="V178" s="99"/>
      <c r="W178" s="99"/>
      <c r="X178" s="99"/>
      <c r="Y178" s="99"/>
      <c r="Z178" s="99"/>
      <c r="AA178" s="99"/>
      <c r="AB178" s="99"/>
      <c r="AC178" s="99"/>
      <c r="AD178" s="99"/>
      <c r="AE178" s="99"/>
      <c r="AF178" s="99"/>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c r="BI178" s="99"/>
      <c r="BJ178" s="99"/>
      <c r="BK178" s="99"/>
      <c r="BL178" s="99"/>
      <c r="BM178" s="99"/>
      <c r="BN178" s="99"/>
      <c r="BO178" s="99"/>
      <c r="BP178" s="99"/>
      <c r="BQ178" s="99"/>
      <c r="BR178" s="99"/>
      <c r="BS178" s="99"/>
      <c r="BT178" s="99"/>
    </row>
    <row r="179" spans="1:72" s="97" customFormat="1" ht="16.5" x14ac:dyDescent="0.3">
      <c r="A179" s="119">
        <v>165</v>
      </c>
      <c r="B179" s="120" t="s">
        <v>301</v>
      </c>
      <c r="C179" s="130">
        <v>45016</v>
      </c>
      <c r="D179" s="126" t="s">
        <v>299</v>
      </c>
      <c r="E179" s="126" t="s">
        <v>302</v>
      </c>
      <c r="F179" s="132"/>
      <c r="G179" s="126">
        <v>703835</v>
      </c>
      <c r="H179" s="125" t="s">
        <v>161</v>
      </c>
      <c r="I179" s="126"/>
      <c r="J179" s="125"/>
      <c r="K179" s="125" t="s">
        <v>284</v>
      </c>
      <c r="L179" s="124"/>
      <c r="M179" s="127">
        <v>46136</v>
      </c>
      <c r="N179" s="143"/>
      <c r="O179" s="125"/>
      <c r="P179" s="125"/>
      <c r="Q179" s="125"/>
      <c r="R179" s="125"/>
      <c r="S179" s="99"/>
      <c r="T179" s="99"/>
      <c r="U179" s="99"/>
      <c r="V179" s="99"/>
      <c r="W179" s="99"/>
      <c r="X179" s="99"/>
      <c r="Y179" s="99"/>
      <c r="Z179" s="99"/>
      <c r="AA179" s="99"/>
      <c r="AB179" s="99"/>
      <c r="AC179" s="99"/>
      <c r="AD179" s="99"/>
      <c r="AE179" s="99"/>
      <c r="AF179" s="99"/>
      <c r="AG179" s="99"/>
      <c r="AH179" s="99"/>
      <c r="AI179" s="99"/>
      <c r="AJ179" s="99"/>
      <c r="AK179" s="99"/>
      <c r="AL179" s="99"/>
      <c r="AM179" s="99"/>
      <c r="AN179" s="99"/>
      <c r="AO179" s="99"/>
      <c r="AP179" s="99"/>
      <c r="AQ179" s="99"/>
      <c r="AR179" s="99"/>
      <c r="AS179" s="99"/>
      <c r="AT179" s="99"/>
      <c r="AU179" s="99"/>
      <c r="AV179" s="99"/>
      <c r="AW179" s="99"/>
      <c r="AX179" s="99"/>
      <c r="AY179" s="99"/>
      <c r="AZ179" s="99"/>
      <c r="BA179" s="99"/>
      <c r="BB179" s="99"/>
      <c r="BC179" s="99"/>
      <c r="BD179" s="99"/>
      <c r="BE179" s="99"/>
      <c r="BF179" s="99"/>
      <c r="BG179" s="99"/>
      <c r="BH179" s="99"/>
      <c r="BI179" s="99"/>
      <c r="BJ179" s="99"/>
      <c r="BK179" s="99"/>
      <c r="BL179" s="99"/>
      <c r="BM179" s="99"/>
      <c r="BN179" s="99"/>
      <c r="BO179" s="99"/>
      <c r="BP179" s="99"/>
      <c r="BQ179" s="99"/>
      <c r="BR179" s="99"/>
      <c r="BS179" s="99"/>
      <c r="BT179" s="99"/>
    </row>
    <row r="180" spans="1:72" s="97" customFormat="1" ht="16.5" x14ac:dyDescent="0.3">
      <c r="A180" s="119">
        <v>166</v>
      </c>
      <c r="B180" s="120" t="s">
        <v>301</v>
      </c>
      <c r="C180" s="130">
        <v>45016</v>
      </c>
      <c r="D180" s="126" t="s">
        <v>299</v>
      </c>
      <c r="E180" s="126" t="s">
        <v>302</v>
      </c>
      <c r="F180" s="132"/>
      <c r="G180" s="126">
        <v>703836</v>
      </c>
      <c r="H180" s="125" t="s">
        <v>161</v>
      </c>
      <c r="I180" s="126"/>
      <c r="J180" s="125"/>
      <c r="K180" s="125" t="s">
        <v>284</v>
      </c>
      <c r="L180" s="142"/>
      <c r="M180" s="127">
        <v>46136</v>
      </c>
      <c r="N180" s="143"/>
      <c r="O180" s="125"/>
      <c r="P180" s="125"/>
      <c r="Q180" s="125"/>
      <c r="R180" s="125"/>
      <c r="S180" s="99"/>
      <c r="T180" s="99"/>
      <c r="U180" s="99"/>
      <c r="V180" s="99"/>
      <c r="W180" s="99"/>
      <c r="X180" s="99"/>
      <c r="Y180" s="99"/>
      <c r="Z180" s="99"/>
      <c r="AA180" s="99"/>
      <c r="AB180" s="99"/>
      <c r="AC180" s="99"/>
      <c r="AD180" s="99"/>
      <c r="AE180" s="99"/>
      <c r="AF180" s="99"/>
      <c r="AG180" s="99"/>
      <c r="AH180" s="99"/>
      <c r="AI180" s="99"/>
      <c r="AJ180" s="99"/>
      <c r="AK180" s="99"/>
      <c r="AL180" s="99"/>
      <c r="AM180" s="99"/>
      <c r="AN180" s="99"/>
      <c r="AO180" s="99"/>
      <c r="AP180" s="99"/>
      <c r="AQ180" s="99"/>
      <c r="AR180" s="99"/>
      <c r="AS180" s="99"/>
      <c r="AT180" s="99"/>
      <c r="AU180" s="99"/>
      <c r="AV180" s="99"/>
      <c r="AW180" s="99"/>
      <c r="AX180" s="99"/>
      <c r="AY180" s="99"/>
      <c r="AZ180" s="99"/>
      <c r="BA180" s="99"/>
      <c r="BB180" s="99"/>
      <c r="BC180" s="99"/>
      <c r="BD180" s="99"/>
      <c r="BE180" s="99"/>
      <c r="BF180" s="99"/>
      <c r="BG180" s="99"/>
      <c r="BH180" s="99"/>
      <c r="BI180" s="99"/>
      <c r="BJ180" s="99"/>
      <c r="BK180" s="99"/>
      <c r="BL180" s="99"/>
      <c r="BM180" s="99"/>
      <c r="BN180" s="99"/>
      <c r="BO180" s="99"/>
      <c r="BP180" s="99"/>
      <c r="BQ180" s="99"/>
      <c r="BR180" s="99"/>
      <c r="BS180" s="99"/>
      <c r="BT180" s="99"/>
    </row>
    <row r="181" spans="1:72" s="97" customFormat="1" ht="16.5" x14ac:dyDescent="0.3">
      <c r="A181" s="119">
        <v>167</v>
      </c>
      <c r="B181" s="120" t="s">
        <v>301</v>
      </c>
      <c r="C181" s="130">
        <v>45016</v>
      </c>
      <c r="D181" s="126" t="s">
        <v>299</v>
      </c>
      <c r="E181" s="126" t="s">
        <v>302</v>
      </c>
      <c r="F181" s="132"/>
      <c r="G181" s="126">
        <v>703837</v>
      </c>
      <c r="H181" s="125" t="s">
        <v>161</v>
      </c>
      <c r="I181" s="126"/>
      <c r="J181" s="125"/>
      <c r="K181" s="125" t="s">
        <v>284</v>
      </c>
      <c r="L181" s="124"/>
      <c r="M181" s="127">
        <v>46136</v>
      </c>
      <c r="N181" s="143"/>
      <c r="O181" s="125"/>
      <c r="P181" s="125"/>
      <c r="Q181" s="125"/>
      <c r="R181" s="125"/>
      <c r="S181" s="99"/>
      <c r="T181" s="99"/>
      <c r="U181" s="99"/>
      <c r="V181" s="99"/>
      <c r="W181" s="99"/>
      <c r="X181" s="99"/>
      <c r="Y181" s="99"/>
      <c r="Z181" s="99"/>
      <c r="AA181" s="99"/>
      <c r="AB181" s="99"/>
      <c r="AC181" s="99"/>
      <c r="AD181" s="99"/>
      <c r="AE181" s="99"/>
      <c r="AF181" s="99"/>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c r="BI181" s="99"/>
      <c r="BJ181" s="99"/>
      <c r="BK181" s="99"/>
      <c r="BL181" s="99"/>
      <c r="BM181" s="99"/>
      <c r="BN181" s="99"/>
      <c r="BO181" s="99"/>
      <c r="BP181" s="99"/>
      <c r="BQ181" s="99"/>
      <c r="BR181" s="99"/>
      <c r="BS181" s="99"/>
      <c r="BT181" s="99"/>
    </row>
    <row r="182" spans="1:72" s="97" customFormat="1" ht="16.5" x14ac:dyDescent="0.3">
      <c r="A182" s="119">
        <v>168</v>
      </c>
      <c r="B182" s="120" t="s">
        <v>301</v>
      </c>
      <c r="C182" s="130">
        <v>45016</v>
      </c>
      <c r="D182" s="126" t="s">
        <v>299</v>
      </c>
      <c r="E182" s="126" t="s">
        <v>302</v>
      </c>
      <c r="F182" s="132"/>
      <c r="G182" s="126">
        <v>703838</v>
      </c>
      <c r="H182" s="125" t="s">
        <v>161</v>
      </c>
      <c r="I182" s="126"/>
      <c r="J182" s="125"/>
      <c r="K182" s="125" t="s">
        <v>284</v>
      </c>
      <c r="L182" s="124"/>
      <c r="M182" s="127">
        <v>46136</v>
      </c>
      <c r="N182" s="143"/>
      <c r="O182" s="125"/>
      <c r="P182" s="125"/>
      <c r="Q182" s="125"/>
      <c r="R182" s="125"/>
      <c r="S182" s="99"/>
      <c r="T182" s="99"/>
      <c r="U182" s="99"/>
      <c r="V182" s="99"/>
      <c r="W182" s="99"/>
      <c r="X182" s="99"/>
      <c r="Y182" s="99"/>
      <c r="Z182" s="99"/>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c r="BI182" s="99"/>
      <c r="BJ182" s="99"/>
      <c r="BK182" s="99"/>
      <c r="BL182" s="99"/>
      <c r="BM182" s="99"/>
      <c r="BN182" s="99"/>
      <c r="BO182" s="99"/>
      <c r="BP182" s="99"/>
      <c r="BQ182" s="99"/>
      <c r="BR182" s="99"/>
      <c r="BS182" s="99"/>
      <c r="BT182" s="99"/>
    </row>
    <row r="183" spans="1:72" s="97" customFormat="1" ht="16.5" x14ac:dyDescent="0.3">
      <c r="A183" s="119">
        <v>169</v>
      </c>
      <c r="B183" s="120" t="s">
        <v>301</v>
      </c>
      <c r="C183" s="130">
        <v>45016</v>
      </c>
      <c r="D183" s="126" t="s">
        <v>299</v>
      </c>
      <c r="E183" s="126" t="s">
        <v>305</v>
      </c>
      <c r="F183" s="132"/>
      <c r="G183" s="126">
        <v>703839</v>
      </c>
      <c r="H183" s="125" t="s">
        <v>161</v>
      </c>
      <c r="I183" s="126"/>
      <c r="J183" s="125"/>
      <c r="K183" s="125" t="s">
        <v>284</v>
      </c>
      <c r="L183" s="124"/>
      <c r="M183" s="127">
        <v>46136</v>
      </c>
      <c r="N183" s="143"/>
      <c r="O183" s="125"/>
      <c r="P183" s="125"/>
      <c r="Q183" s="125"/>
      <c r="R183" s="125"/>
      <c r="S183" s="99"/>
      <c r="T183" s="99"/>
      <c r="U183" s="99"/>
      <c r="V183" s="99"/>
      <c r="W183" s="99"/>
      <c r="X183" s="99"/>
      <c r="Y183" s="99"/>
      <c r="Z183" s="99"/>
      <c r="AA183" s="99"/>
      <c r="AB183" s="99"/>
      <c r="AC183" s="99"/>
      <c r="AD183" s="99"/>
      <c r="AE183" s="99"/>
      <c r="AF183" s="99"/>
      <c r="AG183" s="99"/>
      <c r="AH183" s="99"/>
      <c r="AI183" s="99"/>
      <c r="AJ183" s="99"/>
      <c r="AK183" s="99"/>
      <c r="AL183" s="99"/>
      <c r="AM183" s="99"/>
      <c r="AN183" s="99"/>
      <c r="AO183" s="99"/>
      <c r="AP183" s="99"/>
      <c r="AQ183" s="99"/>
      <c r="AR183" s="99"/>
      <c r="AS183" s="99"/>
      <c r="AT183" s="99"/>
      <c r="AU183" s="99"/>
      <c r="AV183" s="99"/>
      <c r="AW183" s="99"/>
      <c r="AX183" s="99"/>
      <c r="AY183" s="99"/>
      <c r="AZ183" s="99"/>
      <c r="BA183" s="99"/>
      <c r="BB183" s="99"/>
      <c r="BC183" s="99"/>
      <c r="BD183" s="99"/>
      <c r="BE183" s="99"/>
      <c r="BF183" s="99"/>
      <c r="BG183" s="99"/>
      <c r="BH183" s="99"/>
      <c r="BI183" s="99"/>
      <c r="BJ183" s="99"/>
      <c r="BK183" s="99"/>
      <c r="BL183" s="99"/>
      <c r="BM183" s="99"/>
      <c r="BN183" s="99"/>
      <c r="BO183" s="99"/>
      <c r="BP183" s="99"/>
      <c r="BQ183" s="99"/>
      <c r="BR183" s="99"/>
      <c r="BS183" s="99"/>
      <c r="BT183" s="99"/>
    </row>
    <row r="184" spans="1:72" s="97" customFormat="1" ht="16.5" x14ac:dyDescent="0.3">
      <c r="A184" s="119">
        <v>170</v>
      </c>
      <c r="B184" s="120" t="s">
        <v>301</v>
      </c>
      <c r="C184" s="130">
        <v>45016</v>
      </c>
      <c r="D184" s="126" t="s">
        <v>299</v>
      </c>
      <c r="E184" s="126" t="s">
        <v>305</v>
      </c>
      <c r="F184" s="132"/>
      <c r="G184" s="126">
        <v>703840</v>
      </c>
      <c r="H184" s="125" t="s">
        <v>161</v>
      </c>
      <c r="I184" s="126"/>
      <c r="J184" s="125"/>
      <c r="K184" s="125" t="s">
        <v>284</v>
      </c>
      <c r="L184" s="124"/>
      <c r="M184" s="127">
        <v>46136</v>
      </c>
      <c r="N184" s="143"/>
      <c r="O184" s="125"/>
      <c r="P184" s="125"/>
      <c r="Q184" s="125"/>
      <c r="R184" s="125"/>
      <c r="S184" s="99"/>
      <c r="T184" s="99"/>
      <c r="U184" s="99"/>
      <c r="V184" s="99"/>
      <c r="W184" s="99"/>
      <c r="X184" s="99"/>
      <c r="Y184" s="99"/>
      <c r="Z184" s="99"/>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c r="BI184" s="99"/>
      <c r="BJ184" s="99"/>
      <c r="BK184" s="99"/>
      <c r="BL184" s="99"/>
      <c r="BM184" s="99"/>
      <c r="BN184" s="99"/>
      <c r="BO184" s="99"/>
      <c r="BP184" s="99"/>
      <c r="BQ184" s="99"/>
      <c r="BR184" s="99"/>
      <c r="BS184" s="99"/>
      <c r="BT184" s="99"/>
    </row>
    <row r="185" spans="1:72" s="97" customFormat="1" ht="16.5" x14ac:dyDescent="0.3">
      <c r="A185" s="119">
        <v>171</v>
      </c>
      <c r="B185" s="120" t="s">
        <v>301</v>
      </c>
      <c r="C185" s="130">
        <v>45016</v>
      </c>
      <c r="D185" s="126" t="s">
        <v>299</v>
      </c>
      <c r="E185" s="126" t="s">
        <v>305</v>
      </c>
      <c r="F185" s="132"/>
      <c r="G185" s="126">
        <v>703841</v>
      </c>
      <c r="H185" s="125" t="s">
        <v>161</v>
      </c>
      <c r="I185" s="126"/>
      <c r="J185" s="125"/>
      <c r="K185" s="125" t="s">
        <v>284</v>
      </c>
      <c r="L185" s="124"/>
      <c r="M185" s="127">
        <v>46136</v>
      </c>
      <c r="N185" s="143"/>
      <c r="O185" s="125"/>
      <c r="P185" s="125"/>
      <c r="Q185" s="125"/>
      <c r="R185" s="125"/>
      <c r="S185" s="99"/>
      <c r="T185" s="99"/>
      <c r="U185" s="99"/>
      <c r="V185" s="99"/>
      <c r="W185" s="99"/>
      <c r="X185" s="99"/>
      <c r="Y185" s="99"/>
      <c r="Z185" s="99"/>
      <c r="AA185" s="99"/>
      <c r="AB185" s="99"/>
      <c r="AC185" s="99"/>
      <c r="AD185" s="99"/>
      <c r="AE185" s="99"/>
      <c r="AF185" s="99"/>
      <c r="AG185" s="99"/>
      <c r="AH185" s="99"/>
      <c r="AI185" s="99"/>
      <c r="AJ185" s="99"/>
      <c r="AK185" s="99"/>
      <c r="AL185" s="99"/>
      <c r="AM185" s="99"/>
      <c r="AN185" s="99"/>
      <c r="AO185" s="99"/>
      <c r="AP185" s="99"/>
      <c r="AQ185" s="99"/>
      <c r="AR185" s="99"/>
      <c r="AS185" s="99"/>
      <c r="AT185" s="99"/>
      <c r="AU185" s="99"/>
      <c r="AV185" s="99"/>
      <c r="AW185" s="99"/>
      <c r="AX185" s="99"/>
      <c r="AY185" s="99"/>
      <c r="AZ185" s="99"/>
      <c r="BA185" s="99"/>
      <c r="BB185" s="99"/>
      <c r="BC185" s="99"/>
      <c r="BD185" s="99"/>
      <c r="BE185" s="99"/>
      <c r="BF185" s="99"/>
      <c r="BG185" s="99"/>
      <c r="BH185" s="99"/>
      <c r="BI185" s="99"/>
      <c r="BJ185" s="99"/>
      <c r="BK185" s="99"/>
      <c r="BL185" s="99"/>
      <c r="BM185" s="99"/>
      <c r="BN185" s="99"/>
      <c r="BO185" s="99"/>
      <c r="BP185" s="99"/>
      <c r="BQ185" s="99"/>
      <c r="BR185" s="99"/>
      <c r="BS185" s="99"/>
      <c r="BT185" s="99"/>
    </row>
    <row r="186" spans="1:72" s="97" customFormat="1" ht="16.5" x14ac:dyDescent="0.3">
      <c r="A186" s="119">
        <v>172</v>
      </c>
      <c r="B186" s="120" t="s">
        <v>301</v>
      </c>
      <c r="C186" s="130">
        <v>45016</v>
      </c>
      <c r="D186" s="126" t="s">
        <v>310</v>
      </c>
      <c r="E186" s="126" t="s">
        <v>311</v>
      </c>
      <c r="F186" s="132"/>
      <c r="G186" s="126">
        <v>703842</v>
      </c>
      <c r="H186" s="125" t="s">
        <v>161</v>
      </c>
      <c r="I186" s="126"/>
      <c r="J186" s="125"/>
      <c r="K186" s="125" t="s">
        <v>284</v>
      </c>
      <c r="L186" s="124"/>
      <c r="M186" s="127">
        <v>46136</v>
      </c>
      <c r="N186" s="143"/>
      <c r="O186" s="125"/>
      <c r="P186" s="125"/>
      <c r="Q186" s="125"/>
      <c r="R186" s="125"/>
      <c r="S186" s="99"/>
      <c r="T186" s="99"/>
      <c r="U186" s="99"/>
      <c r="V186" s="99"/>
      <c r="W186" s="99"/>
      <c r="X186" s="99"/>
      <c r="Y186" s="99"/>
      <c r="Z186" s="99"/>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c r="BI186" s="99"/>
      <c r="BJ186" s="99"/>
      <c r="BK186" s="99"/>
      <c r="BL186" s="99"/>
      <c r="BM186" s="99"/>
      <c r="BN186" s="99"/>
      <c r="BO186" s="99"/>
      <c r="BP186" s="99"/>
      <c r="BQ186" s="99"/>
      <c r="BR186" s="99"/>
      <c r="BS186" s="99"/>
      <c r="BT186" s="99"/>
    </row>
    <row r="187" spans="1:72" s="97" customFormat="1" ht="14.25" customHeight="1" x14ac:dyDescent="0.3">
      <c r="A187" s="119">
        <v>173</v>
      </c>
      <c r="B187" s="120" t="s">
        <v>301</v>
      </c>
      <c r="C187" s="130">
        <v>45016</v>
      </c>
      <c r="D187" s="126" t="s">
        <v>312</v>
      </c>
      <c r="E187" s="126" t="s">
        <v>311</v>
      </c>
      <c r="F187" s="132"/>
      <c r="G187" s="126">
        <v>703844</v>
      </c>
      <c r="H187" s="125" t="s">
        <v>161</v>
      </c>
      <c r="I187" s="126"/>
      <c r="J187" s="125"/>
      <c r="K187" s="125" t="s">
        <v>284</v>
      </c>
      <c r="L187" s="124"/>
      <c r="M187" s="127">
        <v>46136</v>
      </c>
      <c r="N187" s="143"/>
      <c r="O187" s="125"/>
      <c r="P187" s="125"/>
      <c r="Q187" s="125"/>
      <c r="R187" s="125"/>
      <c r="S187" s="99"/>
      <c r="T187" s="99"/>
      <c r="U187" s="99"/>
      <c r="V187" s="99"/>
      <c r="W187" s="99"/>
      <c r="X187" s="99"/>
      <c r="Y187" s="99"/>
      <c r="Z187" s="99"/>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99"/>
      <c r="BI187" s="99"/>
      <c r="BJ187" s="99"/>
      <c r="BK187" s="99"/>
      <c r="BL187" s="99"/>
      <c r="BM187" s="99"/>
      <c r="BN187" s="99"/>
      <c r="BO187" s="99"/>
      <c r="BP187" s="99"/>
      <c r="BQ187" s="99"/>
      <c r="BR187" s="99"/>
      <c r="BS187" s="99"/>
      <c r="BT187" s="99"/>
    </row>
    <row r="188" spans="1:72" s="97" customFormat="1" ht="16.5" x14ac:dyDescent="0.3">
      <c r="A188" s="119">
        <v>174</v>
      </c>
      <c r="B188" s="120" t="s">
        <v>301</v>
      </c>
      <c r="C188" s="130">
        <v>45016</v>
      </c>
      <c r="D188" s="126" t="s">
        <v>312</v>
      </c>
      <c r="E188" s="126" t="s">
        <v>311</v>
      </c>
      <c r="F188" s="132"/>
      <c r="G188" s="126">
        <v>703846</v>
      </c>
      <c r="H188" s="125" t="s">
        <v>161</v>
      </c>
      <c r="I188" s="126"/>
      <c r="J188" s="125"/>
      <c r="K188" s="125" t="s">
        <v>284</v>
      </c>
      <c r="L188" s="124"/>
      <c r="M188" s="127">
        <v>46136</v>
      </c>
      <c r="N188" s="143"/>
      <c r="O188" s="125"/>
      <c r="P188" s="125"/>
      <c r="Q188" s="125"/>
      <c r="R188" s="125"/>
      <c r="S188" s="99"/>
      <c r="T188" s="99"/>
      <c r="U188" s="99"/>
      <c r="V188" s="99"/>
      <c r="W188" s="99"/>
      <c r="X188" s="99"/>
      <c r="Y188" s="99"/>
      <c r="Z188" s="99"/>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c r="BI188" s="99"/>
      <c r="BJ188" s="99"/>
      <c r="BK188" s="99"/>
      <c r="BL188" s="99"/>
      <c r="BM188" s="99"/>
      <c r="BN188" s="99"/>
      <c r="BO188" s="99"/>
      <c r="BP188" s="99"/>
      <c r="BQ188" s="99"/>
      <c r="BR188" s="99"/>
      <c r="BS188" s="99"/>
      <c r="BT188" s="99"/>
    </row>
    <row r="189" spans="1:72" s="97" customFormat="1" ht="16.5" x14ac:dyDescent="0.3">
      <c r="A189" s="119">
        <v>175</v>
      </c>
      <c r="B189" s="120" t="s">
        <v>301</v>
      </c>
      <c r="C189" s="130">
        <v>45016</v>
      </c>
      <c r="D189" s="126" t="s">
        <v>299</v>
      </c>
      <c r="E189" s="126" t="s">
        <v>305</v>
      </c>
      <c r="F189" s="132"/>
      <c r="G189" s="126">
        <v>73847</v>
      </c>
      <c r="H189" s="125" t="s">
        <v>161</v>
      </c>
      <c r="I189" s="126"/>
      <c r="J189" s="125"/>
      <c r="K189" s="125" t="s">
        <v>284</v>
      </c>
      <c r="L189" s="124"/>
      <c r="M189" s="127">
        <v>46136</v>
      </c>
      <c r="N189" s="143"/>
      <c r="O189" s="125"/>
      <c r="P189" s="125"/>
      <c r="Q189" s="125"/>
      <c r="R189" s="125"/>
      <c r="S189" s="99"/>
      <c r="T189" s="99"/>
      <c r="U189" s="99"/>
      <c r="V189" s="99"/>
      <c r="W189" s="99"/>
      <c r="X189" s="99"/>
      <c r="Y189" s="99"/>
      <c r="Z189" s="9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c r="BI189" s="99"/>
      <c r="BJ189" s="99"/>
      <c r="BK189" s="99"/>
      <c r="BL189" s="99"/>
      <c r="BM189" s="99"/>
      <c r="BN189" s="99"/>
      <c r="BO189" s="99"/>
      <c r="BP189" s="99"/>
      <c r="BQ189" s="99"/>
      <c r="BR189" s="99"/>
      <c r="BS189" s="99"/>
      <c r="BT189" s="99"/>
    </row>
    <row r="190" spans="1:72" s="97" customFormat="1" ht="16.5" x14ac:dyDescent="0.3">
      <c r="A190" s="119">
        <v>176</v>
      </c>
      <c r="B190" s="120" t="s">
        <v>301</v>
      </c>
      <c r="C190" s="130">
        <v>45016</v>
      </c>
      <c r="D190" s="126" t="s">
        <v>299</v>
      </c>
      <c r="E190" s="126" t="s">
        <v>305</v>
      </c>
      <c r="F190" s="132"/>
      <c r="G190" s="126">
        <v>703848</v>
      </c>
      <c r="H190" s="125" t="s">
        <v>161</v>
      </c>
      <c r="I190" s="126"/>
      <c r="J190" s="125"/>
      <c r="K190" s="125" t="s">
        <v>284</v>
      </c>
      <c r="L190" s="124"/>
      <c r="M190" s="127">
        <v>46136</v>
      </c>
      <c r="N190" s="143"/>
      <c r="O190" s="125"/>
      <c r="P190" s="125"/>
      <c r="Q190" s="125"/>
      <c r="R190" s="125"/>
      <c r="S190" s="99"/>
      <c r="T190" s="99"/>
      <c r="U190" s="99"/>
      <c r="V190" s="99"/>
      <c r="W190" s="99"/>
      <c r="X190" s="99"/>
      <c r="Y190" s="99"/>
      <c r="Z190" s="99"/>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c r="BI190" s="99"/>
      <c r="BJ190" s="99"/>
      <c r="BK190" s="99"/>
      <c r="BL190" s="99"/>
      <c r="BM190" s="99"/>
      <c r="BN190" s="99"/>
      <c r="BO190" s="99"/>
      <c r="BP190" s="99"/>
      <c r="BQ190" s="99"/>
      <c r="BR190" s="99"/>
      <c r="BS190" s="99"/>
      <c r="BT190" s="99"/>
    </row>
    <row r="191" spans="1:72" s="97" customFormat="1" ht="16.5" x14ac:dyDescent="0.3">
      <c r="A191" s="119">
        <v>177</v>
      </c>
      <c r="B191" s="120" t="s">
        <v>301</v>
      </c>
      <c r="C191" s="130">
        <v>45016</v>
      </c>
      <c r="D191" s="126" t="s">
        <v>306</v>
      </c>
      <c r="E191" s="126" t="s">
        <v>307</v>
      </c>
      <c r="F191" s="132"/>
      <c r="G191" s="126">
        <v>703849</v>
      </c>
      <c r="H191" s="125" t="s">
        <v>161</v>
      </c>
      <c r="I191" s="126"/>
      <c r="J191" s="125"/>
      <c r="K191" s="125" t="s">
        <v>284</v>
      </c>
      <c r="L191" s="124"/>
      <c r="M191" s="127">
        <v>46136</v>
      </c>
      <c r="N191" s="143"/>
      <c r="O191" s="125"/>
      <c r="P191" s="125"/>
      <c r="Q191" s="125"/>
      <c r="R191" s="125"/>
      <c r="S191" s="99"/>
      <c r="T191" s="99"/>
      <c r="U191" s="99"/>
      <c r="V191" s="99"/>
      <c r="W191" s="99"/>
      <c r="X191" s="99"/>
      <c r="Y191" s="99"/>
      <c r="Z191" s="99"/>
      <c r="AA191" s="99"/>
      <c r="AB191" s="99"/>
      <c r="AC191" s="99"/>
      <c r="AD191" s="99"/>
      <c r="AE191" s="99"/>
      <c r="AF191" s="99"/>
      <c r="AG191" s="99"/>
      <c r="AH191" s="99"/>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c r="BI191" s="99"/>
      <c r="BJ191" s="99"/>
      <c r="BK191" s="99"/>
      <c r="BL191" s="99"/>
      <c r="BM191" s="99"/>
      <c r="BN191" s="99"/>
      <c r="BO191" s="99"/>
      <c r="BP191" s="99"/>
      <c r="BQ191" s="99"/>
      <c r="BR191" s="99"/>
      <c r="BS191" s="99"/>
      <c r="BT191" s="99"/>
    </row>
    <row r="192" spans="1:72" s="97" customFormat="1" ht="16.5" x14ac:dyDescent="0.3">
      <c r="A192" s="119">
        <v>178</v>
      </c>
      <c r="B192" s="120" t="s">
        <v>301</v>
      </c>
      <c r="C192" s="130">
        <v>45016</v>
      </c>
      <c r="D192" s="126" t="s">
        <v>299</v>
      </c>
      <c r="E192" s="126" t="s">
        <v>305</v>
      </c>
      <c r="F192" s="132"/>
      <c r="G192" s="126">
        <v>703850</v>
      </c>
      <c r="H192" s="125" t="s">
        <v>161</v>
      </c>
      <c r="I192" s="126"/>
      <c r="J192" s="125"/>
      <c r="K192" s="125" t="s">
        <v>284</v>
      </c>
      <c r="L192" s="124"/>
      <c r="M192" s="127">
        <v>46136</v>
      </c>
      <c r="N192" s="143"/>
      <c r="O192" s="125"/>
      <c r="P192" s="125"/>
      <c r="Q192" s="125"/>
      <c r="R192" s="125"/>
      <c r="S192" s="99"/>
      <c r="T192" s="99"/>
      <c r="U192" s="99"/>
      <c r="V192" s="99"/>
      <c r="W192" s="99"/>
      <c r="X192" s="99"/>
      <c r="Y192" s="99"/>
      <c r="Z192" s="99"/>
      <c r="AA192" s="99"/>
      <c r="AB192" s="99"/>
      <c r="AC192" s="99"/>
      <c r="AD192" s="99"/>
      <c r="AE192" s="99"/>
      <c r="AF192" s="99"/>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c r="BI192" s="99"/>
      <c r="BJ192" s="99"/>
      <c r="BK192" s="99"/>
      <c r="BL192" s="99"/>
      <c r="BM192" s="99"/>
      <c r="BN192" s="99"/>
      <c r="BO192" s="99"/>
      <c r="BP192" s="99"/>
      <c r="BQ192" s="99"/>
      <c r="BR192" s="99"/>
      <c r="BS192" s="99"/>
      <c r="BT192" s="99"/>
    </row>
    <row r="193" spans="1:72" s="97" customFormat="1" ht="16.5" x14ac:dyDescent="0.3">
      <c r="A193" s="119">
        <v>179</v>
      </c>
      <c r="B193" s="120" t="s">
        <v>301</v>
      </c>
      <c r="C193" s="130">
        <v>45016</v>
      </c>
      <c r="D193" s="126" t="s">
        <v>306</v>
      </c>
      <c r="E193" s="126" t="s">
        <v>307</v>
      </c>
      <c r="F193" s="132"/>
      <c r="G193" s="126">
        <v>703851</v>
      </c>
      <c r="H193" s="125" t="s">
        <v>161</v>
      </c>
      <c r="I193" s="126"/>
      <c r="J193" s="125"/>
      <c r="K193" s="125" t="s">
        <v>284</v>
      </c>
      <c r="L193" s="124"/>
      <c r="M193" s="127">
        <v>46136</v>
      </c>
      <c r="N193" s="143"/>
      <c r="O193" s="125"/>
      <c r="P193" s="125"/>
      <c r="Q193" s="125"/>
      <c r="R193" s="125"/>
      <c r="S193" s="99"/>
      <c r="T193" s="99"/>
      <c r="U193" s="99"/>
      <c r="V193" s="99"/>
      <c r="W193" s="99"/>
      <c r="X193" s="99"/>
      <c r="Y193" s="99"/>
      <c r="Z193" s="99"/>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c r="BI193" s="99"/>
      <c r="BJ193" s="99"/>
      <c r="BK193" s="99"/>
      <c r="BL193" s="99"/>
      <c r="BM193" s="99"/>
      <c r="BN193" s="99"/>
      <c r="BO193" s="99"/>
      <c r="BP193" s="99"/>
      <c r="BQ193" s="99"/>
      <c r="BR193" s="99"/>
      <c r="BS193" s="99"/>
      <c r="BT193" s="99"/>
    </row>
    <row r="194" spans="1:72" s="97" customFormat="1" ht="16.5" x14ac:dyDescent="0.3">
      <c r="A194" s="119">
        <v>180</v>
      </c>
      <c r="B194" s="120" t="s">
        <v>301</v>
      </c>
      <c r="C194" s="130">
        <v>45016</v>
      </c>
      <c r="D194" s="126" t="s">
        <v>306</v>
      </c>
      <c r="E194" s="126" t="s">
        <v>309</v>
      </c>
      <c r="F194" s="132"/>
      <c r="G194" s="126">
        <v>703852</v>
      </c>
      <c r="H194" s="125" t="s">
        <v>161</v>
      </c>
      <c r="I194" s="126"/>
      <c r="J194" s="125"/>
      <c r="K194" s="125" t="s">
        <v>284</v>
      </c>
      <c r="L194" s="124"/>
      <c r="M194" s="127">
        <v>46136</v>
      </c>
      <c r="N194" s="143"/>
      <c r="O194" s="125"/>
      <c r="P194" s="125"/>
      <c r="Q194" s="125"/>
      <c r="R194" s="125"/>
      <c r="S194" s="99"/>
      <c r="T194" s="99"/>
      <c r="U194" s="99"/>
      <c r="V194" s="99"/>
      <c r="W194" s="99"/>
      <c r="X194" s="99"/>
      <c r="Y194" s="99"/>
      <c r="Z194" s="99"/>
      <c r="AA194" s="99"/>
      <c r="AB194" s="99"/>
      <c r="AC194" s="99"/>
      <c r="AD194" s="99"/>
      <c r="AE194" s="99"/>
      <c r="AF194" s="99"/>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c r="BI194" s="99"/>
      <c r="BJ194" s="99"/>
      <c r="BK194" s="99"/>
      <c r="BL194" s="99"/>
      <c r="BM194" s="99"/>
      <c r="BN194" s="99"/>
      <c r="BO194" s="99"/>
      <c r="BP194" s="99"/>
      <c r="BQ194" s="99"/>
      <c r="BR194" s="99"/>
      <c r="BS194" s="99"/>
      <c r="BT194" s="99"/>
    </row>
    <row r="195" spans="1:72" s="97" customFormat="1" ht="16.5" x14ac:dyDescent="0.3">
      <c r="A195" s="119">
        <v>181</v>
      </c>
      <c r="B195" s="120" t="s">
        <v>301</v>
      </c>
      <c r="C195" s="130">
        <v>45016</v>
      </c>
      <c r="D195" s="126" t="s">
        <v>306</v>
      </c>
      <c r="E195" s="126" t="s">
        <v>309</v>
      </c>
      <c r="F195" s="132"/>
      <c r="G195" s="126">
        <v>703853</v>
      </c>
      <c r="H195" s="125" t="s">
        <v>161</v>
      </c>
      <c r="I195" s="126"/>
      <c r="J195" s="125"/>
      <c r="K195" s="125" t="s">
        <v>284</v>
      </c>
      <c r="L195" s="124"/>
      <c r="M195" s="127">
        <v>46136</v>
      </c>
      <c r="N195" s="143"/>
      <c r="O195" s="125"/>
      <c r="P195" s="125"/>
      <c r="Q195" s="125"/>
      <c r="R195" s="125"/>
      <c r="S195" s="99"/>
      <c r="T195" s="99"/>
      <c r="U195" s="99"/>
      <c r="V195" s="99"/>
      <c r="W195" s="99"/>
      <c r="X195" s="99"/>
      <c r="Y195" s="99"/>
      <c r="Z195" s="99"/>
      <c r="AA195" s="99"/>
      <c r="AB195" s="99"/>
      <c r="AC195" s="99"/>
      <c r="AD195" s="99"/>
      <c r="AE195" s="99"/>
      <c r="AF195" s="99"/>
      <c r="AG195" s="99"/>
      <c r="AH195" s="99"/>
      <c r="AI195" s="99"/>
      <c r="AJ195" s="99"/>
      <c r="AK195" s="99"/>
      <c r="AL195" s="99"/>
      <c r="AM195" s="99"/>
      <c r="AN195" s="99"/>
      <c r="AO195" s="99"/>
      <c r="AP195" s="99"/>
      <c r="AQ195" s="99"/>
      <c r="AR195" s="99"/>
      <c r="AS195" s="99"/>
      <c r="AT195" s="99"/>
      <c r="AU195" s="99"/>
      <c r="AV195" s="99"/>
      <c r="AW195" s="99"/>
      <c r="AX195" s="99"/>
      <c r="AY195" s="99"/>
      <c r="AZ195" s="99"/>
      <c r="BA195" s="99"/>
      <c r="BB195" s="99"/>
      <c r="BC195" s="99"/>
      <c r="BD195" s="99"/>
      <c r="BE195" s="99"/>
      <c r="BF195" s="99"/>
      <c r="BG195" s="99"/>
      <c r="BH195" s="99"/>
      <c r="BI195" s="99"/>
      <c r="BJ195" s="99"/>
      <c r="BK195" s="99"/>
      <c r="BL195" s="99"/>
      <c r="BM195" s="99"/>
      <c r="BN195" s="99"/>
      <c r="BO195" s="99"/>
      <c r="BP195" s="99"/>
      <c r="BQ195" s="99"/>
      <c r="BR195" s="99"/>
      <c r="BS195" s="99"/>
      <c r="BT195" s="99"/>
    </row>
    <row r="196" spans="1:72" s="97" customFormat="1" ht="16.5" x14ac:dyDescent="0.3">
      <c r="A196" s="119">
        <v>182</v>
      </c>
      <c r="B196" s="120" t="s">
        <v>301</v>
      </c>
      <c r="C196" s="130">
        <v>45016</v>
      </c>
      <c r="D196" s="126" t="s">
        <v>299</v>
      </c>
      <c r="E196" s="126" t="s">
        <v>305</v>
      </c>
      <c r="F196" s="132"/>
      <c r="G196" s="126">
        <v>703854</v>
      </c>
      <c r="H196" s="125" t="s">
        <v>161</v>
      </c>
      <c r="I196" s="126"/>
      <c r="J196" s="125"/>
      <c r="K196" s="125" t="s">
        <v>284</v>
      </c>
      <c r="L196" s="124"/>
      <c r="M196" s="127">
        <v>46136</v>
      </c>
      <c r="N196" s="143"/>
      <c r="O196" s="125"/>
      <c r="P196" s="125"/>
      <c r="Q196" s="125"/>
      <c r="R196" s="125"/>
      <c r="S196" s="99"/>
      <c r="T196" s="99"/>
      <c r="U196" s="99"/>
      <c r="V196" s="99"/>
      <c r="W196" s="99"/>
      <c r="X196" s="99"/>
      <c r="Y196" s="99"/>
      <c r="Z196" s="99"/>
      <c r="AA196" s="99"/>
      <c r="AB196" s="99"/>
      <c r="AC196" s="99"/>
      <c r="AD196" s="99"/>
      <c r="AE196" s="99"/>
      <c r="AF196" s="99"/>
      <c r="AG196" s="99"/>
      <c r="AH196" s="99"/>
      <c r="AI196" s="99"/>
      <c r="AJ196" s="99"/>
      <c r="AK196" s="99"/>
      <c r="AL196" s="99"/>
      <c r="AM196" s="99"/>
      <c r="AN196" s="99"/>
      <c r="AO196" s="99"/>
      <c r="AP196" s="99"/>
      <c r="AQ196" s="99"/>
      <c r="AR196" s="99"/>
      <c r="AS196" s="99"/>
      <c r="AT196" s="99"/>
      <c r="AU196" s="99"/>
      <c r="AV196" s="99"/>
      <c r="AW196" s="99"/>
      <c r="AX196" s="99"/>
      <c r="AY196" s="99"/>
      <c r="AZ196" s="99"/>
      <c r="BA196" s="99"/>
      <c r="BB196" s="99"/>
      <c r="BC196" s="99"/>
      <c r="BD196" s="99"/>
      <c r="BE196" s="99"/>
      <c r="BF196" s="99"/>
      <c r="BG196" s="99"/>
      <c r="BH196" s="99"/>
      <c r="BI196" s="99"/>
      <c r="BJ196" s="99"/>
      <c r="BK196" s="99"/>
      <c r="BL196" s="99"/>
      <c r="BM196" s="99"/>
      <c r="BN196" s="99"/>
      <c r="BO196" s="99"/>
      <c r="BP196" s="99"/>
      <c r="BQ196" s="99"/>
      <c r="BR196" s="99"/>
      <c r="BS196" s="99"/>
      <c r="BT196" s="99"/>
    </row>
    <row r="197" spans="1:72" s="97" customFormat="1" ht="16.5" x14ac:dyDescent="0.3">
      <c r="A197" s="119">
        <v>183</v>
      </c>
      <c r="B197" s="120" t="s">
        <v>301</v>
      </c>
      <c r="C197" s="130">
        <v>45016</v>
      </c>
      <c r="D197" s="126" t="s">
        <v>299</v>
      </c>
      <c r="E197" s="126" t="s">
        <v>302</v>
      </c>
      <c r="F197" s="132"/>
      <c r="G197" s="126">
        <v>703855</v>
      </c>
      <c r="H197" s="125" t="s">
        <v>161</v>
      </c>
      <c r="I197" s="126"/>
      <c r="J197" s="125"/>
      <c r="K197" s="125" t="s">
        <v>284</v>
      </c>
      <c r="L197" s="124"/>
      <c r="M197" s="127">
        <v>46136</v>
      </c>
      <c r="N197" s="143"/>
      <c r="O197" s="125"/>
      <c r="P197" s="125"/>
      <c r="Q197" s="125"/>
      <c r="R197" s="125"/>
      <c r="S197" s="99"/>
      <c r="T197" s="99"/>
      <c r="U197" s="99"/>
      <c r="V197" s="99"/>
      <c r="W197" s="99"/>
      <c r="X197" s="99"/>
      <c r="Y197" s="99"/>
      <c r="Z197" s="99"/>
      <c r="AA197" s="99"/>
      <c r="AB197" s="99"/>
      <c r="AC197" s="99"/>
      <c r="AD197" s="99"/>
      <c r="AE197" s="99"/>
      <c r="AF197" s="99"/>
      <c r="AG197" s="99"/>
      <c r="AH197" s="99"/>
      <c r="AI197" s="99"/>
      <c r="AJ197" s="99"/>
      <c r="AK197" s="99"/>
      <c r="AL197" s="99"/>
      <c r="AM197" s="99"/>
      <c r="AN197" s="99"/>
      <c r="AO197" s="99"/>
      <c r="AP197" s="99"/>
      <c r="AQ197" s="99"/>
      <c r="AR197" s="99"/>
      <c r="AS197" s="99"/>
      <c r="AT197" s="99"/>
      <c r="AU197" s="99"/>
      <c r="AV197" s="99"/>
      <c r="AW197" s="99"/>
      <c r="AX197" s="99"/>
      <c r="AY197" s="99"/>
      <c r="AZ197" s="99"/>
      <c r="BA197" s="99"/>
      <c r="BB197" s="99"/>
      <c r="BC197" s="99"/>
      <c r="BD197" s="99"/>
      <c r="BE197" s="99"/>
      <c r="BF197" s="99"/>
      <c r="BG197" s="99"/>
      <c r="BH197" s="99"/>
      <c r="BI197" s="99"/>
      <c r="BJ197" s="99"/>
      <c r="BK197" s="99"/>
      <c r="BL197" s="99"/>
      <c r="BM197" s="99"/>
      <c r="BN197" s="99"/>
      <c r="BO197" s="99"/>
      <c r="BP197" s="99"/>
      <c r="BQ197" s="99"/>
      <c r="BR197" s="99"/>
      <c r="BS197" s="99"/>
      <c r="BT197" s="99"/>
    </row>
    <row r="198" spans="1:72" s="97" customFormat="1" ht="16.5" x14ac:dyDescent="0.3">
      <c r="A198" s="119">
        <v>184</v>
      </c>
      <c r="B198" s="120" t="s">
        <v>301</v>
      </c>
      <c r="C198" s="130">
        <v>45016</v>
      </c>
      <c r="D198" s="126" t="s">
        <v>299</v>
      </c>
      <c r="E198" s="126" t="s">
        <v>305</v>
      </c>
      <c r="F198" s="132"/>
      <c r="G198" s="126">
        <v>703856</v>
      </c>
      <c r="H198" s="125" t="s">
        <v>161</v>
      </c>
      <c r="I198" s="126"/>
      <c r="J198" s="125"/>
      <c r="K198" s="125" t="s">
        <v>284</v>
      </c>
      <c r="L198" s="124"/>
      <c r="M198" s="127">
        <v>46136</v>
      </c>
      <c r="N198" s="143"/>
      <c r="O198" s="125"/>
      <c r="P198" s="125"/>
      <c r="Q198" s="125"/>
      <c r="R198" s="125"/>
      <c r="S198" s="99"/>
      <c r="T198" s="99"/>
      <c r="U198" s="99"/>
      <c r="V198" s="99"/>
      <c r="W198" s="99"/>
      <c r="X198" s="99"/>
      <c r="Y198" s="99"/>
      <c r="Z198" s="99"/>
      <c r="AA198" s="99"/>
      <c r="AB198" s="99"/>
      <c r="AC198" s="99"/>
      <c r="AD198" s="99"/>
      <c r="AE198" s="99"/>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c r="BC198" s="99"/>
      <c r="BD198" s="99"/>
      <c r="BE198" s="99"/>
      <c r="BF198" s="99"/>
      <c r="BG198" s="99"/>
      <c r="BH198" s="99"/>
      <c r="BI198" s="99"/>
      <c r="BJ198" s="99"/>
      <c r="BK198" s="99"/>
      <c r="BL198" s="99"/>
      <c r="BM198" s="99"/>
      <c r="BN198" s="99"/>
      <c r="BO198" s="99"/>
      <c r="BP198" s="99"/>
      <c r="BQ198" s="99"/>
      <c r="BR198" s="99"/>
      <c r="BS198" s="99"/>
      <c r="BT198" s="99"/>
    </row>
    <row r="199" spans="1:72" s="97" customFormat="1" ht="16.5" x14ac:dyDescent="0.3">
      <c r="A199" s="119">
        <v>185</v>
      </c>
      <c r="B199" s="120" t="s">
        <v>301</v>
      </c>
      <c r="C199" s="130">
        <v>45016</v>
      </c>
      <c r="D199" s="126" t="s">
        <v>306</v>
      </c>
      <c r="E199" s="126" t="s">
        <v>309</v>
      </c>
      <c r="F199" s="132"/>
      <c r="G199" s="126">
        <v>703857</v>
      </c>
      <c r="H199" s="125" t="s">
        <v>161</v>
      </c>
      <c r="I199" s="126"/>
      <c r="J199" s="125"/>
      <c r="K199" s="125" t="s">
        <v>284</v>
      </c>
      <c r="L199" s="124"/>
      <c r="M199" s="127">
        <v>46136</v>
      </c>
      <c r="N199" s="143"/>
      <c r="O199" s="125"/>
      <c r="P199" s="125"/>
      <c r="Q199" s="125"/>
      <c r="R199" s="125"/>
      <c r="S199" s="99"/>
      <c r="T199" s="99"/>
      <c r="U199" s="99"/>
      <c r="V199" s="99"/>
      <c r="W199" s="99"/>
      <c r="X199" s="99"/>
      <c r="Y199" s="99"/>
      <c r="Z199" s="99"/>
      <c r="AA199" s="99"/>
      <c r="AB199" s="99"/>
      <c r="AC199" s="99"/>
      <c r="AD199" s="99"/>
      <c r="AE199" s="99"/>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99"/>
      <c r="BB199" s="99"/>
      <c r="BC199" s="99"/>
      <c r="BD199" s="99"/>
      <c r="BE199" s="99"/>
      <c r="BF199" s="99"/>
      <c r="BG199" s="99"/>
      <c r="BH199" s="99"/>
      <c r="BI199" s="99"/>
      <c r="BJ199" s="99"/>
      <c r="BK199" s="99"/>
      <c r="BL199" s="99"/>
      <c r="BM199" s="99"/>
      <c r="BN199" s="99"/>
      <c r="BO199" s="99"/>
      <c r="BP199" s="99"/>
      <c r="BQ199" s="99"/>
      <c r="BR199" s="99"/>
      <c r="BS199" s="99"/>
      <c r="BT199" s="99"/>
    </row>
    <row r="200" spans="1:72" s="97" customFormat="1" ht="16.5" x14ac:dyDescent="0.3">
      <c r="A200" s="119">
        <v>186</v>
      </c>
      <c r="B200" s="120" t="s">
        <v>301</v>
      </c>
      <c r="C200" s="130">
        <v>45016</v>
      </c>
      <c r="D200" s="126" t="s">
        <v>306</v>
      </c>
      <c r="E200" s="126" t="s">
        <v>309</v>
      </c>
      <c r="F200" s="132"/>
      <c r="G200" s="126">
        <v>703858</v>
      </c>
      <c r="H200" s="125" t="s">
        <v>161</v>
      </c>
      <c r="I200" s="126"/>
      <c r="J200" s="125"/>
      <c r="K200" s="125" t="s">
        <v>284</v>
      </c>
      <c r="L200" s="124"/>
      <c r="M200" s="127">
        <v>46136</v>
      </c>
      <c r="N200" s="143"/>
      <c r="O200" s="125"/>
      <c r="P200" s="125"/>
      <c r="Q200" s="125"/>
      <c r="R200" s="125"/>
      <c r="S200" s="99"/>
      <c r="T200" s="99"/>
      <c r="U200" s="99"/>
      <c r="V200" s="99"/>
      <c r="W200" s="99"/>
      <c r="X200" s="99"/>
      <c r="Y200" s="99"/>
      <c r="Z200" s="99"/>
      <c r="AA200" s="99"/>
      <c r="AB200" s="99"/>
      <c r="AC200" s="99"/>
      <c r="AD200" s="99"/>
      <c r="AE200" s="99"/>
      <c r="AF200" s="99"/>
      <c r="AG200" s="99"/>
      <c r="AH200" s="99"/>
      <c r="AI200" s="99"/>
      <c r="AJ200" s="99"/>
      <c r="AK200" s="99"/>
      <c r="AL200" s="99"/>
      <c r="AM200" s="99"/>
      <c r="AN200" s="99"/>
      <c r="AO200" s="99"/>
      <c r="AP200" s="99"/>
      <c r="AQ200" s="99"/>
      <c r="AR200" s="99"/>
      <c r="AS200" s="99"/>
      <c r="AT200" s="99"/>
      <c r="AU200" s="99"/>
      <c r="AV200" s="99"/>
      <c r="AW200" s="99"/>
      <c r="AX200" s="99"/>
      <c r="AY200" s="99"/>
      <c r="AZ200" s="99"/>
      <c r="BA200" s="99"/>
      <c r="BB200" s="99"/>
      <c r="BC200" s="99"/>
      <c r="BD200" s="99"/>
      <c r="BE200" s="99"/>
      <c r="BF200" s="99"/>
      <c r="BG200" s="99"/>
      <c r="BH200" s="99"/>
      <c r="BI200" s="99"/>
      <c r="BJ200" s="99"/>
      <c r="BK200" s="99"/>
      <c r="BL200" s="99"/>
      <c r="BM200" s="99"/>
      <c r="BN200" s="99"/>
      <c r="BO200" s="99"/>
      <c r="BP200" s="99"/>
      <c r="BQ200" s="99"/>
      <c r="BR200" s="99"/>
      <c r="BS200" s="99"/>
      <c r="BT200" s="99"/>
    </row>
    <row r="201" spans="1:72" s="97" customFormat="1" ht="16.5" x14ac:dyDescent="0.3">
      <c r="A201" s="119">
        <v>187</v>
      </c>
      <c r="B201" s="120" t="s">
        <v>301</v>
      </c>
      <c r="C201" s="130">
        <v>45016</v>
      </c>
      <c r="D201" s="126" t="s">
        <v>299</v>
      </c>
      <c r="E201" s="126" t="s">
        <v>302</v>
      </c>
      <c r="F201" s="132"/>
      <c r="G201" s="126">
        <v>703859</v>
      </c>
      <c r="H201" s="125" t="s">
        <v>161</v>
      </c>
      <c r="I201" s="126"/>
      <c r="J201" s="125"/>
      <c r="K201" s="125" t="s">
        <v>284</v>
      </c>
      <c r="L201" s="124"/>
      <c r="M201" s="127">
        <v>46136</v>
      </c>
      <c r="N201" s="143"/>
      <c r="O201" s="125"/>
      <c r="P201" s="125"/>
      <c r="Q201" s="125"/>
      <c r="R201" s="125"/>
      <c r="S201" s="99"/>
      <c r="T201" s="99"/>
      <c r="U201" s="99"/>
      <c r="V201" s="99"/>
      <c r="W201" s="99"/>
      <c r="X201" s="99"/>
      <c r="Y201" s="99"/>
      <c r="Z201" s="99"/>
      <c r="AA201" s="99"/>
      <c r="AB201" s="99"/>
      <c r="AC201" s="99"/>
      <c r="AD201" s="99"/>
      <c r="AE201" s="99"/>
      <c r="AF201" s="99"/>
      <c r="AG201" s="99"/>
      <c r="AH201" s="99"/>
      <c r="AI201" s="99"/>
      <c r="AJ201" s="99"/>
      <c r="AK201" s="99"/>
      <c r="AL201" s="99"/>
      <c r="AM201" s="99"/>
      <c r="AN201" s="99"/>
      <c r="AO201" s="99"/>
      <c r="AP201" s="99"/>
      <c r="AQ201" s="99"/>
      <c r="AR201" s="99"/>
      <c r="AS201" s="99"/>
      <c r="AT201" s="99"/>
      <c r="AU201" s="99"/>
      <c r="AV201" s="99"/>
      <c r="AW201" s="99"/>
      <c r="AX201" s="99"/>
      <c r="AY201" s="99"/>
      <c r="AZ201" s="99"/>
      <c r="BA201" s="99"/>
      <c r="BB201" s="99"/>
      <c r="BC201" s="99"/>
      <c r="BD201" s="99"/>
      <c r="BE201" s="99"/>
      <c r="BF201" s="99"/>
      <c r="BG201" s="99"/>
      <c r="BH201" s="99"/>
      <c r="BI201" s="99"/>
      <c r="BJ201" s="99"/>
      <c r="BK201" s="99"/>
      <c r="BL201" s="99"/>
      <c r="BM201" s="99"/>
      <c r="BN201" s="99"/>
      <c r="BO201" s="99"/>
      <c r="BP201" s="99"/>
      <c r="BQ201" s="99"/>
      <c r="BR201" s="99"/>
      <c r="BS201" s="99"/>
      <c r="BT201" s="99"/>
    </row>
    <row r="202" spans="1:72" s="97" customFormat="1" ht="16.5" x14ac:dyDescent="0.3">
      <c r="A202" s="119">
        <v>188</v>
      </c>
      <c r="B202" s="120" t="s">
        <v>301</v>
      </c>
      <c r="C202" s="130">
        <v>45016</v>
      </c>
      <c r="D202" s="126" t="s">
        <v>299</v>
      </c>
      <c r="E202" s="126" t="s">
        <v>302</v>
      </c>
      <c r="F202" s="132"/>
      <c r="G202" s="126">
        <v>703860</v>
      </c>
      <c r="H202" s="125" t="s">
        <v>161</v>
      </c>
      <c r="I202" s="126"/>
      <c r="J202" s="125"/>
      <c r="K202" s="125" t="s">
        <v>284</v>
      </c>
      <c r="L202" s="124"/>
      <c r="M202" s="127">
        <v>46136</v>
      </c>
      <c r="N202" s="143"/>
      <c r="O202" s="125"/>
      <c r="P202" s="125"/>
      <c r="Q202" s="125"/>
      <c r="R202" s="125"/>
      <c r="S202" s="99"/>
      <c r="T202" s="99"/>
      <c r="U202" s="99"/>
      <c r="V202" s="99"/>
      <c r="W202" s="99"/>
      <c r="X202" s="99"/>
      <c r="Y202" s="99"/>
      <c r="Z202" s="99"/>
      <c r="AA202" s="99"/>
      <c r="AB202" s="99"/>
      <c r="AC202" s="99"/>
      <c r="AD202" s="99"/>
      <c r="AE202" s="99"/>
      <c r="AF202" s="99"/>
      <c r="AG202" s="99"/>
      <c r="AH202" s="99"/>
      <c r="AI202" s="99"/>
      <c r="AJ202" s="99"/>
      <c r="AK202" s="99"/>
      <c r="AL202" s="99"/>
      <c r="AM202" s="99"/>
      <c r="AN202" s="99"/>
      <c r="AO202" s="99"/>
      <c r="AP202" s="99"/>
      <c r="AQ202" s="99"/>
      <c r="AR202" s="99"/>
      <c r="AS202" s="99"/>
      <c r="AT202" s="99"/>
      <c r="AU202" s="99"/>
      <c r="AV202" s="99"/>
      <c r="AW202" s="99"/>
      <c r="AX202" s="99"/>
      <c r="AY202" s="99"/>
      <c r="AZ202" s="99"/>
      <c r="BA202" s="99"/>
      <c r="BB202" s="99"/>
      <c r="BC202" s="99"/>
      <c r="BD202" s="99"/>
      <c r="BE202" s="99"/>
      <c r="BF202" s="99"/>
      <c r="BG202" s="99"/>
      <c r="BH202" s="99"/>
      <c r="BI202" s="99"/>
      <c r="BJ202" s="99"/>
      <c r="BK202" s="99"/>
      <c r="BL202" s="99"/>
      <c r="BM202" s="99"/>
      <c r="BN202" s="99"/>
      <c r="BO202" s="99"/>
      <c r="BP202" s="99"/>
      <c r="BQ202" s="99"/>
      <c r="BR202" s="99"/>
      <c r="BS202" s="99"/>
      <c r="BT202" s="99"/>
    </row>
    <row r="203" spans="1:72" s="97" customFormat="1" ht="16.5" x14ac:dyDescent="0.3">
      <c r="A203" s="119">
        <v>189</v>
      </c>
      <c r="B203" s="120" t="s">
        <v>301</v>
      </c>
      <c r="C203" s="130">
        <v>45016</v>
      </c>
      <c r="D203" s="126" t="s">
        <v>306</v>
      </c>
      <c r="E203" s="126" t="s">
        <v>307</v>
      </c>
      <c r="F203" s="132"/>
      <c r="G203" s="126">
        <v>703861</v>
      </c>
      <c r="H203" s="125" t="s">
        <v>161</v>
      </c>
      <c r="I203" s="126"/>
      <c r="J203" s="125"/>
      <c r="K203" s="125" t="s">
        <v>284</v>
      </c>
      <c r="L203" s="124"/>
      <c r="M203" s="127">
        <v>46136</v>
      </c>
      <c r="N203" s="143"/>
      <c r="O203" s="125"/>
      <c r="P203" s="125"/>
      <c r="Q203" s="125"/>
      <c r="R203" s="125"/>
      <c r="S203" s="99"/>
      <c r="T203" s="99"/>
      <c r="U203" s="99"/>
      <c r="V203" s="99"/>
      <c r="W203" s="99"/>
      <c r="X203" s="99"/>
      <c r="Y203" s="99"/>
      <c r="Z203" s="99"/>
      <c r="AA203" s="99"/>
      <c r="AB203" s="99"/>
      <c r="AC203" s="99"/>
      <c r="AD203" s="99"/>
      <c r="AE203" s="99"/>
      <c r="AF203" s="99"/>
      <c r="AG203" s="99"/>
      <c r="AH203" s="99"/>
      <c r="AI203" s="99"/>
      <c r="AJ203" s="99"/>
      <c r="AK203" s="99"/>
      <c r="AL203" s="99"/>
      <c r="AM203" s="99"/>
      <c r="AN203" s="99"/>
      <c r="AO203" s="99"/>
      <c r="AP203" s="99"/>
      <c r="AQ203" s="99"/>
      <c r="AR203" s="99"/>
      <c r="AS203" s="99"/>
      <c r="AT203" s="99"/>
      <c r="AU203" s="99"/>
      <c r="AV203" s="99"/>
      <c r="AW203" s="99"/>
      <c r="AX203" s="99"/>
      <c r="AY203" s="99"/>
      <c r="AZ203" s="99"/>
      <c r="BA203" s="99"/>
      <c r="BB203" s="99"/>
      <c r="BC203" s="99"/>
      <c r="BD203" s="99"/>
      <c r="BE203" s="99"/>
      <c r="BF203" s="99"/>
      <c r="BG203" s="99"/>
      <c r="BH203" s="99"/>
      <c r="BI203" s="99"/>
      <c r="BJ203" s="99"/>
      <c r="BK203" s="99"/>
      <c r="BL203" s="99"/>
      <c r="BM203" s="99"/>
      <c r="BN203" s="99"/>
      <c r="BO203" s="99"/>
      <c r="BP203" s="99"/>
      <c r="BQ203" s="99"/>
      <c r="BR203" s="99"/>
      <c r="BS203" s="99"/>
      <c r="BT203" s="99"/>
    </row>
    <row r="204" spans="1:72" s="97" customFormat="1" ht="16.5" x14ac:dyDescent="0.3">
      <c r="A204" s="119">
        <v>190</v>
      </c>
      <c r="B204" s="120" t="s">
        <v>301</v>
      </c>
      <c r="C204" s="130">
        <v>45016</v>
      </c>
      <c r="D204" s="126" t="s">
        <v>299</v>
      </c>
      <c r="E204" s="126" t="s">
        <v>305</v>
      </c>
      <c r="F204" s="132"/>
      <c r="G204" s="126">
        <v>703864</v>
      </c>
      <c r="H204" s="125" t="s">
        <v>161</v>
      </c>
      <c r="I204" s="126"/>
      <c r="J204" s="125"/>
      <c r="K204" s="125" t="s">
        <v>284</v>
      </c>
      <c r="L204" s="124"/>
      <c r="M204" s="127">
        <v>46136</v>
      </c>
      <c r="N204" s="143"/>
      <c r="O204" s="125"/>
      <c r="P204" s="125"/>
      <c r="Q204" s="125"/>
      <c r="R204" s="125"/>
      <c r="S204" s="99"/>
      <c r="T204" s="99"/>
      <c r="U204" s="99"/>
      <c r="V204" s="99"/>
      <c r="W204" s="99"/>
      <c r="X204" s="99"/>
      <c r="Y204" s="99"/>
      <c r="Z204" s="99"/>
      <c r="AA204" s="99"/>
      <c r="AB204" s="99"/>
      <c r="AC204" s="99"/>
      <c r="AD204" s="99"/>
      <c r="AE204" s="99"/>
      <c r="AF204" s="99"/>
      <c r="AG204" s="99"/>
      <c r="AH204" s="99"/>
      <c r="AI204" s="99"/>
      <c r="AJ204" s="99"/>
      <c r="AK204" s="99"/>
      <c r="AL204" s="99"/>
      <c r="AM204" s="99"/>
      <c r="AN204" s="99"/>
      <c r="AO204" s="99"/>
      <c r="AP204" s="99"/>
      <c r="AQ204" s="99"/>
      <c r="AR204" s="99"/>
      <c r="AS204" s="99"/>
      <c r="AT204" s="99"/>
      <c r="AU204" s="99"/>
      <c r="AV204" s="99"/>
      <c r="AW204" s="99"/>
      <c r="AX204" s="99"/>
      <c r="AY204" s="99"/>
      <c r="AZ204" s="99"/>
      <c r="BA204" s="99"/>
      <c r="BB204" s="99"/>
      <c r="BC204" s="99"/>
      <c r="BD204" s="99"/>
      <c r="BE204" s="99"/>
      <c r="BF204" s="99"/>
      <c r="BG204" s="99"/>
      <c r="BH204" s="99"/>
      <c r="BI204" s="99"/>
      <c r="BJ204" s="99"/>
      <c r="BK204" s="99"/>
      <c r="BL204" s="99"/>
      <c r="BM204" s="99"/>
      <c r="BN204" s="99"/>
      <c r="BO204" s="99"/>
      <c r="BP204" s="99"/>
      <c r="BQ204" s="99"/>
      <c r="BR204" s="99"/>
      <c r="BS204" s="99"/>
      <c r="BT204" s="99"/>
    </row>
    <row r="205" spans="1:72" s="97" customFormat="1" ht="16.5" x14ac:dyDescent="0.3">
      <c r="A205" s="119">
        <v>191</v>
      </c>
      <c r="B205" s="120" t="s">
        <v>301</v>
      </c>
      <c r="C205" s="130">
        <v>45016</v>
      </c>
      <c r="D205" s="126" t="s">
        <v>306</v>
      </c>
      <c r="E205" s="126" t="s">
        <v>307</v>
      </c>
      <c r="F205" s="132"/>
      <c r="G205" s="126">
        <v>703865</v>
      </c>
      <c r="H205" s="125" t="s">
        <v>161</v>
      </c>
      <c r="I205" s="126"/>
      <c r="J205" s="125"/>
      <c r="K205" s="125" t="s">
        <v>284</v>
      </c>
      <c r="L205" s="124"/>
      <c r="M205" s="127">
        <v>46136</v>
      </c>
      <c r="N205" s="143"/>
      <c r="O205" s="125"/>
      <c r="P205" s="125"/>
      <c r="Q205" s="125"/>
      <c r="R205" s="125"/>
      <c r="S205" s="99"/>
      <c r="T205" s="99"/>
      <c r="U205" s="99"/>
      <c r="V205" s="99"/>
      <c r="W205" s="99"/>
      <c r="X205" s="99"/>
      <c r="Y205" s="99"/>
      <c r="Z205" s="99"/>
      <c r="AA205" s="99"/>
      <c r="AB205" s="99"/>
      <c r="AC205" s="99"/>
      <c r="AD205" s="99"/>
      <c r="AE205" s="99"/>
      <c r="AF205" s="99"/>
      <c r="AG205" s="99"/>
      <c r="AH205" s="99"/>
      <c r="AI205" s="99"/>
      <c r="AJ205" s="99"/>
      <c r="AK205" s="99"/>
      <c r="AL205" s="99"/>
      <c r="AM205" s="99"/>
      <c r="AN205" s="99"/>
      <c r="AO205" s="99"/>
      <c r="AP205" s="99"/>
      <c r="AQ205" s="99"/>
      <c r="AR205" s="99"/>
      <c r="AS205" s="99"/>
      <c r="AT205" s="99"/>
      <c r="AU205" s="99"/>
      <c r="AV205" s="99"/>
      <c r="AW205" s="99"/>
      <c r="AX205" s="99"/>
      <c r="AY205" s="99"/>
      <c r="AZ205" s="99"/>
      <c r="BA205" s="99"/>
      <c r="BB205" s="99"/>
      <c r="BC205" s="99"/>
      <c r="BD205" s="99"/>
      <c r="BE205" s="99"/>
      <c r="BF205" s="99"/>
      <c r="BG205" s="99"/>
      <c r="BH205" s="99"/>
      <c r="BI205" s="99"/>
      <c r="BJ205" s="99"/>
      <c r="BK205" s="99"/>
      <c r="BL205" s="99"/>
      <c r="BM205" s="99"/>
      <c r="BN205" s="99"/>
      <c r="BO205" s="99"/>
      <c r="BP205" s="99"/>
      <c r="BQ205" s="99"/>
      <c r="BR205" s="99"/>
      <c r="BS205" s="99"/>
      <c r="BT205" s="99"/>
    </row>
    <row r="206" spans="1:72" s="97" customFormat="1" ht="16.5" x14ac:dyDescent="0.3">
      <c r="A206" s="119">
        <v>192</v>
      </c>
      <c r="B206" s="120" t="s">
        <v>301</v>
      </c>
      <c r="C206" s="130">
        <v>45016</v>
      </c>
      <c r="D206" s="126" t="s">
        <v>299</v>
      </c>
      <c r="E206" s="126" t="s">
        <v>305</v>
      </c>
      <c r="F206" s="132"/>
      <c r="G206" s="126">
        <v>703866</v>
      </c>
      <c r="H206" s="125" t="s">
        <v>161</v>
      </c>
      <c r="I206" s="126"/>
      <c r="J206" s="125"/>
      <c r="K206" s="125" t="s">
        <v>284</v>
      </c>
      <c r="L206" s="124"/>
      <c r="M206" s="127">
        <v>46136</v>
      </c>
      <c r="N206" s="143"/>
      <c r="O206" s="125"/>
      <c r="P206" s="125"/>
      <c r="Q206" s="125"/>
      <c r="R206" s="125"/>
      <c r="S206" s="99"/>
      <c r="T206" s="99"/>
      <c r="U206" s="99"/>
      <c r="V206" s="99"/>
      <c r="W206" s="99"/>
      <c r="X206" s="99"/>
      <c r="Y206" s="99"/>
      <c r="Z206" s="99"/>
      <c r="AA206" s="99"/>
      <c r="AB206" s="99"/>
      <c r="AC206" s="99"/>
      <c r="AD206" s="99"/>
      <c r="AE206" s="99"/>
      <c r="AF206" s="99"/>
      <c r="AG206" s="99"/>
      <c r="AH206" s="99"/>
      <c r="AI206" s="99"/>
      <c r="AJ206" s="99"/>
      <c r="AK206" s="99"/>
      <c r="AL206" s="99"/>
      <c r="AM206" s="99"/>
      <c r="AN206" s="99"/>
      <c r="AO206" s="99"/>
      <c r="AP206" s="99"/>
      <c r="AQ206" s="99"/>
      <c r="AR206" s="99"/>
      <c r="AS206" s="99"/>
      <c r="AT206" s="99"/>
      <c r="AU206" s="99"/>
      <c r="AV206" s="99"/>
      <c r="AW206" s="99"/>
      <c r="AX206" s="99"/>
      <c r="AY206" s="99"/>
      <c r="AZ206" s="99"/>
      <c r="BA206" s="99"/>
      <c r="BB206" s="99"/>
      <c r="BC206" s="99"/>
      <c r="BD206" s="99"/>
      <c r="BE206" s="99"/>
      <c r="BF206" s="99"/>
      <c r="BG206" s="99"/>
      <c r="BH206" s="99"/>
      <c r="BI206" s="99"/>
      <c r="BJ206" s="99"/>
      <c r="BK206" s="99"/>
      <c r="BL206" s="99"/>
      <c r="BM206" s="99"/>
      <c r="BN206" s="99"/>
      <c r="BO206" s="99"/>
      <c r="BP206" s="99"/>
      <c r="BQ206" s="99"/>
      <c r="BR206" s="99"/>
      <c r="BS206" s="99"/>
      <c r="BT206" s="99"/>
    </row>
    <row r="207" spans="1:72" s="97" customFormat="1" ht="16.5" x14ac:dyDescent="0.3">
      <c r="A207" s="119">
        <v>193</v>
      </c>
      <c r="B207" s="120" t="s">
        <v>301</v>
      </c>
      <c r="C207" s="130">
        <v>45016</v>
      </c>
      <c r="D207" s="126" t="s">
        <v>306</v>
      </c>
      <c r="E207" s="126" t="s">
        <v>307</v>
      </c>
      <c r="F207" s="132"/>
      <c r="G207" s="126">
        <v>703868</v>
      </c>
      <c r="H207" s="125" t="s">
        <v>161</v>
      </c>
      <c r="I207" s="126"/>
      <c r="J207" s="125"/>
      <c r="K207" s="125" t="s">
        <v>284</v>
      </c>
      <c r="L207" s="124"/>
      <c r="M207" s="127">
        <v>46136</v>
      </c>
      <c r="N207" s="143"/>
      <c r="O207" s="125"/>
      <c r="P207" s="125"/>
      <c r="Q207" s="125"/>
      <c r="R207" s="125"/>
      <c r="S207" s="99"/>
      <c r="T207" s="99"/>
      <c r="U207" s="99"/>
      <c r="V207" s="99"/>
      <c r="W207" s="99"/>
      <c r="X207" s="99"/>
      <c r="Y207" s="99"/>
      <c r="Z207" s="99"/>
      <c r="AA207" s="99"/>
      <c r="AB207" s="99"/>
      <c r="AC207" s="99"/>
      <c r="AD207" s="99"/>
      <c r="AE207" s="99"/>
      <c r="AF207" s="99"/>
      <c r="AG207" s="99"/>
      <c r="AH207" s="99"/>
      <c r="AI207" s="99"/>
      <c r="AJ207" s="99"/>
      <c r="AK207" s="99"/>
      <c r="AL207" s="99"/>
      <c r="AM207" s="99"/>
      <c r="AN207" s="99"/>
      <c r="AO207" s="99"/>
      <c r="AP207" s="99"/>
      <c r="AQ207" s="99"/>
      <c r="AR207" s="99"/>
      <c r="AS207" s="99"/>
      <c r="AT207" s="99"/>
      <c r="AU207" s="99"/>
      <c r="AV207" s="99"/>
      <c r="AW207" s="99"/>
      <c r="AX207" s="99"/>
      <c r="AY207" s="99"/>
      <c r="AZ207" s="99"/>
      <c r="BA207" s="99"/>
      <c r="BB207" s="99"/>
      <c r="BC207" s="99"/>
      <c r="BD207" s="99"/>
      <c r="BE207" s="99"/>
      <c r="BF207" s="99"/>
      <c r="BG207" s="99"/>
      <c r="BH207" s="99"/>
      <c r="BI207" s="99"/>
      <c r="BJ207" s="99"/>
      <c r="BK207" s="99"/>
      <c r="BL207" s="99"/>
      <c r="BM207" s="99"/>
      <c r="BN207" s="99"/>
      <c r="BO207" s="99"/>
      <c r="BP207" s="99"/>
      <c r="BQ207" s="99"/>
      <c r="BR207" s="99"/>
      <c r="BS207" s="99"/>
      <c r="BT207" s="99"/>
    </row>
    <row r="208" spans="1:72" s="97" customFormat="1" ht="16.5" x14ac:dyDescent="0.3">
      <c r="A208" s="119">
        <v>194</v>
      </c>
      <c r="B208" s="120" t="s">
        <v>301</v>
      </c>
      <c r="C208" s="130">
        <v>45016</v>
      </c>
      <c r="D208" s="126" t="s">
        <v>299</v>
      </c>
      <c r="E208" s="126" t="s">
        <v>305</v>
      </c>
      <c r="F208" s="132"/>
      <c r="G208" s="126">
        <v>703869</v>
      </c>
      <c r="H208" s="125" t="s">
        <v>161</v>
      </c>
      <c r="I208" s="126"/>
      <c r="J208" s="125"/>
      <c r="K208" s="125" t="s">
        <v>284</v>
      </c>
      <c r="L208" s="124"/>
      <c r="M208" s="127">
        <v>46136</v>
      </c>
      <c r="N208" s="143"/>
      <c r="O208" s="125"/>
      <c r="P208" s="125"/>
      <c r="Q208" s="125"/>
      <c r="R208" s="125"/>
      <c r="S208" s="99"/>
      <c r="T208" s="99"/>
      <c r="U208" s="99"/>
      <c r="V208" s="99"/>
      <c r="W208" s="99"/>
      <c r="X208" s="99"/>
      <c r="Y208" s="99"/>
      <c r="Z208" s="99"/>
      <c r="AA208" s="99"/>
      <c r="AB208" s="99"/>
      <c r="AC208" s="99"/>
      <c r="AD208" s="99"/>
      <c r="AE208" s="99"/>
      <c r="AF208" s="99"/>
      <c r="AG208" s="99"/>
      <c r="AH208" s="99"/>
      <c r="AI208" s="99"/>
      <c r="AJ208" s="99"/>
      <c r="AK208" s="99"/>
      <c r="AL208" s="99"/>
      <c r="AM208" s="99"/>
      <c r="AN208" s="99"/>
      <c r="AO208" s="99"/>
      <c r="AP208" s="99"/>
      <c r="AQ208" s="99"/>
      <c r="AR208" s="99"/>
      <c r="AS208" s="99"/>
      <c r="AT208" s="99"/>
      <c r="AU208" s="99"/>
      <c r="AV208" s="99"/>
      <c r="AW208" s="99"/>
      <c r="AX208" s="99"/>
      <c r="AY208" s="99"/>
      <c r="AZ208" s="99"/>
      <c r="BA208" s="99"/>
      <c r="BB208" s="99"/>
      <c r="BC208" s="99"/>
      <c r="BD208" s="99"/>
      <c r="BE208" s="99"/>
      <c r="BF208" s="99"/>
      <c r="BG208" s="99"/>
      <c r="BH208" s="99"/>
      <c r="BI208" s="99"/>
      <c r="BJ208" s="99"/>
      <c r="BK208" s="99"/>
      <c r="BL208" s="99"/>
      <c r="BM208" s="99"/>
      <c r="BN208" s="99"/>
      <c r="BO208" s="99"/>
      <c r="BP208" s="99"/>
      <c r="BQ208" s="99"/>
      <c r="BR208" s="99"/>
      <c r="BS208" s="99"/>
      <c r="BT208" s="99"/>
    </row>
    <row r="209" spans="1:72" s="97" customFormat="1" ht="16.5" x14ac:dyDescent="0.3">
      <c r="A209" s="119">
        <v>195</v>
      </c>
      <c r="B209" s="120" t="s">
        <v>301</v>
      </c>
      <c r="C209" s="130">
        <v>45016</v>
      </c>
      <c r="D209" s="126" t="s">
        <v>299</v>
      </c>
      <c r="E209" s="126" t="s">
        <v>305</v>
      </c>
      <c r="F209" s="132"/>
      <c r="G209" s="126">
        <v>703873</v>
      </c>
      <c r="H209" s="125" t="s">
        <v>161</v>
      </c>
      <c r="I209" s="126"/>
      <c r="J209" s="125"/>
      <c r="K209" s="125" t="s">
        <v>284</v>
      </c>
      <c r="L209" s="124"/>
      <c r="M209" s="127">
        <v>46136</v>
      </c>
      <c r="N209" s="143"/>
      <c r="O209" s="125"/>
      <c r="P209" s="125"/>
      <c r="Q209" s="125"/>
      <c r="R209" s="125"/>
      <c r="S209" s="99"/>
      <c r="T209" s="99"/>
      <c r="U209" s="99"/>
      <c r="V209" s="99"/>
      <c r="W209" s="99"/>
      <c r="X209" s="99"/>
      <c r="Y209" s="99"/>
      <c r="Z209" s="99"/>
      <c r="AA209" s="99"/>
      <c r="AB209" s="99"/>
      <c r="AC209" s="99"/>
      <c r="AD209" s="99"/>
      <c r="AE209" s="99"/>
      <c r="AF209" s="99"/>
      <c r="AG209" s="99"/>
      <c r="AH209" s="99"/>
      <c r="AI209" s="99"/>
      <c r="AJ209" s="99"/>
      <c r="AK209" s="99"/>
      <c r="AL209" s="99"/>
      <c r="AM209" s="99"/>
      <c r="AN209" s="99"/>
      <c r="AO209" s="99"/>
      <c r="AP209" s="99"/>
      <c r="AQ209" s="99"/>
      <c r="AR209" s="99"/>
      <c r="AS209" s="99"/>
      <c r="AT209" s="99"/>
      <c r="AU209" s="99"/>
      <c r="AV209" s="99"/>
      <c r="AW209" s="99"/>
      <c r="AX209" s="99"/>
      <c r="AY209" s="99"/>
      <c r="AZ209" s="99"/>
      <c r="BA209" s="99"/>
      <c r="BB209" s="99"/>
      <c r="BC209" s="99"/>
      <c r="BD209" s="99"/>
      <c r="BE209" s="99"/>
      <c r="BF209" s="99"/>
      <c r="BG209" s="99"/>
      <c r="BH209" s="99"/>
      <c r="BI209" s="99"/>
      <c r="BJ209" s="99"/>
      <c r="BK209" s="99"/>
      <c r="BL209" s="99"/>
      <c r="BM209" s="99"/>
      <c r="BN209" s="99"/>
      <c r="BO209" s="99"/>
      <c r="BP209" s="99"/>
      <c r="BQ209" s="99"/>
      <c r="BR209" s="99"/>
      <c r="BS209" s="99"/>
      <c r="BT209" s="99"/>
    </row>
    <row r="210" spans="1:72" s="97" customFormat="1" ht="16.5" x14ac:dyDescent="0.3">
      <c r="A210" s="119">
        <v>196</v>
      </c>
      <c r="B210" s="120" t="s">
        <v>301</v>
      </c>
      <c r="C210" s="130">
        <v>45016</v>
      </c>
      <c r="D210" s="126" t="s">
        <v>306</v>
      </c>
      <c r="E210" s="126" t="s">
        <v>307</v>
      </c>
      <c r="F210" s="132"/>
      <c r="G210" s="126">
        <v>703874</v>
      </c>
      <c r="H210" s="125" t="s">
        <v>161</v>
      </c>
      <c r="I210" s="126"/>
      <c r="J210" s="125"/>
      <c r="K210" s="125" t="s">
        <v>284</v>
      </c>
      <c r="L210" s="124"/>
      <c r="M210" s="127">
        <v>46136</v>
      </c>
      <c r="N210" s="143"/>
      <c r="O210" s="125"/>
      <c r="P210" s="125"/>
      <c r="Q210" s="125"/>
      <c r="R210" s="125"/>
      <c r="S210" s="99"/>
      <c r="T210" s="99"/>
      <c r="U210" s="99"/>
      <c r="V210" s="99"/>
      <c r="W210" s="99"/>
      <c r="X210" s="99"/>
      <c r="Y210" s="99"/>
      <c r="Z210" s="99"/>
      <c r="AA210" s="99"/>
      <c r="AB210" s="99"/>
      <c r="AC210" s="99"/>
      <c r="AD210" s="99"/>
      <c r="AE210" s="99"/>
      <c r="AF210" s="99"/>
      <c r="AG210" s="99"/>
      <c r="AH210" s="99"/>
      <c r="AI210" s="99"/>
      <c r="AJ210" s="99"/>
      <c r="AK210" s="99"/>
      <c r="AL210" s="99"/>
      <c r="AM210" s="99"/>
      <c r="AN210" s="99"/>
      <c r="AO210" s="99"/>
      <c r="AP210" s="99"/>
      <c r="AQ210" s="99"/>
      <c r="AR210" s="99"/>
      <c r="AS210" s="99"/>
      <c r="AT210" s="99"/>
      <c r="AU210" s="99"/>
      <c r="AV210" s="99"/>
      <c r="AW210" s="99"/>
      <c r="AX210" s="99"/>
      <c r="AY210" s="99"/>
      <c r="AZ210" s="99"/>
      <c r="BA210" s="99"/>
      <c r="BB210" s="99"/>
      <c r="BC210" s="99"/>
      <c r="BD210" s="99"/>
      <c r="BE210" s="99"/>
      <c r="BF210" s="99"/>
      <c r="BG210" s="99"/>
      <c r="BH210" s="99"/>
      <c r="BI210" s="99"/>
      <c r="BJ210" s="99"/>
      <c r="BK210" s="99"/>
      <c r="BL210" s="99"/>
      <c r="BM210" s="99"/>
      <c r="BN210" s="99"/>
      <c r="BO210" s="99"/>
      <c r="BP210" s="99"/>
      <c r="BQ210" s="99"/>
      <c r="BR210" s="99"/>
      <c r="BS210" s="99"/>
      <c r="BT210" s="99"/>
    </row>
    <row r="211" spans="1:72" s="97" customFormat="1" ht="16.5" x14ac:dyDescent="0.3">
      <c r="A211" s="119">
        <v>197</v>
      </c>
      <c r="B211" s="120" t="s">
        <v>301</v>
      </c>
      <c r="C211" s="130">
        <v>45016</v>
      </c>
      <c r="D211" s="126" t="s">
        <v>306</v>
      </c>
      <c r="E211" s="126" t="s">
        <v>309</v>
      </c>
      <c r="F211" s="132"/>
      <c r="G211" s="126">
        <v>703875</v>
      </c>
      <c r="H211" s="125" t="s">
        <v>161</v>
      </c>
      <c r="I211" s="126"/>
      <c r="J211" s="125"/>
      <c r="K211" s="125" t="s">
        <v>284</v>
      </c>
      <c r="L211" s="124"/>
      <c r="M211" s="127">
        <v>46136</v>
      </c>
      <c r="N211" s="143"/>
      <c r="O211" s="125"/>
      <c r="P211" s="125"/>
      <c r="Q211" s="125"/>
      <c r="R211" s="125"/>
      <c r="S211" s="99"/>
      <c r="T211" s="99"/>
      <c r="U211" s="99"/>
      <c r="V211" s="99"/>
      <c r="W211" s="99"/>
      <c r="X211" s="99"/>
      <c r="Y211" s="99"/>
      <c r="Z211" s="99"/>
      <c r="AA211" s="99"/>
      <c r="AB211" s="99"/>
      <c r="AC211" s="99"/>
      <c r="AD211" s="99"/>
      <c r="AE211" s="99"/>
      <c r="AF211" s="99"/>
      <c r="AG211" s="99"/>
      <c r="AH211" s="99"/>
      <c r="AI211" s="99"/>
      <c r="AJ211" s="99"/>
      <c r="AK211" s="99"/>
      <c r="AL211" s="99"/>
      <c r="AM211" s="99"/>
      <c r="AN211" s="99"/>
      <c r="AO211" s="99"/>
      <c r="AP211" s="99"/>
      <c r="AQ211" s="99"/>
      <c r="AR211" s="99"/>
      <c r="AS211" s="99"/>
      <c r="AT211" s="99"/>
      <c r="AU211" s="99"/>
      <c r="AV211" s="99"/>
      <c r="AW211" s="99"/>
      <c r="AX211" s="99"/>
      <c r="AY211" s="99"/>
      <c r="AZ211" s="99"/>
      <c r="BA211" s="99"/>
      <c r="BB211" s="99"/>
      <c r="BC211" s="99"/>
      <c r="BD211" s="99"/>
      <c r="BE211" s="99"/>
      <c r="BF211" s="99"/>
      <c r="BG211" s="99"/>
      <c r="BH211" s="99"/>
      <c r="BI211" s="99"/>
      <c r="BJ211" s="99"/>
      <c r="BK211" s="99"/>
      <c r="BL211" s="99"/>
      <c r="BM211" s="99"/>
      <c r="BN211" s="99"/>
      <c r="BO211" s="99"/>
      <c r="BP211" s="99"/>
      <c r="BQ211" s="99"/>
      <c r="BR211" s="99"/>
      <c r="BS211" s="99"/>
      <c r="BT211" s="99"/>
    </row>
    <row r="212" spans="1:72" s="97" customFormat="1" ht="16.5" x14ac:dyDescent="0.3">
      <c r="A212" s="119">
        <v>198</v>
      </c>
      <c r="B212" s="120" t="s">
        <v>301</v>
      </c>
      <c r="C212" s="130">
        <v>45016</v>
      </c>
      <c r="D212" s="126" t="s">
        <v>299</v>
      </c>
      <c r="E212" s="126" t="s">
        <v>305</v>
      </c>
      <c r="F212" s="132"/>
      <c r="G212" s="126">
        <v>703876</v>
      </c>
      <c r="H212" s="125" t="s">
        <v>161</v>
      </c>
      <c r="I212" s="126"/>
      <c r="J212" s="125"/>
      <c r="K212" s="125" t="s">
        <v>284</v>
      </c>
      <c r="L212" s="124"/>
      <c r="M212" s="127">
        <v>46136</v>
      </c>
      <c r="N212" s="143"/>
      <c r="O212" s="125"/>
      <c r="P212" s="125"/>
      <c r="Q212" s="125"/>
      <c r="R212" s="125"/>
      <c r="S212" s="99"/>
      <c r="T212" s="99"/>
      <c r="U212" s="99"/>
      <c r="V212" s="99"/>
      <c r="W212" s="99"/>
      <c r="X212" s="99"/>
      <c r="Y212" s="99"/>
      <c r="Z212" s="99"/>
      <c r="AA212" s="99"/>
      <c r="AB212" s="99"/>
      <c r="AC212" s="99"/>
      <c r="AD212" s="99"/>
      <c r="AE212" s="99"/>
      <c r="AF212" s="99"/>
      <c r="AG212" s="99"/>
      <c r="AH212" s="99"/>
      <c r="AI212" s="99"/>
      <c r="AJ212" s="99"/>
      <c r="AK212" s="99"/>
      <c r="AL212" s="99"/>
      <c r="AM212" s="99"/>
      <c r="AN212" s="99"/>
      <c r="AO212" s="99"/>
      <c r="AP212" s="99"/>
      <c r="AQ212" s="99"/>
      <c r="AR212" s="99"/>
      <c r="AS212" s="99"/>
      <c r="AT212" s="99"/>
      <c r="AU212" s="99"/>
      <c r="AV212" s="99"/>
      <c r="AW212" s="99"/>
      <c r="AX212" s="99"/>
      <c r="AY212" s="99"/>
      <c r="AZ212" s="99"/>
      <c r="BA212" s="99"/>
      <c r="BB212" s="99"/>
      <c r="BC212" s="99"/>
      <c r="BD212" s="99"/>
      <c r="BE212" s="99"/>
      <c r="BF212" s="99"/>
      <c r="BG212" s="99"/>
      <c r="BH212" s="99"/>
      <c r="BI212" s="99"/>
      <c r="BJ212" s="99"/>
      <c r="BK212" s="99"/>
      <c r="BL212" s="99"/>
      <c r="BM212" s="99"/>
      <c r="BN212" s="99"/>
      <c r="BO212" s="99"/>
      <c r="BP212" s="99"/>
      <c r="BQ212" s="99"/>
      <c r="BR212" s="99"/>
      <c r="BS212" s="99"/>
      <c r="BT212" s="99"/>
    </row>
    <row r="213" spans="1:72" s="97" customFormat="1" ht="16.5" x14ac:dyDescent="0.3">
      <c r="A213" s="119">
        <v>199</v>
      </c>
      <c r="B213" s="120" t="s">
        <v>301</v>
      </c>
      <c r="C213" s="130">
        <v>45016</v>
      </c>
      <c r="D213" s="126" t="s">
        <v>299</v>
      </c>
      <c r="E213" s="126" t="s">
        <v>305</v>
      </c>
      <c r="F213" s="132"/>
      <c r="G213" s="126">
        <v>703878</v>
      </c>
      <c r="H213" s="125" t="s">
        <v>161</v>
      </c>
      <c r="I213" s="126"/>
      <c r="J213" s="125"/>
      <c r="K213" s="125" t="s">
        <v>284</v>
      </c>
      <c r="L213" s="124"/>
      <c r="M213" s="127">
        <v>46136</v>
      </c>
      <c r="N213" s="143"/>
      <c r="O213" s="125"/>
      <c r="P213" s="125"/>
      <c r="Q213" s="125"/>
      <c r="R213" s="125"/>
      <c r="S213" s="99"/>
      <c r="T213" s="99"/>
      <c r="U213" s="99"/>
      <c r="V213" s="99"/>
      <c r="W213" s="99"/>
      <c r="X213" s="99"/>
      <c r="Y213" s="99"/>
      <c r="Z213" s="99"/>
      <c r="AA213" s="99"/>
      <c r="AB213" s="99"/>
      <c r="AC213" s="99"/>
      <c r="AD213" s="99"/>
      <c r="AE213" s="99"/>
      <c r="AF213" s="99"/>
      <c r="AG213" s="99"/>
      <c r="AH213" s="99"/>
      <c r="AI213" s="99"/>
      <c r="AJ213" s="99"/>
      <c r="AK213" s="99"/>
      <c r="AL213" s="99"/>
      <c r="AM213" s="99"/>
      <c r="AN213" s="99"/>
      <c r="AO213" s="99"/>
      <c r="AP213" s="99"/>
      <c r="AQ213" s="99"/>
      <c r="AR213" s="99"/>
      <c r="AS213" s="99"/>
      <c r="AT213" s="99"/>
      <c r="AU213" s="99"/>
      <c r="AV213" s="99"/>
      <c r="AW213" s="99"/>
      <c r="AX213" s="99"/>
      <c r="AY213" s="99"/>
      <c r="AZ213" s="99"/>
      <c r="BA213" s="99"/>
      <c r="BB213" s="99"/>
      <c r="BC213" s="99"/>
      <c r="BD213" s="99"/>
      <c r="BE213" s="99"/>
      <c r="BF213" s="99"/>
      <c r="BG213" s="99"/>
      <c r="BH213" s="99"/>
      <c r="BI213" s="99"/>
      <c r="BJ213" s="99"/>
      <c r="BK213" s="99"/>
      <c r="BL213" s="99"/>
      <c r="BM213" s="99"/>
      <c r="BN213" s="99"/>
      <c r="BO213" s="99"/>
      <c r="BP213" s="99"/>
      <c r="BQ213" s="99"/>
      <c r="BR213" s="99"/>
      <c r="BS213" s="99"/>
      <c r="BT213" s="99"/>
    </row>
    <row r="214" spans="1:72" s="97" customFormat="1" ht="16.5" x14ac:dyDescent="0.3">
      <c r="A214" s="119">
        <v>200</v>
      </c>
      <c r="B214" s="120" t="s">
        <v>301</v>
      </c>
      <c r="C214" s="130">
        <v>45016</v>
      </c>
      <c r="D214" s="126" t="s">
        <v>299</v>
      </c>
      <c r="E214" s="126" t="s">
        <v>305</v>
      </c>
      <c r="F214" s="132"/>
      <c r="G214" s="126">
        <v>703879</v>
      </c>
      <c r="H214" s="125" t="s">
        <v>161</v>
      </c>
      <c r="I214" s="126"/>
      <c r="J214" s="125"/>
      <c r="K214" s="125" t="s">
        <v>284</v>
      </c>
      <c r="L214" s="124"/>
      <c r="M214" s="127">
        <v>46136</v>
      </c>
      <c r="N214" s="143"/>
      <c r="O214" s="125"/>
      <c r="P214" s="125"/>
      <c r="Q214" s="125"/>
      <c r="R214" s="125"/>
      <c r="S214" s="99"/>
      <c r="T214" s="99"/>
      <c r="U214" s="99"/>
      <c r="V214" s="99"/>
      <c r="W214" s="99"/>
      <c r="X214" s="99"/>
      <c r="Y214" s="99"/>
      <c r="Z214" s="99"/>
      <c r="AA214" s="99"/>
      <c r="AB214" s="99"/>
      <c r="AC214" s="99"/>
      <c r="AD214" s="99"/>
      <c r="AE214" s="99"/>
      <c r="AF214" s="99"/>
      <c r="AG214" s="99"/>
      <c r="AH214" s="99"/>
      <c r="AI214" s="99"/>
      <c r="AJ214" s="99"/>
      <c r="AK214" s="99"/>
      <c r="AL214" s="99"/>
      <c r="AM214" s="99"/>
      <c r="AN214" s="99"/>
      <c r="AO214" s="99"/>
      <c r="AP214" s="99"/>
      <c r="AQ214" s="99"/>
      <c r="AR214" s="99"/>
      <c r="AS214" s="99"/>
      <c r="AT214" s="99"/>
      <c r="AU214" s="99"/>
      <c r="AV214" s="99"/>
      <c r="AW214" s="99"/>
      <c r="AX214" s="99"/>
      <c r="AY214" s="99"/>
      <c r="AZ214" s="99"/>
      <c r="BA214" s="99"/>
      <c r="BB214" s="99"/>
      <c r="BC214" s="99"/>
      <c r="BD214" s="99"/>
      <c r="BE214" s="99"/>
      <c r="BF214" s="99"/>
      <c r="BG214" s="99"/>
      <c r="BH214" s="99"/>
      <c r="BI214" s="99"/>
      <c r="BJ214" s="99"/>
      <c r="BK214" s="99"/>
      <c r="BL214" s="99"/>
      <c r="BM214" s="99"/>
      <c r="BN214" s="99"/>
      <c r="BO214" s="99"/>
      <c r="BP214" s="99"/>
      <c r="BQ214" s="99"/>
      <c r="BR214" s="99"/>
      <c r="BS214" s="99"/>
      <c r="BT214" s="99"/>
    </row>
    <row r="215" spans="1:72" s="97" customFormat="1" ht="16.5" x14ac:dyDescent="0.3">
      <c r="A215" s="119">
        <v>201</v>
      </c>
      <c r="B215" s="120" t="s">
        <v>301</v>
      </c>
      <c r="C215" s="130">
        <v>45016</v>
      </c>
      <c r="D215" s="126" t="s">
        <v>303</v>
      </c>
      <c r="E215" s="126" t="s">
        <v>304</v>
      </c>
      <c r="F215" s="132"/>
      <c r="G215" s="126">
        <v>703880</v>
      </c>
      <c r="H215" s="125" t="s">
        <v>161</v>
      </c>
      <c r="I215" s="126"/>
      <c r="J215" s="125"/>
      <c r="K215" s="125" t="s">
        <v>284</v>
      </c>
      <c r="L215" s="124"/>
      <c r="M215" s="127">
        <v>46136</v>
      </c>
      <c r="N215" s="143"/>
      <c r="O215" s="125"/>
      <c r="P215" s="125"/>
      <c r="Q215" s="125"/>
      <c r="R215" s="125"/>
      <c r="S215" s="99"/>
      <c r="T215" s="99"/>
      <c r="U215" s="99"/>
      <c r="V215" s="99"/>
      <c r="W215" s="99"/>
      <c r="X215" s="99"/>
      <c r="Y215" s="99"/>
      <c r="Z215" s="99"/>
      <c r="AA215" s="99"/>
      <c r="AB215" s="99"/>
      <c r="AC215" s="99"/>
      <c r="AD215" s="99"/>
      <c r="AE215" s="99"/>
      <c r="AF215" s="99"/>
      <c r="AG215" s="99"/>
      <c r="AH215" s="99"/>
      <c r="AI215" s="99"/>
      <c r="AJ215" s="99"/>
      <c r="AK215" s="99"/>
      <c r="AL215" s="99"/>
      <c r="AM215" s="99"/>
      <c r="AN215" s="99"/>
      <c r="AO215" s="99"/>
      <c r="AP215" s="99"/>
      <c r="AQ215" s="99"/>
      <c r="AR215" s="99"/>
      <c r="AS215" s="99"/>
      <c r="AT215" s="99"/>
      <c r="AU215" s="99"/>
      <c r="AV215" s="99"/>
      <c r="AW215" s="99"/>
      <c r="AX215" s="99"/>
      <c r="AY215" s="99"/>
      <c r="AZ215" s="99"/>
      <c r="BA215" s="99"/>
      <c r="BB215" s="99"/>
      <c r="BC215" s="99"/>
      <c r="BD215" s="99"/>
      <c r="BE215" s="99"/>
      <c r="BF215" s="99"/>
      <c r="BG215" s="99"/>
      <c r="BH215" s="99"/>
      <c r="BI215" s="99"/>
      <c r="BJ215" s="99"/>
      <c r="BK215" s="99"/>
      <c r="BL215" s="99"/>
      <c r="BM215" s="99"/>
      <c r="BN215" s="99"/>
      <c r="BO215" s="99"/>
      <c r="BP215" s="99"/>
      <c r="BQ215" s="99"/>
      <c r="BR215" s="99"/>
      <c r="BS215" s="99"/>
      <c r="BT215" s="99"/>
    </row>
    <row r="216" spans="1:72" s="97" customFormat="1" ht="16.5" x14ac:dyDescent="0.3">
      <c r="A216" s="119">
        <v>202</v>
      </c>
      <c r="B216" s="120" t="s">
        <v>301</v>
      </c>
      <c r="C216" s="130">
        <v>45016</v>
      </c>
      <c r="D216" s="126" t="s">
        <v>303</v>
      </c>
      <c r="E216" s="126" t="s">
        <v>304</v>
      </c>
      <c r="F216" s="132"/>
      <c r="G216" s="126">
        <v>703881</v>
      </c>
      <c r="H216" s="125" t="s">
        <v>161</v>
      </c>
      <c r="I216" s="126"/>
      <c r="J216" s="125"/>
      <c r="K216" s="125" t="s">
        <v>284</v>
      </c>
      <c r="L216" s="124"/>
      <c r="M216" s="127">
        <v>46136</v>
      </c>
      <c r="N216" s="143"/>
      <c r="O216" s="125"/>
      <c r="P216" s="125"/>
      <c r="Q216" s="125"/>
      <c r="R216" s="125"/>
      <c r="S216" s="99"/>
      <c r="T216" s="99"/>
      <c r="U216" s="99"/>
      <c r="V216" s="99"/>
      <c r="W216" s="99"/>
      <c r="X216" s="99"/>
      <c r="Y216" s="99"/>
      <c r="Z216" s="99"/>
      <c r="AA216" s="99"/>
      <c r="AB216" s="99"/>
      <c r="AC216" s="99"/>
      <c r="AD216" s="99"/>
      <c r="AE216" s="99"/>
      <c r="AF216" s="99"/>
      <c r="AG216" s="99"/>
      <c r="AH216" s="99"/>
      <c r="AI216" s="99"/>
      <c r="AJ216" s="99"/>
      <c r="AK216" s="99"/>
      <c r="AL216" s="99"/>
      <c r="AM216" s="99"/>
      <c r="AN216" s="99"/>
      <c r="AO216" s="99"/>
      <c r="AP216" s="99"/>
      <c r="AQ216" s="99"/>
      <c r="AR216" s="99"/>
      <c r="AS216" s="99"/>
      <c r="AT216" s="99"/>
      <c r="AU216" s="99"/>
      <c r="AV216" s="99"/>
      <c r="AW216" s="99"/>
      <c r="AX216" s="99"/>
      <c r="AY216" s="99"/>
      <c r="AZ216" s="99"/>
      <c r="BA216" s="99"/>
      <c r="BB216" s="99"/>
      <c r="BC216" s="99"/>
      <c r="BD216" s="99"/>
      <c r="BE216" s="99"/>
      <c r="BF216" s="99"/>
      <c r="BG216" s="99"/>
      <c r="BH216" s="99"/>
      <c r="BI216" s="99"/>
      <c r="BJ216" s="99"/>
      <c r="BK216" s="99"/>
      <c r="BL216" s="99"/>
      <c r="BM216" s="99"/>
      <c r="BN216" s="99"/>
      <c r="BO216" s="99"/>
      <c r="BP216" s="99"/>
      <c r="BQ216" s="99"/>
      <c r="BR216" s="99"/>
      <c r="BS216" s="99"/>
      <c r="BT216" s="99"/>
    </row>
    <row r="217" spans="1:72" s="97" customFormat="1" ht="16.5" x14ac:dyDescent="0.3">
      <c r="A217" s="119">
        <v>203</v>
      </c>
      <c r="B217" s="120" t="s">
        <v>301</v>
      </c>
      <c r="C217" s="130">
        <v>45016</v>
      </c>
      <c r="D217" s="126" t="s">
        <v>299</v>
      </c>
      <c r="E217" s="126" t="s">
        <v>305</v>
      </c>
      <c r="F217" s="132"/>
      <c r="G217" s="126">
        <v>703882</v>
      </c>
      <c r="H217" s="125" t="s">
        <v>161</v>
      </c>
      <c r="I217" s="126"/>
      <c r="J217" s="125"/>
      <c r="K217" s="125" t="s">
        <v>284</v>
      </c>
      <c r="L217" s="124"/>
      <c r="M217" s="127">
        <v>46136</v>
      </c>
      <c r="N217" s="143"/>
      <c r="O217" s="125"/>
      <c r="P217" s="125"/>
      <c r="Q217" s="125"/>
      <c r="R217" s="125"/>
      <c r="S217" s="99"/>
      <c r="T217" s="99"/>
      <c r="U217" s="99"/>
      <c r="V217" s="99"/>
      <c r="W217" s="99"/>
      <c r="X217" s="99"/>
      <c r="Y217" s="99"/>
      <c r="Z217" s="99"/>
      <c r="AA217" s="99"/>
      <c r="AB217" s="99"/>
      <c r="AC217" s="99"/>
      <c r="AD217" s="99"/>
      <c r="AE217" s="99"/>
      <c r="AF217" s="99"/>
      <c r="AG217" s="99"/>
      <c r="AH217" s="99"/>
      <c r="AI217" s="99"/>
      <c r="AJ217" s="99"/>
      <c r="AK217" s="99"/>
      <c r="AL217" s="99"/>
      <c r="AM217" s="99"/>
      <c r="AN217" s="99"/>
      <c r="AO217" s="99"/>
      <c r="AP217" s="99"/>
      <c r="AQ217" s="99"/>
      <c r="AR217" s="99"/>
      <c r="AS217" s="99"/>
      <c r="AT217" s="99"/>
      <c r="AU217" s="99"/>
      <c r="AV217" s="99"/>
      <c r="AW217" s="99"/>
      <c r="AX217" s="99"/>
      <c r="AY217" s="99"/>
      <c r="AZ217" s="99"/>
      <c r="BA217" s="99"/>
      <c r="BB217" s="99"/>
      <c r="BC217" s="99"/>
      <c r="BD217" s="99"/>
      <c r="BE217" s="99"/>
      <c r="BF217" s="99"/>
      <c r="BG217" s="99"/>
      <c r="BH217" s="99"/>
      <c r="BI217" s="99"/>
      <c r="BJ217" s="99"/>
      <c r="BK217" s="99"/>
      <c r="BL217" s="99"/>
      <c r="BM217" s="99"/>
      <c r="BN217" s="99"/>
      <c r="BO217" s="99"/>
      <c r="BP217" s="99"/>
      <c r="BQ217" s="99"/>
      <c r="BR217" s="99"/>
      <c r="BS217" s="99"/>
      <c r="BT217" s="99"/>
    </row>
    <row r="218" spans="1:72" s="97" customFormat="1" ht="16.5" x14ac:dyDescent="0.3">
      <c r="A218" s="119">
        <v>204</v>
      </c>
      <c r="B218" s="120" t="s">
        <v>301</v>
      </c>
      <c r="C218" s="130">
        <v>45016</v>
      </c>
      <c r="D218" s="126" t="s">
        <v>299</v>
      </c>
      <c r="E218" s="126" t="s">
        <v>305</v>
      </c>
      <c r="F218" s="132"/>
      <c r="G218" s="126">
        <v>703883</v>
      </c>
      <c r="H218" s="125" t="s">
        <v>161</v>
      </c>
      <c r="I218" s="126"/>
      <c r="J218" s="125"/>
      <c r="K218" s="125" t="s">
        <v>284</v>
      </c>
      <c r="L218" s="124"/>
      <c r="M218" s="127">
        <v>46136</v>
      </c>
      <c r="N218" s="143"/>
      <c r="O218" s="125"/>
      <c r="P218" s="125"/>
      <c r="Q218" s="125"/>
      <c r="R218" s="125"/>
      <c r="S218" s="99"/>
      <c r="T218" s="99"/>
      <c r="U218" s="99"/>
      <c r="V218" s="99"/>
      <c r="W218" s="99"/>
      <c r="X218" s="99"/>
      <c r="Y218" s="99"/>
      <c r="Z218" s="99"/>
      <c r="AA218" s="99"/>
      <c r="AB218" s="99"/>
      <c r="AC218" s="99"/>
      <c r="AD218" s="99"/>
      <c r="AE218" s="99"/>
      <c r="AF218" s="99"/>
      <c r="AG218" s="99"/>
      <c r="AH218" s="99"/>
      <c r="AI218" s="99"/>
      <c r="AJ218" s="99"/>
      <c r="AK218" s="99"/>
      <c r="AL218" s="99"/>
      <c r="AM218" s="99"/>
      <c r="AN218" s="99"/>
      <c r="AO218" s="99"/>
      <c r="AP218" s="99"/>
      <c r="AQ218" s="99"/>
      <c r="AR218" s="99"/>
      <c r="AS218" s="99"/>
      <c r="AT218" s="99"/>
      <c r="AU218" s="99"/>
      <c r="AV218" s="99"/>
      <c r="AW218" s="99"/>
      <c r="AX218" s="99"/>
      <c r="AY218" s="99"/>
      <c r="AZ218" s="99"/>
      <c r="BA218" s="99"/>
      <c r="BB218" s="99"/>
      <c r="BC218" s="99"/>
      <c r="BD218" s="99"/>
      <c r="BE218" s="99"/>
      <c r="BF218" s="99"/>
      <c r="BG218" s="99"/>
      <c r="BH218" s="99"/>
      <c r="BI218" s="99"/>
      <c r="BJ218" s="99"/>
      <c r="BK218" s="99"/>
      <c r="BL218" s="99"/>
      <c r="BM218" s="99"/>
      <c r="BN218" s="99"/>
      <c r="BO218" s="99"/>
      <c r="BP218" s="99"/>
      <c r="BQ218" s="99"/>
      <c r="BR218" s="99"/>
      <c r="BS218" s="99"/>
      <c r="BT218" s="99"/>
    </row>
    <row r="219" spans="1:72" s="97" customFormat="1" ht="16.5" x14ac:dyDescent="0.3">
      <c r="A219" s="119">
        <v>205</v>
      </c>
      <c r="B219" s="120" t="s">
        <v>301</v>
      </c>
      <c r="C219" s="130">
        <v>45016</v>
      </c>
      <c r="D219" s="126" t="s">
        <v>299</v>
      </c>
      <c r="E219" s="126" t="s">
        <v>305</v>
      </c>
      <c r="F219" s="132"/>
      <c r="G219" s="126">
        <v>703887</v>
      </c>
      <c r="H219" s="125" t="s">
        <v>161</v>
      </c>
      <c r="I219" s="126"/>
      <c r="J219" s="125"/>
      <c r="K219" s="125" t="s">
        <v>284</v>
      </c>
      <c r="L219" s="124"/>
      <c r="M219" s="127">
        <v>46136</v>
      </c>
      <c r="N219" s="143"/>
      <c r="O219" s="125"/>
      <c r="P219" s="125"/>
      <c r="Q219" s="125"/>
      <c r="R219" s="125"/>
      <c r="S219" s="99"/>
      <c r="T219" s="99"/>
      <c r="U219" s="99"/>
      <c r="V219" s="99"/>
      <c r="W219" s="99"/>
      <c r="X219" s="99"/>
      <c r="Y219" s="99"/>
      <c r="Z219" s="99"/>
      <c r="AA219" s="99"/>
      <c r="AB219" s="99"/>
      <c r="AC219" s="99"/>
      <c r="AD219" s="99"/>
      <c r="AE219" s="99"/>
      <c r="AF219" s="99"/>
      <c r="AG219" s="99"/>
      <c r="AH219" s="99"/>
      <c r="AI219" s="99"/>
      <c r="AJ219" s="99"/>
      <c r="AK219" s="99"/>
      <c r="AL219" s="99"/>
      <c r="AM219" s="99"/>
      <c r="AN219" s="99"/>
      <c r="AO219" s="99"/>
      <c r="AP219" s="99"/>
      <c r="AQ219" s="99"/>
      <c r="AR219" s="99"/>
      <c r="AS219" s="99"/>
      <c r="AT219" s="99"/>
      <c r="AU219" s="99"/>
      <c r="AV219" s="99"/>
      <c r="AW219" s="99"/>
      <c r="AX219" s="99"/>
      <c r="AY219" s="99"/>
      <c r="AZ219" s="99"/>
      <c r="BA219" s="99"/>
      <c r="BB219" s="99"/>
      <c r="BC219" s="99"/>
      <c r="BD219" s="99"/>
      <c r="BE219" s="99"/>
      <c r="BF219" s="99"/>
      <c r="BG219" s="99"/>
      <c r="BH219" s="99"/>
      <c r="BI219" s="99"/>
      <c r="BJ219" s="99"/>
      <c r="BK219" s="99"/>
      <c r="BL219" s="99"/>
      <c r="BM219" s="99"/>
      <c r="BN219" s="99"/>
      <c r="BO219" s="99"/>
      <c r="BP219" s="99"/>
      <c r="BQ219" s="99"/>
      <c r="BR219" s="99"/>
      <c r="BS219" s="99"/>
      <c r="BT219" s="99"/>
    </row>
    <row r="220" spans="1:72" s="97" customFormat="1" ht="16.5" x14ac:dyDescent="0.3">
      <c r="A220" s="119">
        <v>206</v>
      </c>
      <c r="B220" s="120" t="s">
        <v>301</v>
      </c>
      <c r="C220" s="130">
        <v>45016</v>
      </c>
      <c r="D220" s="126" t="s">
        <v>299</v>
      </c>
      <c r="E220" s="126" t="s">
        <v>302</v>
      </c>
      <c r="F220" s="132"/>
      <c r="G220" s="126">
        <v>703888</v>
      </c>
      <c r="H220" s="125" t="s">
        <v>161</v>
      </c>
      <c r="I220" s="126"/>
      <c r="J220" s="125"/>
      <c r="K220" s="125" t="s">
        <v>284</v>
      </c>
      <c r="L220" s="124"/>
      <c r="M220" s="127">
        <v>46136</v>
      </c>
      <c r="N220" s="143"/>
      <c r="O220" s="125"/>
      <c r="P220" s="125"/>
      <c r="Q220" s="125"/>
      <c r="R220" s="125"/>
      <c r="S220" s="99"/>
      <c r="T220" s="99"/>
      <c r="U220" s="99"/>
      <c r="V220" s="99"/>
      <c r="W220" s="99"/>
      <c r="X220" s="99"/>
      <c r="Y220" s="99"/>
      <c r="Z220" s="99"/>
      <c r="AA220" s="99"/>
      <c r="AB220" s="99"/>
      <c r="AC220" s="99"/>
      <c r="AD220" s="99"/>
      <c r="AE220" s="99"/>
      <c r="AF220" s="99"/>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c r="BI220" s="99"/>
      <c r="BJ220" s="99"/>
      <c r="BK220" s="99"/>
      <c r="BL220" s="99"/>
      <c r="BM220" s="99"/>
      <c r="BN220" s="99"/>
      <c r="BO220" s="99"/>
      <c r="BP220" s="99"/>
      <c r="BQ220" s="99"/>
      <c r="BR220" s="99"/>
      <c r="BS220" s="99"/>
      <c r="BT220" s="99"/>
    </row>
    <row r="221" spans="1:72" s="97" customFormat="1" ht="16.5" x14ac:dyDescent="0.3">
      <c r="A221" s="119">
        <v>207</v>
      </c>
      <c r="B221" s="120" t="s">
        <v>301</v>
      </c>
      <c r="C221" s="130">
        <v>45016</v>
      </c>
      <c r="D221" s="126" t="s">
        <v>299</v>
      </c>
      <c r="E221" s="126" t="s">
        <v>302</v>
      </c>
      <c r="F221" s="132"/>
      <c r="G221" s="126">
        <v>703889</v>
      </c>
      <c r="H221" s="125" t="s">
        <v>161</v>
      </c>
      <c r="I221" s="126"/>
      <c r="J221" s="125"/>
      <c r="K221" s="125" t="s">
        <v>284</v>
      </c>
      <c r="L221" s="124"/>
      <c r="M221" s="127">
        <v>46136</v>
      </c>
      <c r="N221" s="143"/>
      <c r="O221" s="125"/>
      <c r="P221" s="125"/>
      <c r="Q221" s="125"/>
      <c r="R221" s="125"/>
      <c r="S221" s="99"/>
      <c r="T221" s="99"/>
      <c r="U221" s="99"/>
      <c r="V221" s="99"/>
      <c r="W221" s="99"/>
      <c r="X221" s="99"/>
      <c r="Y221" s="99"/>
      <c r="Z221" s="99"/>
      <c r="AA221" s="99"/>
      <c r="AB221" s="99"/>
      <c r="AC221" s="99"/>
      <c r="AD221" s="99"/>
      <c r="AE221" s="99"/>
      <c r="AF221" s="99"/>
      <c r="AG221" s="99"/>
      <c r="AH221" s="99"/>
      <c r="AI221" s="99"/>
      <c r="AJ221" s="99"/>
      <c r="AK221" s="99"/>
      <c r="AL221" s="99"/>
      <c r="AM221" s="99"/>
      <c r="AN221" s="99"/>
      <c r="AO221" s="99"/>
      <c r="AP221" s="99"/>
      <c r="AQ221" s="99"/>
      <c r="AR221" s="99"/>
      <c r="AS221" s="99"/>
      <c r="AT221" s="99"/>
      <c r="AU221" s="99"/>
      <c r="AV221" s="99"/>
      <c r="AW221" s="99"/>
      <c r="AX221" s="99"/>
      <c r="AY221" s="99"/>
      <c r="AZ221" s="99"/>
      <c r="BA221" s="99"/>
      <c r="BB221" s="99"/>
      <c r="BC221" s="99"/>
      <c r="BD221" s="99"/>
      <c r="BE221" s="99"/>
      <c r="BF221" s="99"/>
      <c r="BG221" s="99"/>
      <c r="BH221" s="99"/>
      <c r="BI221" s="99"/>
      <c r="BJ221" s="99"/>
      <c r="BK221" s="99"/>
      <c r="BL221" s="99"/>
      <c r="BM221" s="99"/>
      <c r="BN221" s="99"/>
      <c r="BO221" s="99"/>
      <c r="BP221" s="99"/>
      <c r="BQ221" s="99"/>
      <c r="BR221" s="99"/>
      <c r="BS221" s="99"/>
      <c r="BT221" s="99"/>
    </row>
    <row r="222" spans="1:72" s="97" customFormat="1" ht="16.5" x14ac:dyDescent="0.3">
      <c r="A222" s="119">
        <v>208</v>
      </c>
      <c r="B222" s="120" t="s">
        <v>301</v>
      </c>
      <c r="C222" s="130">
        <v>45016</v>
      </c>
      <c r="D222" s="126" t="s">
        <v>299</v>
      </c>
      <c r="E222" s="126" t="s">
        <v>305</v>
      </c>
      <c r="F222" s="132"/>
      <c r="G222" s="126">
        <v>703890</v>
      </c>
      <c r="H222" s="125" t="s">
        <v>161</v>
      </c>
      <c r="I222" s="126"/>
      <c r="J222" s="125"/>
      <c r="K222" s="125" t="s">
        <v>284</v>
      </c>
      <c r="L222" s="124"/>
      <c r="M222" s="127">
        <v>46136</v>
      </c>
      <c r="N222" s="143"/>
      <c r="O222" s="125"/>
      <c r="P222" s="125"/>
      <c r="Q222" s="125"/>
      <c r="R222" s="125"/>
      <c r="S222" s="99"/>
      <c r="T222" s="99"/>
      <c r="U222" s="99"/>
      <c r="V222" s="99"/>
      <c r="W222" s="99"/>
      <c r="X222" s="99"/>
      <c r="Y222" s="99"/>
      <c r="Z222" s="99"/>
      <c r="AA222" s="99"/>
      <c r="AB222" s="99"/>
      <c r="AC222" s="99"/>
      <c r="AD222" s="99"/>
      <c r="AE222" s="99"/>
      <c r="AF222" s="99"/>
      <c r="AG222" s="99"/>
      <c r="AH222" s="99"/>
      <c r="AI222" s="99"/>
      <c r="AJ222" s="99"/>
      <c r="AK222" s="99"/>
      <c r="AL222" s="99"/>
      <c r="AM222" s="99"/>
      <c r="AN222" s="99"/>
      <c r="AO222" s="99"/>
      <c r="AP222" s="99"/>
      <c r="AQ222" s="99"/>
      <c r="AR222" s="99"/>
      <c r="AS222" s="99"/>
      <c r="AT222" s="99"/>
      <c r="AU222" s="99"/>
      <c r="AV222" s="99"/>
      <c r="AW222" s="99"/>
      <c r="AX222" s="99"/>
      <c r="AY222" s="99"/>
      <c r="AZ222" s="99"/>
      <c r="BA222" s="99"/>
      <c r="BB222" s="99"/>
      <c r="BC222" s="99"/>
      <c r="BD222" s="99"/>
      <c r="BE222" s="99"/>
      <c r="BF222" s="99"/>
      <c r="BG222" s="99"/>
      <c r="BH222" s="99"/>
      <c r="BI222" s="99"/>
      <c r="BJ222" s="99"/>
      <c r="BK222" s="99"/>
      <c r="BL222" s="99"/>
      <c r="BM222" s="99"/>
      <c r="BN222" s="99"/>
      <c r="BO222" s="99"/>
      <c r="BP222" s="99"/>
      <c r="BQ222" s="99"/>
      <c r="BR222" s="99"/>
      <c r="BS222" s="99"/>
      <c r="BT222" s="99"/>
    </row>
    <row r="223" spans="1:72" s="97" customFormat="1" ht="16.5" x14ac:dyDescent="0.3">
      <c r="A223" s="119">
        <v>209</v>
      </c>
      <c r="B223" s="120" t="s">
        <v>301</v>
      </c>
      <c r="C223" s="130">
        <v>45016</v>
      </c>
      <c r="D223" s="126" t="s">
        <v>299</v>
      </c>
      <c r="E223" s="126" t="s">
        <v>305</v>
      </c>
      <c r="F223" s="132"/>
      <c r="G223" s="126">
        <v>703891</v>
      </c>
      <c r="H223" s="125" t="s">
        <v>161</v>
      </c>
      <c r="I223" s="126"/>
      <c r="J223" s="125"/>
      <c r="K223" s="125" t="s">
        <v>284</v>
      </c>
      <c r="L223" s="124"/>
      <c r="M223" s="127">
        <v>46136</v>
      </c>
      <c r="N223" s="143"/>
      <c r="O223" s="125"/>
      <c r="P223" s="125"/>
      <c r="Q223" s="125"/>
      <c r="R223" s="125"/>
      <c r="S223" s="99"/>
      <c r="T223" s="99"/>
      <c r="U223" s="99"/>
      <c r="V223" s="99"/>
      <c r="W223" s="99"/>
      <c r="X223" s="99"/>
      <c r="Y223" s="99"/>
      <c r="Z223" s="99"/>
      <c r="AA223" s="99"/>
      <c r="AB223" s="99"/>
      <c r="AC223" s="99"/>
      <c r="AD223" s="99"/>
      <c r="AE223" s="99"/>
      <c r="AF223" s="99"/>
      <c r="AG223" s="99"/>
      <c r="AH223" s="99"/>
      <c r="AI223" s="99"/>
      <c r="AJ223" s="99"/>
      <c r="AK223" s="99"/>
      <c r="AL223" s="99"/>
      <c r="AM223" s="99"/>
      <c r="AN223" s="99"/>
      <c r="AO223" s="99"/>
      <c r="AP223" s="99"/>
      <c r="AQ223" s="99"/>
      <c r="AR223" s="99"/>
      <c r="AS223" s="99"/>
      <c r="AT223" s="99"/>
      <c r="AU223" s="99"/>
      <c r="AV223" s="99"/>
      <c r="AW223" s="99"/>
      <c r="AX223" s="99"/>
      <c r="AY223" s="99"/>
      <c r="AZ223" s="99"/>
      <c r="BA223" s="99"/>
      <c r="BB223" s="99"/>
      <c r="BC223" s="99"/>
      <c r="BD223" s="99"/>
      <c r="BE223" s="99"/>
      <c r="BF223" s="99"/>
      <c r="BG223" s="99"/>
      <c r="BH223" s="99"/>
      <c r="BI223" s="99"/>
      <c r="BJ223" s="99"/>
      <c r="BK223" s="99"/>
      <c r="BL223" s="99"/>
      <c r="BM223" s="99"/>
      <c r="BN223" s="99"/>
      <c r="BO223" s="99"/>
      <c r="BP223" s="99"/>
      <c r="BQ223" s="99"/>
      <c r="BR223" s="99"/>
      <c r="BS223" s="99"/>
      <c r="BT223" s="99"/>
    </row>
    <row r="224" spans="1:72" s="97" customFormat="1" ht="16.5" x14ac:dyDescent="0.3">
      <c r="A224" s="119">
        <v>210</v>
      </c>
      <c r="B224" s="120" t="s">
        <v>301</v>
      </c>
      <c r="C224" s="130">
        <v>45016</v>
      </c>
      <c r="D224" s="126" t="s">
        <v>299</v>
      </c>
      <c r="E224" s="126" t="s">
        <v>305</v>
      </c>
      <c r="F224" s="132"/>
      <c r="G224" s="126">
        <v>703892</v>
      </c>
      <c r="H224" s="125" t="s">
        <v>161</v>
      </c>
      <c r="I224" s="126"/>
      <c r="J224" s="125"/>
      <c r="K224" s="125" t="s">
        <v>284</v>
      </c>
      <c r="L224" s="124"/>
      <c r="M224" s="127">
        <v>46136</v>
      </c>
      <c r="N224" s="143"/>
      <c r="O224" s="125"/>
      <c r="P224" s="125"/>
      <c r="Q224" s="125"/>
      <c r="R224" s="125"/>
      <c r="S224" s="99"/>
      <c r="T224" s="99"/>
      <c r="U224" s="99"/>
      <c r="V224" s="99"/>
      <c r="W224" s="99"/>
      <c r="X224" s="99"/>
      <c r="Y224" s="99"/>
      <c r="Z224" s="99"/>
      <c r="AA224" s="99"/>
      <c r="AB224" s="99"/>
      <c r="AC224" s="99"/>
      <c r="AD224" s="99"/>
      <c r="AE224" s="99"/>
      <c r="AF224" s="99"/>
      <c r="AG224" s="99"/>
      <c r="AH224" s="99"/>
      <c r="AI224" s="99"/>
      <c r="AJ224" s="99"/>
      <c r="AK224" s="99"/>
      <c r="AL224" s="99"/>
      <c r="AM224" s="99"/>
      <c r="AN224" s="99"/>
      <c r="AO224" s="99"/>
      <c r="AP224" s="99"/>
      <c r="AQ224" s="99"/>
      <c r="AR224" s="99"/>
      <c r="AS224" s="99"/>
      <c r="AT224" s="99"/>
      <c r="AU224" s="99"/>
      <c r="AV224" s="99"/>
      <c r="AW224" s="99"/>
      <c r="AX224" s="99"/>
      <c r="AY224" s="99"/>
      <c r="AZ224" s="99"/>
      <c r="BA224" s="99"/>
      <c r="BB224" s="99"/>
      <c r="BC224" s="99"/>
      <c r="BD224" s="99"/>
      <c r="BE224" s="99"/>
      <c r="BF224" s="99"/>
      <c r="BG224" s="99"/>
      <c r="BH224" s="99"/>
      <c r="BI224" s="99"/>
      <c r="BJ224" s="99"/>
      <c r="BK224" s="99"/>
      <c r="BL224" s="99"/>
      <c r="BM224" s="99"/>
      <c r="BN224" s="99"/>
      <c r="BO224" s="99"/>
      <c r="BP224" s="99"/>
      <c r="BQ224" s="99"/>
      <c r="BR224" s="99"/>
      <c r="BS224" s="99"/>
      <c r="BT224" s="99"/>
    </row>
    <row r="225" spans="1:72" s="97" customFormat="1" ht="16.5" x14ac:dyDescent="0.3">
      <c r="A225" s="119">
        <v>211</v>
      </c>
      <c r="B225" s="120" t="s">
        <v>301</v>
      </c>
      <c r="C225" s="130">
        <v>45016</v>
      </c>
      <c r="D225" s="126" t="s">
        <v>299</v>
      </c>
      <c r="E225" s="126" t="s">
        <v>305</v>
      </c>
      <c r="F225" s="132"/>
      <c r="G225" s="126">
        <v>703893</v>
      </c>
      <c r="H225" s="125" t="s">
        <v>161</v>
      </c>
      <c r="I225" s="126"/>
      <c r="J225" s="125"/>
      <c r="K225" s="125" t="s">
        <v>284</v>
      </c>
      <c r="L225" s="124"/>
      <c r="M225" s="127">
        <v>46136</v>
      </c>
      <c r="N225" s="143"/>
      <c r="O225" s="125"/>
      <c r="P225" s="125"/>
      <c r="Q225" s="125"/>
      <c r="R225" s="125"/>
      <c r="S225" s="99"/>
      <c r="T225" s="99"/>
      <c r="U225" s="99"/>
      <c r="V225" s="99"/>
      <c r="W225" s="99"/>
      <c r="X225" s="99"/>
      <c r="Y225" s="99"/>
      <c r="Z225" s="99"/>
      <c r="AA225" s="99"/>
      <c r="AB225" s="99"/>
      <c r="AC225" s="99"/>
      <c r="AD225" s="99"/>
      <c r="AE225" s="99"/>
      <c r="AF225" s="99"/>
      <c r="AG225" s="99"/>
      <c r="AH225" s="99"/>
      <c r="AI225" s="99"/>
      <c r="AJ225" s="99"/>
      <c r="AK225" s="99"/>
      <c r="AL225" s="99"/>
      <c r="AM225" s="99"/>
      <c r="AN225" s="99"/>
      <c r="AO225" s="99"/>
      <c r="AP225" s="99"/>
      <c r="AQ225" s="99"/>
      <c r="AR225" s="99"/>
      <c r="AS225" s="99"/>
      <c r="AT225" s="99"/>
      <c r="AU225" s="99"/>
      <c r="AV225" s="99"/>
      <c r="AW225" s="99"/>
      <c r="AX225" s="99"/>
      <c r="AY225" s="99"/>
      <c r="AZ225" s="99"/>
      <c r="BA225" s="99"/>
      <c r="BB225" s="99"/>
      <c r="BC225" s="99"/>
      <c r="BD225" s="99"/>
      <c r="BE225" s="99"/>
      <c r="BF225" s="99"/>
      <c r="BG225" s="99"/>
      <c r="BH225" s="99"/>
      <c r="BI225" s="99"/>
      <c r="BJ225" s="99"/>
      <c r="BK225" s="99"/>
      <c r="BL225" s="99"/>
      <c r="BM225" s="99"/>
      <c r="BN225" s="99"/>
      <c r="BO225" s="99"/>
      <c r="BP225" s="99"/>
      <c r="BQ225" s="99"/>
      <c r="BR225" s="99"/>
      <c r="BS225" s="99"/>
      <c r="BT225" s="99"/>
    </row>
    <row r="226" spans="1:72" s="97" customFormat="1" ht="82.5" x14ac:dyDescent="0.3">
      <c r="A226" s="119">
        <v>212</v>
      </c>
      <c r="B226" s="120" t="s">
        <v>301</v>
      </c>
      <c r="C226" s="130">
        <v>44497</v>
      </c>
      <c r="D226" s="131" t="s">
        <v>313</v>
      </c>
      <c r="E226" s="131" t="s">
        <v>314</v>
      </c>
      <c r="F226" s="132"/>
      <c r="G226" s="131">
        <v>522564</v>
      </c>
      <c r="H226" s="125" t="s">
        <v>161</v>
      </c>
      <c r="I226" s="126"/>
      <c r="J226" s="125"/>
      <c r="K226" s="125" t="s">
        <v>284</v>
      </c>
      <c r="L226" s="124"/>
      <c r="M226" s="127">
        <v>46136</v>
      </c>
      <c r="N226" s="127"/>
      <c r="O226" s="125"/>
      <c r="P226" s="125"/>
      <c r="Q226" s="125"/>
      <c r="R226" s="125"/>
      <c r="S226" s="99"/>
      <c r="T226" s="99"/>
      <c r="U226" s="99"/>
      <c r="V226" s="99"/>
      <c r="W226" s="99"/>
      <c r="X226" s="99"/>
      <c r="Y226" s="99"/>
      <c r="Z226" s="99"/>
      <c r="AA226" s="99"/>
      <c r="AB226" s="99"/>
      <c r="AC226" s="99"/>
      <c r="AD226" s="99"/>
      <c r="AE226" s="99"/>
      <c r="AF226" s="99"/>
      <c r="AG226" s="99"/>
      <c r="AH226" s="99"/>
      <c r="AI226" s="99"/>
      <c r="AJ226" s="99"/>
      <c r="AK226" s="99"/>
      <c r="AL226" s="99"/>
      <c r="AM226" s="99"/>
      <c r="AN226" s="99"/>
      <c r="AO226" s="99"/>
      <c r="AP226" s="99"/>
      <c r="AQ226" s="99"/>
      <c r="AR226" s="99"/>
      <c r="AS226" s="99"/>
      <c r="AT226" s="99"/>
      <c r="AU226" s="99"/>
      <c r="AV226" s="99"/>
      <c r="AW226" s="99"/>
      <c r="AX226" s="99"/>
      <c r="AY226" s="99"/>
      <c r="AZ226" s="99"/>
      <c r="BA226" s="99"/>
      <c r="BB226" s="99"/>
      <c r="BC226" s="99"/>
      <c r="BD226" s="99"/>
      <c r="BE226" s="99"/>
      <c r="BF226" s="99"/>
      <c r="BG226" s="99"/>
      <c r="BH226" s="99"/>
      <c r="BI226" s="99"/>
      <c r="BJ226" s="99"/>
      <c r="BK226" s="99"/>
      <c r="BL226" s="99"/>
      <c r="BM226" s="99"/>
      <c r="BN226" s="99"/>
      <c r="BO226" s="99"/>
      <c r="BP226" s="99"/>
      <c r="BQ226" s="99"/>
      <c r="BR226" s="99"/>
      <c r="BS226" s="99"/>
      <c r="BT226" s="99"/>
    </row>
    <row r="227" spans="1:72" s="97" customFormat="1" ht="16.5" x14ac:dyDescent="0.3">
      <c r="A227" s="119">
        <v>213</v>
      </c>
      <c r="B227" s="120" t="s">
        <v>315</v>
      </c>
      <c r="C227" s="130">
        <v>45016</v>
      </c>
      <c r="D227" s="126" t="s">
        <v>310</v>
      </c>
      <c r="E227" s="126" t="s">
        <v>311</v>
      </c>
      <c r="F227" s="132"/>
      <c r="G227" s="126">
        <v>703842</v>
      </c>
      <c r="H227" s="125" t="s">
        <v>161</v>
      </c>
      <c r="I227" s="126"/>
      <c r="J227" s="125"/>
      <c r="K227" s="125" t="s">
        <v>284</v>
      </c>
      <c r="L227" s="124"/>
      <c r="M227" s="127">
        <v>46136</v>
      </c>
      <c r="N227" s="143"/>
      <c r="O227" s="125"/>
      <c r="P227" s="125"/>
      <c r="Q227" s="125"/>
      <c r="R227" s="125"/>
      <c r="S227" s="99"/>
      <c r="T227" s="99"/>
      <c r="U227" s="99"/>
      <c r="V227" s="99"/>
      <c r="W227" s="99"/>
      <c r="X227" s="99"/>
      <c r="Y227" s="99"/>
      <c r="Z227" s="99"/>
      <c r="AA227" s="99"/>
      <c r="AB227" s="99"/>
      <c r="AC227" s="99"/>
      <c r="AD227" s="99"/>
      <c r="AE227" s="99"/>
      <c r="AF227" s="99"/>
      <c r="AG227" s="99"/>
      <c r="AH227" s="99"/>
      <c r="AI227" s="99"/>
      <c r="AJ227" s="99"/>
      <c r="AK227" s="99"/>
      <c r="AL227" s="99"/>
      <c r="AM227" s="99"/>
      <c r="AN227" s="99"/>
      <c r="AO227" s="99"/>
      <c r="AP227" s="99"/>
      <c r="AQ227" s="99"/>
      <c r="AR227" s="99"/>
      <c r="AS227" s="99"/>
      <c r="AT227" s="99"/>
      <c r="AU227" s="99"/>
      <c r="AV227" s="99"/>
      <c r="AW227" s="99"/>
      <c r="AX227" s="99"/>
      <c r="AY227" s="99"/>
      <c r="AZ227" s="99"/>
      <c r="BA227" s="99"/>
      <c r="BB227" s="99"/>
      <c r="BC227" s="99"/>
      <c r="BD227" s="99"/>
      <c r="BE227" s="99"/>
      <c r="BF227" s="99"/>
      <c r="BG227" s="99"/>
      <c r="BH227" s="99"/>
      <c r="BI227" s="99"/>
      <c r="BJ227" s="99"/>
      <c r="BK227" s="99"/>
      <c r="BL227" s="99"/>
      <c r="BM227" s="99"/>
      <c r="BN227" s="99"/>
      <c r="BO227" s="99"/>
      <c r="BP227" s="99"/>
      <c r="BQ227" s="99"/>
      <c r="BR227" s="99"/>
      <c r="BS227" s="99"/>
      <c r="BT227" s="99"/>
    </row>
    <row r="228" spans="1:72" s="97" customFormat="1" ht="16.5" x14ac:dyDescent="0.3">
      <c r="A228" s="119">
        <v>214</v>
      </c>
      <c r="B228" s="120" t="s">
        <v>315</v>
      </c>
      <c r="C228" s="130">
        <v>45016</v>
      </c>
      <c r="D228" s="126" t="s">
        <v>299</v>
      </c>
      <c r="E228" s="126" t="s">
        <v>316</v>
      </c>
      <c r="F228" s="132"/>
      <c r="G228" s="126">
        <v>703806</v>
      </c>
      <c r="H228" s="125" t="s">
        <v>161</v>
      </c>
      <c r="I228" s="126"/>
      <c r="J228" s="125"/>
      <c r="K228" s="125" t="s">
        <v>284</v>
      </c>
      <c r="L228" s="124"/>
      <c r="M228" s="127">
        <v>46136</v>
      </c>
      <c r="N228" s="143"/>
      <c r="O228" s="125"/>
      <c r="P228" s="125"/>
      <c r="Q228" s="125"/>
      <c r="R228" s="125"/>
      <c r="S228" s="99"/>
      <c r="T228" s="99"/>
      <c r="U228" s="99"/>
      <c r="V228" s="99"/>
      <c r="W228" s="99"/>
      <c r="X228" s="99"/>
      <c r="Y228" s="99"/>
      <c r="Z228" s="99"/>
      <c r="AA228" s="99"/>
      <c r="AB228" s="99"/>
      <c r="AC228" s="99"/>
      <c r="AD228" s="99"/>
      <c r="AE228" s="99"/>
      <c r="AF228" s="99"/>
      <c r="AG228" s="99"/>
      <c r="AH228" s="99"/>
      <c r="AI228" s="99"/>
      <c r="AJ228" s="99"/>
      <c r="AK228" s="99"/>
      <c r="AL228" s="99"/>
      <c r="AM228" s="99"/>
      <c r="AN228" s="99"/>
      <c r="AO228" s="99"/>
      <c r="AP228" s="99"/>
      <c r="AQ228" s="99"/>
      <c r="AR228" s="99"/>
      <c r="AS228" s="99"/>
      <c r="AT228" s="99"/>
      <c r="AU228" s="99"/>
      <c r="AV228" s="99"/>
      <c r="AW228" s="99"/>
      <c r="AX228" s="99"/>
      <c r="AY228" s="99"/>
      <c r="AZ228" s="99"/>
      <c r="BA228" s="99"/>
      <c r="BB228" s="99"/>
      <c r="BC228" s="99"/>
      <c r="BD228" s="99"/>
      <c r="BE228" s="99"/>
      <c r="BF228" s="99"/>
      <c r="BG228" s="99"/>
      <c r="BH228" s="99"/>
      <c r="BI228" s="99"/>
      <c r="BJ228" s="99"/>
      <c r="BK228" s="99"/>
      <c r="BL228" s="99"/>
      <c r="BM228" s="99"/>
      <c r="BN228" s="99"/>
      <c r="BO228" s="99"/>
      <c r="BP228" s="99"/>
      <c r="BQ228" s="99"/>
      <c r="BR228" s="99"/>
      <c r="BS228" s="99"/>
      <c r="BT228" s="99"/>
    </row>
    <row r="229" spans="1:72" s="97" customFormat="1" ht="16.5" x14ac:dyDescent="0.3">
      <c r="A229" s="119">
        <v>215</v>
      </c>
      <c r="B229" s="120" t="s">
        <v>317</v>
      </c>
      <c r="C229" s="130"/>
      <c r="D229" s="126"/>
      <c r="E229" s="126"/>
      <c r="F229" s="132"/>
      <c r="G229" s="126"/>
      <c r="H229" s="125" t="s">
        <v>161</v>
      </c>
      <c r="I229" s="126"/>
      <c r="J229" s="125"/>
      <c r="K229" s="125" t="s">
        <v>284</v>
      </c>
      <c r="L229" s="124"/>
      <c r="M229" s="127">
        <v>46136</v>
      </c>
      <c r="N229" s="143"/>
      <c r="O229" s="125"/>
      <c r="P229" s="125"/>
      <c r="Q229" s="125"/>
      <c r="R229" s="125"/>
      <c r="S229" s="99"/>
      <c r="T229" s="99"/>
      <c r="U229" s="99"/>
      <c r="V229" s="99"/>
      <c r="W229" s="99"/>
      <c r="X229" s="99"/>
      <c r="Y229" s="99"/>
      <c r="Z229" s="99"/>
      <c r="AA229" s="99"/>
      <c r="AB229" s="99"/>
      <c r="AC229" s="99"/>
      <c r="AD229" s="99"/>
      <c r="AE229" s="99"/>
      <c r="AF229" s="99"/>
      <c r="AG229" s="99"/>
      <c r="AH229" s="99"/>
      <c r="AI229" s="99"/>
      <c r="AJ229" s="99"/>
      <c r="AK229" s="99"/>
      <c r="AL229" s="99"/>
      <c r="AM229" s="99"/>
      <c r="AN229" s="99"/>
      <c r="AO229" s="99"/>
      <c r="AP229" s="99"/>
      <c r="AQ229" s="99"/>
      <c r="AR229" s="99"/>
      <c r="AS229" s="99"/>
      <c r="AT229" s="99"/>
      <c r="AU229" s="99"/>
      <c r="AV229" s="99"/>
      <c r="AW229" s="99"/>
      <c r="AX229" s="99"/>
      <c r="AY229" s="99"/>
      <c r="AZ229" s="99"/>
      <c r="BA229" s="99"/>
      <c r="BB229" s="99"/>
      <c r="BC229" s="99"/>
      <c r="BD229" s="99"/>
      <c r="BE229" s="99"/>
      <c r="BF229" s="99"/>
      <c r="BG229" s="99"/>
      <c r="BH229" s="99"/>
      <c r="BI229" s="99"/>
      <c r="BJ229" s="99"/>
      <c r="BK229" s="99"/>
      <c r="BL229" s="99"/>
      <c r="BM229" s="99"/>
      <c r="BN229" s="99"/>
      <c r="BO229" s="99"/>
      <c r="BP229" s="99"/>
      <c r="BQ229" s="99"/>
      <c r="BR229" s="99"/>
      <c r="BS229" s="99"/>
      <c r="BT229" s="99"/>
    </row>
    <row r="230" spans="1:72" s="97" customFormat="1" ht="264" x14ac:dyDescent="0.3">
      <c r="A230" s="119">
        <v>216</v>
      </c>
      <c r="B230" s="120" t="s">
        <v>317</v>
      </c>
      <c r="C230" s="128">
        <v>43138</v>
      </c>
      <c r="D230" s="129" t="s">
        <v>318</v>
      </c>
      <c r="E230" s="123" t="s">
        <v>319</v>
      </c>
      <c r="F230" s="124"/>
      <c r="G230" s="129">
        <v>384884</v>
      </c>
      <c r="H230" s="125" t="s">
        <v>161</v>
      </c>
      <c r="I230" s="126"/>
      <c r="J230" s="125"/>
      <c r="K230" s="125" t="s">
        <v>284</v>
      </c>
      <c r="L230" s="124"/>
      <c r="M230" s="127">
        <v>46136</v>
      </c>
      <c r="N230" s="127"/>
      <c r="O230" s="125"/>
      <c r="P230" s="125"/>
      <c r="Q230" s="125"/>
      <c r="R230" s="125"/>
      <c r="S230" s="99"/>
      <c r="T230" s="99"/>
      <c r="U230" s="99"/>
      <c r="V230" s="99"/>
      <c r="W230" s="99"/>
      <c r="X230" s="99"/>
      <c r="Y230" s="99"/>
      <c r="Z230" s="99"/>
      <c r="AA230" s="99"/>
      <c r="AB230" s="99"/>
      <c r="AC230" s="99"/>
      <c r="AD230" s="99"/>
      <c r="AE230" s="99"/>
      <c r="AF230" s="99"/>
      <c r="AG230" s="99"/>
      <c r="AH230" s="99"/>
      <c r="AI230" s="99"/>
      <c r="AJ230" s="99"/>
      <c r="AK230" s="99"/>
      <c r="AL230" s="99"/>
      <c r="AM230" s="99"/>
      <c r="AN230" s="99"/>
      <c r="AO230" s="99"/>
      <c r="AP230" s="99"/>
      <c r="AQ230" s="99"/>
      <c r="AR230" s="99"/>
      <c r="AS230" s="99"/>
      <c r="AT230" s="99"/>
      <c r="AU230" s="99"/>
      <c r="AV230" s="99"/>
      <c r="AW230" s="99"/>
      <c r="AX230" s="99"/>
      <c r="AY230" s="99"/>
      <c r="AZ230" s="99"/>
      <c r="BA230" s="99"/>
      <c r="BB230" s="99"/>
      <c r="BC230" s="99"/>
      <c r="BD230" s="99"/>
      <c r="BE230" s="99"/>
      <c r="BF230" s="99"/>
      <c r="BG230" s="99"/>
      <c r="BH230" s="99"/>
      <c r="BI230" s="99"/>
      <c r="BJ230" s="99"/>
      <c r="BK230" s="99"/>
      <c r="BL230" s="99"/>
      <c r="BM230" s="99"/>
      <c r="BN230" s="99"/>
      <c r="BO230" s="99"/>
      <c r="BP230" s="99"/>
      <c r="BQ230" s="99"/>
      <c r="BR230" s="99"/>
      <c r="BS230" s="99"/>
      <c r="BT230" s="99"/>
    </row>
    <row r="231" spans="1:72" s="97" customFormat="1" ht="247.5" x14ac:dyDescent="0.3">
      <c r="A231" s="119">
        <v>217</v>
      </c>
      <c r="B231" s="120" t="s">
        <v>320</v>
      </c>
      <c r="C231" s="130">
        <v>46999</v>
      </c>
      <c r="D231" s="126" t="s">
        <v>181</v>
      </c>
      <c r="E231" s="131" t="s">
        <v>321</v>
      </c>
      <c r="F231" s="126"/>
      <c r="G231" s="126">
        <v>312374</v>
      </c>
      <c r="H231" s="125" t="s">
        <v>161</v>
      </c>
      <c r="I231" s="126" t="s">
        <v>322</v>
      </c>
      <c r="J231" s="125"/>
      <c r="K231" s="125" t="s">
        <v>162</v>
      </c>
      <c r="L231" s="124"/>
      <c r="M231" s="127">
        <v>46136</v>
      </c>
      <c r="N231" s="127"/>
      <c r="O231" s="125"/>
      <c r="P231" s="125"/>
      <c r="Q231" s="125"/>
      <c r="R231" s="125"/>
      <c r="S231" s="99"/>
      <c r="T231" s="99"/>
      <c r="U231" s="99"/>
      <c r="V231" s="99"/>
      <c r="W231" s="99"/>
      <c r="X231" s="99"/>
      <c r="Y231" s="99"/>
      <c r="Z231" s="99"/>
      <c r="AA231" s="99"/>
      <c r="AB231" s="99"/>
      <c r="AC231" s="99"/>
      <c r="AD231" s="99"/>
      <c r="AE231" s="99"/>
      <c r="AF231" s="99"/>
      <c r="AG231" s="99"/>
      <c r="AH231" s="99"/>
      <c r="AI231" s="99"/>
      <c r="AJ231" s="99"/>
      <c r="AK231" s="99"/>
      <c r="AL231" s="99"/>
      <c r="AM231" s="99"/>
      <c r="AN231" s="99"/>
      <c r="AO231" s="99"/>
      <c r="AP231" s="99"/>
      <c r="AQ231" s="99"/>
      <c r="AR231" s="99"/>
      <c r="AS231" s="99"/>
      <c r="AT231" s="99"/>
      <c r="AU231" s="99"/>
      <c r="AV231" s="99"/>
      <c r="AW231" s="99"/>
      <c r="AX231" s="99"/>
      <c r="AY231" s="99"/>
      <c r="AZ231" s="99"/>
      <c r="BA231" s="99"/>
      <c r="BB231" s="99"/>
      <c r="BC231" s="99"/>
      <c r="BD231" s="99"/>
      <c r="BE231" s="99"/>
      <c r="BF231" s="99"/>
      <c r="BG231" s="99"/>
      <c r="BH231" s="99"/>
      <c r="BI231" s="99"/>
      <c r="BJ231" s="99"/>
      <c r="BK231" s="99"/>
      <c r="BL231" s="99"/>
      <c r="BM231" s="99"/>
      <c r="BN231" s="99"/>
      <c r="BO231" s="99"/>
      <c r="BP231" s="99"/>
      <c r="BQ231" s="99"/>
      <c r="BR231" s="99"/>
      <c r="BS231" s="99"/>
      <c r="BT231" s="99"/>
    </row>
    <row r="232" spans="1:72" s="97" customFormat="1" ht="247.5" x14ac:dyDescent="0.3">
      <c r="A232" s="119">
        <v>218</v>
      </c>
      <c r="B232" s="120" t="s">
        <v>323</v>
      </c>
      <c r="C232" s="130">
        <v>46999</v>
      </c>
      <c r="D232" s="126" t="s">
        <v>181</v>
      </c>
      <c r="E232" s="131" t="s">
        <v>321</v>
      </c>
      <c r="F232" s="132"/>
      <c r="G232" s="126">
        <v>412373</v>
      </c>
      <c r="H232" s="125" t="s">
        <v>161</v>
      </c>
      <c r="I232" s="126" t="s">
        <v>322</v>
      </c>
      <c r="J232" s="125"/>
      <c r="K232" s="125" t="s">
        <v>162</v>
      </c>
      <c r="L232" s="124"/>
      <c r="M232" s="127">
        <v>46136</v>
      </c>
      <c r="N232" s="127"/>
      <c r="O232" s="125"/>
      <c r="P232" s="125"/>
      <c r="Q232" s="125"/>
      <c r="R232" s="125"/>
      <c r="S232" s="99"/>
      <c r="T232" s="99"/>
      <c r="U232" s="99"/>
      <c r="V232" s="99"/>
      <c r="W232" s="99"/>
      <c r="X232" s="99"/>
      <c r="Y232" s="99"/>
      <c r="Z232" s="99"/>
      <c r="AA232" s="99"/>
      <c r="AB232" s="99"/>
      <c r="AC232" s="99"/>
      <c r="AD232" s="99"/>
      <c r="AE232" s="99"/>
      <c r="AF232" s="99"/>
      <c r="AG232" s="99"/>
      <c r="AH232" s="99"/>
      <c r="AI232" s="99"/>
      <c r="AJ232" s="99"/>
      <c r="AK232" s="99"/>
      <c r="AL232" s="99"/>
      <c r="AM232" s="99"/>
      <c r="AN232" s="99"/>
      <c r="AO232" s="99"/>
      <c r="AP232" s="99"/>
      <c r="AQ232" s="99"/>
      <c r="AR232" s="99"/>
      <c r="AS232" s="99"/>
      <c r="AT232" s="99"/>
      <c r="AU232" s="99"/>
      <c r="AV232" s="99"/>
      <c r="AW232" s="99"/>
      <c r="AX232" s="99"/>
      <c r="AY232" s="99"/>
      <c r="AZ232" s="99"/>
      <c r="BA232" s="99"/>
      <c r="BB232" s="99"/>
      <c r="BC232" s="99"/>
      <c r="BD232" s="99"/>
      <c r="BE232" s="99"/>
      <c r="BF232" s="99"/>
      <c r="BG232" s="99"/>
      <c r="BH232" s="99"/>
      <c r="BI232" s="99"/>
      <c r="BJ232" s="99"/>
      <c r="BK232" s="99"/>
      <c r="BL232" s="99"/>
      <c r="BM232" s="99"/>
      <c r="BN232" s="99"/>
      <c r="BO232" s="99"/>
      <c r="BP232" s="99"/>
      <c r="BQ232" s="99"/>
      <c r="BR232" s="99"/>
      <c r="BS232" s="99"/>
      <c r="BT232" s="99"/>
    </row>
    <row r="233" spans="1:72" s="97" customFormat="1" ht="16.5" x14ac:dyDescent="0.3">
      <c r="A233" s="119">
        <v>219</v>
      </c>
      <c r="B233" s="120" t="s">
        <v>323</v>
      </c>
      <c r="C233" s="121"/>
      <c r="D233" s="122"/>
      <c r="E233" s="124"/>
      <c r="F233" s="124"/>
      <c r="G233" s="122"/>
      <c r="H233" s="125" t="s">
        <v>161</v>
      </c>
      <c r="I233" s="126"/>
      <c r="J233" s="125"/>
      <c r="K233" s="142"/>
      <c r="L233" s="124"/>
      <c r="M233" s="127">
        <v>46136</v>
      </c>
      <c r="N233" s="127"/>
      <c r="O233" s="125"/>
      <c r="P233" s="125"/>
      <c r="Q233" s="125"/>
      <c r="R233" s="125"/>
      <c r="S233" s="99"/>
      <c r="T233" s="99"/>
      <c r="U233" s="99"/>
      <c r="V233" s="99"/>
      <c r="W233" s="99"/>
      <c r="X233" s="99"/>
      <c r="Y233" s="99"/>
      <c r="Z233" s="99"/>
      <c r="AA233" s="99"/>
      <c r="AB233" s="99"/>
      <c r="AC233" s="99"/>
      <c r="AD233" s="99"/>
      <c r="AE233" s="99"/>
      <c r="AF233" s="99"/>
      <c r="AG233" s="99"/>
      <c r="AH233" s="99"/>
      <c r="AI233" s="99"/>
      <c r="AJ233" s="99"/>
      <c r="AK233" s="99"/>
      <c r="AL233" s="99"/>
      <c r="AM233" s="99"/>
      <c r="AN233" s="99"/>
      <c r="AO233" s="99"/>
      <c r="AP233" s="99"/>
      <c r="AQ233" s="99"/>
      <c r="AR233" s="99"/>
      <c r="AS233" s="99"/>
      <c r="AT233" s="99"/>
      <c r="AU233" s="99"/>
      <c r="AV233" s="99"/>
      <c r="AW233" s="99"/>
      <c r="AX233" s="99"/>
      <c r="AY233" s="99"/>
      <c r="AZ233" s="99"/>
      <c r="BA233" s="99"/>
      <c r="BB233" s="99"/>
      <c r="BC233" s="99"/>
      <c r="BD233" s="99"/>
      <c r="BE233" s="99"/>
      <c r="BF233" s="99"/>
      <c r="BG233" s="99"/>
      <c r="BH233" s="99"/>
      <c r="BI233" s="99"/>
      <c r="BJ233" s="99"/>
      <c r="BK233" s="99"/>
      <c r="BL233" s="99"/>
      <c r="BM233" s="99"/>
      <c r="BN233" s="99"/>
      <c r="BO233" s="99"/>
      <c r="BP233" s="99"/>
      <c r="BQ233" s="99"/>
      <c r="BR233" s="99"/>
      <c r="BS233" s="99"/>
      <c r="BT233" s="99"/>
    </row>
    <row r="234" spans="1:72" s="97" customFormat="1" ht="16.5" x14ac:dyDescent="0.3">
      <c r="A234" s="119">
        <v>220</v>
      </c>
      <c r="B234" s="120" t="s">
        <v>324</v>
      </c>
      <c r="C234" s="121"/>
      <c r="D234" s="122"/>
      <c r="E234" s="124"/>
      <c r="F234" s="124"/>
      <c r="G234" s="122"/>
      <c r="H234" s="125" t="s">
        <v>161</v>
      </c>
      <c r="I234" s="126"/>
      <c r="J234" s="125"/>
      <c r="K234" s="142"/>
      <c r="L234" s="124"/>
      <c r="M234" s="127">
        <v>46136</v>
      </c>
      <c r="N234" s="127"/>
      <c r="O234" s="125"/>
      <c r="P234" s="125"/>
      <c r="Q234" s="125"/>
      <c r="R234" s="125"/>
      <c r="S234" s="99"/>
      <c r="T234" s="99"/>
      <c r="U234" s="99"/>
      <c r="V234" s="99"/>
      <c r="W234" s="99"/>
      <c r="X234" s="99"/>
      <c r="Y234" s="99"/>
      <c r="Z234" s="99"/>
      <c r="AA234" s="99"/>
      <c r="AB234" s="99"/>
      <c r="AC234" s="99"/>
      <c r="AD234" s="99"/>
      <c r="AE234" s="99"/>
      <c r="AF234" s="99"/>
      <c r="AG234" s="99"/>
      <c r="AH234" s="99"/>
      <c r="AI234" s="99"/>
      <c r="AJ234" s="99"/>
      <c r="AK234" s="99"/>
      <c r="AL234" s="99"/>
      <c r="AM234" s="99"/>
      <c r="AN234" s="99"/>
      <c r="AO234" s="99"/>
      <c r="AP234" s="99"/>
      <c r="AQ234" s="99"/>
      <c r="AR234" s="99"/>
      <c r="AS234" s="99"/>
      <c r="AT234" s="99"/>
      <c r="AU234" s="99"/>
      <c r="AV234" s="99"/>
      <c r="AW234" s="99"/>
      <c r="AX234" s="99"/>
      <c r="AY234" s="99"/>
      <c r="AZ234" s="99"/>
      <c r="BA234" s="99"/>
      <c r="BB234" s="99"/>
      <c r="BC234" s="99"/>
      <c r="BD234" s="99"/>
      <c r="BE234" s="99"/>
      <c r="BF234" s="99"/>
      <c r="BG234" s="99"/>
      <c r="BH234" s="99"/>
      <c r="BI234" s="99"/>
      <c r="BJ234" s="99"/>
      <c r="BK234" s="99"/>
      <c r="BL234" s="99"/>
      <c r="BM234" s="99"/>
      <c r="BN234" s="99"/>
      <c r="BO234" s="99"/>
      <c r="BP234" s="99"/>
      <c r="BQ234" s="99"/>
      <c r="BR234" s="99"/>
      <c r="BS234" s="99"/>
      <c r="BT234" s="99"/>
    </row>
    <row r="235" spans="1:72" s="97" customFormat="1" ht="16.5" x14ac:dyDescent="0.3">
      <c r="A235" s="119">
        <v>221</v>
      </c>
      <c r="B235" s="120" t="s">
        <v>324</v>
      </c>
      <c r="C235" s="121"/>
      <c r="D235" s="122"/>
      <c r="E235" s="124"/>
      <c r="F235" s="124"/>
      <c r="G235" s="144"/>
      <c r="H235" s="125" t="s">
        <v>161</v>
      </c>
      <c r="I235" s="126"/>
      <c r="J235" s="125"/>
      <c r="K235" s="142"/>
      <c r="L235" s="124"/>
      <c r="M235" s="127">
        <v>46136</v>
      </c>
      <c r="N235" s="127"/>
      <c r="O235" s="125"/>
      <c r="P235" s="125"/>
      <c r="Q235" s="125"/>
      <c r="R235" s="125"/>
      <c r="S235" s="99"/>
      <c r="T235" s="99"/>
      <c r="U235" s="99"/>
      <c r="V235" s="99"/>
      <c r="W235" s="99"/>
      <c r="X235" s="99"/>
      <c r="Y235" s="99"/>
      <c r="Z235" s="99"/>
      <c r="AA235" s="99"/>
      <c r="AB235" s="99"/>
      <c r="AC235" s="99"/>
      <c r="AD235" s="99"/>
      <c r="AE235" s="99"/>
      <c r="AF235" s="99"/>
      <c r="AG235" s="99"/>
      <c r="AH235" s="99"/>
      <c r="AI235" s="99"/>
      <c r="AJ235" s="99"/>
      <c r="AK235" s="99"/>
      <c r="AL235" s="99"/>
      <c r="AM235" s="99"/>
      <c r="AN235" s="99"/>
      <c r="AO235" s="99"/>
      <c r="AP235" s="99"/>
      <c r="AQ235" s="99"/>
      <c r="AR235" s="99"/>
      <c r="AS235" s="99"/>
      <c r="AT235" s="99"/>
      <c r="AU235" s="99"/>
      <c r="AV235" s="99"/>
      <c r="AW235" s="99"/>
      <c r="AX235" s="99"/>
      <c r="AY235" s="99"/>
      <c r="AZ235" s="99"/>
      <c r="BA235" s="99"/>
      <c r="BB235" s="99"/>
      <c r="BC235" s="99"/>
      <c r="BD235" s="99"/>
      <c r="BE235" s="99"/>
      <c r="BF235" s="99"/>
      <c r="BG235" s="99"/>
      <c r="BH235" s="99"/>
      <c r="BI235" s="99"/>
      <c r="BJ235" s="99"/>
      <c r="BK235" s="99"/>
      <c r="BL235" s="99"/>
      <c r="BM235" s="99"/>
      <c r="BN235" s="99"/>
      <c r="BO235" s="99"/>
      <c r="BP235" s="99"/>
      <c r="BQ235" s="99"/>
      <c r="BR235" s="99"/>
      <c r="BS235" s="99"/>
      <c r="BT235" s="99"/>
    </row>
    <row r="236" spans="1:72" s="97" customFormat="1" ht="16.5" x14ac:dyDescent="0.3">
      <c r="A236" s="119">
        <v>222</v>
      </c>
      <c r="B236" s="120" t="s">
        <v>324</v>
      </c>
      <c r="C236" s="121"/>
      <c r="D236" s="122"/>
      <c r="E236" s="124"/>
      <c r="F236" s="124"/>
      <c r="G236" s="122"/>
      <c r="H236" s="125" t="s">
        <v>161</v>
      </c>
      <c r="I236" s="126"/>
      <c r="J236" s="125"/>
      <c r="K236" s="142"/>
      <c r="L236" s="124"/>
      <c r="M236" s="127">
        <v>46136</v>
      </c>
      <c r="N236" s="127"/>
      <c r="O236" s="125"/>
      <c r="P236" s="125"/>
      <c r="Q236" s="125"/>
      <c r="R236" s="125"/>
      <c r="S236" s="99"/>
      <c r="T236" s="99"/>
      <c r="U236" s="99"/>
      <c r="V236" s="99"/>
      <c r="W236" s="99"/>
      <c r="X236" s="99"/>
      <c r="Y236" s="99"/>
      <c r="Z236" s="99"/>
      <c r="AA236" s="99"/>
      <c r="AB236" s="99"/>
      <c r="AC236" s="99"/>
      <c r="AD236" s="99"/>
      <c r="AE236" s="99"/>
      <c r="AF236" s="99"/>
      <c r="AG236" s="99"/>
      <c r="AH236" s="99"/>
      <c r="AI236" s="99"/>
      <c r="AJ236" s="99"/>
      <c r="AK236" s="99"/>
      <c r="AL236" s="99"/>
      <c r="AM236" s="99"/>
      <c r="AN236" s="99"/>
      <c r="AO236" s="99"/>
      <c r="AP236" s="99"/>
      <c r="AQ236" s="99"/>
      <c r="AR236" s="99"/>
      <c r="AS236" s="99"/>
      <c r="AT236" s="99"/>
      <c r="AU236" s="99"/>
      <c r="AV236" s="99"/>
      <c r="AW236" s="99"/>
      <c r="AX236" s="99"/>
      <c r="AY236" s="99"/>
      <c r="AZ236" s="99"/>
      <c r="BA236" s="99"/>
      <c r="BB236" s="99"/>
      <c r="BC236" s="99"/>
      <c r="BD236" s="99"/>
      <c r="BE236" s="99"/>
      <c r="BF236" s="99"/>
      <c r="BG236" s="99"/>
      <c r="BH236" s="99"/>
      <c r="BI236" s="99"/>
      <c r="BJ236" s="99"/>
      <c r="BK236" s="99"/>
      <c r="BL236" s="99"/>
      <c r="BM236" s="99"/>
      <c r="BN236" s="99"/>
      <c r="BO236" s="99"/>
      <c r="BP236" s="99"/>
      <c r="BQ236" s="99"/>
      <c r="BR236" s="99"/>
      <c r="BS236" s="99"/>
      <c r="BT236" s="99"/>
    </row>
    <row r="237" spans="1:72" s="97" customFormat="1" ht="16.5" x14ac:dyDescent="0.3">
      <c r="A237" s="119">
        <v>223</v>
      </c>
      <c r="B237" s="120" t="s">
        <v>324</v>
      </c>
      <c r="C237" s="121"/>
      <c r="D237" s="122"/>
      <c r="E237" s="124"/>
      <c r="F237" s="124"/>
      <c r="G237" s="122"/>
      <c r="H237" s="125" t="s">
        <v>161</v>
      </c>
      <c r="I237" s="126"/>
      <c r="J237" s="125"/>
      <c r="K237" s="142"/>
      <c r="L237" s="124"/>
      <c r="M237" s="127">
        <v>46136</v>
      </c>
      <c r="N237" s="127"/>
      <c r="O237" s="125"/>
      <c r="P237" s="125"/>
      <c r="Q237" s="125"/>
      <c r="R237" s="125"/>
      <c r="S237" s="99"/>
      <c r="T237" s="99"/>
      <c r="U237" s="99"/>
      <c r="V237" s="99"/>
      <c r="W237" s="99"/>
      <c r="X237" s="99"/>
      <c r="Y237" s="99"/>
      <c r="Z237" s="99"/>
      <c r="AA237" s="99"/>
      <c r="AB237" s="99"/>
      <c r="AC237" s="99"/>
      <c r="AD237" s="99"/>
      <c r="AE237" s="99"/>
      <c r="AF237" s="99"/>
      <c r="AG237" s="99"/>
      <c r="AH237" s="99"/>
      <c r="AI237" s="99"/>
      <c r="AJ237" s="99"/>
      <c r="AK237" s="99"/>
      <c r="AL237" s="99"/>
      <c r="AM237" s="99"/>
      <c r="AN237" s="99"/>
      <c r="AO237" s="99"/>
      <c r="AP237" s="99"/>
      <c r="AQ237" s="99"/>
      <c r="AR237" s="99"/>
      <c r="AS237" s="99"/>
      <c r="AT237" s="99"/>
      <c r="AU237" s="99"/>
      <c r="AV237" s="99"/>
      <c r="AW237" s="99"/>
      <c r="AX237" s="99"/>
      <c r="AY237" s="99"/>
      <c r="AZ237" s="99"/>
      <c r="BA237" s="99"/>
      <c r="BB237" s="99"/>
      <c r="BC237" s="99"/>
      <c r="BD237" s="99"/>
      <c r="BE237" s="99"/>
      <c r="BF237" s="99"/>
      <c r="BG237" s="99"/>
      <c r="BH237" s="99"/>
      <c r="BI237" s="99"/>
      <c r="BJ237" s="99"/>
      <c r="BK237" s="99"/>
      <c r="BL237" s="99"/>
      <c r="BM237" s="99"/>
      <c r="BN237" s="99"/>
      <c r="BO237" s="99"/>
      <c r="BP237" s="99"/>
      <c r="BQ237" s="99"/>
      <c r="BR237" s="99"/>
      <c r="BS237" s="99"/>
      <c r="BT237" s="99"/>
    </row>
    <row r="238" spans="1:72" s="97" customFormat="1" ht="16.5" x14ac:dyDescent="0.3">
      <c r="A238" s="119">
        <v>224</v>
      </c>
      <c r="B238" s="120" t="s">
        <v>324</v>
      </c>
      <c r="C238" s="121"/>
      <c r="D238" s="122"/>
      <c r="E238" s="145"/>
      <c r="F238" s="145"/>
      <c r="G238" s="122"/>
      <c r="H238" s="125" t="s">
        <v>161</v>
      </c>
      <c r="I238" s="126"/>
      <c r="J238" s="125"/>
      <c r="K238" s="142"/>
      <c r="L238" s="124"/>
      <c r="M238" s="127">
        <v>46136</v>
      </c>
      <c r="N238" s="127"/>
      <c r="O238" s="125"/>
      <c r="P238" s="125"/>
      <c r="Q238" s="125"/>
      <c r="R238" s="125"/>
      <c r="S238" s="99"/>
      <c r="T238" s="99"/>
      <c r="U238" s="99"/>
      <c r="V238" s="99"/>
      <c r="W238" s="99"/>
      <c r="X238" s="99"/>
      <c r="Y238" s="99"/>
      <c r="Z238" s="99"/>
      <c r="AA238" s="99"/>
      <c r="AB238" s="99"/>
      <c r="AC238" s="99"/>
      <c r="AD238" s="99"/>
      <c r="AE238" s="99"/>
      <c r="AF238" s="99"/>
      <c r="AG238" s="99"/>
      <c r="AH238" s="99"/>
      <c r="AI238" s="99"/>
      <c r="AJ238" s="99"/>
      <c r="AK238" s="99"/>
      <c r="AL238" s="99"/>
      <c r="AM238" s="99"/>
      <c r="AN238" s="99"/>
      <c r="AO238" s="99"/>
      <c r="AP238" s="99"/>
      <c r="AQ238" s="99"/>
      <c r="AR238" s="99"/>
      <c r="AS238" s="99"/>
      <c r="AT238" s="99"/>
      <c r="AU238" s="99"/>
      <c r="AV238" s="99"/>
      <c r="AW238" s="99"/>
      <c r="AX238" s="99"/>
      <c r="AY238" s="99"/>
      <c r="AZ238" s="99"/>
      <c r="BA238" s="99"/>
      <c r="BB238" s="99"/>
      <c r="BC238" s="99"/>
      <c r="BD238" s="99"/>
      <c r="BE238" s="99"/>
      <c r="BF238" s="99"/>
      <c r="BG238" s="99"/>
      <c r="BH238" s="99"/>
      <c r="BI238" s="99"/>
      <c r="BJ238" s="99"/>
      <c r="BK238" s="99"/>
      <c r="BL238" s="99"/>
      <c r="BM238" s="99"/>
      <c r="BN238" s="99"/>
      <c r="BO238" s="99"/>
      <c r="BP238" s="99"/>
      <c r="BQ238" s="99"/>
      <c r="BR238" s="99"/>
      <c r="BS238" s="99"/>
      <c r="BT238" s="99"/>
    </row>
    <row r="239" spans="1:72" s="97" customFormat="1" ht="16.5" x14ac:dyDescent="0.3">
      <c r="A239" s="119">
        <v>225</v>
      </c>
      <c r="B239" s="120" t="s">
        <v>324</v>
      </c>
      <c r="C239" s="121"/>
      <c r="D239" s="122"/>
      <c r="E239" s="146"/>
      <c r="F239" s="146"/>
      <c r="G239" s="122"/>
      <c r="H239" s="125" t="s">
        <v>161</v>
      </c>
      <c r="I239" s="126"/>
      <c r="J239" s="125"/>
      <c r="K239" s="142"/>
      <c r="L239" s="124"/>
      <c r="M239" s="127">
        <v>46136</v>
      </c>
      <c r="N239" s="127"/>
      <c r="O239" s="125"/>
      <c r="P239" s="125"/>
      <c r="Q239" s="125"/>
      <c r="R239" s="125"/>
      <c r="S239" s="99"/>
      <c r="T239" s="99"/>
      <c r="U239" s="99"/>
      <c r="V239" s="99"/>
      <c r="W239" s="99"/>
      <c r="X239" s="99"/>
      <c r="Y239" s="99"/>
      <c r="Z239" s="99"/>
      <c r="AA239" s="99"/>
      <c r="AB239" s="99"/>
      <c r="AC239" s="99"/>
      <c r="AD239" s="99"/>
      <c r="AE239" s="99"/>
      <c r="AF239" s="99"/>
      <c r="AG239" s="99"/>
      <c r="AH239" s="99"/>
      <c r="AI239" s="99"/>
      <c r="AJ239" s="99"/>
      <c r="AK239" s="99"/>
      <c r="AL239" s="99"/>
      <c r="AM239" s="99"/>
      <c r="AN239" s="99"/>
      <c r="AO239" s="99"/>
      <c r="AP239" s="99"/>
      <c r="AQ239" s="99"/>
      <c r="AR239" s="99"/>
      <c r="AS239" s="99"/>
      <c r="AT239" s="99"/>
      <c r="AU239" s="99"/>
      <c r="AV239" s="99"/>
      <c r="AW239" s="99"/>
      <c r="AX239" s="99"/>
      <c r="AY239" s="99"/>
      <c r="AZ239" s="99"/>
      <c r="BA239" s="99"/>
      <c r="BB239" s="99"/>
      <c r="BC239" s="99"/>
      <c r="BD239" s="99"/>
      <c r="BE239" s="99"/>
      <c r="BF239" s="99"/>
      <c r="BG239" s="99"/>
      <c r="BH239" s="99"/>
      <c r="BI239" s="99"/>
      <c r="BJ239" s="99"/>
      <c r="BK239" s="99"/>
      <c r="BL239" s="99"/>
      <c r="BM239" s="99"/>
      <c r="BN239" s="99"/>
      <c r="BO239" s="99"/>
      <c r="BP239" s="99"/>
      <c r="BQ239" s="99"/>
      <c r="BR239" s="99"/>
      <c r="BS239" s="99"/>
      <c r="BT239" s="99"/>
    </row>
    <row r="240" spans="1:72" s="97" customFormat="1" ht="16.5" x14ac:dyDescent="0.3">
      <c r="A240" s="119">
        <v>226</v>
      </c>
      <c r="B240" s="120" t="s">
        <v>324</v>
      </c>
      <c r="C240" s="121"/>
      <c r="D240" s="122"/>
      <c r="E240" s="146"/>
      <c r="F240" s="146"/>
      <c r="G240" s="122"/>
      <c r="H240" s="125" t="s">
        <v>161</v>
      </c>
      <c r="I240" s="126"/>
      <c r="J240" s="125"/>
      <c r="K240" s="142"/>
      <c r="L240" s="124"/>
      <c r="M240" s="127">
        <v>46136</v>
      </c>
      <c r="N240" s="127"/>
      <c r="O240" s="125"/>
      <c r="P240" s="125"/>
      <c r="Q240" s="125"/>
      <c r="R240" s="125"/>
      <c r="S240" s="99"/>
      <c r="T240" s="99"/>
      <c r="U240" s="99"/>
      <c r="V240" s="99"/>
      <c r="W240" s="99"/>
      <c r="X240" s="99"/>
      <c r="Y240" s="99"/>
      <c r="Z240" s="99"/>
      <c r="AA240" s="99"/>
      <c r="AB240" s="99"/>
      <c r="AC240" s="99"/>
      <c r="AD240" s="99"/>
      <c r="AE240" s="99"/>
      <c r="AF240" s="99"/>
      <c r="AG240" s="99"/>
      <c r="AH240" s="99"/>
      <c r="AI240" s="99"/>
      <c r="AJ240" s="99"/>
      <c r="AK240" s="99"/>
      <c r="AL240" s="99"/>
      <c r="AM240" s="99"/>
      <c r="AN240" s="99"/>
      <c r="AO240" s="99"/>
      <c r="AP240" s="99"/>
      <c r="AQ240" s="99"/>
      <c r="AR240" s="99"/>
      <c r="AS240" s="99"/>
      <c r="AT240" s="99"/>
      <c r="AU240" s="99"/>
      <c r="AV240" s="99"/>
      <c r="AW240" s="99"/>
      <c r="AX240" s="99"/>
      <c r="AY240" s="99"/>
      <c r="AZ240" s="99"/>
      <c r="BA240" s="99"/>
      <c r="BB240" s="99"/>
      <c r="BC240" s="99"/>
      <c r="BD240" s="99"/>
      <c r="BE240" s="99"/>
      <c r="BF240" s="99"/>
      <c r="BG240" s="99"/>
      <c r="BH240" s="99"/>
      <c r="BI240" s="99"/>
      <c r="BJ240" s="99"/>
      <c r="BK240" s="99"/>
      <c r="BL240" s="99"/>
      <c r="BM240" s="99"/>
      <c r="BN240" s="99"/>
      <c r="BO240" s="99"/>
      <c r="BP240" s="99"/>
      <c r="BQ240" s="99"/>
      <c r="BR240" s="99"/>
      <c r="BS240" s="99"/>
      <c r="BT240" s="99"/>
    </row>
    <row r="241" spans="1:72" s="97" customFormat="1" ht="16.5" x14ac:dyDescent="0.3">
      <c r="A241" s="119">
        <v>227</v>
      </c>
      <c r="B241" s="120" t="s">
        <v>324</v>
      </c>
      <c r="C241" s="121"/>
      <c r="D241" s="122"/>
      <c r="E241" s="146"/>
      <c r="F241" s="146"/>
      <c r="G241" s="122"/>
      <c r="H241" s="125" t="s">
        <v>161</v>
      </c>
      <c r="I241" s="126"/>
      <c r="J241" s="125"/>
      <c r="K241" s="142"/>
      <c r="L241" s="124"/>
      <c r="M241" s="127">
        <v>46136</v>
      </c>
      <c r="N241" s="127"/>
      <c r="O241" s="125"/>
      <c r="P241" s="125"/>
      <c r="Q241" s="125"/>
      <c r="R241" s="125"/>
      <c r="S241" s="99"/>
      <c r="T241" s="99"/>
      <c r="U241" s="99"/>
      <c r="V241" s="99"/>
      <c r="W241" s="99"/>
      <c r="X241" s="99"/>
      <c r="Y241" s="99"/>
      <c r="Z241" s="99"/>
      <c r="AA241" s="99"/>
      <c r="AB241" s="99"/>
      <c r="AC241" s="99"/>
      <c r="AD241" s="99"/>
      <c r="AE241" s="99"/>
      <c r="AF241" s="99"/>
      <c r="AG241" s="99"/>
      <c r="AH241" s="99"/>
      <c r="AI241" s="99"/>
      <c r="AJ241" s="99"/>
      <c r="AK241" s="99"/>
      <c r="AL241" s="99"/>
      <c r="AM241" s="99"/>
      <c r="AN241" s="99"/>
      <c r="AO241" s="99"/>
      <c r="AP241" s="99"/>
      <c r="AQ241" s="99"/>
      <c r="AR241" s="99"/>
      <c r="AS241" s="99"/>
      <c r="AT241" s="99"/>
      <c r="AU241" s="99"/>
      <c r="AV241" s="99"/>
      <c r="AW241" s="99"/>
      <c r="AX241" s="99"/>
      <c r="AY241" s="99"/>
      <c r="AZ241" s="99"/>
      <c r="BA241" s="99"/>
      <c r="BB241" s="99"/>
      <c r="BC241" s="99"/>
      <c r="BD241" s="99"/>
      <c r="BE241" s="99"/>
      <c r="BF241" s="99"/>
      <c r="BG241" s="99"/>
      <c r="BH241" s="99"/>
      <c r="BI241" s="99"/>
      <c r="BJ241" s="99"/>
      <c r="BK241" s="99"/>
      <c r="BL241" s="99"/>
      <c r="BM241" s="99"/>
      <c r="BN241" s="99"/>
      <c r="BO241" s="99"/>
      <c r="BP241" s="99"/>
      <c r="BQ241" s="99"/>
      <c r="BR241" s="99"/>
      <c r="BS241" s="99"/>
      <c r="BT241" s="99"/>
    </row>
    <row r="242" spans="1:72" s="97" customFormat="1" ht="16.5" x14ac:dyDescent="0.3">
      <c r="A242" s="119">
        <v>228</v>
      </c>
      <c r="B242" s="120" t="s">
        <v>324</v>
      </c>
      <c r="C242" s="121"/>
      <c r="D242" s="122"/>
      <c r="E242" s="146"/>
      <c r="F242" s="146"/>
      <c r="G242" s="122"/>
      <c r="H242" s="125" t="s">
        <v>161</v>
      </c>
      <c r="I242" s="126"/>
      <c r="J242" s="125"/>
      <c r="K242" s="142"/>
      <c r="L242" s="124"/>
      <c r="M242" s="127">
        <v>46136</v>
      </c>
      <c r="N242" s="127"/>
      <c r="O242" s="125"/>
      <c r="P242" s="125"/>
      <c r="Q242" s="125"/>
      <c r="R242" s="125"/>
      <c r="S242" s="99"/>
      <c r="T242" s="99"/>
      <c r="U242" s="99"/>
      <c r="V242" s="99"/>
      <c r="W242" s="99"/>
      <c r="X242" s="99"/>
      <c r="Y242" s="99"/>
      <c r="Z242" s="99"/>
      <c r="AA242" s="99"/>
      <c r="AB242" s="99"/>
      <c r="AC242" s="99"/>
      <c r="AD242" s="99"/>
      <c r="AE242" s="99"/>
      <c r="AF242" s="99"/>
      <c r="AG242" s="99"/>
      <c r="AH242" s="99"/>
      <c r="AI242" s="99"/>
      <c r="AJ242" s="99"/>
      <c r="AK242" s="99"/>
      <c r="AL242" s="99"/>
      <c r="AM242" s="99"/>
      <c r="AN242" s="99"/>
      <c r="AO242" s="99"/>
      <c r="AP242" s="99"/>
      <c r="AQ242" s="99"/>
      <c r="AR242" s="99"/>
      <c r="AS242" s="99"/>
      <c r="AT242" s="99"/>
      <c r="AU242" s="99"/>
      <c r="AV242" s="99"/>
      <c r="AW242" s="99"/>
      <c r="AX242" s="99"/>
      <c r="AY242" s="99"/>
      <c r="AZ242" s="99"/>
      <c r="BA242" s="99"/>
      <c r="BB242" s="99"/>
      <c r="BC242" s="99"/>
      <c r="BD242" s="99"/>
      <c r="BE242" s="99"/>
      <c r="BF242" s="99"/>
      <c r="BG242" s="99"/>
      <c r="BH242" s="99"/>
      <c r="BI242" s="99"/>
      <c r="BJ242" s="99"/>
      <c r="BK242" s="99"/>
      <c r="BL242" s="99"/>
      <c r="BM242" s="99"/>
      <c r="BN242" s="99"/>
      <c r="BO242" s="99"/>
      <c r="BP242" s="99"/>
      <c r="BQ242" s="99"/>
      <c r="BR242" s="99"/>
      <c r="BS242" s="99"/>
      <c r="BT242" s="99"/>
    </row>
    <row r="243" spans="1:72" s="97" customFormat="1" ht="16.5" x14ac:dyDescent="0.3">
      <c r="A243" s="119">
        <v>229</v>
      </c>
      <c r="B243" s="120" t="s">
        <v>324</v>
      </c>
      <c r="C243" s="121"/>
      <c r="D243" s="122"/>
      <c r="E243" s="147"/>
      <c r="F243" s="147"/>
      <c r="G243" s="122"/>
      <c r="H243" s="125" t="s">
        <v>161</v>
      </c>
      <c r="I243" s="126"/>
      <c r="J243" s="125"/>
      <c r="K243" s="142"/>
      <c r="L243" s="124"/>
      <c r="M243" s="127">
        <v>46136</v>
      </c>
      <c r="N243" s="127"/>
      <c r="O243" s="125"/>
      <c r="P243" s="125"/>
      <c r="Q243" s="125"/>
      <c r="R243" s="125"/>
      <c r="S243" s="99"/>
      <c r="T243" s="99"/>
      <c r="U243" s="99"/>
      <c r="V243" s="99"/>
      <c r="W243" s="99"/>
      <c r="X243" s="99"/>
      <c r="Y243" s="99"/>
      <c r="Z243" s="99"/>
      <c r="AA243" s="99"/>
      <c r="AB243" s="99"/>
      <c r="AC243" s="99"/>
      <c r="AD243" s="99"/>
      <c r="AE243" s="99"/>
      <c r="AF243" s="99"/>
      <c r="AG243" s="99"/>
      <c r="AH243" s="99"/>
      <c r="AI243" s="99"/>
      <c r="AJ243" s="99"/>
      <c r="AK243" s="99"/>
      <c r="AL243" s="99"/>
      <c r="AM243" s="99"/>
      <c r="AN243" s="99"/>
      <c r="AO243" s="99"/>
      <c r="AP243" s="99"/>
      <c r="AQ243" s="99"/>
      <c r="AR243" s="99"/>
      <c r="AS243" s="99"/>
      <c r="AT243" s="99"/>
      <c r="AU243" s="99"/>
      <c r="AV243" s="99"/>
      <c r="AW243" s="99"/>
      <c r="AX243" s="99"/>
      <c r="AY243" s="99"/>
      <c r="AZ243" s="99"/>
      <c r="BA243" s="99"/>
      <c r="BB243" s="99"/>
      <c r="BC243" s="99"/>
      <c r="BD243" s="99"/>
      <c r="BE243" s="99"/>
      <c r="BF243" s="99"/>
      <c r="BG243" s="99"/>
      <c r="BH243" s="99"/>
      <c r="BI243" s="99"/>
      <c r="BJ243" s="99"/>
      <c r="BK243" s="99"/>
      <c r="BL243" s="99"/>
      <c r="BM243" s="99"/>
      <c r="BN243" s="99"/>
      <c r="BO243" s="99"/>
      <c r="BP243" s="99"/>
      <c r="BQ243" s="99"/>
      <c r="BR243" s="99"/>
      <c r="BS243" s="99"/>
      <c r="BT243" s="99"/>
    </row>
    <row r="244" spans="1:72" s="97" customFormat="1" ht="16.5" x14ac:dyDescent="0.3">
      <c r="A244" s="119">
        <v>230</v>
      </c>
      <c r="B244" s="120" t="s">
        <v>324</v>
      </c>
      <c r="C244" s="121"/>
      <c r="D244" s="122"/>
      <c r="E244" s="147"/>
      <c r="F244" s="147"/>
      <c r="G244" s="122"/>
      <c r="H244" s="125" t="s">
        <v>161</v>
      </c>
      <c r="I244" s="126"/>
      <c r="J244" s="125"/>
      <c r="K244" s="142"/>
      <c r="L244" s="124"/>
      <c r="M244" s="127">
        <v>46136</v>
      </c>
      <c r="N244" s="127"/>
      <c r="O244" s="125"/>
      <c r="P244" s="125"/>
      <c r="Q244" s="125"/>
      <c r="R244" s="125"/>
      <c r="S244" s="99"/>
      <c r="T244" s="99"/>
      <c r="U244" s="99"/>
      <c r="V244" s="99"/>
      <c r="W244" s="99"/>
      <c r="X244" s="99"/>
      <c r="Y244" s="99"/>
      <c r="Z244" s="99"/>
      <c r="AA244" s="99"/>
      <c r="AB244" s="99"/>
      <c r="AC244" s="99"/>
      <c r="AD244" s="99"/>
      <c r="AE244" s="99"/>
      <c r="AF244" s="99"/>
      <c r="AG244" s="99"/>
      <c r="AH244" s="99"/>
      <c r="AI244" s="99"/>
      <c r="AJ244" s="99"/>
      <c r="AK244" s="99"/>
      <c r="AL244" s="99"/>
      <c r="AM244" s="99"/>
      <c r="AN244" s="99"/>
      <c r="AO244" s="99"/>
      <c r="AP244" s="99"/>
      <c r="AQ244" s="99"/>
      <c r="AR244" s="99"/>
      <c r="AS244" s="99"/>
      <c r="AT244" s="99"/>
      <c r="AU244" s="99"/>
      <c r="AV244" s="99"/>
      <c r="AW244" s="99"/>
      <c r="AX244" s="99"/>
      <c r="AY244" s="99"/>
      <c r="AZ244" s="99"/>
      <c r="BA244" s="99"/>
      <c r="BB244" s="99"/>
      <c r="BC244" s="99"/>
      <c r="BD244" s="99"/>
      <c r="BE244" s="99"/>
      <c r="BF244" s="99"/>
      <c r="BG244" s="99"/>
      <c r="BH244" s="99"/>
      <c r="BI244" s="99"/>
      <c r="BJ244" s="99"/>
      <c r="BK244" s="99"/>
      <c r="BL244" s="99"/>
      <c r="BM244" s="99"/>
      <c r="BN244" s="99"/>
      <c r="BO244" s="99"/>
      <c r="BP244" s="99"/>
      <c r="BQ244" s="99"/>
      <c r="BR244" s="99"/>
      <c r="BS244" s="99"/>
      <c r="BT244" s="99"/>
    </row>
    <row r="245" spans="1:72" s="97" customFormat="1" ht="16.5" x14ac:dyDescent="0.3">
      <c r="A245" s="119">
        <v>231</v>
      </c>
      <c r="B245" s="120" t="s">
        <v>324</v>
      </c>
      <c r="C245" s="121"/>
      <c r="D245" s="122"/>
      <c r="E245" s="147"/>
      <c r="F245" s="147"/>
      <c r="G245" s="122"/>
      <c r="H245" s="125" t="s">
        <v>161</v>
      </c>
      <c r="I245" s="126"/>
      <c r="J245" s="125"/>
      <c r="K245" s="142"/>
      <c r="L245" s="124"/>
      <c r="M245" s="127">
        <v>46136</v>
      </c>
      <c r="N245" s="127"/>
      <c r="O245" s="125"/>
      <c r="P245" s="125"/>
      <c r="Q245" s="125"/>
      <c r="R245" s="125"/>
      <c r="S245" s="99"/>
      <c r="T245" s="99"/>
      <c r="U245" s="99"/>
      <c r="V245" s="99"/>
      <c r="W245" s="99"/>
      <c r="X245" s="99"/>
      <c r="Y245" s="99"/>
      <c r="Z245" s="99"/>
      <c r="AA245" s="99"/>
      <c r="AB245" s="99"/>
      <c r="AC245" s="99"/>
      <c r="AD245" s="99"/>
      <c r="AE245" s="99"/>
      <c r="AF245" s="99"/>
      <c r="AG245" s="99"/>
      <c r="AH245" s="99"/>
      <c r="AI245" s="99"/>
      <c r="AJ245" s="99"/>
      <c r="AK245" s="99"/>
      <c r="AL245" s="99"/>
      <c r="AM245" s="99"/>
      <c r="AN245" s="99"/>
      <c r="AO245" s="99"/>
      <c r="AP245" s="99"/>
      <c r="AQ245" s="99"/>
      <c r="AR245" s="99"/>
      <c r="AS245" s="99"/>
      <c r="AT245" s="99"/>
      <c r="AU245" s="99"/>
      <c r="AV245" s="99"/>
      <c r="AW245" s="99"/>
      <c r="AX245" s="99"/>
      <c r="AY245" s="99"/>
      <c r="AZ245" s="99"/>
      <c r="BA245" s="99"/>
      <c r="BB245" s="99"/>
      <c r="BC245" s="99"/>
      <c r="BD245" s="99"/>
      <c r="BE245" s="99"/>
      <c r="BF245" s="99"/>
      <c r="BG245" s="99"/>
      <c r="BH245" s="99"/>
      <c r="BI245" s="99"/>
      <c r="BJ245" s="99"/>
      <c r="BK245" s="99"/>
      <c r="BL245" s="99"/>
      <c r="BM245" s="99"/>
      <c r="BN245" s="99"/>
      <c r="BO245" s="99"/>
      <c r="BP245" s="99"/>
      <c r="BQ245" s="99"/>
      <c r="BR245" s="99"/>
      <c r="BS245" s="99"/>
      <c r="BT245" s="99"/>
    </row>
    <row r="246" spans="1:72" s="97" customFormat="1" ht="16.5" x14ac:dyDescent="0.3">
      <c r="A246" s="119">
        <v>232</v>
      </c>
      <c r="B246" s="120" t="s">
        <v>324</v>
      </c>
      <c r="C246" s="121"/>
      <c r="D246" s="122"/>
      <c r="E246" s="148"/>
      <c r="F246" s="149"/>
      <c r="G246" s="122"/>
      <c r="H246" s="125" t="s">
        <v>161</v>
      </c>
      <c r="I246" s="126"/>
      <c r="J246" s="125"/>
      <c r="K246" s="142"/>
      <c r="L246" s="124"/>
      <c r="M246" s="127">
        <v>46136</v>
      </c>
      <c r="N246" s="127"/>
      <c r="O246" s="125"/>
      <c r="P246" s="125"/>
      <c r="Q246" s="125"/>
      <c r="R246" s="125"/>
      <c r="S246" s="99"/>
      <c r="T246" s="99"/>
      <c r="U246" s="99"/>
      <c r="V246" s="99"/>
      <c r="W246" s="99"/>
      <c r="X246" s="99"/>
      <c r="Y246" s="99"/>
      <c r="Z246" s="99"/>
      <c r="AA246" s="99"/>
      <c r="AB246" s="99"/>
      <c r="AC246" s="99"/>
      <c r="AD246" s="99"/>
      <c r="AE246" s="99"/>
      <c r="AF246" s="99"/>
      <c r="AG246" s="99"/>
      <c r="AH246" s="99"/>
      <c r="AI246" s="99"/>
      <c r="AJ246" s="99"/>
      <c r="AK246" s="99"/>
      <c r="AL246" s="99"/>
      <c r="AM246" s="99"/>
      <c r="AN246" s="99"/>
      <c r="AO246" s="99"/>
      <c r="AP246" s="99"/>
      <c r="AQ246" s="99"/>
      <c r="AR246" s="99"/>
      <c r="AS246" s="99"/>
      <c r="AT246" s="99"/>
      <c r="AU246" s="99"/>
      <c r="AV246" s="99"/>
      <c r="AW246" s="99"/>
      <c r="AX246" s="99"/>
      <c r="AY246" s="99"/>
      <c r="AZ246" s="99"/>
      <c r="BA246" s="99"/>
      <c r="BB246" s="99"/>
      <c r="BC246" s="99"/>
      <c r="BD246" s="99"/>
      <c r="BE246" s="99"/>
      <c r="BF246" s="99"/>
      <c r="BG246" s="99"/>
      <c r="BH246" s="99"/>
      <c r="BI246" s="99"/>
      <c r="BJ246" s="99"/>
      <c r="BK246" s="99"/>
      <c r="BL246" s="99"/>
      <c r="BM246" s="99"/>
      <c r="BN246" s="99"/>
      <c r="BO246" s="99"/>
      <c r="BP246" s="99"/>
      <c r="BQ246" s="99"/>
      <c r="BR246" s="99"/>
      <c r="BS246" s="99"/>
      <c r="BT246" s="99"/>
    </row>
    <row r="247" spans="1:72" s="97" customFormat="1" ht="16.5" x14ac:dyDescent="0.3">
      <c r="A247" s="119">
        <v>233</v>
      </c>
      <c r="B247" s="120" t="s">
        <v>324</v>
      </c>
      <c r="C247" s="121"/>
      <c r="D247" s="122"/>
      <c r="E247" s="124"/>
      <c r="F247" s="124"/>
      <c r="G247" s="122"/>
      <c r="H247" s="125" t="s">
        <v>161</v>
      </c>
      <c r="I247" s="126"/>
      <c r="J247" s="125"/>
      <c r="K247" s="142"/>
      <c r="L247" s="124"/>
      <c r="M247" s="127">
        <v>46136</v>
      </c>
      <c r="N247" s="127"/>
      <c r="O247" s="125"/>
      <c r="P247" s="125"/>
      <c r="Q247" s="125"/>
      <c r="R247" s="125"/>
      <c r="S247" s="99"/>
      <c r="T247" s="99"/>
      <c r="U247" s="99"/>
      <c r="V247" s="99"/>
      <c r="W247" s="99"/>
      <c r="X247" s="99"/>
      <c r="Y247" s="99"/>
      <c r="Z247" s="99"/>
      <c r="AA247" s="99"/>
      <c r="AB247" s="99"/>
      <c r="AC247" s="99"/>
      <c r="AD247" s="99"/>
      <c r="AE247" s="99"/>
      <c r="AF247" s="99"/>
      <c r="AG247" s="99"/>
      <c r="AH247" s="99"/>
      <c r="AI247" s="99"/>
      <c r="AJ247" s="99"/>
      <c r="AK247" s="99"/>
      <c r="AL247" s="99"/>
      <c r="AM247" s="99"/>
      <c r="AN247" s="99"/>
      <c r="AO247" s="99"/>
      <c r="AP247" s="99"/>
      <c r="AQ247" s="99"/>
      <c r="AR247" s="99"/>
      <c r="AS247" s="99"/>
      <c r="AT247" s="99"/>
      <c r="AU247" s="99"/>
      <c r="AV247" s="99"/>
      <c r="AW247" s="99"/>
      <c r="AX247" s="99"/>
      <c r="AY247" s="99"/>
      <c r="AZ247" s="99"/>
      <c r="BA247" s="99"/>
      <c r="BB247" s="99"/>
      <c r="BC247" s="99"/>
      <c r="BD247" s="99"/>
      <c r="BE247" s="99"/>
      <c r="BF247" s="99"/>
      <c r="BG247" s="99"/>
      <c r="BH247" s="99"/>
      <c r="BI247" s="99"/>
      <c r="BJ247" s="99"/>
      <c r="BK247" s="99"/>
      <c r="BL247" s="99"/>
      <c r="BM247" s="99"/>
      <c r="BN247" s="99"/>
      <c r="BO247" s="99"/>
      <c r="BP247" s="99"/>
      <c r="BQ247" s="99"/>
      <c r="BR247" s="99"/>
      <c r="BS247" s="99"/>
      <c r="BT247" s="99"/>
    </row>
    <row r="248" spans="1:72" s="97" customFormat="1" ht="16.5" x14ac:dyDescent="0.3">
      <c r="A248" s="119">
        <v>234</v>
      </c>
      <c r="B248" s="120" t="s">
        <v>324</v>
      </c>
      <c r="C248" s="121"/>
      <c r="D248" s="122"/>
      <c r="E248" s="124"/>
      <c r="F248" s="124"/>
      <c r="G248" s="122"/>
      <c r="H248" s="125" t="s">
        <v>161</v>
      </c>
      <c r="I248" s="126"/>
      <c r="J248" s="125"/>
      <c r="K248" s="142"/>
      <c r="L248" s="124"/>
      <c r="M248" s="127">
        <v>46136</v>
      </c>
      <c r="N248" s="127"/>
      <c r="O248" s="125"/>
      <c r="P248" s="125"/>
      <c r="Q248" s="125"/>
      <c r="R248" s="125"/>
      <c r="S248" s="99"/>
      <c r="T248" s="99"/>
      <c r="U248" s="99"/>
      <c r="V248" s="99"/>
      <c r="W248" s="99"/>
      <c r="X248" s="99"/>
      <c r="Y248" s="99"/>
      <c r="Z248" s="99"/>
      <c r="AA248" s="99"/>
      <c r="AB248" s="99"/>
      <c r="AC248" s="99"/>
      <c r="AD248" s="99"/>
      <c r="AE248" s="99"/>
      <c r="AF248" s="99"/>
      <c r="AG248" s="99"/>
      <c r="AH248" s="99"/>
      <c r="AI248" s="99"/>
      <c r="AJ248" s="99"/>
      <c r="AK248" s="99"/>
      <c r="AL248" s="99"/>
      <c r="AM248" s="99"/>
      <c r="AN248" s="99"/>
      <c r="AO248" s="99"/>
      <c r="AP248" s="99"/>
      <c r="AQ248" s="99"/>
      <c r="AR248" s="99"/>
      <c r="AS248" s="99"/>
      <c r="AT248" s="99"/>
      <c r="AU248" s="99"/>
      <c r="AV248" s="99"/>
      <c r="AW248" s="99"/>
      <c r="AX248" s="99"/>
      <c r="AY248" s="99"/>
      <c r="AZ248" s="99"/>
      <c r="BA248" s="99"/>
      <c r="BB248" s="99"/>
      <c r="BC248" s="99"/>
      <c r="BD248" s="99"/>
      <c r="BE248" s="99"/>
      <c r="BF248" s="99"/>
      <c r="BG248" s="99"/>
      <c r="BH248" s="99"/>
      <c r="BI248" s="99"/>
      <c r="BJ248" s="99"/>
      <c r="BK248" s="99"/>
      <c r="BL248" s="99"/>
      <c r="BM248" s="99"/>
      <c r="BN248" s="99"/>
      <c r="BO248" s="99"/>
      <c r="BP248" s="99"/>
      <c r="BQ248" s="99"/>
      <c r="BR248" s="99"/>
      <c r="BS248" s="99"/>
      <c r="BT248" s="99"/>
    </row>
    <row r="249" spans="1:72" s="97" customFormat="1" ht="16.5" x14ac:dyDescent="0.3">
      <c r="A249" s="119">
        <v>235</v>
      </c>
      <c r="B249" s="120" t="s">
        <v>324</v>
      </c>
      <c r="C249" s="121"/>
      <c r="D249" s="122"/>
      <c r="E249" s="124"/>
      <c r="F249" s="124"/>
      <c r="G249" s="122"/>
      <c r="H249" s="125" t="s">
        <v>161</v>
      </c>
      <c r="I249" s="126"/>
      <c r="J249" s="125"/>
      <c r="K249" s="142"/>
      <c r="L249" s="124"/>
      <c r="M249" s="127">
        <v>46136</v>
      </c>
      <c r="N249" s="127"/>
      <c r="O249" s="125"/>
      <c r="P249" s="125"/>
      <c r="Q249" s="125"/>
      <c r="R249" s="125"/>
      <c r="S249" s="99"/>
      <c r="T249" s="99"/>
      <c r="U249" s="99"/>
      <c r="V249" s="99"/>
      <c r="W249" s="99"/>
      <c r="X249" s="99"/>
      <c r="Y249" s="99"/>
      <c r="Z249" s="99"/>
      <c r="AA249" s="99"/>
      <c r="AB249" s="99"/>
      <c r="AC249" s="99"/>
      <c r="AD249" s="99"/>
      <c r="AE249" s="99"/>
      <c r="AF249" s="99"/>
      <c r="AG249" s="99"/>
      <c r="AH249" s="99"/>
      <c r="AI249" s="99"/>
      <c r="AJ249" s="99"/>
      <c r="AK249" s="99"/>
      <c r="AL249" s="99"/>
      <c r="AM249" s="99"/>
      <c r="AN249" s="99"/>
      <c r="AO249" s="99"/>
      <c r="AP249" s="99"/>
      <c r="AQ249" s="99"/>
      <c r="AR249" s="99"/>
      <c r="AS249" s="99"/>
      <c r="AT249" s="99"/>
      <c r="AU249" s="99"/>
      <c r="AV249" s="99"/>
      <c r="AW249" s="99"/>
      <c r="AX249" s="99"/>
      <c r="AY249" s="99"/>
      <c r="AZ249" s="99"/>
      <c r="BA249" s="99"/>
      <c r="BB249" s="99"/>
      <c r="BC249" s="99"/>
      <c r="BD249" s="99"/>
      <c r="BE249" s="99"/>
      <c r="BF249" s="99"/>
      <c r="BG249" s="99"/>
      <c r="BH249" s="99"/>
      <c r="BI249" s="99"/>
      <c r="BJ249" s="99"/>
      <c r="BK249" s="99"/>
      <c r="BL249" s="99"/>
      <c r="BM249" s="99"/>
      <c r="BN249" s="99"/>
      <c r="BO249" s="99"/>
      <c r="BP249" s="99"/>
      <c r="BQ249" s="99"/>
      <c r="BR249" s="99"/>
      <c r="BS249" s="99"/>
      <c r="BT249" s="99"/>
    </row>
    <row r="250" spans="1:72" s="97" customFormat="1" ht="16.5" x14ac:dyDescent="0.3">
      <c r="A250" s="119">
        <v>236</v>
      </c>
      <c r="B250" s="120" t="s">
        <v>324</v>
      </c>
      <c r="C250" s="121"/>
      <c r="D250" s="122"/>
      <c r="E250" s="124"/>
      <c r="F250" s="124"/>
      <c r="G250" s="122"/>
      <c r="H250" s="125" t="s">
        <v>161</v>
      </c>
      <c r="I250" s="126"/>
      <c r="J250" s="125"/>
      <c r="K250" s="142"/>
      <c r="L250" s="124"/>
      <c r="M250" s="127">
        <v>46136</v>
      </c>
      <c r="N250" s="127"/>
      <c r="O250" s="125"/>
      <c r="P250" s="125"/>
      <c r="Q250" s="125"/>
      <c r="R250" s="125"/>
      <c r="S250" s="99"/>
      <c r="T250" s="99"/>
      <c r="U250" s="99"/>
      <c r="V250" s="99"/>
      <c r="W250" s="99"/>
      <c r="X250" s="99"/>
      <c r="Y250" s="99"/>
      <c r="Z250" s="99"/>
      <c r="AA250" s="99"/>
      <c r="AB250" s="99"/>
      <c r="AC250" s="99"/>
      <c r="AD250" s="99"/>
      <c r="AE250" s="99"/>
      <c r="AF250" s="99"/>
      <c r="AG250" s="99"/>
      <c r="AH250" s="99"/>
      <c r="AI250" s="99"/>
      <c r="AJ250" s="99"/>
      <c r="AK250" s="99"/>
      <c r="AL250" s="99"/>
      <c r="AM250" s="99"/>
      <c r="AN250" s="99"/>
      <c r="AO250" s="99"/>
      <c r="AP250" s="99"/>
      <c r="AQ250" s="99"/>
      <c r="AR250" s="99"/>
      <c r="AS250" s="99"/>
      <c r="AT250" s="99"/>
      <c r="AU250" s="99"/>
      <c r="AV250" s="99"/>
      <c r="AW250" s="99"/>
      <c r="AX250" s="99"/>
      <c r="AY250" s="99"/>
      <c r="AZ250" s="99"/>
      <c r="BA250" s="99"/>
      <c r="BB250" s="99"/>
      <c r="BC250" s="99"/>
      <c r="BD250" s="99"/>
      <c r="BE250" s="99"/>
      <c r="BF250" s="99"/>
      <c r="BG250" s="99"/>
      <c r="BH250" s="99"/>
      <c r="BI250" s="99"/>
      <c r="BJ250" s="99"/>
      <c r="BK250" s="99"/>
      <c r="BL250" s="99"/>
      <c r="BM250" s="99"/>
      <c r="BN250" s="99"/>
      <c r="BO250" s="99"/>
      <c r="BP250" s="99"/>
      <c r="BQ250" s="99"/>
      <c r="BR250" s="99"/>
      <c r="BS250" s="99"/>
      <c r="BT250" s="99"/>
    </row>
    <row r="251" spans="1:72" s="97" customFormat="1" ht="16.5" x14ac:dyDescent="0.3">
      <c r="A251" s="119">
        <v>237</v>
      </c>
      <c r="B251" s="120" t="s">
        <v>324</v>
      </c>
      <c r="C251" s="121"/>
      <c r="D251" s="122"/>
      <c r="E251" s="124"/>
      <c r="F251" s="124"/>
      <c r="G251" s="122"/>
      <c r="H251" s="125" t="s">
        <v>161</v>
      </c>
      <c r="I251" s="126"/>
      <c r="J251" s="125"/>
      <c r="K251" s="142"/>
      <c r="L251" s="124"/>
      <c r="M251" s="127">
        <v>46136</v>
      </c>
      <c r="N251" s="127"/>
      <c r="O251" s="125"/>
      <c r="P251" s="125"/>
      <c r="Q251" s="125"/>
      <c r="R251" s="125"/>
      <c r="S251" s="99"/>
      <c r="T251" s="99"/>
      <c r="U251" s="99"/>
      <c r="V251" s="99"/>
      <c r="W251" s="99"/>
      <c r="X251" s="99"/>
      <c r="Y251" s="99"/>
      <c r="Z251" s="99"/>
      <c r="AA251" s="99"/>
      <c r="AB251" s="99"/>
      <c r="AC251" s="99"/>
      <c r="AD251" s="99"/>
      <c r="AE251" s="99"/>
      <c r="AF251" s="99"/>
      <c r="AG251" s="99"/>
      <c r="AH251" s="99"/>
      <c r="AI251" s="99"/>
      <c r="AJ251" s="99"/>
      <c r="AK251" s="99"/>
      <c r="AL251" s="99"/>
      <c r="AM251" s="99"/>
      <c r="AN251" s="99"/>
      <c r="AO251" s="99"/>
      <c r="AP251" s="99"/>
      <c r="AQ251" s="99"/>
      <c r="AR251" s="99"/>
      <c r="AS251" s="99"/>
      <c r="AT251" s="99"/>
      <c r="AU251" s="99"/>
      <c r="AV251" s="99"/>
      <c r="AW251" s="99"/>
      <c r="AX251" s="99"/>
      <c r="AY251" s="99"/>
      <c r="AZ251" s="99"/>
      <c r="BA251" s="99"/>
      <c r="BB251" s="99"/>
      <c r="BC251" s="99"/>
      <c r="BD251" s="99"/>
      <c r="BE251" s="99"/>
      <c r="BF251" s="99"/>
      <c r="BG251" s="99"/>
      <c r="BH251" s="99"/>
      <c r="BI251" s="99"/>
      <c r="BJ251" s="99"/>
      <c r="BK251" s="99"/>
      <c r="BL251" s="99"/>
      <c r="BM251" s="99"/>
      <c r="BN251" s="99"/>
      <c r="BO251" s="99"/>
      <c r="BP251" s="99"/>
      <c r="BQ251" s="99"/>
      <c r="BR251" s="99"/>
      <c r="BS251" s="99"/>
      <c r="BT251" s="99"/>
    </row>
    <row r="252" spans="1:72" s="97" customFormat="1" ht="16.5" x14ac:dyDescent="0.3">
      <c r="A252" s="119">
        <v>238</v>
      </c>
      <c r="B252" s="120" t="s">
        <v>324</v>
      </c>
      <c r="C252" s="121"/>
      <c r="D252" s="122"/>
      <c r="E252" s="124"/>
      <c r="F252" s="124"/>
      <c r="G252" s="122"/>
      <c r="H252" s="125" t="s">
        <v>161</v>
      </c>
      <c r="I252" s="126"/>
      <c r="J252" s="125"/>
      <c r="K252" s="142"/>
      <c r="L252" s="124"/>
      <c r="M252" s="127">
        <v>46136</v>
      </c>
      <c r="N252" s="127"/>
      <c r="O252" s="125"/>
      <c r="P252" s="125"/>
      <c r="Q252" s="125"/>
      <c r="R252" s="125"/>
      <c r="S252" s="99"/>
      <c r="T252" s="99"/>
      <c r="U252" s="99"/>
      <c r="V252" s="99"/>
      <c r="W252" s="99"/>
      <c r="X252" s="99"/>
      <c r="Y252" s="99"/>
      <c r="Z252" s="99"/>
      <c r="AA252" s="99"/>
      <c r="AB252" s="99"/>
      <c r="AC252" s="99"/>
      <c r="AD252" s="99"/>
      <c r="AE252" s="99"/>
      <c r="AF252" s="99"/>
      <c r="AG252" s="99"/>
      <c r="AH252" s="99"/>
      <c r="AI252" s="99"/>
      <c r="AJ252" s="99"/>
      <c r="AK252" s="99"/>
      <c r="AL252" s="99"/>
      <c r="AM252" s="99"/>
      <c r="AN252" s="99"/>
      <c r="AO252" s="99"/>
      <c r="AP252" s="99"/>
      <c r="AQ252" s="99"/>
      <c r="AR252" s="99"/>
      <c r="AS252" s="99"/>
      <c r="AT252" s="99"/>
      <c r="AU252" s="99"/>
      <c r="AV252" s="99"/>
      <c r="AW252" s="99"/>
      <c r="AX252" s="99"/>
      <c r="AY252" s="99"/>
      <c r="AZ252" s="99"/>
      <c r="BA252" s="99"/>
      <c r="BB252" s="99"/>
      <c r="BC252" s="99"/>
      <c r="BD252" s="99"/>
      <c r="BE252" s="99"/>
      <c r="BF252" s="99"/>
      <c r="BG252" s="99"/>
      <c r="BH252" s="99"/>
      <c r="BI252" s="99"/>
      <c r="BJ252" s="99"/>
      <c r="BK252" s="99"/>
      <c r="BL252" s="99"/>
      <c r="BM252" s="99"/>
      <c r="BN252" s="99"/>
      <c r="BO252" s="99"/>
      <c r="BP252" s="99"/>
      <c r="BQ252" s="99"/>
      <c r="BR252" s="99"/>
      <c r="BS252" s="99"/>
      <c r="BT252" s="99"/>
    </row>
    <row r="253" spans="1:72" s="97" customFormat="1" ht="16.5" x14ac:dyDescent="0.3">
      <c r="A253" s="119">
        <v>239</v>
      </c>
      <c r="B253" s="120" t="s">
        <v>324</v>
      </c>
      <c r="C253" s="121"/>
      <c r="D253" s="122"/>
      <c r="E253" s="124"/>
      <c r="F253" s="124"/>
      <c r="G253" s="122"/>
      <c r="H253" s="125" t="s">
        <v>161</v>
      </c>
      <c r="I253" s="126"/>
      <c r="J253" s="125"/>
      <c r="K253" s="142"/>
      <c r="L253" s="124"/>
      <c r="M253" s="127">
        <v>46136</v>
      </c>
      <c r="N253" s="127"/>
      <c r="O253" s="125"/>
      <c r="P253" s="125"/>
      <c r="Q253" s="125"/>
      <c r="R253" s="125"/>
      <c r="S253" s="99"/>
      <c r="T253" s="99"/>
      <c r="U253" s="99"/>
      <c r="V253" s="99"/>
      <c r="W253" s="99"/>
      <c r="X253" s="99"/>
      <c r="Y253" s="99"/>
      <c r="Z253" s="99"/>
      <c r="AA253" s="99"/>
      <c r="AB253" s="99"/>
      <c r="AC253" s="99"/>
      <c r="AD253" s="99"/>
      <c r="AE253" s="99"/>
      <c r="AF253" s="99"/>
      <c r="AG253" s="99"/>
      <c r="AH253" s="99"/>
      <c r="AI253" s="99"/>
      <c r="AJ253" s="99"/>
      <c r="AK253" s="99"/>
      <c r="AL253" s="99"/>
      <c r="AM253" s="99"/>
      <c r="AN253" s="99"/>
      <c r="AO253" s="99"/>
      <c r="AP253" s="99"/>
      <c r="AQ253" s="99"/>
      <c r="AR253" s="99"/>
      <c r="AS253" s="99"/>
      <c r="AT253" s="99"/>
      <c r="AU253" s="99"/>
      <c r="AV253" s="99"/>
      <c r="AW253" s="99"/>
      <c r="AX253" s="99"/>
      <c r="AY253" s="99"/>
      <c r="AZ253" s="99"/>
      <c r="BA253" s="99"/>
      <c r="BB253" s="99"/>
      <c r="BC253" s="99"/>
      <c r="BD253" s="99"/>
      <c r="BE253" s="99"/>
      <c r="BF253" s="99"/>
      <c r="BG253" s="99"/>
      <c r="BH253" s="99"/>
      <c r="BI253" s="99"/>
      <c r="BJ253" s="99"/>
      <c r="BK253" s="99"/>
      <c r="BL253" s="99"/>
      <c r="BM253" s="99"/>
      <c r="BN253" s="99"/>
      <c r="BO253" s="99"/>
      <c r="BP253" s="99"/>
      <c r="BQ253" s="99"/>
      <c r="BR253" s="99"/>
      <c r="BS253" s="99"/>
      <c r="BT253" s="99"/>
    </row>
    <row r="254" spans="1:72" s="97" customFormat="1" ht="16.5" x14ac:dyDescent="0.3">
      <c r="A254" s="119">
        <v>240</v>
      </c>
      <c r="B254" s="120" t="s">
        <v>324</v>
      </c>
      <c r="C254" s="121"/>
      <c r="D254" s="122"/>
      <c r="E254" s="124"/>
      <c r="F254" s="124"/>
      <c r="G254" s="122"/>
      <c r="H254" s="125" t="s">
        <v>161</v>
      </c>
      <c r="I254" s="126"/>
      <c r="J254" s="125"/>
      <c r="K254" s="142"/>
      <c r="L254" s="124"/>
      <c r="M254" s="127">
        <v>46136</v>
      </c>
      <c r="N254" s="127"/>
      <c r="O254" s="125"/>
      <c r="P254" s="125"/>
      <c r="Q254" s="125"/>
      <c r="R254" s="125"/>
      <c r="S254" s="99"/>
      <c r="T254" s="99"/>
      <c r="U254" s="99"/>
      <c r="V254" s="99"/>
      <c r="W254" s="99"/>
      <c r="X254" s="99"/>
      <c r="Y254" s="99"/>
      <c r="Z254" s="99"/>
      <c r="AA254" s="99"/>
      <c r="AB254" s="99"/>
      <c r="AC254" s="99"/>
      <c r="AD254" s="99"/>
      <c r="AE254" s="99"/>
      <c r="AF254" s="99"/>
      <c r="AG254" s="99"/>
      <c r="AH254" s="99"/>
      <c r="AI254" s="99"/>
      <c r="AJ254" s="99"/>
      <c r="AK254" s="99"/>
      <c r="AL254" s="99"/>
      <c r="AM254" s="99"/>
      <c r="AN254" s="99"/>
      <c r="AO254" s="99"/>
      <c r="AP254" s="99"/>
      <c r="AQ254" s="99"/>
      <c r="AR254" s="99"/>
      <c r="AS254" s="99"/>
      <c r="AT254" s="99"/>
      <c r="AU254" s="99"/>
      <c r="AV254" s="99"/>
      <c r="AW254" s="99"/>
      <c r="AX254" s="99"/>
      <c r="AY254" s="99"/>
      <c r="AZ254" s="99"/>
      <c r="BA254" s="99"/>
      <c r="BB254" s="99"/>
      <c r="BC254" s="99"/>
      <c r="BD254" s="99"/>
      <c r="BE254" s="99"/>
      <c r="BF254" s="99"/>
      <c r="BG254" s="99"/>
      <c r="BH254" s="99"/>
      <c r="BI254" s="99"/>
      <c r="BJ254" s="99"/>
      <c r="BK254" s="99"/>
      <c r="BL254" s="99"/>
      <c r="BM254" s="99"/>
      <c r="BN254" s="99"/>
      <c r="BO254" s="99"/>
      <c r="BP254" s="99"/>
      <c r="BQ254" s="99"/>
      <c r="BR254" s="99"/>
      <c r="BS254" s="99"/>
      <c r="BT254" s="99"/>
    </row>
    <row r="255" spans="1:72" s="97" customFormat="1" ht="16.5" x14ac:dyDescent="0.3">
      <c r="A255" s="119">
        <v>241</v>
      </c>
      <c r="B255" s="120" t="s">
        <v>324</v>
      </c>
      <c r="C255" s="121"/>
      <c r="D255" s="122"/>
      <c r="E255" s="124"/>
      <c r="F255" s="124"/>
      <c r="G255" s="122"/>
      <c r="H255" s="125" t="s">
        <v>161</v>
      </c>
      <c r="I255" s="126"/>
      <c r="J255" s="125"/>
      <c r="K255" s="142"/>
      <c r="L255" s="124"/>
      <c r="M255" s="127">
        <v>46136</v>
      </c>
      <c r="N255" s="127"/>
      <c r="O255" s="125"/>
      <c r="P255" s="125"/>
      <c r="Q255" s="125"/>
      <c r="R255" s="125"/>
      <c r="S255" s="99"/>
      <c r="T255" s="99"/>
      <c r="U255" s="99"/>
      <c r="V255" s="99"/>
      <c r="W255" s="99"/>
      <c r="X255" s="99"/>
      <c r="Y255" s="99"/>
      <c r="Z255" s="99"/>
      <c r="AA255" s="99"/>
      <c r="AB255" s="99"/>
      <c r="AC255" s="99"/>
      <c r="AD255" s="99"/>
      <c r="AE255" s="99"/>
      <c r="AF255" s="99"/>
      <c r="AG255" s="99"/>
      <c r="AH255" s="99"/>
      <c r="AI255" s="99"/>
      <c r="AJ255" s="99"/>
      <c r="AK255" s="99"/>
      <c r="AL255" s="99"/>
      <c r="AM255" s="99"/>
      <c r="AN255" s="99"/>
      <c r="AO255" s="99"/>
      <c r="AP255" s="99"/>
      <c r="AQ255" s="99"/>
      <c r="AR255" s="99"/>
      <c r="AS255" s="99"/>
      <c r="AT255" s="99"/>
      <c r="AU255" s="99"/>
      <c r="AV255" s="99"/>
      <c r="AW255" s="99"/>
      <c r="AX255" s="99"/>
      <c r="AY255" s="99"/>
      <c r="AZ255" s="99"/>
      <c r="BA255" s="99"/>
      <c r="BB255" s="99"/>
      <c r="BC255" s="99"/>
      <c r="BD255" s="99"/>
      <c r="BE255" s="99"/>
      <c r="BF255" s="99"/>
      <c r="BG255" s="99"/>
      <c r="BH255" s="99"/>
      <c r="BI255" s="99"/>
      <c r="BJ255" s="99"/>
      <c r="BK255" s="99"/>
      <c r="BL255" s="99"/>
      <c r="BM255" s="99"/>
      <c r="BN255" s="99"/>
      <c r="BO255" s="99"/>
      <c r="BP255" s="99"/>
      <c r="BQ255" s="99"/>
      <c r="BR255" s="99"/>
      <c r="BS255" s="99"/>
      <c r="BT255" s="99"/>
    </row>
    <row r="256" spans="1:72" s="97" customFormat="1" ht="16.5" x14ac:dyDescent="0.3">
      <c r="A256" s="119">
        <v>242</v>
      </c>
      <c r="B256" s="120" t="s">
        <v>324</v>
      </c>
      <c r="C256" s="121"/>
      <c r="D256" s="122"/>
      <c r="E256" s="124"/>
      <c r="F256" s="124"/>
      <c r="G256" s="122"/>
      <c r="H256" s="125" t="s">
        <v>161</v>
      </c>
      <c r="I256" s="126"/>
      <c r="J256" s="125"/>
      <c r="K256" s="142"/>
      <c r="L256" s="124"/>
      <c r="M256" s="127">
        <v>46136</v>
      </c>
      <c r="N256" s="127"/>
      <c r="O256" s="125"/>
      <c r="P256" s="125"/>
      <c r="Q256" s="125"/>
      <c r="R256" s="125"/>
      <c r="S256" s="99"/>
      <c r="T256" s="99"/>
      <c r="U256" s="99"/>
      <c r="V256" s="99"/>
      <c r="W256" s="99"/>
      <c r="X256" s="99"/>
      <c r="Y256" s="99"/>
      <c r="Z256" s="99"/>
      <c r="AA256" s="99"/>
      <c r="AB256" s="99"/>
      <c r="AC256" s="99"/>
      <c r="AD256" s="99"/>
      <c r="AE256" s="99"/>
      <c r="AF256" s="99"/>
      <c r="AG256" s="99"/>
      <c r="AH256" s="99"/>
      <c r="AI256" s="99"/>
      <c r="AJ256" s="99"/>
      <c r="AK256" s="99"/>
      <c r="AL256" s="99"/>
      <c r="AM256" s="99"/>
      <c r="AN256" s="99"/>
      <c r="AO256" s="99"/>
      <c r="AP256" s="99"/>
      <c r="AQ256" s="99"/>
      <c r="AR256" s="99"/>
      <c r="AS256" s="99"/>
      <c r="AT256" s="99"/>
      <c r="AU256" s="99"/>
      <c r="AV256" s="99"/>
      <c r="AW256" s="99"/>
      <c r="AX256" s="99"/>
      <c r="AY256" s="99"/>
      <c r="AZ256" s="99"/>
      <c r="BA256" s="99"/>
      <c r="BB256" s="99"/>
      <c r="BC256" s="99"/>
      <c r="BD256" s="99"/>
      <c r="BE256" s="99"/>
      <c r="BF256" s="99"/>
      <c r="BG256" s="99"/>
      <c r="BH256" s="99"/>
      <c r="BI256" s="99"/>
      <c r="BJ256" s="99"/>
      <c r="BK256" s="99"/>
      <c r="BL256" s="99"/>
      <c r="BM256" s="99"/>
      <c r="BN256" s="99"/>
      <c r="BO256" s="99"/>
      <c r="BP256" s="99"/>
      <c r="BQ256" s="99"/>
      <c r="BR256" s="99"/>
      <c r="BS256" s="99"/>
      <c r="BT256" s="99"/>
    </row>
    <row r="257" spans="1:72" s="97" customFormat="1" ht="264" x14ac:dyDescent="0.3">
      <c r="A257" s="119">
        <v>243</v>
      </c>
      <c r="B257" s="120" t="s">
        <v>324</v>
      </c>
      <c r="C257" s="130">
        <v>43006</v>
      </c>
      <c r="D257" s="131" t="s">
        <v>325</v>
      </c>
      <c r="E257" s="131" t="s">
        <v>326</v>
      </c>
      <c r="F257" s="138"/>
      <c r="G257" s="139" t="s">
        <v>327</v>
      </c>
      <c r="H257" s="125" t="s">
        <v>161</v>
      </c>
      <c r="I257" s="126" t="s">
        <v>328</v>
      </c>
      <c r="J257" s="125"/>
      <c r="K257" s="125"/>
      <c r="L257" s="124"/>
      <c r="M257" s="127">
        <v>46136</v>
      </c>
      <c r="N257" s="127"/>
      <c r="O257" s="125"/>
      <c r="P257" s="125"/>
      <c r="Q257" s="125"/>
      <c r="R257" s="125"/>
      <c r="S257" s="99"/>
      <c r="T257" s="99"/>
      <c r="U257" s="99"/>
      <c r="V257" s="99"/>
      <c r="W257" s="99"/>
      <c r="X257" s="99"/>
      <c r="Y257" s="99"/>
      <c r="Z257" s="99"/>
      <c r="AA257" s="99"/>
      <c r="AB257" s="99"/>
      <c r="AC257" s="99"/>
      <c r="AD257" s="99"/>
      <c r="AE257" s="99"/>
      <c r="AF257" s="99"/>
      <c r="AG257" s="99"/>
      <c r="AH257" s="99"/>
      <c r="AI257" s="99"/>
      <c r="AJ257" s="99"/>
      <c r="AK257" s="99"/>
      <c r="AL257" s="99"/>
      <c r="AM257" s="99"/>
      <c r="AN257" s="99"/>
      <c r="AO257" s="99"/>
      <c r="AP257" s="99"/>
      <c r="AQ257" s="99"/>
      <c r="AR257" s="99"/>
      <c r="AS257" s="99"/>
      <c r="AT257" s="99"/>
      <c r="AU257" s="99"/>
      <c r="AV257" s="99"/>
      <c r="AW257" s="99"/>
      <c r="AX257" s="99"/>
      <c r="AY257" s="99"/>
      <c r="AZ257" s="99"/>
      <c r="BA257" s="99"/>
      <c r="BB257" s="99"/>
      <c r="BC257" s="99"/>
      <c r="BD257" s="99"/>
      <c r="BE257" s="99"/>
      <c r="BF257" s="99"/>
      <c r="BG257" s="99"/>
      <c r="BH257" s="99"/>
      <c r="BI257" s="99"/>
      <c r="BJ257" s="99"/>
      <c r="BK257" s="99"/>
      <c r="BL257" s="99"/>
      <c r="BM257" s="99"/>
      <c r="BN257" s="99"/>
      <c r="BO257" s="99"/>
      <c r="BP257" s="99"/>
      <c r="BQ257" s="99"/>
      <c r="BR257" s="99"/>
      <c r="BS257" s="99"/>
      <c r="BT257" s="99"/>
    </row>
    <row r="258" spans="1:72" s="97" customFormat="1" ht="264" x14ac:dyDescent="0.3">
      <c r="A258" s="119">
        <v>244</v>
      </c>
      <c r="B258" s="120" t="s">
        <v>329</v>
      </c>
      <c r="C258" s="130">
        <v>43006</v>
      </c>
      <c r="D258" s="131" t="s">
        <v>325</v>
      </c>
      <c r="E258" s="131" t="s">
        <v>326</v>
      </c>
      <c r="F258" s="138"/>
      <c r="G258" s="138" t="s">
        <v>330</v>
      </c>
      <c r="H258" s="125" t="s">
        <v>161</v>
      </c>
      <c r="I258" s="126" t="s">
        <v>331</v>
      </c>
      <c r="J258" s="125"/>
      <c r="K258" s="125"/>
      <c r="L258" s="124"/>
      <c r="M258" s="127">
        <v>46136</v>
      </c>
      <c r="N258" s="127"/>
      <c r="O258" s="125"/>
      <c r="P258" s="125"/>
      <c r="Q258" s="125"/>
      <c r="R258" s="125"/>
      <c r="S258" s="99"/>
      <c r="T258" s="99"/>
      <c r="U258" s="99"/>
      <c r="V258" s="99"/>
      <c r="W258" s="99"/>
      <c r="X258" s="99"/>
      <c r="Y258" s="99"/>
      <c r="Z258" s="99"/>
      <c r="AA258" s="99"/>
      <c r="AB258" s="99"/>
      <c r="AC258" s="99"/>
      <c r="AD258" s="99"/>
      <c r="AE258" s="99"/>
      <c r="AF258" s="99"/>
      <c r="AG258" s="99"/>
      <c r="AH258" s="99"/>
      <c r="AI258" s="99"/>
      <c r="AJ258" s="99"/>
      <c r="AK258" s="99"/>
      <c r="AL258" s="99"/>
      <c r="AM258" s="99"/>
      <c r="AN258" s="99"/>
      <c r="AO258" s="99"/>
      <c r="AP258" s="99"/>
      <c r="AQ258" s="99"/>
      <c r="AR258" s="99"/>
      <c r="AS258" s="99"/>
      <c r="AT258" s="99"/>
      <c r="AU258" s="99"/>
      <c r="AV258" s="99"/>
      <c r="AW258" s="99"/>
      <c r="AX258" s="99"/>
      <c r="AY258" s="99"/>
      <c r="AZ258" s="99"/>
      <c r="BA258" s="99"/>
      <c r="BB258" s="99"/>
      <c r="BC258" s="99"/>
      <c r="BD258" s="99"/>
      <c r="BE258" s="99"/>
      <c r="BF258" s="99"/>
      <c r="BG258" s="99"/>
      <c r="BH258" s="99"/>
      <c r="BI258" s="99"/>
      <c r="BJ258" s="99"/>
      <c r="BK258" s="99"/>
      <c r="BL258" s="99"/>
      <c r="BM258" s="99"/>
      <c r="BN258" s="99"/>
      <c r="BO258" s="99"/>
      <c r="BP258" s="99"/>
      <c r="BQ258" s="99"/>
      <c r="BR258" s="99"/>
      <c r="BS258" s="99"/>
      <c r="BT258" s="99"/>
    </row>
    <row r="259" spans="1:72" s="97" customFormat="1" ht="264" x14ac:dyDescent="0.3">
      <c r="A259" s="119">
        <v>245</v>
      </c>
      <c r="B259" s="120" t="s">
        <v>329</v>
      </c>
      <c r="C259" s="130">
        <v>43006</v>
      </c>
      <c r="D259" s="131" t="s">
        <v>325</v>
      </c>
      <c r="E259" s="131" t="s">
        <v>326</v>
      </c>
      <c r="F259" s="138"/>
      <c r="G259" s="138" t="s">
        <v>332</v>
      </c>
      <c r="H259" s="125" t="s">
        <v>161</v>
      </c>
      <c r="I259" s="126" t="s">
        <v>333</v>
      </c>
      <c r="J259" s="125"/>
      <c r="K259" s="125"/>
      <c r="L259" s="124"/>
      <c r="M259" s="127">
        <v>46136</v>
      </c>
      <c r="N259" s="127"/>
      <c r="O259" s="125"/>
      <c r="P259" s="125"/>
      <c r="Q259" s="125"/>
      <c r="R259" s="125"/>
      <c r="S259" s="99"/>
      <c r="T259" s="99"/>
      <c r="U259" s="99"/>
      <c r="V259" s="99"/>
      <c r="W259" s="99"/>
      <c r="X259" s="99"/>
      <c r="Y259" s="99"/>
      <c r="Z259" s="99"/>
      <c r="AA259" s="99"/>
      <c r="AB259" s="99"/>
      <c r="AC259" s="99"/>
      <c r="AD259" s="99"/>
      <c r="AE259" s="99"/>
      <c r="AF259" s="99"/>
      <c r="AG259" s="99"/>
      <c r="AH259" s="99"/>
      <c r="AI259" s="99"/>
      <c r="AJ259" s="99"/>
      <c r="AK259" s="99"/>
      <c r="AL259" s="99"/>
      <c r="AM259" s="99"/>
      <c r="AN259" s="99"/>
      <c r="AO259" s="99"/>
      <c r="AP259" s="99"/>
      <c r="AQ259" s="99"/>
      <c r="AR259" s="99"/>
      <c r="AS259" s="99"/>
      <c r="AT259" s="99"/>
      <c r="AU259" s="99"/>
      <c r="AV259" s="99"/>
      <c r="AW259" s="99"/>
      <c r="AX259" s="99"/>
      <c r="AY259" s="99"/>
      <c r="AZ259" s="99"/>
      <c r="BA259" s="99"/>
      <c r="BB259" s="99"/>
      <c r="BC259" s="99"/>
      <c r="BD259" s="99"/>
      <c r="BE259" s="99"/>
      <c r="BF259" s="99"/>
      <c r="BG259" s="99"/>
      <c r="BH259" s="99"/>
      <c r="BI259" s="99"/>
      <c r="BJ259" s="99"/>
      <c r="BK259" s="99"/>
      <c r="BL259" s="99"/>
      <c r="BM259" s="99"/>
      <c r="BN259" s="99"/>
      <c r="BO259" s="99"/>
      <c r="BP259" s="99"/>
      <c r="BQ259" s="99"/>
      <c r="BR259" s="99"/>
      <c r="BS259" s="99"/>
      <c r="BT259" s="99"/>
    </row>
    <row r="260" spans="1:72" s="97" customFormat="1" ht="264" x14ac:dyDescent="0.3">
      <c r="A260" s="119">
        <v>246</v>
      </c>
      <c r="B260" s="120" t="s">
        <v>329</v>
      </c>
      <c r="C260" s="130">
        <v>43006</v>
      </c>
      <c r="D260" s="131" t="s">
        <v>325</v>
      </c>
      <c r="E260" s="131" t="s">
        <v>326</v>
      </c>
      <c r="F260" s="138"/>
      <c r="G260" s="138" t="s">
        <v>334</v>
      </c>
      <c r="H260" s="125" t="s">
        <v>161</v>
      </c>
      <c r="I260" s="126" t="s">
        <v>335</v>
      </c>
      <c r="J260" s="125"/>
      <c r="K260" s="125"/>
      <c r="L260" s="124"/>
      <c r="M260" s="127">
        <v>46136</v>
      </c>
      <c r="N260" s="127"/>
      <c r="O260" s="125"/>
      <c r="P260" s="125"/>
      <c r="Q260" s="125"/>
      <c r="R260" s="125"/>
      <c r="S260" s="99"/>
      <c r="T260" s="99"/>
      <c r="U260" s="99"/>
      <c r="V260" s="99"/>
      <c r="W260" s="99"/>
      <c r="X260" s="99"/>
      <c r="Y260" s="99"/>
      <c r="Z260" s="99"/>
      <c r="AA260" s="99"/>
      <c r="AB260" s="99"/>
      <c r="AC260" s="99"/>
      <c r="AD260" s="99"/>
      <c r="AE260" s="99"/>
      <c r="AF260" s="99"/>
      <c r="AG260" s="99"/>
      <c r="AH260" s="99"/>
      <c r="AI260" s="99"/>
      <c r="AJ260" s="99"/>
      <c r="AK260" s="99"/>
      <c r="AL260" s="99"/>
      <c r="AM260" s="99"/>
      <c r="AN260" s="99"/>
      <c r="AO260" s="99"/>
      <c r="AP260" s="99"/>
      <c r="AQ260" s="99"/>
      <c r="AR260" s="99"/>
      <c r="AS260" s="99"/>
      <c r="AT260" s="99"/>
      <c r="AU260" s="99"/>
      <c r="AV260" s="99"/>
      <c r="AW260" s="99"/>
      <c r="AX260" s="99"/>
      <c r="AY260" s="99"/>
      <c r="AZ260" s="99"/>
      <c r="BA260" s="99"/>
      <c r="BB260" s="99"/>
      <c r="BC260" s="99"/>
      <c r="BD260" s="99"/>
      <c r="BE260" s="99"/>
      <c r="BF260" s="99"/>
      <c r="BG260" s="99"/>
      <c r="BH260" s="99"/>
      <c r="BI260" s="99"/>
      <c r="BJ260" s="99"/>
      <c r="BK260" s="99"/>
      <c r="BL260" s="99"/>
      <c r="BM260" s="99"/>
      <c r="BN260" s="99"/>
      <c r="BO260" s="99"/>
      <c r="BP260" s="99"/>
      <c r="BQ260" s="99"/>
      <c r="BR260" s="99"/>
      <c r="BS260" s="99"/>
      <c r="BT260" s="99"/>
    </row>
    <row r="261" spans="1:72" s="97" customFormat="1" ht="264" x14ac:dyDescent="0.3">
      <c r="A261" s="119">
        <v>247</v>
      </c>
      <c r="B261" s="120" t="s">
        <v>329</v>
      </c>
      <c r="C261" s="130">
        <v>43006</v>
      </c>
      <c r="D261" s="131" t="s">
        <v>325</v>
      </c>
      <c r="E261" s="131" t="s">
        <v>326</v>
      </c>
      <c r="F261" s="138"/>
      <c r="G261" s="138" t="s">
        <v>336</v>
      </c>
      <c r="H261" s="125" t="s">
        <v>161</v>
      </c>
      <c r="I261" s="126" t="s">
        <v>335</v>
      </c>
      <c r="J261" s="125"/>
      <c r="K261" s="125"/>
      <c r="L261" s="124"/>
      <c r="M261" s="127">
        <v>46136</v>
      </c>
      <c r="N261" s="127"/>
      <c r="O261" s="125"/>
      <c r="P261" s="125"/>
      <c r="Q261" s="125"/>
      <c r="R261" s="125"/>
      <c r="S261" s="99"/>
      <c r="T261" s="99"/>
      <c r="U261" s="99"/>
      <c r="V261" s="99"/>
      <c r="W261" s="99"/>
      <c r="X261" s="99"/>
      <c r="Y261" s="99"/>
      <c r="Z261" s="99"/>
      <c r="AA261" s="99"/>
      <c r="AB261" s="99"/>
      <c r="AC261" s="99"/>
      <c r="AD261" s="99"/>
      <c r="AE261" s="99"/>
      <c r="AF261" s="99"/>
      <c r="AG261" s="99"/>
      <c r="AH261" s="99"/>
      <c r="AI261" s="99"/>
      <c r="AJ261" s="99"/>
      <c r="AK261" s="99"/>
      <c r="AL261" s="99"/>
      <c r="AM261" s="99"/>
      <c r="AN261" s="99"/>
      <c r="AO261" s="99"/>
      <c r="AP261" s="99"/>
      <c r="AQ261" s="99"/>
      <c r="AR261" s="99"/>
      <c r="AS261" s="99"/>
      <c r="AT261" s="99"/>
      <c r="AU261" s="99"/>
      <c r="AV261" s="99"/>
      <c r="AW261" s="99"/>
      <c r="AX261" s="99"/>
      <c r="AY261" s="99"/>
      <c r="AZ261" s="99"/>
      <c r="BA261" s="99"/>
      <c r="BB261" s="99"/>
      <c r="BC261" s="99"/>
      <c r="BD261" s="99"/>
      <c r="BE261" s="99"/>
      <c r="BF261" s="99"/>
      <c r="BG261" s="99"/>
      <c r="BH261" s="99"/>
      <c r="BI261" s="99"/>
      <c r="BJ261" s="99"/>
      <c r="BK261" s="99"/>
      <c r="BL261" s="99"/>
      <c r="BM261" s="99"/>
      <c r="BN261" s="99"/>
      <c r="BO261" s="99"/>
      <c r="BP261" s="99"/>
      <c r="BQ261" s="99"/>
      <c r="BR261" s="99"/>
      <c r="BS261" s="99"/>
      <c r="BT261" s="99"/>
    </row>
    <row r="262" spans="1:72" s="97" customFormat="1" ht="264" x14ac:dyDescent="0.3">
      <c r="A262" s="119">
        <v>248</v>
      </c>
      <c r="B262" s="120" t="s">
        <v>329</v>
      </c>
      <c r="C262" s="130">
        <v>43006</v>
      </c>
      <c r="D262" s="131" t="s">
        <v>325</v>
      </c>
      <c r="E262" s="150" t="s">
        <v>326</v>
      </c>
      <c r="F262" s="138"/>
      <c r="G262" s="138" t="s">
        <v>337</v>
      </c>
      <c r="H262" s="125" t="s">
        <v>161</v>
      </c>
      <c r="I262" s="126" t="s">
        <v>335</v>
      </c>
      <c r="J262" s="125"/>
      <c r="K262" s="125"/>
      <c r="L262" s="124"/>
      <c r="M262" s="127">
        <v>46136</v>
      </c>
      <c r="N262" s="127"/>
      <c r="O262" s="125"/>
      <c r="P262" s="125"/>
      <c r="Q262" s="125"/>
      <c r="R262" s="125"/>
      <c r="S262" s="99"/>
      <c r="T262" s="99"/>
      <c r="U262" s="99"/>
      <c r="V262" s="99"/>
      <c r="W262" s="99"/>
      <c r="X262" s="99"/>
      <c r="Y262" s="99"/>
      <c r="Z262" s="99"/>
      <c r="AA262" s="99"/>
      <c r="AB262" s="99"/>
      <c r="AC262" s="99"/>
      <c r="AD262" s="99"/>
      <c r="AE262" s="99"/>
      <c r="AF262" s="99"/>
      <c r="AG262" s="99"/>
      <c r="AH262" s="99"/>
      <c r="AI262" s="99"/>
      <c r="AJ262" s="99"/>
      <c r="AK262" s="99"/>
      <c r="AL262" s="99"/>
      <c r="AM262" s="99"/>
      <c r="AN262" s="99"/>
      <c r="AO262" s="99"/>
      <c r="AP262" s="99"/>
      <c r="AQ262" s="99"/>
      <c r="AR262" s="99"/>
      <c r="AS262" s="99"/>
      <c r="AT262" s="99"/>
      <c r="AU262" s="99"/>
      <c r="AV262" s="99"/>
      <c r="AW262" s="99"/>
      <c r="AX262" s="99"/>
      <c r="AY262" s="99"/>
      <c r="AZ262" s="99"/>
      <c r="BA262" s="99"/>
      <c r="BB262" s="99"/>
      <c r="BC262" s="99"/>
      <c r="BD262" s="99"/>
      <c r="BE262" s="99"/>
      <c r="BF262" s="99"/>
      <c r="BG262" s="99"/>
      <c r="BH262" s="99"/>
      <c r="BI262" s="99"/>
      <c r="BJ262" s="99"/>
      <c r="BK262" s="99"/>
      <c r="BL262" s="99"/>
      <c r="BM262" s="99"/>
      <c r="BN262" s="99"/>
      <c r="BO262" s="99"/>
      <c r="BP262" s="99"/>
      <c r="BQ262" s="99"/>
      <c r="BR262" s="99"/>
      <c r="BS262" s="99"/>
      <c r="BT262" s="99"/>
    </row>
    <row r="263" spans="1:72" s="97" customFormat="1" ht="264" x14ac:dyDescent="0.3">
      <c r="A263" s="119">
        <v>249</v>
      </c>
      <c r="B263" s="120" t="s">
        <v>329</v>
      </c>
      <c r="C263" s="130">
        <v>43006</v>
      </c>
      <c r="D263" s="131" t="s">
        <v>325</v>
      </c>
      <c r="E263" s="150" t="s">
        <v>326</v>
      </c>
      <c r="F263" s="138"/>
      <c r="G263" s="138" t="s">
        <v>338</v>
      </c>
      <c r="H263" s="125" t="s">
        <v>161</v>
      </c>
      <c r="I263" s="126" t="s">
        <v>333</v>
      </c>
      <c r="J263" s="125"/>
      <c r="K263" s="125"/>
      <c r="L263" s="124"/>
      <c r="M263" s="127">
        <v>46136</v>
      </c>
      <c r="N263" s="127"/>
      <c r="O263" s="125"/>
      <c r="P263" s="125"/>
      <c r="Q263" s="125"/>
      <c r="R263" s="125"/>
      <c r="S263" s="99"/>
      <c r="T263" s="99"/>
      <c r="U263" s="99"/>
      <c r="V263" s="99"/>
      <c r="W263" s="99"/>
      <c r="X263" s="99"/>
      <c r="Y263" s="99"/>
      <c r="Z263" s="99"/>
      <c r="AA263" s="99"/>
      <c r="AB263" s="99"/>
      <c r="AC263" s="99"/>
      <c r="AD263" s="99"/>
      <c r="AE263" s="99"/>
      <c r="AF263" s="99"/>
      <c r="AG263" s="99"/>
      <c r="AH263" s="99"/>
      <c r="AI263" s="99"/>
      <c r="AJ263" s="99"/>
      <c r="AK263" s="99"/>
      <c r="AL263" s="99"/>
      <c r="AM263" s="99"/>
      <c r="AN263" s="99"/>
      <c r="AO263" s="99"/>
      <c r="AP263" s="99"/>
      <c r="AQ263" s="99"/>
      <c r="AR263" s="99"/>
      <c r="AS263" s="99"/>
      <c r="AT263" s="99"/>
      <c r="AU263" s="99"/>
      <c r="AV263" s="99"/>
      <c r="AW263" s="99"/>
      <c r="AX263" s="99"/>
      <c r="AY263" s="99"/>
      <c r="AZ263" s="99"/>
      <c r="BA263" s="99"/>
      <c r="BB263" s="99"/>
      <c r="BC263" s="99"/>
      <c r="BD263" s="99"/>
      <c r="BE263" s="99"/>
      <c r="BF263" s="99"/>
      <c r="BG263" s="99"/>
      <c r="BH263" s="99"/>
      <c r="BI263" s="99"/>
      <c r="BJ263" s="99"/>
      <c r="BK263" s="99"/>
      <c r="BL263" s="99"/>
      <c r="BM263" s="99"/>
      <c r="BN263" s="99"/>
      <c r="BO263" s="99"/>
      <c r="BP263" s="99"/>
      <c r="BQ263" s="99"/>
      <c r="BR263" s="99"/>
      <c r="BS263" s="99"/>
      <c r="BT263" s="99"/>
    </row>
    <row r="264" spans="1:72" s="97" customFormat="1" ht="264" x14ac:dyDescent="0.3">
      <c r="A264" s="119">
        <v>250</v>
      </c>
      <c r="B264" s="120" t="s">
        <v>329</v>
      </c>
      <c r="C264" s="130">
        <v>43006</v>
      </c>
      <c r="D264" s="131" t="s">
        <v>325</v>
      </c>
      <c r="E264" s="150" t="s">
        <v>326</v>
      </c>
      <c r="F264" s="138"/>
      <c r="G264" s="138" t="s">
        <v>339</v>
      </c>
      <c r="H264" s="125" t="s">
        <v>161</v>
      </c>
      <c r="I264" s="126" t="s">
        <v>335</v>
      </c>
      <c r="J264" s="125"/>
      <c r="K264" s="142"/>
      <c r="L264" s="124"/>
      <c r="M264" s="127">
        <v>46136</v>
      </c>
      <c r="N264" s="127"/>
      <c r="O264" s="125"/>
      <c r="P264" s="125"/>
      <c r="Q264" s="125"/>
      <c r="R264" s="125"/>
      <c r="S264" s="99"/>
      <c r="T264" s="99"/>
      <c r="U264" s="99"/>
      <c r="V264" s="99"/>
      <c r="W264" s="99"/>
      <c r="X264" s="99"/>
      <c r="Y264" s="99"/>
      <c r="Z264" s="99"/>
      <c r="AA264" s="99"/>
      <c r="AB264" s="99"/>
      <c r="AC264" s="99"/>
      <c r="AD264" s="99"/>
      <c r="AE264" s="99"/>
      <c r="AF264" s="99"/>
      <c r="AG264" s="99"/>
      <c r="AH264" s="99"/>
      <c r="AI264" s="99"/>
      <c r="AJ264" s="99"/>
      <c r="AK264" s="99"/>
      <c r="AL264" s="99"/>
      <c r="AM264" s="99"/>
      <c r="AN264" s="99"/>
      <c r="AO264" s="99"/>
      <c r="AP264" s="99"/>
      <c r="AQ264" s="99"/>
      <c r="AR264" s="99"/>
      <c r="AS264" s="99"/>
      <c r="AT264" s="99"/>
      <c r="AU264" s="99"/>
      <c r="AV264" s="99"/>
      <c r="AW264" s="99"/>
      <c r="AX264" s="99"/>
      <c r="AY264" s="99"/>
      <c r="AZ264" s="99"/>
      <c r="BA264" s="99"/>
      <c r="BB264" s="99"/>
      <c r="BC264" s="99"/>
      <c r="BD264" s="99"/>
      <c r="BE264" s="99"/>
      <c r="BF264" s="99"/>
      <c r="BG264" s="99"/>
      <c r="BH264" s="99"/>
      <c r="BI264" s="99"/>
      <c r="BJ264" s="99"/>
      <c r="BK264" s="99"/>
      <c r="BL264" s="99"/>
      <c r="BM264" s="99"/>
      <c r="BN264" s="99"/>
      <c r="BO264" s="99"/>
      <c r="BP264" s="99"/>
      <c r="BQ264" s="99"/>
      <c r="BR264" s="99"/>
      <c r="BS264" s="99"/>
      <c r="BT264" s="99"/>
    </row>
    <row r="265" spans="1:72" s="97" customFormat="1" ht="264" x14ac:dyDescent="0.3">
      <c r="A265" s="119">
        <v>251</v>
      </c>
      <c r="B265" s="120" t="s">
        <v>329</v>
      </c>
      <c r="C265" s="130">
        <v>43006</v>
      </c>
      <c r="D265" s="131" t="s">
        <v>325</v>
      </c>
      <c r="E265" s="150" t="s">
        <v>326</v>
      </c>
      <c r="F265" s="138"/>
      <c r="G265" s="139" t="s">
        <v>340</v>
      </c>
      <c r="H265" s="125" t="s">
        <v>161</v>
      </c>
      <c r="I265" s="126" t="s">
        <v>331</v>
      </c>
      <c r="J265" s="125"/>
      <c r="K265" s="142"/>
      <c r="L265" s="124"/>
      <c r="M265" s="127">
        <v>46136</v>
      </c>
      <c r="N265" s="127"/>
      <c r="O265" s="125"/>
      <c r="P265" s="125"/>
      <c r="Q265" s="125"/>
      <c r="R265" s="125"/>
      <c r="S265" s="99"/>
      <c r="T265" s="99"/>
      <c r="U265" s="99"/>
      <c r="V265" s="99"/>
      <c r="W265" s="99"/>
      <c r="X265" s="99"/>
      <c r="Y265" s="99"/>
      <c r="Z265" s="99"/>
      <c r="AA265" s="99"/>
      <c r="AB265" s="99"/>
      <c r="AC265" s="99"/>
      <c r="AD265" s="99"/>
      <c r="AE265" s="99"/>
      <c r="AF265" s="99"/>
      <c r="AG265" s="99"/>
      <c r="AH265" s="99"/>
      <c r="AI265" s="99"/>
      <c r="AJ265" s="99"/>
      <c r="AK265" s="99"/>
      <c r="AL265" s="99"/>
      <c r="AM265" s="99"/>
      <c r="AN265" s="99"/>
      <c r="AO265" s="99"/>
      <c r="AP265" s="99"/>
      <c r="AQ265" s="99"/>
      <c r="AR265" s="99"/>
      <c r="AS265" s="99"/>
      <c r="AT265" s="99"/>
      <c r="AU265" s="99"/>
      <c r="AV265" s="99"/>
      <c r="AW265" s="99"/>
      <c r="AX265" s="99"/>
      <c r="AY265" s="99"/>
      <c r="AZ265" s="99"/>
      <c r="BA265" s="99"/>
      <c r="BB265" s="99"/>
      <c r="BC265" s="99"/>
      <c r="BD265" s="99"/>
      <c r="BE265" s="99"/>
      <c r="BF265" s="99"/>
      <c r="BG265" s="99"/>
      <c r="BH265" s="99"/>
      <c r="BI265" s="99"/>
      <c r="BJ265" s="99"/>
      <c r="BK265" s="99"/>
      <c r="BL265" s="99"/>
      <c r="BM265" s="99"/>
      <c r="BN265" s="99"/>
      <c r="BO265" s="99"/>
      <c r="BP265" s="99"/>
      <c r="BQ265" s="99"/>
      <c r="BR265" s="99"/>
      <c r="BS265" s="99"/>
      <c r="BT265" s="99"/>
    </row>
    <row r="266" spans="1:72" s="97" customFormat="1" ht="247.5" x14ac:dyDescent="0.3">
      <c r="A266" s="119">
        <v>252</v>
      </c>
      <c r="B266" s="120" t="s">
        <v>329</v>
      </c>
      <c r="C266" s="130">
        <v>43070</v>
      </c>
      <c r="D266" s="131" t="s">
        <v>341</v>
      </c>
      <c r="E266" s="150" t="s">
        <v>342</v>
      </c>
      <c r="F266" s="138"/>
      <c r="G266" s="139" t="s">
        <v>343</v>
      </c>
      <c r="H266" s="125" t="s">
        <v>161</v>
      </c>
      <c r="I266" s="126" t="s">
        <v>328</v>
      </c>
      <c r="J266" s="125"/>
      <c r="K266" s="142"/>
      <c r="L266" s="124"/>
      <c r="M266" s="127">
        <v>46136</v>
      </c>
      <c r="N266" s="127"/>
      <c r="O266" s="125"/>
      <c r="P266" s="125"/>
      <c r="Q266" s="125"/>
      <c r="R266" s="125"/>
      <c r="S266" s="99"/>
      <c r="T266" s="99"/>
      <c r="U266" s="99"/>
      <c r="V266" s="99"/>
      <c r="W266" s="99"/>
      <c r="X266" s="99"/>
      <c r="Y266" s="99"/>
      <c r="Z266" s="99"/>
      <c r="AA266" s="99"/>
      <c r="AB266" s="99"/>
      <c r="AC266" s="99"/>
      <c r="AD266" s="99"/>
      <c r="AE266" s="99"/>
      <c r="AF266" s="99"/>
      <c r="AG266" s="99"/>
      <c r="AH266" s="99"/>
      <c r="AI266" s="99"/>
      <c r="AJ266" s="99"/>
      <c r="AK266" s="99"/>
      <c r="AL266" s="99"/>
      <c r="AM266" s="99"/>
      <c r="AN266" s="99"/>
      <c r="AO266" s="99"/>
      <c r="AP266" s="99"/>
      <c r="AQ266" s="99"/>
      <c r="AR266" s="99"/>
      <c r="AS266" s="99"/>
      <c r="AT266" s="99"/>
      <c r="AU266" s="99"/>
      <c r="AV266" s="99"/>
      <c r="AW266" s="99"/>
      <c r="AX266" s="99"/>
      <c r="AY266" s="99"/>
      <c r="AZ266" s="99"/>
      <c r="BA266" s="99"/>
      <c r="BB266" s="99"/>
      <c r="BC266" s="99"/>
      <c r="BD266" s="99"/>
      <c r="BE266" s="99"/>
      <c r="BF266" s="99"/>
      <c r="BG266" s="99"/>
      <c r="BH266" s="99"/>
      <c r="BI266" s="99"/>
      <c r="BJ266" s="99"/>
      <c r="BK266" s="99"/>
      <c r="BL266" s="99"/>
      <c r="BM266" s="99"/>
      <c r="BN266" s="99"/>
      <c r="BO266" s="99"/>
      <c r="BP266" s="99"/>
      <c r="BQ266" s="99"/>
      <c r="BR266" s="99"/>
      <c r="BS266" s="99"/>
      <c r="BT266" s="99"/>
    </row>
    <row r="267" spans="1:72" s="97" customFormat="1" ht="33" x14ac:dyDescent="0.3">
      <c r="A267" s="119">
        <v>253</v>
      </c>
      <c r="B267" s="120" t="s">
        <v>329</v>
      </c>
      <c r="C267" s="130">
        <v>43669</v>
      </c>
      <c r="D267" s="131" t="s">
        <v>344</v>
      </c>
      <c r="E267" s="150" t="s">
        <v>345</v>
      </c>
      <c r="F267" s="138"/>
      <c r="G267" s="139" t="s">
        <v>346</v>
      </c>
      <c r="H267" s="125" t="s">
        <v>161</v>
      </c>
      <c r="I267" s="126" t="s">
        <v>328</v>
      </c>
      <c r="J267" s="125"/>
      <c r="K267" s="142"/>
      <c r="L267" s="124"/>
      <c r="M267" s="127">
        <v>46136</v>
      </c>
      <c r="N267" s="127"/>
      <c r="O267" s="125"/>
      <c r="P267" s="125"/>
      <c r="Q267" s="125"/>
      <c r="R267" s="125"/>
      <c r="S267" s="99"/>
      <c r="T267" s="99"/>
      <c r="U267" s="99"/>
      <c r="V267" s="99"/>
      <c r="W267" s="99"/>
      <c r="X267" s="99"/>
      <c r="Y267" s="99"/>
      <c r="Z267" s="99"/>
      <c r="AA267" s="99"/>
      <c r="AB267" s="99"/>
      <c r="AC267" s="99"/>
      <c r="AD267" s="99"/>
      <c r="AE267" s="99"/>
      <c r="AF267" s="99"/>
      <c r="AG267" s="99"/>
      <c r="AH267" s="99"/>
      <c r="AI267" s="99"/>
      <c r="AJ267" s="99"/>
      <c r="AK267" s="99"/>
      <c r="AL267" s="99"/>
      <c r="AM267" s="99"/>
      <c r="AN267" s="99"/>
      <c r="AO267" s="99"/>
      <c r="AP267" s="99"/>
      <c r="AQ267" s="99"/>
      <c r="AR267" s="99"/>
      <c r="AS267" s="99"/>
      <c r="AT267" s="99"/>
      <c r="AU267" s="99"/>
      <c r="AV267" s="99"/>
      <c r="AW267" s="99"/>
      <c r="AX267" s="99"/>
      <c r="AY267" s="99"/>
      <c r="AZ267" s="99"/>
      <c r="BA267" s="99"/>
      <c r="BB267" s="99"/>
      <c r="BC267" s="99"/>
      <c r="BD267" s="99"/>
      <c r="BE267" s="99"/>
      <c r="BF267" s="99"/>
      <c r="BG267" s="99"/>
      <c r="BH267" s="99"/>
      <c r="BI267" s="99"/>
      <c r="BJ267" s="99"/>
      <c r="BK267" s="99"/>
      <c r="BL267" s="99"/>
      <c r="BM267" s="99"/>
      <c r="BN267" s="99"/>
      <c r="BO267" s="99"/>
      <c r="BP267" s="99"/>
      <c r="BQ267" s="99"/>
      <c r="BR267" s="99"/>
      <c r="BS267" s="99"/>
      <c r="BT267" s="99"/>
    </row>
    <row r="268" spans="1:72" s="97" customFormat="1" ht="33" x14ac:dyDescent="0.3">
      <c r="A268" s="119">
        <v>254</v>
      </c>
      <c r="B268" s="120" t="s">
        <v>329</v>
      </c>
      <c r="C268" s="130">
        <v>43669</v>
      </c>
      <c r="D268" s="131" t="s">
        <v>344</v>
      </c>
      <c r="E268" s="150" t="s">
        <v>345</v>
      </c>
      <c r="F268" s="138"/>
      <c r="G268" s="139" t="s">
        <v>347</v>
      </c>
      <c r="H268" s="125" t="s">
        <v>161</v>
      </c>
      <c r="I268" s="126" t="s">
        <v>328</v>
      </c>
      <c r="J268" s="125"/>
      <c r="K268" s="142"/>
      <c r="L268" s="124"/>
      <c r="M268" s="127">
        <v>46136</v>
      </c>
      <c r="N268" s="127"/>
      <c r="O268" s="125"/>
      <c r="P268" s="125"/>
      <c r="Q268" s="125"/>
      <c r="R268" s="125"/>
      <c r="S268" s="99"/>
      <c r="T268" s="99"/>
      <c r="U268" s="99"/>
      <c r="V268" s="99"/>
      <c r="W268" s="99"/>
      <c r="X268" s="99"/>
      <c r="Y268" s="99"/>
      <c r="Z268" s="99"/>
      <c r="AA268" s="99"/>
      <c r="AB268" s="99"/>
      <c r="AC268" s="99"/>
      <c r="AD268" s="99"/>
      <c r="AE268" s="99"/>
      <c r="AF268" s="99"/>
      <c r="AG268" s="99"/>
      <c r="AH268" s="99"/>
      <c r="AI268" s="99"/>
      <c r="AJ268" s="99"/>
      <c r="AK268" s="99"/>
      <c r="AL268" s="99"/>
      <c r="AM268" s="99"/>
      <c r="AN268" s="99"/>
      <c r="AO268" s="99"/>
      <c r="AP268" s="99"/>
      <c r="AQ268" s="99"/>
      <c r="AR268" s="99"/>
      <c r="AS268" s="99"/>
      <c r="AT268" s="99"/>
      <c r="AU268" s="99"/>
      <c r="AV268" s="99"/>
      <c r="AW268" s="99"/>
      <c r="AX268" s="99"/>
      <c r="AY268" s="99"/>
      <c r="AZ268" s="99"/>
      <c r="BA268" s="99"/>
      <c r="BB268" s="99"/>
      <c r="BC268" s="99"/>
      <c r="BD268" s="99"/>
      <c r="BE268" s="99"/>
      <c r="BF268" s="99"/>
      <c r="BG268" s="99"/>
      <c r="BH268" s="99"/>
      <c r="BI268" s="99"/>
      <c r="BJ268" s="99"/>
      <c r="BK268" s="99"/>
      <c r="BL268" s="99"/>
      <c r="BM268" s="99"/>
      <c r="BN268" s="99"/>
      <c r="BO268" s="99"/>
      <c r="BP268" s="99"/>
      <c r="BQ268" s="99"/>
      <c r="BR268" s="99"/>
      <c r="BS268" s="99"/>
      <c r="BT268" s="99"/>
    </row>
    <row r="269" spans="1:72" s="97" customFormat="1" ht="33" x14ac:dyDescent="0.3">
      <c r="A269" s="119">
        <v>255</v>
      </c>
      <c r="B269" s="120" t="s">
        <v>329</v>
      </c>
      <c r="C269" s="130">
        <v>43669</v>
      </c>
      <c r="D269" s="131" t="s">
        <v>344</v>
      </c>
      <c r="E269" s="150" t="s">
        <v>345</v>
      </c>
      <c r="F269" s="138"/>
      <c r="G269" s="139" t="s">
        <v>348</v>
      </c>
      <c r="H269" s="125" t="s">
        <v>161</v>
      </c>
      <c r="I269" s="126"/>
      <c r="J269" s="125"/>
      <c r="K269" s="142"/>
      <c r="L269" s="124"/>
      <c r="M269" s="127">
        <v>46136</v>
      </c>
      <c r="N269" s="127"/>
      <c r="O269" s="125"/>
      <c r="P269" s="125"/>
      <c r="Q269" s="125"/>
      <c r="R269" s="125"/>
      <c r="S269" s="99"/>
      <c r="T269" s="99"/>
      <c r="U269" s="99"/>
      <c r="V269" s="99"/>
      <c r="W269" s="99"/>
      <c r="X269" s="99"/>
      <c r="Y269" s="99"/>
      <c r="Z269" s="99"/>
      <c r="AA269" s="99"/>
      <c r="AB269" s="99"/>
      <c r="AC269" s="99"/>
      <c r="AD269" s="99"/>
      <c r="AE269" s="99"/>
      <c r="AF269" s="99"/>
      <c r="AG269" s="99"/>
      <c r="AH269" s="99"/>
      <c r="AI269" s="99"/>
      <c r="AJ269" s="99"/>
      <c r="AK269" s="99"/>
      <c r="AL269" s="99"/>
      <c r="AM269" s="99"/>
      <c r="AN269" s="99"/>
      <c r="AO269" s="99"/>
      <c r="AP269" s="99"/>
      <c r="AQ269" s="99"/>
      <c r="AR269" s="99"/>
      <c r="AS269" s="99"/>
      <c r="AT269" s="99"/>
      <c r="AU269" s="99"/>
      <c r="AV269" s="99"/>
      <c r="AW269" s="99"/>
      <c r="AX269" s="99"/>
      <c r="AY269" s="99"/>
      <c r="AZ269" s="99"/>
      <c r="BA269" s="99"/>
      <c r="BB269" s="99"/>
      <c r="BC269" s="99"/>
      <c r="BD269" s="99"/>
      <c r="BE269" s="99"/>
      <c r="BF269" s="99"/>
      <c r="BG269" s="99"/>
      <c r="BH269" s="99"/>
      <c r="BI269" s="99"/>
      <c r="BJ269" s="99"/>
      <c r="BK269" s="99"/>
      <c r="BL269" s="99"/>
      <c r="BM269" s="99"/>
      <c r="BN269" s="99"/>
      <c r="BO269" s="99"/>
      <c r="BP269" s="99"/>
      <c r="BQ269" s="99"/>
      <c r="BR269" s="99"/>
      <c r="BS269" s="99"/>
      <c r="BT269" s="99"/>
    </row>
    <row r="270" spans="1:72" s="97" customFormat="1" ht="33" x14ac:dyDescent="0.3">
      <c r="A270" s="119">
        <v>256</v>
      </c>
      <c r="B270" s="120" t="s">
        <v>329</v>
      </c>
      <c r="C270" s="130">
        <v>43669</v>
      </c>
      <c r="D270" s="131" t="s">
        <v>344</v>
      </c>
      <c r="E270" s="150" t="s">
        <v>345</v>
      </c>
      <c r="F270" s="138"/>
      <c r="G270" s="139" t="s">
        <v>349</v>
      </c>
      <c r="H270" s="125" t="s">
        <v>161</v>
      </c>
      <c r="I270" s="126"/>
      <c r="J270" s="125"/>
      <c r="K270" s="142"/>
      <c r="L270" s="124"/>
      <c r="M270" s="127">
        <v>46136</v>
      </c>
      <c r="N270" s="127"/>
      <c r="O270" s="125"/>
      <c r="P270" s="125"/>
      <c r="Q270" s="125"/>
      <c r="R270" s="125"/>
      <c r="S270" s="99"/>
      <c r="T270" s="99"/>
      <c r="U270" s="99"/>
      <c r="V270" s="99"/>
      <c r="W270" s="99"/>
      <c r="X270" s="99"/>
      <c r="Y270" s="99"/>
      <c r="Z270" s="99"/>
      <c r="AA270" s="99"/>
      <c r="AB270" s="99"/>
      <c r="AC270" s="99"/>
      <c r="AD270" s="99"/>
      <c r="AE270" s="99"/>
      <c r="AF270" s="99"/>
      <c r="AG270" s="99"/>
      <c r="AH270" s="99"/>
      <c r="AI270" s="99"/>
      <c r="AJ270" s="99"/>
      <c r="AK270" s="99"/>
      <c r="AL270" s="99"/>
      <c r="AM270" s="99"/>
      <c r="AN270" s="99"/>
      <c r="AO270" s="99"/>
      <c r="AP270" s="99"/>
      <c r="AQ270" s="99"/>
      <c r="AR270" s="99"/>
      <c r="AS270" s="99"/>
      <c r="AT270" s="99"/>
      <c r="AU270" s="99"/>
      <c r="AV270" s="99"/>
      <c r="AW270" s="99"/>
      <c r="AX270" s="99"/>
      <c r="AY270" s="99"/>
      <c r="AZ270" s="99"/>
      <c r="BA270" s="99"/>
      <c r="BB270" s="99"/>
      <c r="BC270" s="99"/>
      <c r="BD270" s="99"/>
      <c r="BE270" s="99"/>
      <c r="BF270" s="99"/>
      <c r="BG270" s="99"/>
      <c r="BH270" s="99"/>
      <c r="BI270" s="99"/>
      <c r="BJ270" s="99"/>
      <c r="BK270" s="99"/>
      <c r="BL270" s="99"/>
      <c r="BM270" s="99"/>
      <c r="BN270" s="99"/>
      <c r="BO270" s="99"/>
      <c r="BP270" s="99"/>
      <c r="BQ270" s="99"/>
      <c r="BR270" s="99"/>
      <c r="BS270" s="99"/>
      <c r="BT270" s="99"/>
    </row>
    <row r="271" spans="1:72" s="97" customFormat="1" ht="33" x14ac:dyDescent="0.3">
      <c r="A271" s="119">
        <v>257</v>
      </c>
      <c r="B271" s="120" t="s">
        <v>329</v>
      </c>
      <c r="C271" s="130">
        <v>43669</v>
      </c>
      <c r="D271" s="131" t="s">
        <v>344</v>
      </c>
      <c r="E271" s="150" t="s">
        <v>345</v>
      </c>
      <c r="F271" s="138"/>
      <c r="G271" s="139" t="s">
        <v>350</v>
      </c>
      <c r="H271" s="125" t="s">
        <v>161</v>
      </c>
      <c r="I271" s="126"/>
      <c r="J271" s="125"/>
      <c r="K271" s="142"/>
      <c r="L271" s="124"/>
      <c r="M271" s="127">
        <v>46136</v>
      </c>
      <c r="N271" s="127"/>
      <c r="O271" s="125"/>
      <c r="P271" s="125"/>
      <c r="Q271" s="125"/>
      <c r="R271" s="125"/>
      <c r="S271" s="99"/>
      <c r="T271" s="99"/>
      <c r="U271" s="99"/>
      <c r="V271" s="99"/>
      <c r="W271" s="99"/>
      <c r="X271" s="99"/>
      <c r="Y271" s="99"/>
      <c r="Z271" s="99"/>
      <c r="AA271" s="99"/>
      <c r="AB271" s="99"/>
      <c r="AC271" s="99"/>
      <c r="AD271" s="99"/>
      <c r="AE271" s="99"/>
      <c r="AF271" s="99"/>
      <c r="AG271" s="99"/>
      <c r="AH271" s="99"/>
      <c r="AI271" s="99"/>
      <c r="AJ271" s="99"/>
      <c r="AK271" s="99"/>
      <c r="AL271" s="99"/>
      <c r="AM271" s="99"/>
      <c r="AN271" s="99"/>
      <c r="AO271" s="99"/>
      <c r="AP271" s="99"/>
      <c r="AQ271" s="99"/>
      <c r="AR271" s="99"/>
      <c r="AS271" s="99"/>
      <c r="AT271" s="99"/>
      <c r="AU271" s="99"/>
      <c r="AV271" s="99"/>
      <c r="AW271" s="99"/>
      <c r="AX271" s="99"/>
      <c r="AY271" s="99"/>
      <c r="AZ271" s="99"/>
      <c r="BA271" s="99"/>
      <c r="BB271" s="99"/>
      <c r="BC271" s="99"/>
      <c r="BD271" s="99"/>
      <c r="BE271" s="99"/>
      <c r="BF271" s="99"/>
      <c r="BG271" s="99"/>
      <c r="BH271" s="99"/>
      <c r="BI271" s="99"/>
      <c r="BJ271" s="99"/>
      <c r="BK271" s="99"/>
      <c r="BL271" s="99"/>
      <c r="BM271" s="99"/>
      <c r="BN271" s="99"/>
      <c r="BO271" s="99"/>
      <c r="BP271" s="99"/>
      <c r="BQ271" s="99"/>
      <c r="BR271" s="99"/>
      <c r="BS271" s="99"/>
      <c r="BT271" s="99"/>
    </row>
    <row r="272" spans="1:72" s="97" customFormat="1" ht="33" x14ac:dyDescent="0.3">
      <c r="A272" s="119">
        <v>258</v>
      </c>
      <c r="B272" s="120" t="s">
        <v>329</v>
      </c>
      <c r="C272" s="130">
        <v>43669</v>
      </c>
      <c r="D272" s="131" t="s">
        <v>344</v>
      </c>
      <c r="E272" s="150" t="s">
        <v>345</v>
      </c>
      <c r="F272" s="138"/>
      <c r="G272" s="139" t="s">
        <v>351</v>
      </c>
      <c r="H272" s="125" t="s">
        <v>161</v>
      </c>
      <c r="I272" s="126"/>
      <c r="J272" s="125"/>
      <c r="K272" s="142"/>
      <c r="L272" s="124"/>
      <c r="M272" s="127">
        <v>46136</v>
      </c>
      <c r="N272" s="127"/>
      <c r="O272" s="125"/>
      <c r="P272" s="125"/>
      <c r="Q272" s="125"/>
      <c r="R272" s="125"/>
      <c r="S272" s="99"/>
      <c r="T272" s="99"/>
      <c r="U272" s="99"/>
      <c r="V272" s="99"/>
      <c r="W272" s="99"/>
      <c r="X272" s="99"/>
      <c r="Y272" s="99"/>
      <c r="Z272" s="99"/>
      <c r="AA272" s="99"/>
      <c r="AB272" s="99"/>
      <c r="AC272" s="99"/>
      <c r="AD272" s="99"/>
      <c r="AE272" s="99"/>
      <c r="AF272" s="99"/>
      <c r="AG272" s="99"/>
      <c r="AH272" s="99"/>
      <c r="AI272" s="99"/>
      <c r="AJ272" s="99"/>
      <c r="AK272" s="99"/>
      <c r="AL272" s="99"/>
      <c r="AM272" s="99"/>
      <c r="AN272" s="99"/>
      <c r="AO272" s="99"/>
      <c r="AP272" s="99"/>
      <c r="AQ272" s="99"/>
      <c r="AR272" s="99"/>
      <c r="AS272" s="99"/>
      <c r="AT272" s="99"/>
      <c r="AU272" s="99"/>
      <c r="AV272" s="99"/>
      <c r="AW272" s="99"/>
      <c r="AX272" s="99"/>
      <c r="AY272" s="99"/>
      <c r="AZ272" s="99"/>
      <c r="BA272" s="99"/>
      <c r="BB272" s="99"/>
      <c r="BC272" s="99"/>
      <c r="BD272" s="99"/>
      <c r="BE272" s="99"/>
      <c r="BF272" s="99"/>
      <c r="BG272" s="99"/>
      <c r="BH272" s="99"/>
      <c r="BI272" s="99"/>
      <c r="BJ272" s="99"/>
      <c r="BK272" s="99"/>
      <c r="BL272" s="99"/>
      <c r="BM272" s="99"/>
      <c r="BN272" s="99"/>
      <c r="BO272" s="99"/>
      <c r="BP272" s="99"/>
      <c r="BQ272" s="99"/>
      <c r="BR272" s="99"/>
      <c r="BS272" s="99"/>
      <c r="BT272" s="99"/>
    </row>
    <row r="273" spans="1:72" s="97" customFormat="1" ht="33" x14ac:dyDescent="0.3">
      <c r="A273" s="119">
        <v>259</v>
      </c>
      <c r="B273" s="120" t="s">
        <v>329</v>
      </c>
      <c r="C273" s="130">
        <v>43669</v>
      </c>
      <c r="D273" s="131" t="s">
        <v>344</v>
      </c>
      <c r="E273" s="150" t="s">
        <v>345</v>
      </c>
      <c r="F273" s="138"/>
      <c r="G273" s="139" t="s">
        <v>352</v>
      </c>
      <c r="H273" s="125" t="s">
        <v>161</v>
      </c>
      <c r="I273" s="126"/>
      <c r="J273" s="125"/>
      <c r="K273" s="142"/>
      <c r="L273" s="124"/>
      <c r="M273" s="127">
        <v>46136</v>
      </c>
      <c r="N273" s="127"/>
      <c r="O273" s="125"/>
      <c r="P273" s="125"/>
      <c r="Q273" s="125"/>
      <c r="R273" s="125"/>
      <c r="S273" s="99"/>
      <c r="T273" s="99"/>
      <c r="U273" s="99"/>
      <c r="V273" s="99"/>
      <c r="W273" s="99"/>
      <c r="X273" s="99"/>
      <c r="Y273" s="99"/>
      <c r="Z273" s="99"/>
      <c r="AA273" s="99"/>
      <c r="AB273" s="99"/>
      <c r="AC273" s="99"/>
      <c r="AD273" s="99"/>
      <c r="AE273" s="99"/>
      <c r="AF273" s="99"/>
      <c r="AG273" s="99"/>
      <c r="AH273" s="99"/>
      <c r="AI273" s="99"/>
      <c r="AJ273" s="99"/>
      <c r="AK273" s="99"/>
      <c r="AL273" s="99"/>
      <c r="AM273" s="99"/>
      <c r="AN273" s="99"/>
      <c r="AO273" s="99"/>
      <c r="AP273" s="99"/>
      <c r="AQ273" s="99"/>
      <c r="AR273" s="99"/>
      <c r="AS273" s="99"/>
      <c r="AT273" s="99"/>
      <c r="AU273" s="99"/>
      <c r="AV273" s="99"/>
      <c r="AW273" s="99"/>
      <c r="AX273" s="99"/>
      <c r="AY273" s="99"/>
      <c r="AZ273" s="99"/>
      <c r="BA273" s="99"/>
      <c r="BB273" s="99"/>
      <c r="BC273" s="99"/>
      <c r="BD273" s="99"/>
      <c r="BE273" s="99"/>
      <c r="BF273" s="99"/>
      <c r="BG273" s="99"/>
      <c r="BH273" s="99"/>
      <c r="BI273" s="99"/>
      <c r="BJ273" s="99"/>
      <c r="BK273" s="99"/>
      <c r="BL273" s="99"/>
      <c r="BM273" s="99"/>
      <c r="BN273" s="99"/>
      <c r="BO273" s="99"/>
      <c r="BP273" s="99"/>
      <c r="BQ273" s="99"/>
      <c r="BR273" s="99"/>
      <c r="BS273" s="99"/>
      <c r="BT273" s="99"/>
    </row>
    <row r="274" spans="1:72" s="97" customFormat="1" ht="264" x14ac:dyDescent="0.3">
      <c r="A274" s="119">
        <v>260</v>
      </c>
      <c r="B274" s="120" t="s">
        <v>329</v>
      </c>
      <c r="C274" s="130">
        <v>43006</v>
      </c>
      <c r="D274" s="131" t="s">
        <v>325</v>
      </c>
      <c r="E274" s="150" t="s">
        <v>326</v>
      </c>
      <c r="F274" s="138"/>
      <c r="G274" s="139">
        <v>369731</v>
      </c>
      <c r="H274" s="125" t="s">
        <v>161</v>
      </c>
      <c r="I274" s="126"/>
      <c r="J274" s="125"/>
      <c r="K274" s="142"/>
      <c r="L274" s="124"/>
      <c r="M274" s="127">
        <v>46136</v>
      </c>
      <c r="N274" s="127"/>
      <c r="O274" s="125"/>
      <c r="P274" s="125"/>
      <c r="Q274" s="125"/>
      <c r="R274" s="125"/>
      <c r="S274" s="99"/>
      <c r="T274" s="99"/>
      <c r="U274" s="99"/>
      <c r="V274" s="99"/>
      <c r="W274" s="99"/>
      <c r="X274" s="99"/>
      <c r="Y274" s="99"/>
      <c r="Z274" s="99"/>
      <c r="AA274" s="99"/>
      <c r="AB274" s="99"/>
      <c r="AC274" s="99"/>
      <c r="AD274" s="99"/>
      <c r="AE274" s="99"/>
      <c r="AF274" s="99"/>
      <c r="AG274" s="99"/>
      <c r="AH274" s="99"/>
      <c r="AI274" s="99"/>
      <c r="AJ274" s="99"/>
      <c r="AK274" s="99"/>
      <c r="AL274" s="99"/>
      <c r="AM274" s="99"/>
      <c r="AN274" s="99"/>
      <c r="AO274" s="99"/>
      <c r="AP274" s="99"/>
      <c r="AQ274" s="99"/>
      <c r="AR274" s="99"/>
      <c r="AS274" s="99"/>
      <c r="AT274" s="99"/>
      <c r="AU274" s="99"/>
      <c r="AV274" s="99"/>
      <c r="AW274" s="99"/>
      <c r="AX274" s="99"/>
      <c r="AY274" s="99"/>
      <c r="AZ274" s="99"/>
      <c r="BA274" s="99"/>
      <c r="BB274" s="99"/>
      <c r="BC274" s="99"/>
      <c r="BD274" s="99"/>
      <c r="BE274" s="99"/>
      <c r="BF274" s="99"/>
      <c r="BG274" s="99"/>
      <c r="BH274" s="99"/>
      <c r="BI274" s="99"/>
      <c r="BJ274" s="99"/>
      <c r="BK274" s="99"/>
      <c r="BL274" s="99"/>
      <c r="BM274" s="99"/>
      <c r="BN274" s="99"/>
      <c r="BO274" s="99"/>
      <c r="BP274" s="99"/>
      <c r="BQ274" s="99"/>
      <c r="BR274" s="99"/>
      <c r="BS274" s="99"/>
      <c r="BT274" s="99"/>
    </row>
    <row r="275" spans="1:72" s="97" customFormat="1" ht="264" x14ac:dyDescent="0.3">
      <c r="A275" s="119">
        <v>261</v>
      </c>
      <c r="B275" s="120" t="s">
        <v>329</v>
      </c>
      <c r="C275" s="130">
        <v>43006</v>
      </c>
      <c r="D275" s="131" t="s">
        <v>325</v>
      </c>
      <c r="E275" s="150" t="s">
        <v>326</v>
      </c>
      <c r="F275" s="138"/>
      <c r="G275" s="139">
        <v>369734</v>
      </c>
      <c r="H275" s="125" t="s">
        <v>161</v>
      </c>
      <c r="I275" s="126"/>
      <c r="J275" s="125"/>
      <c r="K275" s="142"/>
      <c r="L275" s="124"/>
      <c r="M275" s="127">
        <v>46136</v>
      </c>
      <c r="N275" s="127"/>
      <c r="O275" s="125"/>
      <c r="P275" s="125"/>
      <c r="Q275" s="125"/>
      <c r="R275" s="125"/>
      <c r="S275" s="99"/>
      <c r="T275" s="99"/>
      <c r="U275" s="99"/>
      <c r="V275" s="99"/>
      <c r="W275" s="99"/>
      <c r="X275" s="99"/>
      <c r="Y275" s="99"/>
      <c r="Z275" s="99"/>
      <c r="AA275" s="99"/>
      <c r="AB275" s="99"/>
      <c r="AC275" s="99"/>
      <c r="AD275" s="99"/>
      <c r="AE275" s="99"/>
      <c r="AF275" s="99"/>
      <c r="AG275" s="99"/>
      <c r="AH275" s="99"/>
      <c r="AI275" s="99"/>
      <c r="AJ275" s="99"/>
      <c r="AK275" s="99"/>
      <c r="AL275" s="99"/>
      <c r="AM275" s="99"/>
      <c r="AN275" s="99"/>
      <c r="AO275" s="99"/>
      <c r="AP275" s="99"/>
      <c r="AQ275" s="99"/>
      <c r="AR275" s="99"/>
      <c r="AS275" s="99"/>
      <c r="AT275" s="99"/>
      <c r="AU275" s="99"/>
      <c r="AV275" s="99"/>
      <c r="AW275" s="99"/>
      <c r="AX275" s="99"/>
      <c r="AY275" s="99"/>
      <c r="AZ275" s="99"/>
      <c r="BA275" s="99"/>
      <c r="BB275" s="99"/>
      <c r="BC275" s="99"/>
      <c r="BD275" s="99"/>
      <c r="BE275" s="99"/>
      <c r="BF275" s="99"/>
      <c r="BG275" s="99"/>
      <c r="BH275" s="99"/>
      <c r="BI275" s="99"/>
      <c r="BJ275" s="99"/>
      <c r="BK275" s="99"/>
      <c r="BL275" s="99"/>
      <c r="BM275" s="99"/>
      <c r="BN275" s="99"/>
      <c r="BO275" s="99"/>
      <c r="BP275" s="99"/>
      <c r="BQ275" s="99"/>
      <c r="BR275" s="99"/>
      <c r="BS275" s="99"/>
      <c r="BT275" s="99"/>
    </row>
    <row r="276" spans="1:72" s="97" customFormat="1" ht="264" x14ac:dyDescent="0.3">
      <c r="A276" s="119">
        <v>262</v>
      </c>
      <c r="B276" s="120" t="s">
        <v>329</v>
      </c>
      <c r="C276" s="130">
        <v>43006</v>
      </c>
      <c r="D276" s="131" t="s">
        <v>325</v>
      </c>
      <c r="E276" s="150" t="s">
        <v>326</v>
      </c>
      <c r="F276" s="138"/>
      <c r="G276" s="139">
        <v>369737</v>
      </c>
      <c r="H276" s="125" t="s">
        <v>161</v>
      </c>
      <c r="I276" s="126"/>
      <c r="J276" s="125"/>
      <c r="K276" s="142"/>
      <c r="L276" s="124"/>
      <c r="M276" s="127">
        <v>46136</v>
      </c>
      <c r="N276" s="127"/>
      <c r="O276" s="125"/>
      <c r="P276" s="125"/>
      <c r="Q276" s="125"/>
      <c r="R276" s="125"/>
      <c r="S276" s="99"/>
      <c r="T276" s="99"/>
      <c r="U276" s="99"/>
      <c r="V276" s="99"/>
      <c r="W276" s="99"/>
      <c r="X276" s="99"/>
      <c r="Y276" s="99"/>
      <c r="Z276" s="99"/>
      <c r="AA276" s="99"/>
      <c r="AB276" s="99"/>
      <c r="AC276" s="99"/>
      <c r="AD276" s="99"/>
      <c r="AE276" s="99"/>
      <c r="AF276" s="99"/>
      <c r="AG276" s="99"/>
      <c r="AH276" s="99"/>
      <c r="AI276" s="99"/>
      <c r="AJ276" s="99"/>
      <c r="AK276" s="99"/>
      <c r="AL276" s="99"/>
      <c r="AM276" s="99"/>
      <c r="AN276" s="99"/>
      <c r="AO276" s="99"/>
      <c r="AP276" s="99"/>
      <c r="AQ276" s="99"/>
      <c r="AR276" s="99"/>
      <c r="AS276" s="99"/>
      <c r="AT276" s="99"/>
      <c r="AU276" s="99"/>
      <c r="AV276" s="99"/>
      <c r="AW276" s="99"/>
      <c r="AX276" s="99"/>
      <c r="AY276" s="99"/>
      <c r="AZ276" s="99"/>
      <c r="BA276" s="99"/>
      <c r="BB276" s="99"/>
      <c r="BC276" s="99"/>
      <c r="BD276" s="99"/>
      <c r="BE276" s="99"/>
      <c r="BF276" s="99"/>
      <c r="BG276" s="99"/>
      <c r="BH276" s="99"/>
      <c r="BI276" s="99"/>
      <c r="BJ276" s="99"/>
      <c r="BK276" s="99"/>
      <c r="BL276" s="99"/>
      <c r="BM276" s="99"/>
      <c r="BN276" s="99"/>
      <c r="BO276" s="99"/>
      <c r="BP276" s="99"/>
      <c r="BQ276" s="99"/>
      <c r="BR276" s="99"/>
      <c r="BS276" s="99"/>
      <c r="BT276" s="99"/>
    </row>
    <row r="277" spans="1:72" s="97" customFormat="1" ht="264" x14ac:dyDescent="0.3">
      <c r="A277" s="119">
        <v>263</v>
      </c>
      <c r="B277" s="120" t="s">
        <v>329</v>
      </c>
      <c r="C277" s="130">
        <v>43006</v>
      </c>
      <c r="D277" s="131" t="s">
        <v>325</v>
      </c>
      <c r="E277" s="150" t="s">
        <v>326</v>
      </c>
      <c r="F277" s="138"/>
      <c r="G277" s="139">
        <v>369738</v>
      </c>
      <c r="H277" s="125" t="s">
        <v>161</v>
      </c>
      <c r="I277" s="126"/>
      <c r="J277" s="125"/>
      <c r="K277" s="142"/>
      <c r="L277" s="124"/>
      <c r="M277" s="127">
        <v>46136</v>
      </c>
      <c r="N277" s="127"/>
      <c r="O277" s="125"/>
      <c r="P277" s="125"/>
      <c r="Q277" s="125"/>
      <c r="R277" s="125"/>
      <c r="S277" s="99"/>
      <c r="T277" s="99"/>
      <c r="U277" s="99"/>
      <c r="V277" s="99"/>
      <c r="W277" s="99"/>
      <c r="X277" s="99"/>
      <c r="Y277" s="99"/>
      <c r="Z277" s="99"/>
      <c r="AA277" s="99"/>
      <c r="AB277" s="99"/>
      <c r="AC277" s="99"/>
      <c r="AD277" s="99"/>
      <c r="AE277" s="99"/>
      <c r="AF277" s="99"/>
      <c r="AG277" s="99"/>
      <c r="AH277" s="99"/>
      <c r="AI277" s="99"/>
      <c r="AJ277" s="99"/>
      <c r="AK277" s="99"/>
      <c r="AL277" s="99"/>
      <c r="AM277" s="99"/>
      <c r="AN277" s="99"/>
      <c r="AO277" s="99"/>
      <c r="AP277" s="99"/>
      <c r="AQ277" s="99"/>
      <c r="AR277" s="99"/>
      <c r="AS277" s="99"/>
      <c r="AT277" s="99"/>
      <c r="AU277" s="99"/>
      <c r="AV277" s="99"/>
      <c r="AW277" s="99"/>
      <c r="AX277" s="99"/>
      <c r="AY277" s="99"/>
      <c r="AZ277" s="99"/>
      <c r="BA277" s="99"/>
      <c r="BB277" s="99"/>
      <c r="BC277" s="99"/>
      <c r="BD277" s="99"/>
      <c r="BE277" s="99"/>
      <c r="BF277" s="99"/>
      <c r="BG277" s="99"/>
      <c r="BH277" s="99"/>
      <c r="BI277" s="99"/>
      <c r="BJ277" s="99"/>
      <c r="BK277" s="99"/>
      <c r="BL277" s="99"/>
      <c r="BM277" s="99"/>
      <c r="BN277" s="99"/>
      <c r="BO277" s="99"/>
      <c r="BP277" s="99"/>
      <c r="BQ277" s="99"/>
      <c r="BR277" s="99"/>
      <c r="BS277" s="99"/>
      <c r="BT277" s="99"/>
    </row>
    <row r="278" spans="1:72" s="97" customFormat="1" ht="264" x14ac:dyDescent="0.3">
      <c r="A278" s="119">
        <v>264</v>
      </c>
      <c r="B278" s="120" t="s">
        <v>329</v>
      </c>
      <c r="C278" s="130">
        <v>43006</v>
      </c>
      <c r="D278" s="131" t="s">
        <v>325</v>
      </c>
      <c r="E278" s="150" t="s">
        <v>326</v>
      </c>
      <c r="F278" s="138"/>
      <c r="G278" s="139">
        <v>369739</v>
      </c>
      <c r="H278" s="125" t="s">
        <v>161</v>
      </c>
      <c r="I278" s="126"/>
      <c r="J278" s="125"/>
      <c r="K278" s="142"/>
      <c r="L278" s="124"/>
      <c r="M278" s="127">
        <v>46136</v>
      </c>
      <c r="N278" s="127"/>
      <c r="O278" s="125"/>
      <c r="P278" s="125"/>
      <c r="Q278" s="125"/>
      <c r="R278" s="125"/>
      <c r="S278" s="99"/>
      <c r="T278" s="99"/>
      <c r="U278" s="99"/>
      <c r="V278" s="99"/>
      <c r="W278" s="99"/>
      <c r="X278" s="99"/>
      <c r="Y278" s="99"/>
      <c r="Z278" s="99"/>
      <c r="AA278" s="99"/>
      <c r="AB278" s="99"/>
      <c r="AC278" s="99"/>
      <c r="AD278" s="99"/>
      <c r="AE278" s="99"/>
      <c r="AF278" s="99"/>
      <c r="AG278" s="99"/>
      <c r="AH278" s="99"/>
      <c r="AI278" s="99"/>
      <c r="AJ278" s="99"/>
      <c r="AK278" s="99"/>
      <c r="AL278" s="99"/>
      <c r="AM278" s="99"/>
      <c r="AN278" s="99"/>
      <c r="AO278" s="99"/>
      <c r="AP278" s="99"/>
      <c r="AQ278" s="99"/>
      <c r="AR278" s="99"/>
      <c r="AS278" s="99"/>
      <c r="AT278" s="99"/>
      <c r="AU278" s="99"/>
      <c r="AV278" s="99"/>
      <c r="AW278" s="99"/>
      <c r="AX278" s="99"/>
      <c r="AY278" s="99"/>
      <c r="AZ278" s="99"/>
      <c r="BA278" s="99"/>
      <c r="BB278" s="99"/>
      <c r="BC278" s="99"/>
      <c r="BD278" s="99"/>
      <c r="BE278" s="99"/>
      <c r="BF278" s="99"/>
      <c r="BG278" s="99"/>
      <c r="BH278" s="99"/>
      <c r="BI278" s="99"/>
      <c r="BJ278" s="99"/>
      <c r="BK278" s="99"/>
      <c r="BL278" s="99"/>
      <c r="BM278" s="99"/>
      <c r="BN278" s="99"/>
      <c r="BO278" s="99"/>
      <c r="BP278" s="99"/>
      <c r="BQ278" s="99"/>
      <c r="BR278" s="99"/>
      <c r="BS278" s="99"/>
      <c r="BT278" s="99"/>
    </row>
    <row r="279" spans="1:72" s="97" customFormat="1" ht="264" x14ac:dyDescent="0.3">
      <c r="A279" s="119">
        <v>265</v>
      </c>
      <c r="B279" s="120" t="s">
        <v>329</v>
      </c>
      <c r="C279" s="130">
        <v>43070</v>
      </c>
      <c r="D279" s="131" t="s">
        <v>341</v>
      </c>
      <c r="E279" s="150" t="s">
        <v>353</v>
      </c>
      <c r="F279" s="138"/>
      <c r="G279" s="139">
        <v>380191</v>
      </c>
      <c r="H279" s="125" t="s">
        <v>161</v>
      </c>
      <c r="I279" s="126"/>
      <c r="J279" s="125"/>
      <c r="K279" s="142"/>
      <c r="L279" s="124"/>
      <c r="M279" s="127">
        <v>46136</v>
      </c>
      <c r="N279" s="127"/>
      <c r="O279" s="125"/>
      <c r="P279" s="125"/>
      <c r="Q279" s="125"/>
      <c r="R279" s="125"/>
      <c r="S279" s="99"/>
      <c r="T279" s="99"/>
      <c r="U279" s="99"/>
      <c r="V279" s="99"/>
      <c r="W279" s="99"/>
      <c r="X279" s="99"/>
      <c r="Y279" s="99"/>
      <c r="Z279" s="99"/>
      <c r="AA279" s="99"/>
      <c r="AB279" s="99"/>
      <c r="AC279" s="99"/>
      <c r="AD279" s="99"/>
      <c r="AE279" s="99"/>
      <c r="AF279" s="99"/>
      <c r="AG279" s="99"/>
      <c r="AH279" s="99"/>
      <c r="AI279" s="99"/>
      <c r="AJ279" s="99"/>
      <c r="AK279" s="99"/>
      <c r="AL279" s="99"/>
      <c r="AM279" s="99"/>
      <c r="AN279" s="99"/>
      <c r="AO279" s="99"/>
      <c r="AP279" s="99"/>
      <c r="AQ279" s="99"/>
      <c r="AR279" s="99"/>
      <c r="AS279" s="99"/>
      <c r="AT279" s="99"/>
      <c r="AU279" s="99"/>
      <c r="AV279" s="99"/>
      <c r="AW279" s="99"/>
      <c r="AX279" s="99"/>
      <c r="AY279" s="99"/>
      <c r="AZ279" s="99"/>
      <c r="BA279" s="99"/>
      <c r="BB279" s="99"/>
      <c r="BC279" s="99"/>
      <c r="BD279" s="99"/>
      <c r="BE279" s="99"/>
      <c r="BF279" s="99"/>
      <c r="BG279" s="99"/>
      <c r="BH279" s="99"/>
      <c r="BI279" s="99"/>
      <c r="BJ279" s="99"/>
      <c r="BK279" s="99"/>
      <c r="BL279" s="99"/>
      <c r="BM279" s="99"/>
      <c r="BN279" s="99"/>
      <c r="BO279" s="99"/>
      <c r="BP279" s="99"/>
      <c r="BQ279" s="99"/>
      <c r="BR279" s="99"/>
      <c r="BS279" s="99"/>
      <c r="BT279" s="99"/>
    </row>
    <row r="280" spans="1:72" s="97" customFormat="1" ht="264" x14ac:dyDescent="0.3">
      <c r="A280" s="119">
        <v>266</v>
      </c>
      <c r="B280" s="120" t="s">
        <v>329</v>
      </c>
      <c r="C280" s="130">
        <v>43039</v>
      </c>
      <c r="D280" s="131" t="s">
        <v>354</v>
      </c>
      <c r="E280" s="150" t="s">
        <v>326</v>
      </c>
      <c r="F280" s="138"/>
      <c r="G280" s="139">
        <v>380432</v>
      </c>
      <c r="H280" s="125" t="s">
        <v>161</v>
      </c>
      <c r="I280" s="126"/>
      <c r="J280" s="125"/>
      <c r="K280" s="142"/>
      <c r="L280" s="124"/>
      <c r="M280" s="127">
        <v>46136</v>
      </c>
      <c r="N280" s="127"/>
      <c r="O280" s="125"/>
      <c r="P280" s="125"/>
      <c r="Q280" s="125"/>
      <c r="R280" s="125"/>
      <c r="S280" s="99"/>
      <c r="T280" s="99"/>
      <c r="U280" s="99"/>
      <c r="V280" s="99"/>
      <c r="W280" s="99"/>
      <c r="X280" s="99"/>
      <c r="Y280" s="99"/>
      <c r="Z280" s="99"/>
      <c r="AA280" s="99"/>
      <c r="AB280" s="99"/>
      <c r="AC280" s="99"/>
      <c r="AD280" s="99"/>
      <c r="AE280" s="99"/>
      <c r="AF280" s="99"/>
      <c r="AG280" s="99"/>
      <c r="AH280" s="99"/>
      <c r="AI280" s="99"/>
      <c r="AJ280" s="99"/>
      <c r="AK280" s="99"/>
      <c r="AL280" s="99"/>
      <c r="AM280" s="99"/>
      <c r="AN280" s="99"/>
      <c r="AO280" s="99"/>
      <c r="AP280" s="99"/>
      <c r="AQ280" s="99"/>
      <c r="AR280" s="99"/>
      <c r="AS280" s="99"/>
      <c r="AT280" s="99"/>
      <c r="AU280" s="99"/>
      <c r="AV280" s="99"/>
      <c r="AW280" s="99"/>
      <c r="AX280" s="99"/>
      <c r="AY280" s="99"/>
      <c r="AZ280" s="99"/>
      <c r="BA280" s="99"/>
      <c r="BB280" s="99"/>
      <c r="BC280" s="99"/>
      <c r="BD280" s="99"/>
      <c r="BE280" s="99"/>
      <c r="BF280" s="99"/>
      <c r="BG280" s="99"/>
      <c r="BH280" s="99"/>
      <c r="BI280" s="99"/>
      <c r="BJ280" s="99"/>
      <c r="BK280" s="99"/>
      <c r="BL280" s="99"/>
      <c r="BM280" s="99"/>
      <c r="BN280" s="99"/>
      <c r="BO280" s="99"/>
      <c r="BP280" s="99"/>
      <c r="BQ280" s="99"/>
      <c r="BR280" s="99"/>
      <c r="BS280" s="99"/>
      <c r="BT280" s="99"/>
    </row>
    <row r="281" spans="1:72" s="97" customFormat="1" ht="264" x14ac:dyDescent="0.3">
      <c r="A281" s="119">
        <v>267</v>
      </c>
      <c r="B281" s="120" t="s">
        <v>329</v>
      </c>
      <c r="C281" s="130">
        <v>43039</v>
      </c>
      <c r="D281" s="131" t="s">
        <v>354</v>
      </c>
      <c r="E281" s="150" t="s">
        <v>326</v>
      </c>
      <c r="F281" s="138"/>
      <c r="G281" s="139">
        <v>380433</v>
      </c>
      <c r="H281" s="125" t="s">
        <v>161</v>
      </c>
      <c r="I281" s="126"/>
      <c r="J281" s="125"/>
      <c r="K281" s="142"/>
      <c r="L281" s="124"/>
      <c r="M281" s="127">
        <v>46136</v>
      </c>
      <c r="N281" s="127"/>
      <c r="O281" s="125"/>
      <c r="P281" s="125"/>
      <c r="Q281" s="125"/>
      <c r="R281" s="125"/>
      <c r="S281" s="99"/>
      <c r="T281" s="99"/>
      <c r="U281" s="99"/>
      <c r="V281" s="99"/>
      <c r="W281" s="99"/>
      <c r="X281" s="99"/>
      <c r="Y281" s="99"/>
      <c r="Z281" s="99"/>
      <c r="AA281" s="99"/>
      <c r="AB281" s="99"/>
      <c r="AC281" s="99"/>
      <c r="AD281" s="99"/>
      <c r="AE281" s="99"/>
      <c r="AF281" s="99"/>
      <c r="AG281" s="99"/>
      <c r="AH281" s="99"/>
      <c r="AI281" s="99"/>
      <c r="AJ281" s="99"/>
      <c r="AK281" s="99"/>
      <c r="AL281" s="99"/>
      <c r="AM281" s="99"/>
      <c r="AN281" s="99"/>
      <c r="AO281" s="99"/>
      <c r="AP281" s="99"/>
      <c r="AQ281" s="99"/>
      <c r="AR281" s="99"/>
      <c r="AS281" s="99"/>
      <c r="AT281" s="99"/>
      <c r="AU281" s="99"/>
      <c r="AV281" s="99"/>
      <c r="AW281" s="99"/>
      <c r="AX281" s="99"/>
      <c r="AY281" s="99"/>
      <c r="AZ281" s="99"/>
      <c r="BA281" s="99"/>
      <c r="BB281" s="99"/>
      <c r="BC281" s="99"/>
      <c r="BD281" s="99"/>
      <c r="BE281" s="99"/>
      <c r="BF281" s="99"/>
      <c r="BG281" s="99"/>
      <c r="BH281" s="99"/>
      <c r="BI281" s="99"/>
      <c r="BJ281" s="99"/>
      <c r="BK281" s="99"/>
      <c r="BL281" s="99"/>
      <c r="BM281" s="99"/>
      <c r="BN281" s="99"/>
      <c r="BO281" s="99"/>
      <c r="BP281" s="99"/>
      <c r="BQ281" s="99"/>
      <c r="BR281" s="99"/>
      <c r="BS281" s="99"/>
      <c r="BT281" s="99"/>
    </row>
    <row r="282" spans="1:72" s="97" customFormat="1" ht="16.5" x14ac:dyDescent="0.3">
      <c r="A282" s="119">
        <v>268</v>
      </c>
      <c r="B282" s="120" t="s">
        <v>329</v>
      </c>
      <c r="C282" s="130">
        <v>45016</v>
      </c>
      <c r="D282" s="126"/>
      <c r="E282" s="126" t="s">
        <v>355</v>
      </c>
      <c r="F282" s="132"/>
      <c r="G282" s="126"/>
      <c r="H282" s="125"/>
      <c r="I282" s="126"/>
      <c r="J282" s="125"/>
      <c r="K282" s="125"/>
      <c r="L282" s="124"/>
      <c r="M282" s="127">
        <v>46136</v>
      </c>
      <c r="N282" s="143"/>
      <c r="O282" s="125"/>
      <c r="P282" s="125"/>
      <c r="Q282" s="125"/>
      <c r="R282" s="125"/>
      <c r="S282" s="99"/>
      <c r="T282" s="99"/>
      <c r="U282" s="99"/>
      <c r="V282" s="99"/>
      <c r="W282" s="99"/>
      <c r="X282" s="99"/>
      <c r="Y282" s="99"/>
      <c r="Z282" s="99"/>
      <c r="AA282" s="99"/>
      <c r="AB282" s="99"/>
      <c r="AC282" s="99"/>
      <c r="AD282" s="99"/>
      <c r="AE282" s="99"/>
      <c r="AF282" s="99"/>
      <c r="AG282" s="99"/>
      <c r="AH282" s="99"/>
      <c r="AI282" s="99"/>
      <c r="AJ282" s="99"/>
      <c r="AK282" s="99"/>
      <c r="AL282" s="99"/>
      <c r="AM282" s="99"/>
      <c r="AN282" s="99"/>
      <c r="AO282" s="99"/>
      <c r="AP282" s="99"/>
      <c r="AQ282" s="99"/>
      <c r="AR282" s="99"/>
      <c r="AS282" s="99"/>
      <c r="AT282" s="99"/>
      <c r="AU282" s="99"/>
      <c r="AV282" s="99"/>
      <c r="AW282" s="99"/>
      <c r="AX282" s="99"/>
      <c r="AY282" s="99"/>
      <c r="AZ282" s="99"/>
      <c r="BA282" s="99"/>
      <c r="BB282" s="99"/>
      <c r="BC282" s="99"/>
      <c r="BD282" s="99"/>
      <c r="BE282" s="99"/>
      <c r="BF282" s="99"/>
      <c r="BG282" s="99"/>
      <c r="BH282" s="99"/>
      <c r="BI282" s="99"/>
      <c r="BJ282" s="99"/>
      <c r="BK282" s="99"/>
      <c r="BL282" s="99"/>
      <c r="BM282" s="99"/>
      <c r="BN282" s="99"/>
      <c r="BO282" s="99"/>
      <c r="BP282" s="99"/>
      <c r="BQ282" s="99"/>
      <c r="BR282" s="99"/>
      <c r="BS282" s="99"/>
      <c r="BT282" s="99"/>
    </row>
    <row r="283" spans="1:72" s="97" customFormat="1" ht="409.5" x14ac:dyDescent="0.3">
      <c r="A283" s="119">
        <v>269</v>
      </c>
      <c r="B283" s="120" t="s">
        <v>356</v>
      </c>
      <c r="C283" s="130">
        <v>44020</v>
      </c>
      <c r="D283" s="126" t="s">
        <v>357</v>
      </c>
      <c r="E283" s="131" t="s">
        <v>358</v>
      </c>
      <c r="F283" s="132"/>
      <c r="G283" s="126">
        <v>472543</v>
      </c>
      <c r="H283" s="125"/>
      <c r="I283" s="126"/>
      <c r="J283" s="125" t="s">
        <v>359</v>
      </c>
      <c r="K283" s="125"/>
      <c r="L283" s="124"/>
      <c r="M283" s="127">
        <v>46136</v>
      </c>
      <c r="N283" s="127"/>
      <c r="O283" s="125"/>
      <c r="P283" s="125"/>
      <c r="Q283" s="125"/>
      <c r="R283" s="125"/>
      <c r="S283" s="99"/>
      <c r="T283" s="99"/>
      <c r="U283" s="99"/>
      <c r="V283" s="99"/>
      <c r="W283" s="99"/>
      <c r="X283" s="99"/>
      <c r="Y283" s="99"/>
      <c r="Z283" s="99"/>
      <c r="AA283" s="99"/>
      <c r="AB283" s="99"/>
      <c r="AC283" s="99"/>
      <c r="AD283" s="99"/>
      <c r="AE283" s="99"/>
      <c r="AF283" s="99"/>
      <c r="AG283" s="99"/>
      <c r="AH283" s="99"/>
      <c r="AI283" s="99"/>
      <c r="AJ283" s="99"/>
      <c r="AK283" s="99"/>
      <c r="AL283" s="99"/>
      <c r="AM283" s="99"/>
      <c r="AN283" s="99"/>
      <c r="AO283" s="99"/>
      <c r="AP283" s="99"/>
      <c r="AQ283" s="99"/>
      <c r="AR283" s="99"/>
      <c r="AS283" s="99"/>
      <c r="AT283" s="99"/>
      <c r="AU283" s="99"/>
      <c r="AV283" s="99"/>
      <c r="AW283" s="99"/>
      <c r="AX283" s="99"/>
      <c r="AY283" s="99"/>
      <c r="AZ283" s="99"/>
      <c r="BA283" s="99"/>
      <c r="BB283" s="99"/>
      <c r="BC283" s="99"/>
      <c r="BD283" s="99"/>
      <c r="BE283" s="99"/>
      <c r="BF283" s="99"/>
      <c r="BG283" s="99"/>
      <c r="BH283" s="99"/>
      <c r="BI283" s="99"/>
      <c r="BJ283" s="99"/>
      <c r="BK283" s="99"/>
      <c r="BL283" s="99"/>
      <c r="BM283" s="99"/>
      <c r="BN283" s="99"/>
      <c r="BO283" s="99"/>
      <c r="BP283" s="99"/>
      <c r="BQ283" s="99"/>
      <c r="BR283" s="99"/>
      <c r="BS283" s="99"/>
      <c r="BT283" s="99"/>
    </row>
    <row r="284" spans="1:72" s="97" customFormat="1" ht="409.5" x14ac:dyDescent="0.3">
      <c r="A284" s="119">
        <v>270</v>
      </c>
      <c r="B284" s="120" t="s">
        <v>360</v>
      </c>
      <c r="C284" s="130">
        <v>44020</v>
      </c>
      <c r="D284" s="126" t="s">
        <v>357</v>
      </c>
      <c r="E284" s="131" t="s">
        <v>358</v>
      </c>
      <c r="F284" s="132"/>
      <c r="G284" s="126">
        <v>472542</v>
      </c>
      <c r="H284" s="125"/>
      <c r="I284" s="126"/>
      <c r="J284" s="125"/>
      <c r="K284" s="125"/>
      <c r="L284" s="124"/>
      <c r="M284" s="127">
        <v>46136</v>
      </c>
      <c r="N284" s="127"/>
      <c r="O284" s="125"/>
      <c r="P284" s="125"/>
      <c r="Q284" s="125"/>
      <c r="R284" s="125"/>
      <c r="S284" s="99"/>
      <c r="T284" s="99"/>
      <c r="U284" s="99"/>
      <c r="V284" s="99"/>
      <c r="W284" s="99"/>
      <c r="X284" s="99"/>
      <c r="Y284" s="99"/>
      <c r="Z284" s="99"/>
      <c r="AA284" s="99"/>
      <c r="AB284" s="99"/>
      <c r="AC284" s="99"/>
      <c r="AD284" s="99"/>
      <c r="AE284" s="99"/>
      <c r="AF284" s="99"/>
      <c r="AG284" s="99"/>
      <c r="AH284" s="99"/>
      <c r="AI284" s="99"/>
      <c r="AJ284" s="99"/>
      <c r="AK284" s="99"/>
      <c r="AL284" s="99"/>
      <c r="AM284" s="99"/>
      <c r="AN284" s="99"/>
      <c r="AO284" s="99"/>
      <c r="AP284" s="99"/>
      <c r="AQ284" s="99"/>
      <c r="AR284" s="99"/>
      <c r="AS284" s="99"/>
      <c r="AT284" s="99"/>
      <c r="AU284" s="99"/>
      <c r="AV284" s="99"/>
      <c r="AW284" s="99"/>
      <c r="AX284" s="99"/>
      <c r="AY284" s="99"/>
      <c r="AZ284" s="99"/>
      <c r="BA284" s="99"/>
      <c r="BB284" s="99"/>
      <c r="BC284" s="99"/>
      <c r="BD284" s="99"/>
      <c r="BE284" s="99"/>
      <c r="BF284" s="99"/>
      <c r="BG284" s="99"/>
      <c r="BH284" s="99"/>
      <c r="BI284" s="99"/>
      <c r="BJ284" s="99"/>
      <c r="BK284" s="99"/>
      <c r="BL284" s="99"/>
      <c r="BM284" s="99"/>
      <c r="BN284" s="99"/>
      <c r="BO284" s="99"/>
      <c r="BP284" s="99"/>
      <c r="BQ284" s="99"/>
      <c r="BR284" s="99"/>
      <c r="BS284" s="99"/>
      <c r="BT284" s="99"/>
    </row>
    <row r="285" spans="1:72" s="97" customFormat="1" ht="198" x14ac:dyDescent="0.3">
      <c r="A285" s="119">
        <v>271</v>
      </c>
      <c r="B285" s="120" t="s">
        <v>361</v>
      </c>
      <c r="C285" s="130">
        <v>41598</v>
      </c>
      <c r="D285" s="131" t="s">
        <v>362</v>
      </c>
      <c r="E285" s="131" t="s">
        <v>363</v>
      </c>
      <c r="F285" s="132"/>
      <c r="G285" s="126">
        <v>319036</v>
      </c>
      <c r="H285" s="125"/>
      <c r="I285" s="126"/>
      <c r="J285" s="125"/>
      <c r="K285" s="125"/>
      <c r="L285" s="124"/>
      <c r="M285" s="127">
        <v>46136</v>
      </c>
      <c r="N285" s="127"/>
      <c r="O285" s="125"/>
      <c r="P285" s="125"/>
      <c r="Q285" s="125"/>
      <c r="R285" s="125"/>
      <c r="S285" s="99"/>
      <c r="T285" s="99"/>
      <c r="U285" s="99"/>
      <c r="V285" s="99"/>
      <c r="W285" s="99"/>
      <c r="X285" s="99"/>
      <c r="Y285" s="99"/>
      <c r="Z285" s="99"/>
      <c r="AA285" s="99"/>
      <c r="AB285" s="99"/>
      <c r="AC285" s="99"/>
      <c r="AD285" s="99"/>
      <c r="AE285" s="99"/>
      <c r="AF285" s="99"/>
      <c r="AG285" s="99"/>
      <c r="AH285" s="99"/>
      <c r="AI285" s="99"/>
      <c r="AJ285" s="99"/>
      <c r="AK285" s="99"/>
      <c r="AL285" s="99"/>
      <c r="AM285" s="99"/>
      <c r="AN285" s="99"/>
      <c r="AO285" s="99"/>
      <c r="AP285" s="99"/>
      <c r="AQ285" s="99"/>
      <c r="AR285" s="99"/>
      <c r="AS285" s="99"/>
      <c r="AT285" s="99"/>
      <c r="AU285" s="99"/>
      <c r="AV285" s="99"/>
      <c r="AW285" s="99"/>
      <c r="AX285" s="99"/>
      <c r="AY285" s="99"/>
      <c r="AZ285" s="99"/>
      <c r="BA285" s="99"/>
      <c r="BB285" s="99"/>
      <c r="BC285" s="99"/>
      <c r="BD285" s="99"/>
      <c r="BE285" s="99"/>
      <c r="BF285" s="99"/>
      <c r="BG285" s="99"/>
      <c r="BH285" s="99"/>
      <c r="BI285" s="99"/>
      <c r="BJ285" s="99"/>
      <c r="BK285" s="99"/>
      <c r="BL285" s="99"/>
      <c r="BM285" s="99"/>
      <c r="BN285" s="99"/>
      <c r="BO285" s="99"/>
      <c r="BP285" s="99"/>
      <c r="BQ285" s="99"/>
      <c r="BR285" s="99"/>
      <c r="BS285" s="99"/>
      <c r="BT285" s="99"/>
    </row>
    <row r="286" spans="1:72" s="97" customFormat="1" ht="16.5" x14ac:dyDescent="0.3">
      <c r="A286" s="119">
        <v>272</v>
      </c>
      <c r="B286" s="120" t="s">
        <v>360</v>
      </c>
      <c r="C286" s="130">
        <v>45016</v>
      </c>
      <c r="D286" s="126"/>
      <c r="E286" s="126" t="s">
        <v>364</v>
      </c>
      <c r="F286" s="132"/>
      <c r="G286" s="126">
        <v>703895</v>
      </c>
      <c r="H286" s="125"/>
      <c r="I286" s="126"/>
      <c r="J286" s="125"/>
      <c r="K286" s="125"/>
      <c r="L286" s="124"/>
      <c r="M286" s="127">
        <v>46136</v>
      </c>
      <c r="N286" s="143"/>
      <c r="O286" s="125"/>
      <c r="P286" s="125"/>
      <c r="Q286" s="125"/>
      <c r="R286" s="125"/>
      <c r="S286" s="99"/>
      <c r="T286" s="99"/>
      <c r="U286" s="99"/>
      <c r="V286" s="99"/>
      <c r="W286" s="99"/>
      <c r="X286" s="99"/>
      <c r="Y286" s="99"/>
      <c r="Z286" s="99"/>
      <c r="AA286" s="99"/>
      <c r="AB286" s="99"/>
      <c r="AC286" s="99"/>
      <c r="AD286" s="99"/>
      <c r="AE286" s="99"/>
      <c r="AF286" s="99"/>
      <c r="AG286" s="99"/>
      <c r="AH286" s="99"/>
      <c r="AI286" s="99"/>
      <c r="AJ286" s="99"/>
      <c r="AK286" s="99"/>
      <c r="AL286" s="99"/>
      <c r="AM286" s="99"/>
      <c r="AN286" s="99"/>
      <c r="AO286" s="99"/>
      <c r="AP286" s="99"/>
      <c r="AQ286" s="99"/>
      <c r="AR286" s="99"/>
      <c r="AS286" s="99"/>
      <c r="AT286" s="99"/>
      <c r="AU286" s="99"/>
      <c r="AV286" s="99"/>
      <c r="AW286" s="99"/>
      <c r="AX286" s="99"/>
      <c r="AY286" s="99"/>
      <c r="AZ286" s="99"/>
      <c r="BA286" s="99"/>
      <c r="BB286" s="99"/>
      <c r="BC286" s="99"/>
      <c r="BD286" s="99"/>
      <c r="BE286" s="99"/>
      <c r="BF286" s="99"/>
      <c r="BG286" s="99"/>
      <c r="BH286" s="99"/>
      <c r="BI286" s="99"/>
      <c r="BJ286" s="99"/>
      <c r="BK286" s="99"/>
      <c r="BL286" s="99"/>
      <c r="BM286" s="99"/>
      <c r="BN286" s="99"/>
      <c r="BO286" s="99"/>
      <c r="BP286" s="99"/>
      <c r="BQ286" s="99"/>
      <c r="BR286" s="99"/>
      <c r="BS286" s="99"/>
      <c r="BT286" s="99"/>
    </row>
    <row r="287" spans="1:72" s="97" customFormat="1" ht="16.5" x14ac:dyDescent="0.3">
      <c r="A287" s="119">
        <v>273</v>
      </c>
      <c r="B287" s="120" t="s">
        <v>365</v>
      </c>
      <c r="C287" s="130">
        <v>45016</v>
      </c>
      <c r="D287" s="126"/>
      <c r="E287" s="126" t="s">
        <v>364</v>
      </c>
      <c r="F287" s="132"/>
      <c r="G287" s="126">
        <v>703896</v>
      </c>
      <c r="H287" s="125"/>
      <c r="I287" s="126"/>
      <c r="J287" s="125"/>
      <c r="K287" s="125"/>
      <c r="L287" s="124"/>
      <c r="M287" s="127">
        <v>46136</v>
      </c>
      <c r="N287" s="143"/>
      <c r="O287" s="125"/>
      <c r="P287" s="125"/>
      <c r="Q287" s="125"/>
      <c r="R287" s="125"/>
      <c r="S287" s="99"/>
      <c r="T287" s="99"/>
      <c r="U287" s="99"/>
      <c r="V287" s="99"/>
      <c r="W287" s="99"/>
      <c r="X287" s="99"/>
      <c r="Y287" s="99"/>
      <c r="Z287" s="99"/>
      <c r="AA287" s="99"/>
      <c r="AB287" s="99"/>
      <c r="AC287" s="99"/>
      <c r="AD287" s="99"/>
      <c r="AE287" s="99"/>
      <c r="AF287" s="99"/>
      <c r="AG287" s="99"/>
      <c r="AH287" s="99"/>
      <c r="AI287" s="99"/>
      <c r="AJ287" s="99"/>
      <c r="AK287" s="99"/>
      <c r="AL287" s="99"/>
      <c r="AM287" s="99"/>
      <c r="AN287" s="99"/>
      <c r="AO287" s="99"/>
      <c r="AP287" s="99"/>
      <c r="AQ287" s="99"/>
      <c r="AR287" s="99"/>
      <c r="AS287" s="99"/>
      <c r="AT287" s="99"/>
      <c r="AU287" s="99"/>
      <c r="AV287" s="99"/>
      <c r="AW287" s="99"/>
      <c r="AX287" s="99"/>
      <c r="AY287" s="99"/>
      <c r="AZ287" s="99"/>
      <c r="BA287" s="99"/>
      <c r="BB287" s="99"/>
      <c r="BC287" s="99"/>
      <c r="BD287" s="99"/>
      <c r="BE287" s="99"/>
      <c r="BF287" s="99"/>
      <c r="BG287" s="99"/>
      <c r="BH287" s="99"/>
      <c r="BI287" s="99"/>
      <c r="BJ287" s="99"/>
      <c r="BK287" s="99"/>
      <c r="BL287" s="99"/>
      <c r="BM287" s="99"/>
      <c r="BN287" s="99"/>
      <c r="BO287" s="99"/>
      <c r="BP287" s="99"/>
      <c r="BQ287" s="99"/>
      <c r="BR287" s="99"/>
      <c r="BS287" s="99"/>
      <c r="BT287" s="99"/>
    </row>
    <row r="288" spans="1:72" s="97" customFormat="1" ht="16.5" x14ac:dyDescent="0.3">
      <c r="A288" s="119">
        <v>274</v>
      </c>
      <c r="B288" s="120" t="s">
        <v>365</v>
      </c>
      <c r="C288" s="130">
        <v>45016</v>
      </c>
      <c r="D288" s="126" t="s">
        <v>366</v>
      </c>
      <c r="E288" s="126" t="s">
        <v>367</v>
      </c>
      <c r="F288" s="132" t="s">
        <v>368</v>
      </c>
      <c r="G288" s="126"/>
      <c r="H288" s="125"/>
      <c r="I288" s="126"/>
      <c r="J288" s="125"/>
      <c r="K288" s="125"/>
      <c r="L288" s="124"/>
      <c r="M288" s="127">
        <v>46136</v>
      </c>
      <c r="N288" s="143"/>
      <c r="O288" s="125"/>
      <c r="P288" s="125"/>
      <c r="Q288" s="125"/>
      <c r="R288" s="125"/>
      <c r="S288" s="99"/>
      <c r="T288" s="99"/>
      <c r="U288" s="99"/>
      <c r="V288" s="99"/>
      <c r="W288" s="99"/>
      <c r="X288" s="99"/>
      <c r="Y288" s="99"/>
      <c r="Z288" s="99"/>
      <c r="AA288" s="99"/>
      <c r="AB288" s="99"/>
      <c r="AC288" s="99"/>
      <c r="AD288" s="99"/>
      <c r="AE288" s="99"/>
      <c r="AF288" s="99"/>
      <c r="AG288" s="99"/>
      <c r="AH288" s="99"/>
      <c r="AI288" s="99"/>
      <c r="AJ288" s="99"/>
      <c r="AK288" s="99"/>
      <c r="AL288" s="99"/>
      <c r="AM288" s="99"/>
      <c r="AN288" s="99"/>
      <c r="AO288" s="99"/>
      <c r="AP288" s="99"/>
      <c r="AQ288" s="99"/>
      <c r="AR288" s="99"/>
      <c r="AS288" s="99"/>
      <c r="AT288" s="99"/>
      <c r="AU288" s="99"/>
      <c r="AV288" s="99"/>
      <c r="AW288" s="99"/>
      <c r="AX288" s="99"/>
      <c r="AY288" s="99"/>
      <c r="AZ288" s="99"/>
      <c r="BA288" s="99"/>
      <c r="BB288" s="99"/>
      <c r="BC288" s="99"/>
      <c r="BD288" s="99"/>
      <c r="BE288" s="99"/>
      <c r="BF288" s="99"/>
      <c r="BG288" s="99"/>
      <c r="BH288" s="99"/>
      <c r="BI288" s="99"/>
      <c r="BJ288" s="99"/>
      <c r="BK288" s="99"/>
      <c r="BL288" s="99"/>
      <c r="BM288" s="99"/>
      <c r="BN288" s="99"/>
      <c r="BO288" s="99"/>
      <c r="BP288" s="99"/>
      <c r="BQ288" s="99"/>
      <c r="BR288" s="99"/>
      <c r="BS288" s="99"/>
      <c r="BT288" s="99"/>
    </row>
    <row r="289" spans="1:72" s="97" customFormat="1" ht="33" x14ac:dyDescent="0.3">
      <c r="A289" s="119">
        <v>275</v>
      </c>
      <c r="B289" s="120" t="s">
        <v>369</v>
      </c>
      <c r="C289" s="130">
        <v>43742</v>
      </c>
      <c r="D289" s="151" t="s">
        <v>370</v>
      </c>
      <c r="E289" s="151" t="s">
        <v>371</v>
      </c>
      <c r="F289" s="142"/>
      <c r="G289" s="125" t="s">
        <v>372</v>
      </c>
      <c r="H289" s="125" t="s">
        <v>161</v>
      </c>
      <c r="I289" s="126" t="s">
        <v>373</v>
      </c>
      <c r="J289" s="125"/>
      <c r="K289" s="142"/>
      <c r="L289" s="124"/>
      <c r="M289" s="127">
        <v>46136</v>
      </c>
      <c r="N289" s="127"/>
      <c r="O289" s="125"/>
      <c r="P289" s="125"/>
      <c r="Q289" s="125"/>
      <c r="R289" s="125"/>
      <c r="S289" s="99"/>
      <c r="T289" s="99"/>
      <c r="U289" s="99"/>
      <c r="V289" s="99"/>
      <c r="W289" s="99"/>
      <c r="X289" s="99"/>
      <c r="Y289" s="99"/>
      <c r="Z289" s="99"/>
      <c r="AA289" s="99"/>
      <c r="AB289" s="99"/>
      <c r="AC289" s="99"/>
      <c r="AD289" s="99"/>
      <c r="AE289" s="99"/>
      <c r="AF289" s="99"/>
      <c r="AG289" s="99"/>
      <c r="AH289" s="99"/>
      <c r="AI289" s="99"/>
      <c r="AJ289" s="99"/>
      <c r="AK289" s="99"/>
      <c r="AL289" s="99"/>
      <c r="AM289" s="99"/>
      <c r="AN289" s="99"/>
      <c r="AO289" s="99"/>
      <c r="AP289" s="99"/>
      <c r="AQ289" s="99"/>
      <c r="AR289" s="99"/>
      <c r="AS289" s="99"/>
      <c r="AT289" s="99"/>
      <c r="AU289" s="99"/>
      <c r="AV289" s="99"/>
      <c r="AW289" s="99"/>
      <c r="AX289" s="99"/>
      <c r="AY289" s="99"/>
      <c r="AZ289" s="99"/>
      <c r="BA289" s="99"/>
      <c r="BB289" s="99"/>
      <c r="BC289" s="99"/>
      <c r="BD289" s="99"/>
      <c r="BE289" s="99"/>
      <c r="BF289" s="99"/>
      <c r="BG289" s="99"/>
      <c r="BH289" s="99"/>
      <c r="BI289" s="99"/>
      <c r="BJ289" s="99"/>
      <c r="BK289" s="99"/>
      <c r="BL289" s="99"/>
      <c r="BM289" s="99"/>
      <c r="BN289" s="99"/>
      <c r="BO289" s="99"/>
      <c r="BP289" s="99"/>
      <c r="BQ289" s="99"/>
      <c r="BR289" s="99"/>
      <c r="BS289" s="99"/>
      <c r="BT289" s="99"/>
    </row>
    <row r="290" spans="1:72" s="97" customFormat="1" ht="33" x14ac:dyDescent="0.3">
      <c r="A290" s="119">
        <v>276</v>
      </c>
      <c r="B290" s="120" t="s">
        <v>374</v>
      </c>
      <c r="C290" s="130">
        <v>43742</v>
      </c>
      <c r="D290" s="151" t="s">
        <v>370</v>
      </c>
      <c r="E290" s="151" t="s">
        <v>371</v>
      </c>
      <c r="F290" s="124"/>
      <c r="G290" s="122" t="s">
        <v>375</v>
      </c>
      <c r="H290" s="125" t="s">
        <v>161</v>
      </c>
      <c r="I290" s="126" t="s">
        <v>234</v>
      </c>
      <c r="J290" s="125"/>
      <c r="K290" s="142"/>
      <c r="L290" s="124"/>
      <c r="M290" s="127">
        <v>46136</v>
      </c>
      <c r="N290" s="127"/>
      <c r="O290" s="125"/>
      <c r="P290" s="125"/>
      <c r="Q290" s="125"/>
      <c r="R290" s="125"/>
      <c r="S290" s="99"/>
      <c r="T290" s="99"/>
      <c r="U290" s="99"/>
      <c r="V290" s="99"/>
      <c r="W290" s="99"/>
      <c r="X290" s="99"/>
      <c r="Y290" s="99"/>
      <c r="Z290" s="99"/>
      <c r="AA290" s="99"/>
      <c r="AB290" s="99"/>
      <c r="AC290" s="99"/>
      <c r="AD290" s="99"/>
      <c r="AE290" s="99"/>
      <c r="AF290" s="99"/>
      <c r="AG290" s="99"/>
      <c r="AH290" s="99"/>
      <c r="AI290" s="99"/>
      <c r="AJ290" s="99"/>
      <c r="AK290" s="99"/>
      <c r="AL290" s="99"/>
      <c r="AM290" s="99"/>
      <c r="AN290" s="99"/>
      <c r="AO290" s="99"/>
      <c r="AP290" s="99"/>
      <c r="AQ290" s="99"/>
      <c r="AR290" s="99"/>
      <c r="AS290" s="99"/>
      <c r="AT290" s="99"/>
      <c r="AU290" s="99"/>
      <c r="AV290" s="99"/>
      <c r="AW290" s="99"/>
      <c r="AX290" s="99"/>
      <c r="AY290" s="99"/>
      <c r="AZ290" s="99"/>
      <c r="BA290" s="99"/>
      <c r="BB290" s="99"/>
      <c r="BC290" s="99"/>
      <c r="BD290" s="99"/>
      <c r="BE290" s="99"/>
      <c r="BF290" s="99"/>
      <c r="BG290" s="99"/>
      <c r="BH290" s="99"/>
      <c r="BI290" s="99"/>
      <c r="BJ290" s="99"/>
      <c r="BK290" s="99"/>
      <c r="BL290" s="99"/>
      <c r="BM290" s="99"/>
      <c r="BN290" s="99"/>
      <c r="BO290" s="99"/>
      <c r="BP290" s="99"/>
      <c r="BQ290" s="99"/>
      <c r="BR290" s="99"/>
      <c r="BS290" s="99"/>
      <c r="BT290" s="99"/>
    </row>
    <row r="291" spans="1:72" s="97" customFormat="1" ht="33" x14ac:dyDescent="0.3">
      <c r="A291" s="119">
        <v>277</v>
      </c>
      <c r="B291" s="120" t="s">
        <v>374</v>
      </c>
      <c r="C291" s="130">
        <v>43742</v>
      </c>
      <c r="D291" s="151" t="s">
        <v>370</v>
      </c>
      <c r="E291" s="151" t="s">
        <v>371</v>
      </c>
      <c r="F291" s="124"/>
      <c r="G291" s="122" t="s">
        <v>376</v>
      </c>
      <c r="H291" s="125" t="s">
        <v>161</v>
      </c>
      <c r="I291" s="126" t="s">
        <v>218</v>
      </c>
      <c r="J291" s="125"/>
      <c r="K291" s="142"/>
      <c r="L291" s="124"/>
      <c r="M291" s="127">
        <v>46136</v>
      </c>
      <c r="N291" s="127"/>
      <c r="O291" s="125"/>
      <c r="P291" s="125"/>
      <c r="Q291" s="125"/>
      <c r="R291" s="125"/>
      <c r="S291" s="99"/>
      <c r="T291" s="99"/>
      <c r="U291" s="99"/>
      <c r="V291" s="99"/>
      <c r="W291" s="99"/>
      <c r="X291" s="99"/>
      <c r="Y291" s="99"/>
      <c r="Z291" s="99"/>
      <c r="AA291" s="99"/>
      <c r="AB291" s="99"/>
      <c r="AC291" s="99"/>
      <c r="AD291" s="99"/>
      <c r="AE291" s="99"/>
      <c r="AF291" s="99"/>
      <c r="AG291" s="99"/>
      <c r="AH291" s="99"/>
      <c r="AI291" s="99"/>
      <c r="AJ291" s="99"/>
      <c r="AK291" s="99"/>
      <c r="AL291" s="99"/>
      <c r="AM291" s="99"/>
      <c r="AN291" s="99"/>
      <c r="AO291" s="99"/>
      <c r="AP291" s="99"/>
      <c r="AQ291" s="99"/>
      <c r="AR291" s="99"/>
      <c r="AS291" s="99"/>
      <c r="AT291" s="99"/>
      <c r="AU291" s="99"/>
      <c r="AV291" s="99"/>
      <c r="AW291" s="99"/>
      <c r="AX291" s="99"/>
      <c r="AY291" s="99"/>
      <c r="AZ291" s="99"/>
      <c r="BA291" s="99"/>
      <c r="BB291" s="99"/>
      <c r="BC291" s="99"/>
      <c r="BD291" s="99"/>
      <c r="BE291" s="99"/>
      <c r="BF291" s="99"/>
      <c r="BG291" s="99"/>
      <c r="BH291" s="99"/>
      <c r="BI291" s="99"/>
      <c r="BJ291" s="99"/>
      <c r="BK291" s="99"/>
      <c r="BL291" s="99"/>
      <c r="BM291" s="99"/>
      <c r="BN291" s="99"/>
      <c r="BO291" s="99"/>
      <c r="BP291" s="99"/>
      <c r="BQ291" s="99"/>
      <c r="BR291" s="99"/>
      <c r="BS291" s="99"/>
      <c r="BT291" s="99"/>
    </row>
    <row r="292" spans="1:72" s="97" customFormat="1" ht="33" x14ac:dyDescent="0.3">
      <c r="A292" s="119">
        <v>278</v>
      </c>
      <c r="B292" s="120" t="s">
        <v>374</v>
      </c>
      <c r="C292" s="130">
        <v>43742</v>
      </c>
      <c r="D292" s="151" t="s">
        <v>370</v>
      </c>
      <c r="E292" s="151" t="s">
        <v>371</v>
      </c>
      <c r="F292" s="124"/>
      <c r="G292" s="122" t="s">
        <v>377</v>
      </c>
      <c r="H292" s="125" t="s">
        <v>161</v>
      </c>
      <c r="I292" s="126" t="s">
        <v>373</v>
      </c>
      <c r="J292" s="125"/>
      <c r="K292" s="142"/>
      <c r="L292" s="124"/>
      <c r="M292" s="127">
        <v>46136</v>
      </c>
      <c r="N292" s="127"/>
      <c r="O292" s="125"/>
      <c r="P292" s="125"/>
      <c r="Q292" s="125"/>
      <c r="R292" s="125"/>
      <c r="S292" s="99"/>
      <c r="T292" s="99"/>
      <c r="U292" s="99"/>
      <c r="V292" s="99"/>
      <c r="W292" s="99"/>
      <c r="X292" s="99"/>
      <c r="Y292" s="99"/>
      <c r="Z292" s="99"/>
      <c r="AA292" s="99"/>
      <c r="AB292" s="99"/>
      <c r="AC292" s="99"/>
      <c r="AD292" s="99"/>
      <c r="AE292" s="99"/>
      <c r="AF292" s="99"/>
      <c r="AG292" s="99"/>
      <c r="AH292" s="99"/>
      <c r="AI292" s="99"/>
      <c r="AJ292" s="99"/>
      <c r="AK292" s="99"/>
      <c r="AL292" s="99"/>
      <c r="AM292" s="99"/>
      <c r="AN292" s="99"/>
      <c r="AO292" s="99"/>
      <c r="AP292" s="99"/>
      <c r="AQ292" s="99"/>
      <c r="AR292" s="99"/>
      <c r="AS292" s="99"/>
      <c r="AT292" s="99"/>
      <c r="AU292" s="99"/>
      <c r="AV292" s="99"/>
      <c r="AW292" s="99"/>
      <c r="AX292" s="99"/>
      <c r="AY292" s="99"/>
      <c r="AZ292" s="99"/>
      <c r="BA292" s="99"/>
      <c r="BB292" s="99"/>
      <c r="BC292" s="99"/>
      <c r="BD292" s="99"/>
      <c r="BE292" s="99"/>
      <c r="BF292" s="99"/>
      <c r="BG292" s="99"/>
      <c r="BH292" s="99"/>
      <c r="BI292" s="99"/>
      <c r="BJ292" s="99"/>
      <c r="BK292" s="99"/>
      <c r="BL292" s="99"/>
      <c r="BM292" s="99"/>
      <c r="BN292" s="99"/>
      <c r="BO292" s="99"/>
      <c r="BP292" s="99"/>
      <c r="BQ292" s="99"/>
      <c r="BR292" s="99"/>
      <c r="BS292" s="99"/>
      <c r="BT292" s="99"/>
    </row>
    <row r="293" spans="1:72" s="97" customFormat="1" ht="33" x14ac:dyDescent="0.3">
      <c r="A293" s="119">
        <v>279</v>
      </c>
      <c r="B293" s="120" t="s">
        <v>374</v>
      </c>
      <c r="C293" s="130">
        <v>43742</v>
      </c>
      <c r="D293" s="151" t="s">
        <v>370</v>
      </c>
      <c r="E293" s="151" t="s">
        <v>371</v>
      </c>
      <c r="F293" s="124"/>
      <c r="G293" s="122" t="s">
        <v>378</v>
      </c>
      <c r="H293" s="125" t="s">
        <v>161</v>
      </c>
      <c r="I293" s="126" t="s">
        <v>218</v>
      </c>
      <c r="J293" s="125"/>
      <c r="K293" s="142"/>
      <c r="L293" s="124"/>
      <c r="M293" s="127">
        <v>46136</v>
      </c>
      <c r="N293" s="127"/>
      <c r="O293" s="125"/>
      <c r="P293" s="125"/>
      <c r="Q293" s="125"/>
      <c r="R293" s="125"/>
      <c r="S293" s="99"/>
      <c r="T293" s="99"/>
      <c r="U293" s="99"/>
      <c r="V293" s="99"/>
      <c r="W293" s="99"/>
      <c r="X293" s="99"/>
      <c r="Y293" s="99"/>
      <c r="Z293" s="99"/>
      <c r="AA293" s="99"/>
      <c r="AB293" s="99"/>
      <c r="AC293" s="99"/>
      <c r="AD293" s="99"/>
      <c r="AE293" s="99"/>
      <c r="AF293" s="99"/>
      <c r="AG293" s="99"/>
      <c r="AH293" s="99"/>
      <c r="AI293" s="99"/>
      <c r="AJ293" s="99"/>
      <c r="AK293" s="99"/>
      <c r="AL293" s="99"/>
      <c r="AM293" s="99"/>
      <c r="AN293" s="99"/>
      <c r="AO293" s="99"/>
      <c r="AP293" s="99"/>
      <c r="AQ293" s="99"/>
      <c r="AR293" s="99"/>
      <c r="AS293" s="99"/>
      <c r="AT293" s="99"/>
      <c r="AU293" s="99"/>
      <c r="AV293" s="99"/>
      <c r="AW293" s="99"/>
      <c r="AX293" s="99"/>
      <c r="AY293" s="99"/>
      <c r="AZ293" s="99"/>
      <c r="BA293" s="99"/>
      <c r="BB293" s="99"/>
      <c r="BC293" s="99"/>
      <c r="BD293" s="99"/>
      <c r="BE293" s="99"/>
      <c r="BF293" s="99"/>
      <c r="BG293" s="99"/>
      <c r="BH293" s="99"/>
      <c r="BI293" s="99"/>
      <c r="BJ293" s="99"/>
      <c r="BK293" s="99"/>
      <c r="BL293" s="99"/>
      <c r="BM293" s="99"/>
      <c r="BN293" s="99"/>
      <c r="BO293" s="99"/>
      <c r="BP293" s="99"/>
      <c r="BQ293" s="99"/>
      <c r="BR293" s="99"/>
      <c r="BS293" s="99"/>
      <c r="BT293" s="99"/>
    </row>
    <row r="294" spans="1:72" s="97" customFormat="1" ht="33" x14ac:dyDescent="0.3">
      <c r="A294" s="119">
        <v>280</v>
      </c>
      <c r="B294" s="120" t="s">
        <v>374</v>
      </c>
      <c r="C294" s="130">
        <v>43742</v>
      </c>
      <c r="D294" s="151" t="s">
        <v>370</v>
      </c>
      <c r="E294" s="151" t="s">
        <v>371</v>
      </c>
      <c r="F294" s="124"/>
      <c r="G294" s="122" t="s">
        <v>379</v>
      </c>
      <c r="H294" s="125" t="s">
        <v>161</v>
      </c>
      <c r="I294" s="126" t="s">
        <v>218</v>
      </c>
      <c r="J294" s="125"/>
      <c r="K294" s="142"/>
      <c r="L294" s="124"/>
      <c r="M294" s="127">
        <v>46136</v>
      </c>
      <c r="N294" s="127"/>
      <c r="O294" s="125"/>
      <c r="P294" s="125"/>
      <c r="Q294" s="125"/>
      <c r="R294" s="125"/>
      <c r="S294" s="99"/>
      <c r="T294" s="99"/>
      <c r="U294" s="99"/>
      <c r="V294" s="99"/>
      <c r="W294" s="99"/>
      <c r="X294" s="99"/>
      <c r="Y294" s="99"/>
      <c r="Z294" s="99"/>
      <c r="AA294" s="99"/>
      <c r="AB294" s="99"/>
      <c r="AC294" s="99"/>
      <c r="AD294" s="99"/>
      <c r="AE294" s="99"/>
      <c r="AF294" s="99"/>
      <c r="AG294" s="99"/>
      <c r="AH294" s="99"/>
      <c r="AI294" s="99"/>
      <c r="AJ294" s="99"/>
      <c r="AK294" s="99"/>
      <c r="AL294" s="99"/>
      <c r="AM294" s="99"/>
      <c r="AN294" s="99"/>
      <c r="AO294" s="99"/>
      <c r="AP294" s="99"/>
      <c r="AQ294" s="99"/>
      <c r="AR294" s="99"/>
      <c r="AS294" s="99"/>
      <c r="AT294" s="99"/>
      <c r="AU294" s="99"/>
      <c r="AV294" s="99"/>
      <c r="AW294" s="99"/>
      <c r="AX294" s="99"/>
      <c r="AY294" s="99"/>
      <c r="AZ294" s="99"/>
      <c r="BA294" s="99"/>
      <c r="BB294" s="99"/>
      <c r="BC294" s="99"/>
      <c r="BD294" s="99"/>
      <c r="BE294" s="99"/>
      <c r="BF294" s="99"/>
      <c r="BG294" s="99"/>
      <c r="BH294" s="99"/>
      <c r="BI294" s="99"/>
      <c r="BJ294" s="99"/>
      <c r="BK294" s="99"/>
      <c r="BL294" s="99"/>
      <c r="BM294" s="99"/>
      <c r="BN294" s="99"/>
      <c r="BO294" s="99"/>
      <c r="BP294" s="99"/>
      <c r="BQ294" s="99"/>
      <c r="BR294" s="99"/>
      <c r="BS294" s="99"/>
      <c r="BT294" s="99"/>
    </row>
    <row r="295" spans="1:72" s="97" customFormat="1" ht="214.5" x14ac:dyDescent="0.3">
      <c r="A295" s="119">
        <v>281</v>
      </c>
      <c r="B295" s="120" t="s">
        <v>374</v>
      </c>
      <c r="C295" s="130">
        <v>43061</v>
      </c>
      <c r="D295" s="151" t="s">
        <v>380</v>
      </c>
      <c r="E295" s="137" t="s">
        <v>381</v>
      </c>
      <c r="F295" s="124"/>
      <c r="G295" s="122" t="s">
        <v>382</v>
      </c>
      <c r="H295" s="125" t="s">
        <v>161</v>
      </c>
      <c r="I295" s="126" t="s">
        <v>227</v>
      </c>
      <c r="J295" s="125"/>
      <c r="K295" s="142"/>
      <c r="L295" s="124"/>
      <c r="M295" s="127">
        <v>46136</v>
      </c>
      <c r="N295" s="127"/>
      <c r="O295" s="125"/>
      <c r="P295" s="125"/>
      <c r="Q295" s="125"/>
      <c r="R295" s="125"/>
      <c r="S295" s="99"/>
      <c r="T295" s="99"/>
      <c r="U295" s="99"/>
      <c r="V295" s="99"/>
      <c r="W295" s="99"/>
      <c r="X295" s="99"/>
      <c r="Y295" s="99"/>
      <c r="Z295" s="99"/>
      <c r="AA295" s="99"/>
      <c r="AB295" s="99"/>
      <c r="AC295" s="99"/>
      <c r="AD295" s="99"/>
      <c r="AE295" s="99"/>
      <c r="AF295" s="99"/>
      <c r="AG295" s="99"/>
      <c r="AH295" s="99"/>
      <c r="AI295" s="99"/>
      <c r="AJ295" s="99"/>
      <c r="AK295" s="99"/>
      <c r="AL295" s="99"/>
      <c r="AM295" s="99"/>
      <c r="AN295" s="99"/>
      <c r="AO295" s="99"/>
      <c r="AP295" s="99"/>
      <c r="AQ295" s="99"/>
      <c r="AR295" s="99"/>
      <c r="AS295" s="99"/>
      <c r="AT295" s="99"/>
      <c r="AU295" s="99"/>
      <c r="AV295" s="99"/>
      <c r="AW295" s="99"/>
      <c r="AX295" s="99"/>
      <c r="AY295" s="99"/>
      <c r="AZ295" s="99"/>
      <c r="BA295" s="99"/>
      <c r="BB295" s="99"/>
      <c r="BC295" s="99"/>
      <c r="BD295" s="99"/>
      <c r="BE295" s="99"/>
      <c r="BF295" s="99"/>
      <c r="BG295" s="99"/>
      <c r="BH295" s="99"/>
      <c r="BI295" s="99"/>
      <c r="BJ295" s="99"/>
      <c r="BK295" s="99"/>
      <c r="BL295" s="99"/>
      <c r="BM295" s="99"/>
      <c r="BN295" s="99"/>
      <c r="BO295" s="99"/>
      <c r="BP295" s="99"/>
      <c r="BQ295" s="99"/>
      <c r="BR295" s="99"/>
      <c r="BS295" s="99"/>
      <c r="BT295" s="99"/>
    </row>
    <row r="296" spans="1:72" s="97" customFormat="1" ht="132" x14ac:dyDescent="0.3">
      <c r="A296" s="119">
        <v>282</v>
      </c>
      <c r="B296" s="120" t="s">
        <v>383</v>
      </c>
      <c r="C296" s="130">
        <v>43791</v>
      </c>
      <c r="D296" s="151" t="s">
        <v>384</v>
      </c>
      <c r="E296" s="140" t="s">
        <v>385</v>
      </c>
      <c r="F296" s="137"/>
      <c r="G296" s="125" t="s">
        <v>386</v>
      </c>
      <c r="H296" s="125" t="s">
        <v>161</v>
      </c>
      <c r="I296" s="126" t="s">
        <v>227</v>
      </c>
      <c r="J296" s="125"/>
      <c r="K296" s="142"/>
      <c r="L296" s="124"/>
      <c r="M296" s="127">
        <v>46136</v>
      </c>
      <c r="N296" s="127"/>
      <c r="O296" s="125"/>
      <c r="P296" s="125"/>
      <c r="Q296" s="125"/>
      <c r="R296" s="125"/>
      <c r="S296" s="99"/>
      <c r="T296" s="99"/>
      <c r="U296" s="99"/>
      <c r="V296" s="99"/>
      <c r="W296" s="99"/>
      <c r="X296" s="99"/>
      <c r="Y296" s="99"/>
      <c r="Z296" s="99"/>
      <c r="AA296" s="99"/>
      <c r="AB296" s="99"/>
      <c r="AC296" s="99"/>
      <c r="AD296" s="99"/>
      <c r="AE296" s="99"/>
      <c r="AF296" s="99"/>
      <c r="AG296" s="99"/>
      <c r="AH296" s="99"/>
      <c r="AI296" s="99"/>
      <c r="AJ296" s="99"/>
      <c r="AK296" s="99"/>
      <c r="AL296" s="99"/>
      <c r="AM296" s="99"/>
      <c r="AN296" s="99"/>
      <c r="AO296" s="99"/>
      <c r="AP296" s="99"/>
      <c r="AQ296" s="99"/>
      <c r="AR296" s="99"/>
      <c r="AS296" s="99"/>
      <c r="AT296" s="99"/>
      <c r="AU296" s="99"/>
      <c r="AV296" s="99"/>
      <c r="AW296" s="99"/>
      <c r="AX296" s="99"/>
      <c r="AY296" s="99"/>
      <c r="AZ296" s="99"/>
      <c r="BA296" s="99"/>
      <c r="BB296" s="99"/>
      <c r="BC296" s="99"/>
      <c r="BD296" s="99"/>
      <c r="BE296" s="99"/>
      <c r="BF296" s="99"/>
      <c r="BG296" s="99"/>
      <c r="BH296" s="99"/>
      <c r="BI296" s="99"/>
      <c r="BJ296" s="99"/>
      <c r="BK296" s="99"/>
      <c r="BL296" s="99"/>
      <c r="BM296" s="99"/>
      <c r="BN296" s="99"/>
      <c r="BO296" s="99"/>
      <c r="BP296" s="99"/>
      <c r="BQ296" s="99"/>
      <c r="BR296" s="99"/>
      <c r="BS296" s="99"/>
      <c r="BT296" s="99"/>
    </row>
    <row r="297" spans="1:72" s="97" customFormat="1" ht="132" x14ac:dyDescent="0.3">
      <c r="A297" s="119">
        <v>283</v>
      </c>
      <c r="B297" s="120" t="s">
        <v>383</v>
      </c>
      <c r="C297" s="130">
        <v>43791</v>
      </c>
      <c r="D297" s="151" t="s">
        <v>384</v>
      </c>
      <c r="E297" s="140" t="s">
        <v>385</v>
      </c>
      <c r="F297" s="142"/>
      <c r="G297" s="125" t="s">
        <v>387</v>
      </c>
      <c r="H297" s="125" t="s">
        <v>161</v>
      </c>
      <c r="I297" s="126" t="s">
        <v>227</v>
      </c>
      <c r="J297" s="125"/>
      <c r="K297" s="142"/>
      <c r="L297" s="124"/>
      <c r="M297" s="127">
        <v>46136</v>
      </c>
      <c r="N297" s="127"/>
      <c r="O297" s="125"/>
      <c r="P297" s="125"/>
      <c r="Q297" s="125"/>
      <c r="R297" s="125"/>
      <c r="S297" s="99"/>
      <c r="T297" s="99"/>
      <c r="U297" s="99"/>
      <c r="V297" s="99"/>
      <c r="W297" s="99"/>
      <c r="X297" s="99"/>
      <c r="Y297" s="99"/>
      <c r="Z297" s="99"/>
      <c r="AA297" s="99"/>
      <c r="AB297" s="99"/>
      <c r="AC297" s="99"/>
      <c r="AD297" s="99"/>
      <c r="AE297" s="99"/>
      <c r="AF297" s="99"/>
      <c r="AG297" s="99"/>
      <c r="AH297" s="99"/>
      <c r="AI297" s="99"/>
      <c r="AJ297" s="99"/>
      <c r="AK297" s="99"/>
      <c r="AL297" s="99"/>
      <c r="AM297" s="99"/>
      <c r="AN297" s="99"/>
      <c r="AO297" s="99"/>
      <c r="AP297" s="99"/>
      <c r="AQ297" s="99"/>
      <c r="AR297" s="99"/>
      <c r="AS297" s="99"/>
      <c r="AT297" s="99"/>
      <c r="AU297" s="99"/>
      <c r="AV297" s="99"/>
      <c r="AW297" s="99"/>
      <c r="AX297" s="99"/>
      <c r="AY297" s="99"/>
      <c r="AZ297" s="99"/>
      <c r="BA297" s="99"/>
      <c r="BB297" s="99"/>
      <c r="BC297" s="99"/>
      <c r="BD297" s="99"/>
      <c r="BE297" s="99"/>
      <c r="BF297" s="99"/>
      <c r="BG297" s="99"/>
      <c r="BH297" s="99"/>
      <c r="BI297" s="99"/>
      <c r="BJ297" s="99"/>
      <c r="BK297" s="99"/>
      <c r="BL297" s="99"/>
      <c r="BM297" s="99"/>
      <c r="BN297" s="99"/>
      <c r="BO297" s="99"/>
      <c r="BP297" s="99"/>
      <c r="BQ297" s="99"/>
      <c r="BR297" s="99"/>
      <c r="BS297" s="99"/>
      <c r="BT297" s="99"/>
    </row>
    <row r="298" spans="1:72" ht="132" x14ac:dyDescent="0.3">
      <c r="A298" s="119">
        <v>284</v>
      </c>
      <c r="B298" s="120" t="s">
        <v>383</v>
      </c>
      <c r="C298" s="130">
        <v>43791</v>
      </c>
      <c r="D298" s="151" t="s">
        <v>384</v>
      </c>
      <c r="E298" s="140" t="s">
        <v>385</v>
      </c>
      <c r="F298" s="142"/>
      <c r="G298" s="125" t="s">
        <v>388</v>
      </c>
      <c r="H298" s="125" t="s">
        <v>161</v>
      </c>
      <c r="I298" s="126" t="s">
        <v>227</v>
      </c>
      <c r="J298" s="125"/>
      <c r="K298" s="142"/>
      <c r="L298" s="124"/>
      <c r="M298" s="127">
        <v>46136</v>
      </c>
      <c r="N298" s="127"/>
      <c r="O298" s="125"/>
      <c r="P298" s="125"/>
      <c r="Q298" s="125"/>
      <c r="R298" s="125"/>
    </row>
    <row r="299" spans="1:72" ht="132" x14ac:dyDescent="0.3">
      <c r="A299" s="119">
        <v>285</v>
      </c>
      <c r="B299" s="120" t="s">
        <v>383</v>
      </c>
      <c r="C299" s="130">
        <v>43791</v>
      </c>
      <c r="D299" s="151" t="s">
        <v>384</v>
      </c>
      <c r="E299" s="140" t="s">
        <v>385</v>
      </c>
      <c r="F299" s="142"/>
      <c r="G299" s="122" t="s">
        <v>389</v>
      </c>
      <c r="H299" s="125" t="s">
        <v>161</v>
      </c>
      <c r="I299" s="126" t="s">
        <v>227</v>
      </c>
      <c r="J299" s="125"/>
      <c r="K299" s="142"/>
      <c r="L299" s="124"/>
      <c r="M299" s="127">
        <v>46136</v>
      </c>
      <c r="N299" s="127"/>
      <c r="O299" s="125"/>
      <c r="P299" s="125"/>
      <c r="Q299" s="125"/>
      <c r="R299" s="125"/>
    </row>
    <row r="300" spans="1:72" ht="132" x14ac:dyDescent="0.3">
      <c r="A300" s="119">
        <v>286</v>
      </c>
      <c r="B300" s="120" t="s">
        <v>383</v>
      </c>
      <c r="C300" s="130">
        <v>43791</v>
      </c>
      <c r="D300" s="151" t="s">
        <v>384</v>
      </c>
      <c r="E300" s="140" t="s">
        <v>385</v>
      </c>
      <c r="F300" s="124"/>
      <c r="G300" s="122" t="s">
        <v>390</v>
      </c>
      <c r="H300" s="125" t="s">
        <v>161</v>
      </c>
      <c r="I300" s="126" t="s">
        <v>227</v>
      </c>
      <c r="J300" s="125"/>
      <c r="K300" s="142"/>
      <c r="L300" s="124"/>
      <c r="M300" s="127">
        <v>46136</v>
      </c>
      <c r="N300" s="127"/>
      <c r="O300" s="125"/>
      <c r="P300" s="125"/>
      <c r="Q300" s="125"/>
      <c r="R300" s="125"/>
    </row>
    <row r="301" spans="1:72" ht="132" x14ac:dyDescent="0.3">
      <c r="A301" s="119">
        <v>287</v>
      </c>
      <c r="B301" s="120" t="s">
        <v>383</v>
      </c>
      <c r="C301" s="130">
        <v>43791</v>
      </c>
      <c r="D301" s="151" t="s">
        <v>384</v>
      </c>
      <c r="E301" s="140" t="s">
        <v>385</v>
      </c>
      <c r="F301" s="124"/>
      <c r="G301" s="122" t="s">
        <v>391</v>
      </c>
      <c r="H301" s="125" t="s">
        <v>161</v>
      </c>
      <c r="I301" s="126" t="s">
        <v>218</v>
      </c>
      <c r="J301" s="125"/>
      <c r="K301" s="142"/>
      <c r="L301" s="124"/>
      <c r="M301" s="127">
        <v>46136</v>
      </c>
      <c r="N301" s="127"/>
      <c r="O301" s="125"/>
      <c r="P301" s="125"/>
      <c r="Q301" s="125"/>
      <c r="R301" s="125"/>
    </row>
    <row r="302" spans="1:72" ht="132" x14ac:dyDescent="0.3">
      <c r="A302" s="119">
        <v>288</v>
      </c>
      <c r="B302" s="120" t="s">
        <v>383</v>
      </c>
      <c r="C302" s="130">
        <v>43791</v>
      </c>
      <c r="D302" s="151" t="s">
        <v>384</v>
      </c>
      <c r="E302" s="140" t="s">
        <v>385</v>
      </c>
      <c r="F302" s="124"/>
      <c r="G302" s="122" t="s">
        <v>392</v>
      </c>
      <c r="H302" s="125" t="s">
        <v>161</v>
      </c>
      <c r="I302" s="126" t="s">
        <v>176</v>
      </c>
      <c r="J302" s="125"/>
      <c r="K302" s="142"/>
      <c r="L302" s="124"/>
      <c r="M302" s="127">
        <v>46136</v>
      </c>
      <c r="N302" s="127"/>
      <c r="O302" s="125"/>
      <c r="P302" s="125"/>
      <c r="Q302" s="125"/>
      <c r="R302" s="125"/>
    </row>
    <row r="303" spans="1:72" ht="132" x14ac:dyDescent="0.3">
      <c r="A303" s="119">
        <v>289</v>
      </c>
      <c r="B303" s="120" t="s">
        <v>383</v>
      </c>
      <c r="C303" s="130">
        <v>43791</v>
      </c>
      <c r="D303" s="151" t="s">
        <v>384</v>
      </c>
      <c r="E303" s="140" t="s">
        <v>385</v>
      </c>
      <c r="F303" s="124"/>
      <c r="G303" s="122" t="s">
        <v>393</v>
      </c>
      <c r="H303" s="125" t="s">
        <v>161</v>
      </c>
      <c r="I303" s="126" t="s">
        <v>373</v>
      </c>
      <c r="J303" s="125"/>
      <c r="K303" s="142"/>
      <c r="L303" s="124"/>
      <c r="M303" s="127">
        <v>46136</v>
      </c>
      <c r="N303" s="127"/>
      <c r="O303" s="125"/>
      <c r="P303" s="125"/>
      <c r="Q303" s="125"/>
      <c r="R303" s="125"/>
    </row>
    <row r="304" spans="1:72" ht="132" x14ac:dyDescent="0.3">
      <c r="A304" s="119">
        <v>290</v>
      </c>
      <c r="B304" s="120" t="s">
        <v>383</v>
      </c>
      <c r="C304" s="130">
        <v>43791</v>
      </c>
      <c r="D304" s="151" t="s">
        <v>384</v>
      </c>
      <c r="E304" s="140" t="s">
        <v>385</v>
      </c>
      <c r="F304" s="124"/>
      <c r="G304" s="122" t="s">
        <v>394</v>
      </c>
      <c r="H304" s="125" t="s">
        <v>161</v>
      </c>
      <c r="I304" s="126" t="s">
        <v>373</v>
      </c>
      <c r="J304" s="125"/>
      <c r="K304" s="142"/>
      <c r="L304" s="124"/>
      <c r="M304" s="127">
        <v>46136</v>
      </c>
      <c r="N304" s="127"/>
      <c r="O304" s="125"/>
      <c r="P304" s="125"/>
      <c r="Q304" s="125"/>
      <c r="R304" s="125"/>
    </row>
    <row r="305" spans="1:18" ht="132" x14ac:dyDescent="0.3">
      <c r="A305" s="119">
        <v>291</v>
      </c>
      <c r="B305" s="120" t="s">
        <v>383</v>
      </c>
      <c r="C305" s="130">
        <v>43791</v>
      </c>
      <c r="D305" s="151" t="s">
        <v>384</v>
      </c>
      <c r="E305" s="140" t="s">
        <v>385</v>
      </c>
      <c r="F305" s="124"/>
      <c r="G305" s="122" t="s">
        <v>395</v>
      </c>
      <c r="H305" s="125" t="s">
        <v>161</v>
      </c>
      <c r="I305" s="126" t="s">
        <v>373</v>
      </c>
      <c r="J305" s="125"/>
      <c r="K305" s="142"/>
      <c r="L305" s="124"/>
      <c r="M305" s="127">
        <v>46136</v>
      </c>
      <c r="N305" s="127"/>
      <c r="O305" s="125"/>
      <c r="P305" s="125"/>
      <c r="Q305" s="125"/>
      <c r="R305" s="125"/>
    </row>
    <row r="306" spans="1:18" ht="132" x14ac:dyDescent="0.3">
      <c r="A306" s="119">
        <v>292</v>
      </c>
      <c r="B306" s="120" t="s">
        <v>383</v>
      </c>
      <c r="C306" s="130">
        <v>43791</v>
      </c>
      <c r="D306" s="151" t="s">
        <v>384</v>
      </c>
      <c r="E306" s="140" t="s">
        <v>385</v>
      </c>
      <c r="F306" s="124"/>
      <c r="G306" s="122" t="s">
        <v>396</v>
      </c>
      <c r="H306" s="125" t="s">
        <v>161</v>
      </c>
      <c r="I306" s="126" t="s">
        <v>227</v>
      </c>
      <c r="J306" s="125"/>
      <c r="K306" s="142"/>
      <c r="L306" s="124"/>
      <c r="M306" s="127">
        <v>46136</v>
      </c>
      <c r="N306" s="127"/>
      <c r="O306" s="125"/>
      <c r="P306" s="125"/>
      <c r="Q306" s="125"/>
      <c r="R306" s="125"/>
    </row>
    <row r="307" spans="1:18" ht="132" x14ac:dyDescent="0.3">
      <c r="A307" s="119">
        <v>293</v>
      </c>
      <c r="B307" s="120" t="s">
        <v>383</v>
      </c>
      <c r="C307" s="130">
        <v>43791</v>
      </c>
      <c r="D307" s="151" t="s">
        <v>384</v>
      </c>
      <c r="E307" s="140" t="s">
        <v>385</v>
      </c>
      <c r="F307" s="124"/>
      <c r="G307" s="122" t="s">
        <v>397</v>
      </c>
      <c r="H307" s="125" t="s">
        <v>161</v>
      </c>
      <c r="I307" s="126" t="s">
        <v>227</v>
      </c>
      <c r="J307" s="125"/>
      <c r="K307" s="142"/>
      <c r="L307" s="124"/>
      <c r="M307" s="127">
        <v>46136</v>
      </c>
      <c r="N307" s="127"/>
      <c r="O307" s="125"/>
      <c r="P307" s="125"/>
      <c r="Q307" s="125"/>
      <c r="R307" s="125"/>
    </row>
    <row r="308" spans="1:18" ht="132" x14ac:dyDescent="0.3">
      <c r="A308" s="119">
        <v>294</v>
      </c>
      <c r="B308" s="120" t="s">
        <v>383</v>
      </c>
      <c r="C308" s="130">
        <v>43791</v>
      </c>
      <c r="D308" s="151" t="s">
        <v>384</v>
      </c>
      <c r="E308" s="140" t="s">
        <v>385</v>
      </c>
      <c r="F308" s="124"/>
      <c r="G308" s="122" t="s">
        <v>398</v>
      </c>
      <c r="H308" s="125" t="s">
        <v>161</v>
      </c>
      <c r="I308" s="126" t="s">
        <v>227</v>
      </c>
      <c r="J308" s="125"/>
      <c r="K308" s="142"/>
      <c r="L308" s="124"/>
      <c r="M308" s="127">
        <v>46136</v>
      </c>
      <c r="N308" s="127"/>
      <c r="O308" s="125"/>
      <c r="P308" s="125"/>
      <c r="Q308" s="125"/>
      <c r="R308" s="125"/>
    </row>
    <row r="309" spans="1:18" ht="132" x14ac:dyDescent="0.3">
      <c r="A309" s="119">
        <v>295</v>
      </c>
      <c r="B309" s="120" t="s">
        <v>383</v>
      </c>
      <c r="C309" s="130">
        <v>43791</v>
      </c>
      <c r="D309" s="151" t="s">
        <v>384</v>
      </c>
      <c r="E309" s="140" t="s">
        <v>385</v>
      </c>
      <c r="F309" s="124"/>
      <c r="G309" s="122" t="s">
        <v>399</v>
      </c>
      <c r="H309" s="125" t="s">
        <v>161</v>
      </c>
      <c r="I309" s="126" t="s">
        <v>227</v>
      </c>
      <c r="J309" s="125"/>
      <c r="K309" s="142"/>
      <c r="L309" s="124"/>
      <c r="M309" s="127">
        <v>46136</v>
      </c>
      <c r="N309" s="127"/>
      <c r="O309" s="125"/>
      <c r="P309" s="125"/>
      <c r="Q309" s="125"/>
      <c r="R309" s="125"/>
    </row>
    <row r="310" spans="1:18" ht="132" x14ac:dyDescent="0.3">
      <c r="A310" s="119">
        <v>296</v>
      </c>
      <c r="B310" s="120" t="s">
        <v>383</v>
      </c>
      <c r="C310" s="130">
        <v>43791</v>
      </c>
      <c r="D310" s="151" t="s">
        <v>384</v>
      </c>
      <c r="E310" s="140" t="s">
        <v>385</v>
      </c>
      <c r="F310" s="124"/>
      <c r="G310" s="122" t="s">
        <v>400</v>
      </c>
      <c r="H310" s="125" t="s">
        <v>161</v>
      </c>
      <c r="I310" s="126" t="s">
        <v>227</v>
      </c>
      <c r="J310" s="125"/>
      <c r="K310" s="142"/>
      <c r="L310" s="124"/>
      <c r="M310" s="127">
        <v>46136</v>
      </c>
      <c r="N310" s="127"/>
      <c r="O310" s="125"/>
      <c r="P310" s="125"/>
      <c r="Q310" s="125"/>
      <c r="R310" s="125"/>
    </row>
    <row r="311" spans="1:18" ht="132" x14ac:dyDescent="0.3">
      <c r="A311" s="119">
        <v>297</v>
      </c>
      <c r="B311" s="120" t="s">
        <v>383</v>
      </c>
      <c r="C311" s="130">
        <v>43791</v>
      </c>
      <c r="D311" s="151" t="s">
        <v>384</v>
      </c>
      <c r="E311" s="140" t="s">
        <v>385</v>
      </c>
      <c r="F311" s="124"/>
      <c r="G311" s="122" t="s">
        <v>401</v>
      </c>
      <c r="H311" s="125" t="s">
        <v>161</v>
      </c>
      <c r="I311" s="126" t="s">
        <v>227</v>
      </c>
      <c r="J311" s="125"/>
      <c r="K311" s="142"/>
      <c r="L311" s="124"/>
      <c r="M311" s="127">
        <v>46136</v>
      </c>
      <c r="N311" s="127"/>
      <c r="O311" s="125"/>
      <c r="P311" s="125"/>
      <c r="Q311" s="125"/>
      <c r="R311" s="125"/>
    </row>
    <row r="312" spans="1:18" ht="132" x14ac:dyDescent="0.3">
      <c r="A312" s="119">
        <v>298</v>
      </c>
      <c r="B312" s="120" t="s">
        <v>383</v>
      </c>
      <c r="C312" s="130">
        <v>43791</v>
      </c>
      <c r="D312" s="151" t="s">
        <v>384</v>
      </c>
      <c r="E312" s="140" t="s">
        <v>385</v>
      </c>
      <c r="F312" s="124"/>
      <c r="G312" s="122" t="s">
        <v>402</v>
      </c>
      <c r="H312" s="125" t="s">
        <v>161</v>
      </c>
      <c r="I312" s="126" t="s">
        <v>227</v>
      </c>
      <c r="J312" s="125"/>
      <c r="K312" s="142"/>
      <c r="L312" s="124"/>
      <c r="M312" s="127">
        <v>46136</v>
      </c>
      <c r="N312" s="127"/>
      <c r="O312" s="125"/>
      <c r="P312" s="125"/>
      <c r="Q312" s="125"/>
      <c r="R312" s="125"/>
    </row>
    <row r="313" spans="1:18" ht="132" x14ac:dyDescent="0.3">
      <c r="A313" s="119">
        <v>299</v>
      </c>
      <c r="B313" s="120" t="s">
        <v>383</v>
      </c>
      <c r="C313" s="130">
        <v>43791</v>
      </c>
      <c r="D313" s="151" t="s">
        <v>384</v>
      </c>
      <c r="E313" s="140" t="s">
        <v>385</v>
      </c>
      <c r="F313" s="124"/>
      <c r="G313" s="122" t="s">
        <v>403</v>
      </c>
      <c r="H313" s="125" t="s">
        <v>161</v>
      </c>
      <c r="I313" s="126" t="s">
        <v>227</v>
      </c>
      <c r="J313" s="125"/>
      <c r="K313" s="142"/>
      <c r="L313" s="124"/>
      <c r="M313" s="127">
        <v>46136</v>
      </c>
      <c r="N313" s="127"/>
      <c r="O313" s="125"/>
      <c r="P313" s="125"/>
      <c r="Q313" s="125"/>
      <c r="R313" s="125"/>
    </row>
    <row r="314" spans="1:18" ht="132" x14ac:dyDescent="0.3">
      <c r="A314" s="119">
        <v>300</v>
      </c>
      <c r="B314" s="120" t="s">
        <v>383</v>
      </c>
      <c r="C314" s="130">
        <v>43791</v>
      </c>
      <c r="D314" s="151" t="s">
        <v>384</v>
      </c>
      <c r="E314" s="140" t="s">
        <v>385</v>
      </c>
      <c r="F314" s="124"/>
      <c r="G314" s="122" t="s">
        <v>404</v>
      </c>
      <c r="H314" s="125" t="s">
        <v>161</v>
      </c>
      <c r="I314" s="126" t="s">
        <v>227</v>
      </c>
      <c r="J314" s="125"/>
      <c r="K314" s="142"/>
      <c r="L314" s="124"/>
      <c r="M314" s="127">
        <v>46136</v>
      </c>
      <c r="N314" s="127"/>
      <c r="O314" s="125"/>
      <c r="P314" s="125"/>
      <c r="Q314" s="125"/>
      <c r="R314" s="125"/>
    </row>
    <row r="315" spans="1:18" ht="132" x14ac:dyDescent="0.3">
      <c r="A315" s="119">
        <v>301</v>
      </c>
      <c r="B315" s="120" t="s">
        <v>383</v>
      </c>
      <c r="C315" s="130">
        <v>43791</v>
      </c>
      <c r="D315" s="151" t="s">
        <v>384</v>
      </c>
      <c r="E315" s="140" t="s">
        <v>385</v>
      </c>
      <c r="F315" s="124"/>
      <c r="G315" s="122" t="s">
        <v>405</v>
      </c>
      <c r="H315" s="125" t="s">
        <v>161</v>
      </c>
      <c r="I315" s="126" t="s">
        <v>227</v>
      </c>
      <c r="J315" s="125"/>
      <c r="K315" s="142"/>
      <c r="L315" s="124"/>
      <c r="M315" s="127">
        <v>46136</v>
      </c>
      <c r="N315" s="127"/>
      <c r="O315" s="125"/>
      <c r="P315" s="125"/>
      <c r="Q315" s="125"/>
      <c r="R315" s="125"/>
    </row>
    <row r="316" spans="1:18" ht="231" x14ac:dyDescent="0.3">
      <c r="A316" s="119">
        <v>302</v>
      </c>
      <c r="B316" s="120" t="s">
        <v>383</v>
      </c>
      <c r="C316" s="130">
        <v>42591</v>
      </c>
      <c r="D316" s="126" t="s">
        <v>406</v>
      </c>
      <c r="E316" s="131" t="s">
        <v>407</v>
      </c>
      <c r="F316" s="132"/>
      <c r="G316" s="126">
        <v>344883</v>
      </c>
      <c r="H316" s="125" t="s">
        <v>161</v>
      </c>
      <c r="I316" s="126" t="s">
        <v>176</v>
      </c>
      <c r="J316" s="125"/>
      <c r="K316" s="125" t="s">
        <v>162</v>
      </c>
      <c r="L316" s="124"/>
      <c r="M316" s="127">
        <v>46136</v>
      </c>
      <c r="N316" s="127"/>
      <c r="O316" s="125"/>
      <c r="P316" s="125"/>
      <c r="Q316" s="125"/>
      <c r="R316" s="125"/>
    </row>
    <row r="317" spans="1:18" ht="82.5" x14ac:dyDescent="0.3">
      <c r="A317" s="119">
        <v>303</v>
      </c>
      <c r="B317" s="120" t="s">
        <v>408</v>
      </c>
      <c r="C317" s="130">
        <v>45016</v>
      </c>
      <c r="D317" s="131" t="s">
        <v>409</v>
      </c>
      <c r="E317" s="131" t="s">
        <v>410</v>
      </c>
      <c r="F317" s="132"/>
      <c r="G317" s="126">
        <v>447288</v>
      </c>
      <c r="H317" s="125"/>
      <c r="I317" s="126"/>
      <c r="J317" s="125"/>
      <c r="K317" s="125"/>
      <c r="L317" s="124"/>
      <c r="M317" s="127">
        <v>46136</v>
      </c>
      <c r="N317" s="127"/>
      <c r="O317" s="125"/>
      <c r="P317" s="125"/>
      <c r="Q317" s="125"/>
      <c r="R317" s="125"/>
    </row>
    <row r="318" spans="1:18" ht="82.5" x14ac:dyDescent="0.3">
      <c r="A318" s="119">
        <v>304</v>
      </c>
      <c r="B318" s="120" t="s">
        <v>408</v>
      </c>
      <c r="C318" s="130">
        <v>45016</v>
      </c>
      <c r="D318" s="131" t="s">
        <v>409</v>
      </c>
      <c r="E318" s="131" t="s">
        <v>410</v>
      </c>
      <c r="F318" s="132"/>
      <c r="G318" s="126">
        <v>447294</v>
      </c>
      <c r="H318" s="125"/>
      <c r="I318" s="126"/>
      <c r="J318" s="125"/>
      <c r="K318" s="125"/>
      <c r="L318" s="124"/>
      <c r="M318" s="127">
        <v>46136</v>
      </c>
      <c r="N318" s="127"/>
      <c r="O318" s="125"/>
      <c r="P318" s="125"/>
      <c r="Q318" s="125"/>
      <c r="R318" s="125"/>
    </row>
    <row r="319" spans="1:18" ht="82.5" x14ac:dyDescent="0.3">
      <c r="A319" s="119">
        <v>305</v>
      </c>
      <c r="B319" s="120" t="s">
        <v>408</v>
      </c>
      <c r="C319" s="130">
        <v>45016</v>
      </c>
      <c r="D319" s="131" t="s">
        <v>409</v>
      </c>
      <c r="E319" s="131" t="s">
        <v>410</v>
      </c>
      <c r="F319" s="132"/>
      <c r="G319" s="126">
        <v>447300</v>
      </c>
      <c r="H319" s="125"/>
      <c r="I319" s="126"/>
      <c r="J319" s="125"/>
      <c r="K319" s="125"/>
      <c r="L319" s="124"/>
      <c r="M319" s="127">
        <v>46136</v>
      </c>
      <c r="N319" s="127"/>
      <c r="O319" s="125"/>
      <c r="P319" s="125"/>
      <c r="Q319" s="125"/>
      <c r="R319" s="125"/>
    </row>
    <row r="320" spans="1:18" ht="82.5" x14ac:dyDescent="0.3">
      <c r="A320" s="119">
        <v>306</v>
      </c>
      <c r="B320" s="120" t="s">
        <v>408</v>
      </c>
      <c r="C320" s="130">
        <v>43873</v>
      </c>
      <c r="D320" s="131" t="s">
        <v>409</v>
      </c>
      <c r="E320" s="131" t="s">
        <v>410</v>
      </c>
      <c r="F320" s="132"/>
      <c r="G320" s="126">
        <v>447289</v>
      </c>
      <c r="H320" s="125"/>
      <c r="I320" s="126"/>
      <c r="J320" s="125"/>
      <c r="K320" s="125"/>
      <c r="L320" s="124"/>
      <c r="M320" s="127">
        <v>46136</v>
      </c>
      <c r="N320" s="127"/>
      <c r="O320" s="125"/>
      <c r="P320" s="125"/>
      <c r="Q320" s="125"/>
      <c r="R320" s="125"/>
    </row>
    <row r="321" spans="1:18" ht="82.5" x14ac:dyDescent="0.3">
      <c r="A321" s="119">
        <v>307</v>
      </c>
      <c r="B321" s="120" t="s">
        <v>408</v>
      </c>
      <c r="C321" s="130">
        <v>43873</v>
      </c>
      <c r="D321" s="131" t="s">
        <v>409</v>
      </c>
      <c r="E321" s="131" t="s">
        <v>410</v>
      </c>
      <c r="F321" s="132"/>
      <c r="G321" s="126">
        <v>447290</v>
      </c>
      <c r="H321" s="125"/>
      <c r="I321" s="126"/>
      <c r="J321" s="125"/>
      <c r="K321" s="125"/>
      <c r="L321" s="124"/>
      <c r="M321" s="127">
        <v>46136</v>
      </c>
      <c r="N321" s="127"/>
      <c r="O321" s="125"/>
      <c r="P321" s="125"/>
      <c r="Q321" s="125"/>
      <c r="R321" s="125"/>
    </row>
    <row r="322" spans="1:18" ht="82.5" x14ac:dyDescent="0.3">
      <c r="A322" s="119">
        <v>308</v>
      </c>
      <c r="B322" s="120" t="s">
        <v>408</v>
      </c>
      <c r="C322" s="130">
        <v>43873</v>
      </c>
      <c r="D322" s="131" t="s">
        <v>409</v>
      </c>
      <c r="E322" s="131" t="s">
        <v>410</v>
      </c>
      <c r="F322" s="132"/>
      <c r="G322" s="126">
        <v>447291</v>
      </c>
      <c r="H322" s="125"/>
      <c r="I322" s="126"/>
      <c r="J322" s="125"/>
      <c r="K322" s="125"/>
      <c r="L322" s="124"/>
      <c r="M322" s="127">
        <v>46136</v>
      </c>
      <c r="N322" s="127"/>
      <c r="O322" s="125"/>
      <c r="P322" s="125"/>
      <c r="Q322" s="125"/>
      <c r="R322" s="125"/>
    </row>
    <row r="323" spans="1:18" ht="82.5" x14ac:dyDescent="0.3">
      <c r="A323" s="119">
        <v>309</v>
      </c>
      <c r="B323" s="120" t="s">
        <v>408</v>
      </c>
      <c r="C323" s="130">
        <v>43873</v>
      </c>
      <c r="D323" s="131" t="s">
        <v>409</v>
      </c>
      <c r="E323" s="131" t="s">
        <v>410</v>
      </c>
      <c r="F323" s="132"/>
      <c r="G323" s="126">
        <v>447292</v>
      </c>
      <c r="H323" s="125"/>
      <c r="I323" s="126"/>
      <c r="J323" s="125"/>
      <c r="K323" s="125"/>
      <c r="L323" s="124"/>
      <c r="M323" s="127">
        <v>46136</v>
      </c>
      <c r="N323" s="127"/>
      <c r="O323" s="125"/>
      <c r="P323" s="125"/>
      <c r="Q323" s="125"/>
      <c r="R323" s="125"/>
    </row>
    <row r="324" spans="1:18" ht="82.5" x14ac:dyDescent="0.3">
      <c r="A324" s="119">
        <v>310</v>
      </c>
      <c r="B324" s="120" t="s">
        <v>408</v>
      </c>
      <c r="C324" s="130">
        <v>45016</v>
      </c>
      <c r="D324" s="131" t="s">
        <v>409</v>
      </c>
      <c r="E324" s="131" t="s">
        <v>410</v>
      </c>
      <c r="F324" s="132"/>
      <c r="G324" s="126">
        <v>447301</v>
      </c>
      <c r="H324" s="125"/>
      <c r="I324" s="126"/>
      <c r="J324" s="125"/>
      <c r="K324" s="125"/>
      <c r="L324" s="124"/>
      <c r="M324" s="127">
        <v>46136</v>
      </c>
      <c r="N324" s="127"/>
      <c r="O324" s="125"/>
      <c r="P324" s="125"/>
      <c r="Q324" s="125"/>
      <c r="R324" s="125"/>
    </row>
    <row r="325" spans="1:18" ht="82.5" x14ac:dyDescent="0.3">
      <c r="A325" s="119">
        <v>311</v>
      </c>
      <c r="B325" s="120" t="s">
        <v>408</v>
      </c>
      <c r="C325" s="130">
        <v>45016</v>
      </c>
      <c r="D325" s="131" t="s">
        <v>409</v>
      </c>
      <c r="E325" s="131" t="s">
        <v>410</v>
      </c>
      <c r="F325" s="132"/>
      <c r="G325" s="126">
        <v>447302</v>
      </c>
      <c r="H325" s="125"/>
      <c r="I325" s="126"/>
      <c r="J325" s="125"/>
      <c r="K325" s="125"/>
      <c r="L325" s="124"/>
      <c r="M325" s="127">
        <v>46136</v>
      </c>
      <c r="N325" s="127"/>
      <c r="O325" s="125"/>
      <c r="P325" s="125"/>
      <c r="Q325" s="125"/>
      <c r="R325" s="125"/>
    </row>
    <row r="326" spans="1:18" ht="82.5" x14ac:dyDescent="0.3">
      <c r="A326" s="119">
        <v>312</v>
      </c>
      <c r="B326" s="120" t="s">
        <v>408</v>
      </c>
      <c r="C326" s="130">
        <v>43873</v>
      </c>
      <c r="D326" s="131" t="s">
        <v>409</v>
      </c>
      <c r="E326" s="131" t="s">
        <v>410</v>
      </c>
      <c r="F326" s="132"/>
      <c r="G326" s="126">
        <v>447293</v>
      </c>
      <c r="H326" s="125"/>
      <c r="I326" s="126"/>
      <c r="J326" s="125"/>
      <c r="K326" s="125"/>
      <c r="L326" s="124"/>
      <c r="M326" s="127">
        <v>46136</v>
      </c>
      <c r="N326" s="127"/>
      <c r="O326" s="125"/>
      <c r="P326" s="125"/>
      <c r="Q326" s="125"/>
      <c r="R326" s="125"/>
    </row>
    <row r="327" spans="1:18" ht="82.5" x14ac:dyDescent="0.3">
      <c r="A327" s="119">
        <v>313</v>
      </c>
      <c r="B327" s="120" t="s">
        <v>408</v>
      </c>
      <c r="C327" s="130">
        <v>43873</v>
      </c>
      <c r="D327" s="131" t="s">
        <v>409</v>
      </c>
      <c r="E327" s="131" t="s">
        <v>410</v>
      </c>
      <c r="F327" s="132"/>
      <c r="G327" s="126">
        <v>447296</v>
      </c>
      <c r="H327" s="125"/>
      <c r="I327" s="126"/>
      <c r="J327" s="125"/>
      <c r="K327" s="125"/>
      <c r="L327" s="124"/>
      <c r="M327" s="127">
        <v>46136</v>
      </c>
      <c r="N327" s="127"/>
      <c r="O327" s="125"/>
      <c r="P327" s="125"/>
      <c r="Q327" s="125"/>
      <c r="R327" s="125"/>
    </row>
    <row r="328" spans="1:18" ht="82.5" x14ac:dyDescent="0.3">
      <c r="A328" s="119">
        <v>314</v>
      </c>
      <c r="B328" s="120" t="s">
        <v>408</v>
      </c>
      <c r="C328" s="130">
        <v>43873</v>
      </c>
      <c r="D328" s="131" t="s">
        <v>409</v>
      </c>
      <c r="E328" s="131" t="s">
        <v>410</v>
      </c>
      <c r="F328" s="132"/>
      <c r="G328" s="126">
        <v>447297</v>
      </c>
      <c r="H328" s="125"/>
      <c r="I328" s="126"/>
      <c r="J328" s="125"/>
      <c r="K328" s="125"/>
      <c r="L328" s="124"/>
      <c r="M328" s="127">
        <v>46136</v>
      </c>
      <c r="N328" s="127"/>
      <c r="O328" s="125"/>
      <c r="P328" s="125"/>
      <c r="Q328" s="125"/>
      <c r="R328" s="125"/>
    </row>
    <row r="329" spans="1:18" ht="82.5" x14ac:dyDescent="0.3">
      <c r="A329" s="119">
        <v>315</v>
      </c>
      <c r="B329" s="120" t="s">
        <v>408</v>
      </c>
      <c r="C329" s="130">
        <v>43873</v>
      </c>
      <c r="D329" s="131" t="s">
        <v>409</v>
      </c>
      <c r="E329" s="131" t="s">
        <v>410</v>
      </c>
      <c r="F329" s="132"/>
      <c r="G329" s="126">
        <v>447298</v>
      </c>
      <c r="H329" s="125"/>
      <c r="I329" s="126"/>
      <c r="J329" s="125"/>
      <c r="K329" s="125"/>
      <c r="L329" s="124"/>
      <c r="M329" s="127">
        <v>46136</v>
      </c>
      <c r="N329" s="127"/>
      <c r="O329" s="125"/>
      <c r="P329" s="125"/>
      <c r="Q329" s="125"/>
      <c r="R329" s="125"/>
    </row>
    <row r="330" spans="1:18" ht="82.5" x14ac:dyDescent="0.3">
      <c r="A330" s="119">
        <v>316</v>
      </c>
      <c r="B330" s="120" t="s">
        <v>408</v>
      </c>
      <c r="C330" s="130">
        <v>43873</v>
      </c>
      <c r="D330" s="131" t="s">
        <v>409</v>
      </c>
      <c r="E330" s="131" t="s">
        <v>410</v>
      </c>
      <c r="F330" s="132"/>
      <c r="G330" s="126">
        <v>447299</v>
      </c>
      <c r="H330" s="125"/>
      <c r="I330" s="126"/>
      <c r="J330" s="125"/>
      <c r="K330" s="125"/>
      <c r="L330" s="124"/>
      <c r="M330" s="127">
        <v>46136</v>
      </c>
      <c r="N330" s="127"/>
      <c r="O330" s="125"/>
      <c r="P330" s="125"/>
      <c r="Q330" s="125"/>
      <c r="R330" s="125"/>
    </row>
    <row r="331" spans="1:18" ht="82.5" x14ac:dyDescent="0.3">
      <c r="A331" s="119">
        <v>317</v>
      </c>
      <c r="B331" s="120" t="s">
        <v>408</v>
      </c>
      <c r="C331" s="130">
        <v>43873</v>
      </c>
      <c r="D331" s="131" t="s">
        <v>409</v>
      </c>
      <c r="E331" s="131" t="s">
        <v>410</v>
      </c>
      <c r="F331" s="132"/>
      <c r="G331" s="126">
        <v>447301</v>
      </c>
      <c r="H331" s="125"/>
      <c r="I331" s="126"/>
      <c r="J331" s="125"/>
      <c r="K331" s="125"/>
      <c r="L331" s="124"/>
      <c r="M331" s="127">
        <v>46136</v>
      </c>
      <c r="N331" s="127"/>
      <c r="O331" s="125"/>
      <c r="P331" s="125"/>
      <c r="Q331" s="125"/>
      <c r="R331" s="125"/>
    </row>
    <row r="332" spans="1:18" ht="82.5" x14ac:dyDescent="0.3">
      <c r="A332" s="119">
        <v>318</v>
      </c>
      <c r="B332" s="120" t="s">
        <v>408</v>
      </c>
      <c r="C332" s="130">
        <v>43873</v>
      </c>
      <c r="D332" s="131" t="s">
        <v>409</v>
      </c>
      <c r="E332" s="131" t="s">
        <v>410</v>
      </c>
      <c r="F332" s="132"/>
      <c r="G332" s="126">
        <v>447302</v>
      </c>
      <c r="H332" s="125"/>
      <c r="I332" s="126"/>
      <c r="J332" s="125"/>
      <c r="K332" s="125"/>
      <c r="L332" s="124"/>
      <c r="M332" s="127">
        <v>46136</v>
      </c>
      <c r="N332" s="127"/>
      <c r="O332" s="125"/>
      <c r="P332" s="125"/>
      <c r="Q332" s="125"/>
      <c r="R332" s="125"/>
    </row>
    <row r="333" spans="1:18" ht="82.5" x14ac:dyDescent="0.3">
      <c r="A333" s="119">
        <v>319</v>
      </c>
      <c r="B333" s="120" t="s">
        <v>408</v>
      </c>
      <c r="C333" s="130">
        <v>43873</v>
      </c>
      <c r="D333" s="131" t="s">
        <v>409</v>
      </c>
      <c r="E333" s="131" t="s">
        <v>410</v>
      </c>
      <c r="F333" s="132"/>
      <c r="G333" s="126">
        <v>447303</v>
      </c>
      <c r="H333" s="125"/>
      <c r="I333" s="126"/>
      <c r="J333" s="125"/>
      <c r="K333" s="125"/>
      <c r="L333" s="124"/>
      <c r="M333" s="127">
        <v>46136</v>
      </c>
      <c r="N333" s="127"/>
      <c r="O333" s="125"/>
      <c r="P333" s="125"/>
      <c r="Q333" s="125"/>
      <c r="R333" s="125"/>
    </row>
    <row r="334" spans="1:18" ht="82.5" x14ac:dyDescent="0.3">
      <c r="A334" s="119">
        <v>320</v>
      </c>
      <c r="B334" s="120" t="s">
        <v>408</v>
      </c>
      <c r="C334" s="130">
        <v>44005</v>
      </c>
      <c r="D334" s="131" t="s">
        <v>411</v>
      </c>
      <c r="E334" s="131" t="s">
        <v>410</v>
      </c>
      <c r="F334" s="132"/>
      <c r="G334" s="126">
        <v>465156</v>
      </c>
      <c r="H334" s="125"/>
      <c r="I334" s="126"/>
      <c r="J334" s="125"/>
      <c r="K334" s="125"/>
      <c r="L334" s="124"/>
      <c r="M334" s="127">
        <v>46136</v>
      </c>
      <c r="N334" s="127"/>
      <c r="O334" s="125"/>
      <c r="P334" s="125"/>
      <c r="Q334" s="125"/>
      <c r="R334" s="125"/>
    </row>
    <row r="335" spans="1:18" ht="115.5" x14ac:dyDescent="0.3">
      <c r="A335" s="119">
        <v>321</v>
      </c>
      <c r="B335" s="120" t="s">
        <v>412</v>
      </c>
      <c r="C335" s="130">
        <v>43966</v>
      </c>
      <c r="D335" s="131" t="s">
        <v>413</v>
      </c>
      <c r="E335" s="131" t="s">
        <v>414</v>
      </c>
      <c r="F335" s="132"/>
      <c r="G335" s="126">
        <v>461668</v>
      </c>
      <c r="H335" s="125" t="s">
        <v>161</v>
      </c>
      <c r="I335" s="126" t="s">
        <v>176</v>
      </c>
      <c r="J335" s="125"/>
      <c r="K335" s="125" t="s">
        <v>284</v>
      </c>
      <c r="L335" s="124"/>
      <c r="M335" s="127">
        <v>46136</v>
      </c>
      <c r="N335" s="127"/>
      <c r="O335" s="125"/>
      <c r="P335" s="125"/>
      <c r="Q335" s="125"/>
      <c r="R335" s="125"/>
    </row>
    <row r="336" spans="1:18" ht="115.5" x14ac:dyDescent="0.3">
      <c r="A336" s="119">
        <v>322</v>
      </c>
      <c r="B336" s="120" t="s">
        <v>412</v>
      </c>
      <c r="C336" s="130">
        <v>45016</v>
      </c>
      <c r="D336" s="131" t="s">
        <v>413</v>
      </c>
      <c r="E336" s="131" t="s">
        <v>414</v>
      </c>
      <c r="F336" s="132"/>
      <c r="G336" s="126">
        <v>461668</v>
      </c>
      <c r="H336" s="125"/>
      <c r="I336" s="126"/>
      <c r="J336" s="125"/>
      <c r="K336" s="125" t="s">
        <v>284</v>
      </c>
      <c r="L336" s="124"/>
      <c r="M336" s="127">
        <v>46136</v>
      </c>
      <c r="N336" s="127"/>
      <c r="O336" s="125"/>
      <c r="P336" s="125"/>
      <c r="Q336" s="125"/>
      <c r="R336" s="125"/>
    </row>
    <row r="337" spans="1:18" ht="231" x14ac:dyDescent="0.3">
      <c r="A337" s="119">
        <v>323</v>
      </c>
      <c r="B337" s="120" t="s">
        <v>412</v>
      </c>
      <c r="C337" s="130">
        <v>45016</v>
      </c>
      <c r="D337" s="126" t="s">
        <v>406</v>
      </c>
      <c r="E337" s="131" t="s">
        <v>407</v>
      </c>
      <c r="F337" s="132"/>
      <c r="G337" s="126">
        <v>344883</v>
      </c>
      <c r="H337" s="125" t="s">
        <v>161</v>
      </c>
      <c r="I337" s="126" t="s">
        <v>176</v>
      </c>
      <c r="J337" s="125"/>
      <c r="K337" s="125" t="s">
        <v>162</v>
      </c>
      <c r="L337" s="124"/>
      <c r="M337" s="127">
        <v>46136</v>
      </c>
      <c r="N337" s="127"/>
      <c r="O337" s="125"/>
      <c r="P337" s="125"/>
      <c r="Q337" s="125"/>
      <c r="R337" s="125"/>
    </row>
    <row r="338" spans="1:18" ht="66" x14ac:dyDescent="0.3">
      <c r="A338" s="119">
        <v>324</v>
      </c>
      <c r="B338" s="120" t="s">
        <v>415</v>
      </c>
      <c r="C338" s="121">
        <v>44008</v>
      </c>
      <c r="D338" s="122" t="s">
        <v>416</v>
      </c>
      <c r="E338" s="137" t="s">
        <v>417</v>
      </c>
      <c r="F338" s="124"/>
      <c r="G338" s="122">
        <v>470322</v>
      </c>
      <c r="H338" s="125" t="s">
        <v>161</v>
      </c>
      <c r="I338" s="126" t="s">
        <v>200</v>
      </c>
      <c r="J338" s="125"/>
      <c r="K338" s="142"/>
      <c r="L338" s="124"/>
      <c r="M338" s="127">
        <v>46136</v>
      </c>
      <c r="N338" s="127"/>
      <c r="O338" s="125"/>
      <c r="P338" s="125"/>
      <c r="Q338" s="125"/>
      <c r="R338" s="125"/>
    </row>
    <row r="339" spans="1:18" ht="66" x14ac:dyDescent="0.3">
      <c r="A339" s="119">
        <v>325</v>
      </c>
      <c r="B339" s="120" t="s">
        <v>415</v>
      </c>
      <c r="C339" s="128">
        <v>44008</v>
      </c>
      <c r="D339" s="129" t="s">
        <v>416</v>
      </c>
      <c r="E339" s="133" t="s">
        <v>417</v>
      </c>
      <c r="F339" s="124"/>
      <c r="G339" s="122">
        <v>470323</v>
      </c>
      <c r="H339" s="125" t="s">
        <v>161</v>
      </c>
      <c r="I339" s="126" t="s">
        <v>200</v>
      </c>
      <c r="J339" s="125"/>
      <c r="K339" s="142"/>
      <c r="L339" s="124"/>
      <c r="M339" s="127">
        <v>46136</v>
      </c>
      <c r="N339" s="127"/>
      <c r="O339" s="125"/>
      <c r="P339" s="125"/>
      <c r="Q339" s="125"/>
      <c r="R339" s="125"/>
    </row>
    <row r="340" spans="1:18" ht="66" x14ac:dyDescent="0.3">
      <c r="A340" s="119">
        <v>326</v>
      </c>
      <c r="B340" s="120" t="s">
        <v>415</v>
      </c>
      <c r="C340" s="128">
        <v>44008</v>
      </c>
      <c r="D340" s="129" t="s">
        <v>416</v>
      </c>
      <c r="E340" s="133" t="s">
        <v>417</v>
      </c>
      <c r="F340" s="124"/>
      <c r="G340" s="122">
        <v>470344</v>
      </c>
      <c r="H340" s="125" t="s">
        <v>161</v>
      </c>
      <c r="I340" s="126" t="s">
        <v>200</v>
      </c>
      <c r="J340" s="125"/>
      <c r="K340" s="142"/>
      <c r="L340" s="124"/>
      <c r="M340" s="127">
        <v>46136</v>
      </c>
      <c r="N340" s="127"/>
      <c r="O340" s="125"/>
      <c r="P340" s="125"/>
      <c r="Q340" s="125"/>
      <c r="R340" s="125"/>
    </row>
    <row r="341" spans="1:18" ht="66" x14ac:dyDescent="0.3">
      <c r="A341" s="119">
        <v>327</v>
      </c>
      <c r="B341" s="120" t="s">
        <v>415</v>
      </c>
      <c r="C341" s="128">
        <v>44008</v>
      </c>
      <c r="D341" s="129" t="s">
        <v>416</v>
      </c>
      <c r="E341" s="133" t="s">
        <v>417</v>
      </c>
      <c r="F341" s="124"/>
      <c r="G341" s="122">
        <v>470345</v>
      </c>
      <c r="H341" s="125" t="s">
        <v>161</v>
      </c>
      <c r="I341" s="126" t="s">
        <v>200</v>
      </c>
      <c r="J341" s="125"/>
      <c r="K341" s="142"/>
      <c r="L341" s="124"/>
      <c r="M341" s="127">
        <v>46136</v>
      </c>
      <c r="N341" s="127"/>
      <c r="O341" s="125"/>
      <c r="P341" s="125"/>
      <c r="Q341" s="125"/>
      <c r="R341" s="125"/>
    </row>
    <row r="342" spans="1:18" ht="66" x14ac:dyDescent="0.3">
      <c r="A342" s="119">
        <v>328</v>
      </c>
      <c r="B342" s="120" t="s">
        <v>415</v>
      </c>
      <c r="C342" s="128">
        <v>44008</v>
      </c>
      <c r="D342" s="129" t="s">
        <v>416</v>
      </c>
      <c r="E342" s="133" t="s">
        <v>417</v>
      </c>
      <c r="F342" s="124"/>
      <c r="G342" s="122">
        <v>470352</v>
      </c>
      <c r="H342" s="125" t="s">
        <v>161</v>
      </c>
      <c r="I342" s="126" t="s">
        <v>200</v>
      </c>
      <c r="J342" s="125"/>
      <c r="K342" s="142"/>
      <c r="L342" s="124"/>
      <c r="M342" s="127">
        <v>46136</v>
      </c>
      <c r="N342" s="127"/>
      <c r="O342" s="125"/>
      <c r="P342" s="125"/>
      <c r="Q342" s="125"/>
      <c r="R342" s="125"/>
    </row>
    <row r="343" spans="1:18" ht="66" x14ac:dyDescent="0.3">
      <c r="A343" s="119">
        <v>329</v>
      </c>
      <c r="B343" s="120" t="s">
        <v>415</v>
      </c>
      <c r="C343" s="128">
        <v>44008</v>
      </c>
      <c r="D343" s="129" t="s">
        <v>416</v>
      </c>
      <c r="E343" s="133" t="s">
        <v>417</v>
      </c>
      <c r="F343" s="124"/>
      <c r="G343" s="122">
        <v>4703353</v>
      </c>
      <c r="H343" s="125" t="s">
        <v>161</v>
      </c>
      <c r="I343" s="126" t="s">
        <v>200</v>
      </c>
      <c r="J343" s="125"/>
      <c r="K343" s="142"/>
      <c r="L343" s="124"/>
      <c r="M343" s="127">
        <v>46136</v>
      </c>
      <c r="N343" s="127"/>
      <c r="O343" s="125"/>
      <c r="P343" s="125"/>
      <c r="Q343" s="125"/>
      <c r="R343" s="125"/>
    </row>
    <row r="344" spans="1:18" ht="66" x14ac:dyDescent="0.3">
      <c r="A344" s="119">
        <v>330</v>
      </c>
      <c r="B344" s="120" t="s">
        <v>415</v>
      </c>
      <c r="C344" s="128">
        <v>44008</v>
      </c>
      <c r="D344" s="129" t="s">
        <v>416</v>
      </c>
      <c r="E344" s="133" t="s">
        <v>417</v>
      </c>
      <c r="F344" s="124"/>
      <c r="G344" s="122">
        <v>470354</v>
      </c>
      <c r="H344" s="125" t="s">
        <v>161</v>
      </c>
      <c r="I344" s="126" t="s">
        <v>200</v>
      </c>
      <c r="J344" s="125"/>
      <c r="K344" s="142"/>
      <c r="L344" s="124"/>
      <c r="M344" s="127">
        <v>46136</v>
      </c>
      <c r="N344" s="127"/>
      <c r="O344" s="125"/>
      <c r="P344" s="125"/>
      <c r="Q344" s="125"/>
      <c r="R344" s="125"/>
    </row>
    <row r="345" spans="1:18" ht="66" x14ac:dyDescent="0.3">
      <c r="A345" s="119">
        <v>331</v>
      </c>
      <c r="B345" s="120" t="s">
        <v>415</v>
      </c>
      <c r="C345" s="128">
        <v>44008</v>
      </c>
      <c r="D345" s="129" t="s">
        <v>416</v>
      </c>
      <c r="E345" s="133" t="s">
        <v>417</v>
      </c>
      <c r="F345" s="124"/>
      <c r="G345" s="122">
        <v>470370</v>
      </c>
      <c r="H345" s="125" t="s">
        <v>161</v>
      </c>
      <c r="I345" s="126" t="s">
        <v>200</v>
      </c>
      <c r="J345" s="125"/>
      <c r="K345" s="142"/>
      <c r="L345" s="124"/>
      <c r="M345" s="127">
        <v>46136</v>
      </c>
      <c r="N345" s="127"/>
      <c r="O345" s="125"/>
      <c r="P345" s="125"/>
      <c r="Q345" s="125"/>
      <c r="R345" s="125"/>
    </row>
    <row r="346" spans="1:18" ht="66" x14ac:dyDescent="0.3">
      <c r="A346" s="119">
        <v>332</v>
      </c>
      <c r="B346" s="120" t="s">
        <v>415</v>
      </c>
      <c r="C346" s="128">
        <v>44008</v>
      </c>
      <c r="D346" s="129" t="s">
        <v>416</v>
      </c>
      <c r="E346" s="133" t="s">
        <v>417</v>
      </c>
      <c r="F346" s="142"/>
      <c r="G346" s="125">
        <v>470370</v>
      </c>
      <c r="H346" s="125" t="s">
        <v>161</v>
      </c>
      <c r="I346" s="126" t="s">
        <v>200</v>
      </c>
      <c r="J346" s="125"/>
      <c r="K346" s="142"/>
      <c r="L346" s="124"/>
      <c r="M346" s="127">
        <v>46136</v>
      </c>
      <c r="N346" s="127"/>
      <c r="O346" s="125"/>
      <c r="P346" s="125"/>
      <c r="Q346" s="125"/>
      <c r="R346" s="125"/>
    </row>
    <row r="347" spans="1:18" ht="66" x14ac:dyDescent="0.3">
      <c r="A347" s="119">
        <v>333</v>
      </c>
      <c r="B347" s="120" t="s">
        <v>415</v>
      </c>
      <c r="C347" s="128">
        <v>44008</v>
      </c>
      <c r="D347" s="129" t="s">
        <v>416</v>
      </c>
      <c r="E347" s="133" t="s">
        <v>417</v>
      </c>
      <c r="F347" s="124"/>
      <c r="G347" s="122">
        <v>470371</v>
      </c>
      <c r="H347" s="125" t="s">
        <v>161</v>
      </c>
      <c r="I347" s="126" t="s">
        <v>200</v>
      </c>
      <c r="J347" s="125"/>
      <c r="K347" s="142"/>
      <c r="L347" s="124"/>
      <c r="M347" s="127">
        <v>46136</v>
      </c>
      <c r="N347" s="127"/>
      <c r="O347" s="125"/>
      <c r="P347" s="125"/>
      <c r="Q347" s="125"/>
      <c r="R347" s="125"/>
    </row>
    <row r="348" spans="1:18" ht="66" x14ac:dyDescent="0.3">
      <c r="A348" s="119">
        <v>334</v>
      </c>
      <c r="B348" s="120" t="s">
        <v>415</v>
      </c>
      <c r="C348" s="128">
        <v>44008</v>
      </c>
      <c r="D348" s="129" t="s">
        <v>416</v>
      </c>
      <c r="E348" s="133" t="s">
        <v>417</v>
      </c>
      <c r="F348" s="124"/>
      <c r="G348" s="122">
        <v>470383</v>
      </c>
      <c r="H348" s="125" t="s">
        <v>161</v>
      </c>
      <c r="I348" s="126" t="s">
        <v>200</v>
      </c>
      <c r="J348" s="125"/>
      <c r="K348" s="142"/>
      <c r="L348" s="124"/>
      <c r="M348" s="127">
        <v>46136</v>
      </c>
      <c r="N348" s="127"/>
      <c r="O348" s="125"/>
      <c r="P348" s="125"/>
      <c r="Q348" s="125"/>
      <c r="R348" s="125"/>
    </row>
    <row r="349" spans="1:18" ht="66" x14ac:dyDescent="0.3">
      <c r="A349" s="119">
        <v>335</v>
      </c>
      <c r="B349" s="120" t="s">
        <v>415</v>
      </c>
      <c r="C349" s="128">
        <v>44008</v>
      </c>
      <c r="D349" s="129" t="s">
        <v>416</v>
      </c>
      <c r="E349" s="133" t="s">
        <v>417</v>
      </c>
      <c r="F349" s="124"/>
      <c r="G349" s="122">
        <v>470384</v>
      </c>
      <c r="H349" s="125" t="s">
        <v>161</v>
      </c>
      <c r="I349" s="126" t="s">
        <v>200</v>
      </c>
      <c r="J349" s="125"/>
      <c r="K349" s="142"/>
      <c r="L349" s="124"/>
      <c r="M349" s="127">
        <v>46136</v>
      </c>
      <c r="N349" s="127"/>
      <c r="O349" s="125"/>
      <c r="P349" s="125"/>
      <c r="Q349" s="125"/>
      <c r="R349" s="125"/>
    </row>
    <row r="350" spans="1:18" ht="66" x14ac:dyDescent="0.3">
      <c r="A350" s="119">
        <v>336</v>
      </c>
      <c r="B350" s="120" t="s">
        <v>415</v>
      </c>
      <c r="C350" s="128">
        <v>44008</v>
      </c>
      <c r="D350" s="129" t="s">
        <v>416</v>
      </c>
      <c r="E350" s="133" t="s">
        <v>417</v>
      </c>
      <c r="F350" s="124"/>
      <c r="G350" s="122">
        <v>470384</v>
      </c>
      <c r="H350" s="125" t="s">
        <v>161</v>
      </c>
      <c r="I350" s="126" t="s">
        <v>200</v>
      </c>
      <c r="J350" s="125"/>
      <c r="K350" s="142"/>
      <c r="L350" s="124"/>
      <c r="M350" s="127">
        <v>46136</v>
      </c>
      <c r="N350" s="127"/>
      <c r="O350" s="125"/>
      <c r="P350" s="125"/>
      <c r="Q350" s="125"/>
      <c r="R350" s="125"/>
    </row>
    <row r="351" spans="1:18" ht="66" x14ac:dyDescent="0.3">
      <c r="A351" s="119">
        <v>337</v>
      </c>
      <c r="B351" s="120" t="s">
        <v>415</v>
      </c>
      <c r="C351" s="128">
        <v>44008</v>
      </c>
      <c r="D351" s="129" t="s">
        <v>416</v>
      </c>
      <c r="E351" s="133" t="s">
        <v>417</v>
      </c>
      <c r="F351" s="124"/>
      <c r="G351" s="122">
        <v>470391</v>
      </c>
      <c r="H351" s="125" t="s">
        <v>161</v>
      </c>
      <c r="I351" s="126" t="s">
        <v>200</v>
      </c>
      <c r="J351" s="125"/>
      <c r="K351" s="142"/>
      <c r="L351" s="124"/>
      <c r="M351" s="127">
        <v>46136</v>
      </c>
      <c r="N351" s="127"/>
      <c r="O351" s="125"/>
      <c r="P351" s="125"/>
      <c r="Q351" s="125"/>
      <c r="R351" s="125"/>
    </row>
    <row r="352" spans="1:18" ht="66" x14ac:dyDescent="0.3">
      <c r="A352" s="119">
        <v>338</v>
      </c>
      <c r="B352" s="120" t="s">
        <v>415</v>
      </c>
      <c r="C352" s="128">
        <v>44008</v>
      </c>
      <c r="D352" s="129" t="s">
        <v>416</v>
      </c>
      <c r="E352" s="133" t="s">
        <v>417</v>
      </c>
      <c r="F352" s="124"/>
      <c r="G352" s="122">
        <v>470397</v>
      </c>
      <c r="H352" s="125" t="s">
        <v>161</v>
      </c>
      <c r="I352" s="126" t="s">
        <v>200</v>
      </c>
      <c r="J352" s="125"/>
      <c r="K352" s="142"/>
      <c r="L352" s="124"/>
      <c r="M352" s="127">
        <v>46136</v>
      </c>
      <c r="N352" s="127"/>
      <c r="O352" s="125"/>
      <c r="P352" s="125"/>
      <c r="Q352" s="125"/>
      <c r="R352" s="125"/>
    </row>
    <row r="353" spans="1:18" ht="66" x14ac:dyDescent="0.3">
      <c r="A353" s="119">
        <v>339</v>
      </c>
      <c r="B353" s="120" t="s">
        <v>415</v>
      </c>
      <c r="C353" s="128">
        <v>44008</v>
      </c>
      <c r="D353" s="129" t="s">
        <v>416</v>
      </c>
      <c r="E353" s="133" t="s">
        <v>417</v>
      </c>
      <c r="F353" s="124"/>
      <c r="G353" s="122">
        <v>470398</v>
      </c>
      <c r="H353" s="125" t="s">
        <v>161</v>
      </c>
      <c r="I353" s="126" t="s">
        <v>200</v>
      </c>
      <c r="J353" s="125"/>
      <c r="K353" s="142"/>
      <c r="L353" s="124"/>
      <c r="M353" s="127">
        <v>46136</v>
      </c>
      <c r="N353" s="127"/>
      <c r="O353" s="125"/>
      <c r="P353" s="125"/>
      <c r="Q353" s="125"/>
      <c r="R353" s="125"/>
    </row>
    <row r="354" spans="1:18" ht="66" x14ac:dyDescent="0.3">
      <c r="A354" s="119">
        <v>340</v>
      </c>
      <c r="B354" s="120" t="s">
        <v>415</v>
      </c>
      <c r="C354" s="128">
        <v>44008</v>
      </c>
      <c r="D354" s="129" t="s">
        <v>416</v>
      </c>
      <c r="E354" s="133" t="s">
        <v>417</v>
      </c>
      <c r="F354" s="124"/>
      <c r="G354" s="122">
        <v>470405</v>
      </c>
      <c r="H354" s="125" t="s">
        <v>161</v>
      </c>
      <c r="I354" s="126" t="s">
        <v>200</v>
      </c>
      <c r="J354" s="125"/>
      <c r="K354" s="142"/>
      <c r="L354" s="124"/>
      <c r="M354" s="127">
        <v>46136</v>
      </c>
      <c r="N354" s="127"/>
      <c r="O354" s="125"/>
      <c r="P354" s="125"/>
      <c r="Q354" s="125"/>
      <c r="R354" s="125"/>
    </row>
    <row r="355" spans="1:18" ht="66" x14ac:dyDescent="0.3">
      <c r="A355" s="119">
        <v>341</v>
      </c>
      <c r="B355" s="120" t="s">
        <v>415</v>
      </c>
      <c r="C355" s="128">
        <v>44008</v>
      </c>
      <c r="D355" s="129" t="s">
        <v>416</v>
      </c>
      <c r="E355" s="133" t="s">
        <v>417</v>
      </c>
      <c r="F355" s="124"/>
      <c r="G355" s="122">
        <v>470406</v>
      </c>
      <c r="H355" s="125" t="s">
        <v>161</v>
      </c>
      <c r="I355" s="126" t="s">
        <v>200</v>
      </c>
      <c r="J355" s="125"/>
      <c r="K355" s="142"/>
      <c r="L355" s="124"/>
      <c r="M355" s="127">
        <v>46136</v>
      </c>
      <c r="N355" s="127"/>
      <c r="O355" s="125"/>
      <c r="P355" s="125"/>
      <c r="Q355" s="125"/>
      <c r="R355" s="125"/>
    </row>
    <row r="356" spans="1:18" ht="66" x14ac:dyDescent="0.3">
      <c r="A356" s="119">
        <v>342</v>
      </c>
      <c r="B356" s="120" t="s">
        <v>415</v>
      </c>
      <c r="C356" s="128">
        <v>44008</v>
      </c>
      <c r="D356" s="129" t="s">
        <v>416</v>
      </c>
      <c r="E356" s="133" t="s">
        <v>417</v>
      </c>
      <c r="F356" s="124"/>
      <c r="G356" s="122">
        <v>470407</v>
      </c>
      <c r="H356" s="125" t="s">
        <v>161</v>
      </c>
      <c r="I356" s="126" t="s">
        <v>200</v>
      </c>
      <c r="J356" s="125"/>
      <c r="K356" s="142"/>
      <c r="L356" s="124"/>
      <c r="M356" s="127">
        <v>46136</v>
      </c>
      <c r="N356" s="127"/>
      <c r="O356" s="125"/>
      <c r="P356" s="125"/>
      <c r="Q356" s="125"/>
      <c r="R356" s="125"/>
    </row>
    <row r="357" spans="1:18" ht="66" x14ac:dyDescent="0.3">
      <c r="A357" s="119">
        <v>343</v>
      </c>
      <c r="B357" s="120" t="s">
        <v>415</v>
      </c>
      <c r="C357" s="128">
        <v>44008</v>
      </c>
      <c r="D357" s="129" t="s">
        <v>416</v>
      </c>
      <c r="E357" s="133" t="s">
        <v>417</v>
      </c>
      <c r="F357" s="124"/>
      <c r="G357" s="122">
        <v>470408</v>
      </c>
      <c r="H357" s="125" t="s">
        <v>161</v>
      </c>
      <c r="I357" s="126" t="s">
        <v>418</v>
      </c>
      <c r="J357" s="125"/>
      <c r="K357" s="142"/>
      <c r="L357" s="124"/>
      <c r="M357" s="127">
        <v>46136</v>
      </c>
      <c r="N357" s="127"/>
      <c r="O357" s="125"/>
      <c r="P357" s="125"/>
      <c r="Q357" s="125"/>
      <c r="R357" s="125"/>
    </row>
    <row r="358" spans="1:18" ht="66" x14ac:dyDescent="0.3">
      <c r="A358" s="119">
        <v>344</v>
      </c>
      <c r="B358" s="120" t="s">
        <v>415</v>
      </c>
      <c r="C358" s="128">
        <v>44008</v>
      </c>
      <c r="D358" s="129" t="s">
        <v>416</v>
      </c>
      <c r="E358" s="133" t="s">
        <v>417</v>
      </c>
      <c r="F358" s="124"/>
      <c r="G358" s="122">
        <v>470409</v>
      </c>
      <c r="H358" s="125" t="s">
        <v>161</v>
      </c>
      <c r="I358" s="126" t="s">
        <v>418</v>
      </c>
      <c r="J358" s="125"/>
      <c r="K358" s="142"/>
      <c r="L358" s="124"/>
      <c r="M358" s="127">
        <v>46136</v>
      </c>
      <c r="N358" s="127"/>
      <c r="O358" s="125"/>
      <c r="P358" s="125"/>
      <c r="Q358" s="125"/>
      <c r="R358" s="125"/>
    </row>
    <row r="359" spans="1:18" ht="66" x14ac:dyDescent="0.3">
      <c r="A359" s="119">
        <v>345</v>
      </c>
      <c r="B359" s="120" t="s">
        <v>415</v>
      </c>
      <c r="C359" s="128">
        <v>44008</v>
      </c>
      <c r="D359" s="129" t="s">
        <v>416</v>
      </c>
      <c r="E359" s="133" t="s">
        <v>417</v>
      </c>
      <c r="F359" s="124"/>
      <c r="G359" s="122">
        <v>470410</v>
      </c>
      <c r="H359" s="125" t="s">
        <v>161</v>
      </c>
      <c r="I359" s="126" t="s">
        <v>418</v>
      </c>
      <c r="J359" s="125"/>
      <c r="K359" s="142"/>
      <c r="L359" s="124"/>
      <c r="M359" s="127">
        <v>46136</v>
      </c>
      <c r="N359" s="127"/>
      <c r="O359" s="125"/>
      <c r="P359" s="125"/>
      <c r="Q359" s="125"/>
      <c r="R359" s="125"/>
    </row>
    <row r="360" spans="1:18" ht="66" x14ac:dyDescent="0.3">
      <c r="A360" s="119">
        <v>346</v>
      </c>
      <c r="B360" s="120" t="s">
        <v>415</v>
      </c>
      <c r="C360" s="128">
        <v>44008</v>
      </c>
      <c r="D360" s="129" t="s">
        <v>416</v>
      </c>
      <c r="E360" s="133" t="s">
        <v>417</v>
      </c>
      <c r="F360" s="124"/>
      <c r="G360" s="122">
        <v>470420</v>
      </c>
      <c r="H360" s="125" t="s">
        <v>161</v>
      </c>
      <c r="I360" s="126" t="s">
        <v>418</v>
      </c>
      <c r="J360" s="125"/>
      <c r="K360" s="142"/>
      <c r="L360" s="124"/>
      <c r="M360" s="127">
        <v>46136</v>
      </c>
      <c r="N360" s="127"/>
      <c r="O360" s="125"/>
      <c r="P360" s="125"/>
      <c r="Q360" s="125"/>
      <c r="R360" s="125"/>
    </row>
    <row r="361" spans="1:18" ht="66" x14ac:dyDescent="0.3">
      <c r="A361" s="119">
        <v>347</v>
      </c>
      <c r="B361" s="120" t="s">
        <v>415</v>
      </c>
      <c r="C361" s="128">
        <v>44008</v>
      </c>
      <c r="D361" s="129" t="s">
        <v>416</v>
      </c>
      <c r="E361" s="133" t="s">
        <v>417</v>
      </c>
      <c r="F361" s="124"/>
      <c r="G361" s="122">
        <v>470421</v>
      </c>
      <c r="H361" s="125" t="s">
        <v>161</v>
      </c>
      <c r="I361" s="126" t="s">
        <v>418</v>
      </c>
      <c r="J361" s="125"/>
      <c r="K361" s="142"/>
      <c r="L361" s="124"/>
      <c r="M361" s="127">
        <v>46136</v>
      </c>
      <c r="N361" s="127"/>
      <c r="O361" s="125"/>
      <c r="P361" s="125"/>
      <c r="Q361" s="125"/>
      <c r="R361" s="125"/>
    </row>
    <row r="362" spans="1:18" ht="66" x14ac:dyDescent="0.3">
      <c r="A362" s="119">
        <v>348</v>
      </c>
      <c r="B362" s="120" t="s">
        <v>415</v>
      </c>
      <c r="C362" s="128">
        <v>44008</v>
      </c>
      <c r="D362" s="129" t="s">
        <v>416</v>
      </c>
      <c r="E362" s="133" t="s">
        <v>417</v>
      </c>
      <c r="F362" s="124"/>
      <c r="G362" s="122">
        <v>470422</v>
      </c>
      <c r="H362" s="125" t="s">
        <v>161</v>
      </c>
      <c r="I362" s="126" t="s">
        <v>418</v>
      </c>
      <c r="J362" s="125"/>
      <c r="K362" s="142"/>
      <c r="L362" s="124"/>
      <c r="M362" s="127">
        <v>46136</v>
      </c>
      <c r="N362" s="127"/>
      <c r="O362" s="125"/>
      <c r="P362" s="125"/>
      <c r="Q362" s="125"/>
      <c r="R362" s="125"/>
    </row>
    <row r="363" spans="1:18" ht="66" x14ac:dyDescent="0.3">
      <c r="A363" s="119">
        <v>349</v>
      </c>
      <c r="B363" s="120" t="s">
        <v>415</v>
      </c>
      <c r="C363" s="128">
        <v>44008</v>
      </c>
      <c r="D363" s="129" t="s">
        <v>416</v>
      </c>
      <c r="E363" s="133" t="s">
        <v>417</v>
      </c>
      <c r="F363" s="124"/>
      <c r="G363" s="122">
        <v>470423</v>
      </c>
      <c r="H363" s="125" t="s">
        <v>161</v>
      </c>
      <c r="I363" s="126" t="s">
        <v>418</v>
      </c>
      <c r="J363" s="125"/>
      <c r="K363" s="142"/>
      <c r="L363" s="124"/>
      <c r="M363" s="127">
        <v>46136</v>
      </c>
      <c r="N363" s="127"/>
      <c r="O363" s="125"/>
      <c r="P363" s="125"/>
      <c r="Q363" s="125"/>
      <c r="R363" s="125"/>
    </row>
    <row r="364" spans="1:18" ht="66" x14ac:dyDescent="0.3">
      <c r="A364" s="119">
        <v>350</v>
      </c>
      <c r="B364" s="120" t="s">
        <v>415</v>
      </c>
      <c r="C364" s="128">
        <v>44008</v>
      </c>
      <c r="D364" s="129" t="s">
        <v>416</v>
      </c>
      <c r="E364" s="133" t="s">
        <v>417</v>
      </c>
      <c r="F364" s="124"/>
      <c r="G364" s="122">
        <v>470429</v>
      </c>
      <c r="H364" s="125" t="s">
        <v>161</v>
      </c>
      <c r="I364" s="126" t="s">
        <v>418</v>
      </c>
      <c r="J364" s="125"/>
      <c r="K364" s="142"/>
      <c r="L364" s="124"/>
      <c r="M364" s="127">
        <v>46136</v>
      </c>
      <c r="N364" s="127"/>
      <c r="O364" s="125"/>
      <c r="P364" s="125"/>
      <c r="Q364" s="125"/>
      <c r="R364" s="125"/>
    </row>
    <row r="365" spans="1:18" ht="66" x14ac:dyDescent="0.3">
      <c r="A365" s="119">
        <v>351</v>
      </c>
      <c r="B365" s="120" t="s">
        <v>415</v>
      </c>
      <c r="C365" s="128">
        <v>44008</v>
      </c>
      <c r="D365" s="129" t="s">
        <v>416</v>
      </c>
      <c r="E365" s="133" t="s">
        <v>417</v>
      </c>
      <c r="F365" s="124"/>
      <c r="G365" s="122">
        <v>470432</v>
      </c>
      <c r="H365" s="125" t="s">
        <v>161</v>
      </c>
      <c r="I365" s="126" t="s">
        <v>418</v>
      </c>
      <c r="J365" s="125"/>
      <c r="K365" s="142"/>
      <c r="L365" s="124"/>
      <c r="M365" s="127">
        <v>46136</v>
      </c>
      <c r="N365" s="127"/>
      <c r="O365" s="125"/>
      <c r="P365" s="125"/>
      <c r="Q365" s="125"/>
      <c r="R365" s="125"/>
    </row>
    <row r="366" spans="1:18" ht="66" x14ac:dyDescent="0.3">
      <c r="A366" s="119">
        <v>352</v>
      </c>
      <c r="B366" s="120" t="s">
        <v>415</v>
      </c>
      <c r="C366" s="128">
        <v>44008</v>
      </c>
      <c r="D366" s="129" t="s">
        <v>416</v>
      </c>
      <c r="E366" s="133" t="s">
        <v>417</v>
      </c>
      <c r="F366" s="124"/>
      <c r="G366" s="122">
        <v>470433</v>
      </c>
      <c r="H366" s="125" t="s">
        <v>161</v>
      </c>
      <c r="I366" s="126" t="s">
        <v>418</v>
      </c>
      <c r="J366" s="125"/>
      <c r="K366" s="142"/>
      <c r="L366" s="124"/>
      <c r="M366" s="127">
        <v>46136</v>
      </c>
      <c r="N366" s="127"/>
      <c r="O366" s="125"/>
      <c r="P366" s="125"/>
      <c r="Q366" s="125"/>
      <c r="R366" s="125"/>
    </row>
    <row r="367" spans="1:18" ht="66" x14ac:dyDescent="0.3">
      <c r="A367" s="119">
        <v>353</v>
      </c>
      <c r="B367" s="120" t="s">
        <v>415</v>
      </c>
      <c r="C367" s="128">
        <v>44008</v>
      </c>
      <c r="D367" s="129" t="s">
        <v>416</v>
      </c>
      <c r="E367" s="133" t="s">
        <v>417</v>
      </c>
      <c r="F367" s="124"/>
      <c r="G367" s="122">
        <v>470442</v>
      </c>
      <c r="H367" s="125" t="s">
        <v>161</v>
      </c>
      <c r="I367" s="126" t="s">
        <v>418</v>
      </c>
      <c r="J367" s="125"/>
      <c r="K367" s="142"/>
      <c r="L367" s="124"/>
      <c r="M367" s="127">
        <v>46136</v>
      </c>
      <c r="N367" s="127"/>
      <c r="O367" s="125"/>
      <c r="P367" s="125"/>
      <c r="Q367" s="125"/>
      <c r="R367" s="125"/>
    </row>
    <row r="368" spans="1:18" ht="66" x14ac:dyDescent="0.3">
      <c r="A368" s="119">
        <v>354</v>
      </c>
      <c r="B368" s="120" t="s">
        <v>415</v>
      </c>
      <c r="C368" s="128">
        <v>44008</v>
      </c>
      <c r="D368" s="129" t="s">
        <v>416</v>
      </c>
      <c r="E368" s="133" t="s">
        <v>417</v>
      </c>
      <c r="F368" s="124"/>
      <c r="G368" s="122">
        <v>470443</v>
      </c>
      <c r="H368" s="125" t="s">
        <v>161</v>
      </c>
      <c r="I368" s="126" t="s">
        <v>419</v>
      </c>
      <c r="J368" s="125"/>
      <c r="K368" s="142"/>
      <c r="L368" s="124"/>
      <c r="M368" s="127">
        <v>46136</v>
      </c>
      <c r="N368" s="127"/>
      <c r="O368" s="125"/>
      <c r="P368" s="125"/>
      <c r="Q368" s="125"/>
      <c r="R368" s="125"/>
    </row>
    <row r="369" spans="1:18" ht="66" x14ac:dyDescent="0.3">
      <c r="A369" s="119">
        <v>355</v>
      </c>
      <c r="B369" s="120" t="s">
        <v>415</v>
      </c>
      <c r="C369" s="128">
        <v>44008</v>
      </c>
      <c r="D369" s="129" t="s">
        <v>416</v>
      </c>
      <c r="E369" s="133" t="s">
        <v>417</v>
      </c>
      <c r="F369" s="124"/>
      <c r="G369" s="122">
        <v>470456</v>
      </c>
      <c r="H369" s="125" t="s">
        <v>161</v>
      </c>
      <c r="I369" s="126" t="s">
        <v>419</v>
      </c>
      <c r="J369" s="125"/>
      <c r="K369" s="142"/>
      <c r="L369" s="124"/>
      <c r="M369" s="127">
        <v>46136</v>
      </c>
      <c r="N369" s="127"/>
      <c r="O369" s="125"/>
      <c r="P369" s="125"/>
      <c r="Q369" s="125"/>
      <c r="R369" s="125"/>
    </row>
    <row r="370" spans="1:18" ht="66" x14ac:dyDescent="0.3">
      <c r="A370" s="119">
        <v>356</v>
      </c>
      <c r="B370" s="120" t="s">
        <v>415</v>
      </c>
      <c r="C370" s="128">
        <v>44008</v>
      </c>
      <c r="D370" s="129" t="s">
        <v>416</v>
      </c>
      <c r="E370" s="133" t="s">
        <v>417</v>
      </c>
      <c r="F370" s="124"/>
      <c r="G370" s="122">
        <v>470457</v>
      </c>
      <c r="H370" s="125" t="s">
        <v>161</v>
      </c>
      <c r="I370" s="126" t="s">
        <v>419</v>
      </c>
      <c r="J370" s="125"/>
      <c r="K370" s="142"/>
      <c r="L370" s="124"/>
      <c r="M370" s="127">
        <v>46136</v>
      </c>
      <c r="N370" s="127"/>
      <c r="O370" s="125"/>
      <c r="P370" s="125"/>
      <c r="Q370" s="125"/>
      <c r="R370" s="125"/>
    </row>
    <row r="371" spans="1:18" ht="66" x14ac:dyDescent="0.3">
      <c r="A371" s="119">
        <v>357</v>
      </c>
      <c r="B371" s="120" t="s">
        <v>415</v>
      </c>
      <c r="C371" s="128">
        <v>44008</v>
      </c>
      <c r="D371" s="129" t="s">
        <v>416</v>
      </c>
      <c r="E371" s="133" t="s">
        <v>417</v>
      </c>
      <c r="F371" s="124"/>
      <c r="G371" s="144">
        <v>470461</v>
      </c>
      <c r="H371" s="125" t="s">
        <v>161</v>
      </c>
      <c r="I371" s="126" t="s">
        <v>419</v>
      </c>
      <c r="J371" s="125"/>
      <c r="K371" s="142"/>
      <c r="L371" s="124"/>
      <c r="M371" s="127">
        <v>46136</v>
      </c>
      <c r="N371" s="127"/>
      <c r="O371" s="125"/>
      <c r="P371" s="125"/>
      <c r="Q371" s="125"/>
      <c r="R371" s="125"/>
    </row>
    <row r="372" spans="1:18" ht="66" x14ac:dyDescent="0.3">
      <c r="A372" s="119">
        <v>358</v>
      </c>
      <c r="B372" s="120" t="s">
        <v>415</v>
      </c>
      <c r="C372" s="128">
        <v>44008</v>
      </c>
      <c r="D372" s="129" t="s">
        <v>416</v>
      </c>
      <c r="E372" s="133" t="s">
        <v>417</v>
      </c>
      <c r="F372" s="124"/>
      <c r="G372" s="122">
        <v>470471</v>
      </c>
      <c r="H372" s="125" t="s">
        <v>161</v>
      </c>
      <c r="I372" s="126" t="s">
        <v>419</v>
      </c>
      <c r="J372" s="125"/>
      <c r="K372" s="142"/>
      <c r="L372" s="124"/>
      <c r="M372" s="127">
        <v>46136</v>
      </c>
      <c r="N372" s="127"/>
      <c r="O372" s="125"/>
      <c r="P372" s="125"/>
      <c r="Q372" s="125"/>
      <c r="R372" s="125"/>
    </row>
    <row r="373" spans="1:18" ht="66" x14ac:dyDescent="0.3">
      <c r="A373" s="119">
        <v>359</v>
      </c>
      <c r="B373" s="120" t="s">
        <v>415</v>
      </c>
      <c r="C373" s="128">
        <v>44008</v>
      </c>
      <c r="D373" s="129" t="s">
        <v>416</v>
      </c>
      <c r="E373" s="133" t="s">
        <v>417</v>
      </c>
      <c r="F373" s="124"/>
      <c r="G373" s="122">
        <v>470472</v>
      </c>
      <c r="H373" s="125" t="s">
        <v>161</v>
      </c>
      <c r="I373" s="126" t="s">
        <v>419</v>
      </c>
      <c r="J373" s="125"/>
      <c r="K373" s="142"/>
      <c r="L373" s="124"/>
      <c r="M373" s="127">
        <v>46136</v>
      </c>
      <c r="N373" s="127"/>
      <c r="O373" s="125"/>
      <c r="P373" s="125"/>
      <c r="Q373" s="125"/>
      <c r="R373" s="125"/>
    </row>
    <row r="374" spans="1:18" ht="66" x14ac:dyDescent="0.3">
      <c r="A374" s="119">
        <v>360</v>
      </c>
      <c r="B374" s="120" t="s">
        <v>415</v>
      </c>
      <c r="C374" s="128">
        <v>44008</v>
      </c>
      <c r="D374" s="129" t="s">
        <v>416</v>
      </c>
      <c r="E374" s="133" t="s">
        <v>417</v>
      </c>
      <c r="F374" s="124"/>
      <c r="G374" s="122">
        <v>470473</v>
      </c>
      <c r="H374" s="125" t="s">
        <v>161</v>
      </c>
      <c r="I374" s="126" t="s">
        <v>419</v>
      </c>
      <c r="J374" s="125"/>
      <c r="K374" s="142"/>
      <c r="L374" s="124"/>
      <c r="M374" s="127">
        <v>46136</v>
      </c>
      <c r="N374" s="127"/>
      <c r="O374" s="125"/>
      <c r="P374" s="125"/>
      <c r="Q374" s="125"/>
      <c r="R374" s="125"/>
    </row>
    <row r="375" spans="1:18" ht="66" x14ac:dyDescent="0.3">
      <c r="A375" s="119">
        <v>361</v>
      </c>
      <c r="B375" s="120" t="s">
        <v>415</v>
      </c>
      <c r="C375" s="128">
        <v>44008</v>
      </c>
      <c r="D375" s="129" t="s">
        <v>416</v>
      </c>
      <c r="E375" s="133" t="s">
        <v>417</v>
      </c>
      <c r="F375" s="124"/>
      <c r="G375" s="122">
        <v>470474</v>
      </c>
      <c r="H375" s="125" t="s">
        <v>161</v>
      </c>
      <c r="I375" s="126" t="s">
        <v>419</v>
      </c>
      <c r="J375" s="125"/>
      <c r="K375" s="142"/>
      <c r="L375" s="124"/>
      <c r="M375" s="127">
        <v>46136</v>
      </c>
      <c r="N375" s="127"/>
      <c r="O375" s="125"/>
      <c r="P375" s="125"/>
      <c r="Q375" s="125"/>
      <c r="R375" s="125"/>
    </row>
    <row r="376" spans="1:18" ht="66" x14ac:dyDescent="0.3">
      <c r="A376" s="119">
        <v>362</v>
      </c>
      <c r="B376" s="120" t="s">
        <v>415</v>
      </c>
      <c r="C376" s="128">
        <v>44008</v>
      </c>
      <c r="D376" s="129" t="s">
        <v>416</v>
      </c>
      <c r="E376" s="133" t="s">
        <v>417</v>
      </c>
      <c r="F376" s="124"/>
      <c r="G376" s="122">
        <v>470495</v>
      </c>
      <c r="H376" s="125" t="s">
        <v>161</v>
      </c>
      <c r="I376" s="126" t="s">
        <v>419</v>
      </c>
      <c r="J376" s="125"/>
      <c r="K376" s="142"/>
      <c r="L376" s="124"/>
      <c r="M376" s="127">
        <v>46136</v>
      </c>
      <c r="N376" s="127"/>
      <c r="O376" s="125"/>
      <c r="P376" s="125"/>
      <c r="Q376" s="125"/>
      <c r="R376" s="125"/>
    </row>
    <row r="377" spans="1:18" ht="66" x14ac:dyDescent="0.3">
      <c r="A377" s="119">
        <v>363</v>
      </c>
      <c r="B377" s="120" t="s">
        <v>415</v>
      </c>
      <c r="C377" s="128">
        <v>44008</v>
      </c>
      <c r="D377" s="129" t="s">
        <v>416</v>
      </c>
      <c r="E377" s="133" t="s">
        <v>417</v>
      </c>
      <c r="F377" s="124"/>
      <c r="G377" s="122">
        <v>470496</v>
      </c>
      <c r="H377" s="125" t="s">
        <v>161</v>
      </c>
      <c r="I377" s="126" t="s">
        <v>419</v>
      </c>
      <c r="J377" s="125"/>
      <c r="K377" s="142"/>
      <c r="L377" s="124"/>
      <c r="M377" s="127">
        <v>46136</v>
      </c>
      <c r="N377" s="127"/>
      <c r="O377" s="125"/>
      <c r="P377" s="125"/>
      <c r="Q377" s="125"/>
      <c r="R377" s="125"/>
    </row>
    <row r="378" spans="1:18" ht="66" x14ac:dyDescent="0.3">
      <c r="A378" s="119">
        <v>364</v>
      </c>
      <c r="B378" s="120" t="s">
        <v>415</v>
      </c>
      <c r="C378" s="128">
        <v>44008</v>
      </c>
      <c r="D378" s="129" t="s">
        <v>416</v>
      </c>
      <c r="E378" s="133" t="s">
        <v>417</v>
      </c>
      <c r="F378" s="124"/>
      <c r="G378" s="122">
        <v>470516</v>
      </c>
      <c r="H378" s="125" t="s">
        <v>161</v>
      </c>
      <c r="I378" s="126" t="s">
        <v>200</v>
      </c>
      <c r="J378" s="125"/>
      <c r="K378" s="142"/>
      <c r="L378" s="124"/>
      <c r="M378" s="127">
        <v>46136</v>
      </c>
      <c r="N378" s="127"/>
      <c r="O378" s="125"/>
      <c r="P378" s="125"/>
      <c r="Q378" s="125"/>
      <c r="R378" s="125"/>
    </row>
    <row r="379" spans="1:18" ht="66" x14ac:dyDescent="0.3">
      <c r="A379" s="119">
        <v>365</v>
      </c>
      <c r="B379" s="120" t="s">
        <v>415</v>
      </c>
      <c r="C379" s="128">
        <v>44008</v>
      </c>
      <c r="D379" s="129" t="s">
        <v>416</v>
      </c>
      <c r="E379" s="133" t="s">
        <v>417</v>
      </c>
      <c r="F379" s="124"/>
      <c r="G379" s="122">
        <v>470519</v>
      </c>
      <c r="H379" s="125" t="s">
        <v>161</v>
      </c>
      <c r="I379" s="126" t="s">
        <v>200</v>
      </c>
      <c r="J379" s="125"/>
      <c r="K379" s="142"/>
      <c r="L379" s="124"/>
      <c r="M379" s="127">
        <v>46136</v>
      </c>
      <c r="N379" s="127"/>
      <c r="O379" s="125"/>
      <c r="P379" s="125"/>
      <c r="Q379" s="125"/>
      <c r="R379" s="125"/>
    </row>
    <row r="380" spans="1:18" ht="66" x14ac:dyDescent="0.3">
      <c r="A380" s="119">
        <v>366</v>
      </c>
      <c r="B380" s="120" t="s">
        <v>415</v>
      </c>
      <c r="C380" s="128">
        <v>44008</v>
      </c>
      <c r="D380" s="129" t="s">
        <v>416</v>
      </c>
      <c r="E380" s="133" t="s">
        <v>417</v>
      </c>
      <c r="F380" s="124"/>
      <c r="G380" s="122">
        <v>470529</v>
      </c>
      <c r="H380" s="125" t="s">
        <v>161</v>
      </c>
      <c r="I380" s="126" t="s">
        <v>200</v>
      </c>
      <c r="J380" s="125"/>
      <c r="K380" s="142"/>
      <c r="L380" s="124"/>
      <c r="M380" s="127">
        <v>46136</v>
      </c>
      <c r="N380" s="127"/>
      <c r="O380" s="125"/>
      <c r="P380" s="125"/>
      <c r="Q380" s="125"/>
      <c r="R380" s="125"/>
    </row>
    <row r="381" spans="1:18" ht="66" x14ac:dyDescent="0.3">
      <c r="A381" s="119">
        <v>367</v>
      </c>
      <c r="B381" s="120" t="s">
        <v>415</v>
      </c>
      <c r="C381" s="128">
        <v>44008</v>
      </c>
      <c r="D381" s="129" t="s">
        <v>416</v>
      </c>
      <c r="E381" s="133" t="s">
        <v>417</v>
      </c>
      <c r="F381" s="124"/>
      <c r="G381" s="122">
        <v>470530</v>
      </c>
      <c r="H381" s="125" t="s">
        <v>161</v>
      </c>
      <c r="I381" s="126" t="s">
        <v>200</v>
      </c>
      <c r="J381" s="125"/>
      <c r="K381" s="142"/>
      <c r="L381" s="124"/>
      <c r="M381" s="127">
        <v>46136</v>
      </c>
      <c r="N381" s="127"/>
      <c r="O381" s="125"/>
      <c r="P381" s="125"/>
      <c r="Q381" s="125"/>
      <c r="R381" s="125"/>
    </row>
    <row r="382" spans="1:18" ht="66" x14ac:dyDescent="0.3">
      <c r="A382" s="119">
        <v>368</v>
      </c>
      <c r="B382" s="120" t="s">
        <v>415</v>
      </c>
      <c r="C382" s="128">
        <v>44008</v>
      </c>
      <c r="D382" s="129" t="s">
        <v>416</v>
      </c>
      <c r="E382" s="133" t="s">
        <v>417</v>
      </c>
      <c r="F382" s="124"/>
      <c r="G382" s="122">
        <v>470537</v>
      </c>
      <c r="H382" s="125" t="s">
        <v>161</v>
      </c>
      <c r="I382" s="126" t="s">
        <v>200</v>
      </c>
      <c r="J382" s="125"/>
      <c r="K382" s="142"/>
      <c r="L382" s="124"/>
      <c r="M382" s="127">
        <v>46136</v>
      </c>
      <c r="N382" s="127"/>
      <c r="O382" s="125"/>
      <c r="P382" s="125"/>
      <c r="Q382" s="125"/>
      <c r="R382" s="125"/>
    </row>
    <row r="383" spans="1:18" ht="66" x14ac:dyDescent="0.3">
      <c r="A383" s="119">
        <v>369</v>
      </c>
      <c r="B383" s="120" t="s">
        <v>415</v>
      </c>
      <c r="C383" s="128">
        <v>44008</v>
      </c>
      <c r="D383" s="129" t="s">
        <v>416</v>
      </c>
      <c r="E383" s="133" t="s">
        <v>417</v>
      </c>
      <c r="F383" s="124"/>
      <c r="G383" s="122">
        <v>470538</v>
      </c>
      <c r="H383" s="125" t="s">
        <v>161</v>
      </c>
      <c r="I383" s="126" t="s">
        <v>200</v>
      </c>
      <c r="J383" s="125"/>
      <c r="K383" s="142"/>
      <c r="L383" s="124"/>
      <c r="M383" s="127">
        <v>46136</v>
      </c>
      <c r="N383" s="127"/>
      <c r="O383" s="125"/>
      <c r="P383" s="125"/>
      <c r="Q383" s="125"/>
      <c r="R383" s="125"/>
    </row>
    <row r="384" spans="1:18" ht="66" x14ac:dyDescent="0.3">
      <c r="A384" s="119">
        <v>370</v>
      </c>
      <c r="B384" s="120" t="s">
        <v>415</v>
      </c>
      <c r="C384" s="128">
        <v>44008</v>
      </c>
      <c r="D384" s="129" t="s">
        <v>416</v>
      </c>
      <c r="E384" s="133" t="s">
        <v>417</v>
      </c>
      <c r="F384" s="124"/>
      <c r="G384" s="122">
        <v>470545</v>
      </c>
      <c r="H384" s="125" t="s">
        <v>161</v>
      </c>
      <c r="I384" s="126" t="s">
        <v>203</v>
      </c>
      <c r="J384" s="125"/>
      <c r="K384" s="142"/>
      <c r="L384" s="124"/>
      <c r="M384" s="127">
        <v>46136</v>
      </c>
      <c r="N384" s="127"/>
      <c r="O384" s="125"/>
      <c r="P384" s="125"/>
      <c r="Q384" s="125"/>
      <c r="R384" s="125"/>
    </row>
    <row r="385" spans="1:18" ht="66" x14ac:dyDescent="0.3">
      <c r="A385" s="119">
        <v>371</v>
      </c>
      <c r="B385" s="120" t="s">
        <v>415</v>
      </c>
      <c r="C385" s="128">
        <v>44008</v>
      </c>
      <c r="D385" s="129" t="s">
        <v>416</v>
      </c>
      <c r="E385" s="133" t="s">
        <v>417</v>
      </c>
      <c r="F385" s="124"/>
      <c r="G385" s="122">
        <v>470546</v>
      </c>
      <c r="H385" s="125" t="s">
        <v>161</v>
      </c>
      <c r="I385" s="126" t="s">
        <v>203</v>
      </c>
      <c r="J385" s="125"/>
      <c r="K385" s="142"/>
      <c r="L385" s="124"/>
      <c r="M385" s="127">
        <v>46136</v>
      </c>
      <c r="N385" s="127"/>
      <c r="O385" s="125"/>
      <c r="P385" s="125"/>
      <c r="Q385" s="125"/>
      <c r="R385" s="125"/>
    </row>
    <row r="386" spans="1:18" ht="66" x14ac:dyDescent="0.3">
      <c r="A386" s="119">
        <v>372</v>
      </c>
      <c r="B386" s="120" t="s">
        <v>415</v>
      </c>
      <c r="C386" s="128">
        <v>44008</v>
      </c>
      <c r="D386" s="129" t="s">
        <v>416</v>
      </c>
      <c r="E386" s="133" t="s">
        <v>417</v>
      </c>
      <c r="F386" s="124"/>
      <c r="G386" s="122">
        <v>470549</v>
      </c>
      <c r="H386" s="125" t="s">
        <v>161</v>
      </c>
      <c r="I386" s="126" t="s">
        <v>203</v>
      </c>
      <c r="J386" s="125"/>
      <c r="K386" s="142"/>
      <c r="L386" s="124"/>
      <c r="M386" s="127">
        <v>46136</v>
      </c>
      <c r="N386" s="127"/>
      <c r="O386" s="125"/>
      <c r="P386" s="125"/>
      <c r="Q386" s="125"/>
      <c r="R386" s="125"/>
    </row>
    <row r="387" spans="1:18" ht="66" x14ac:dyDescent="0.3">
      <c r="A387" s="119">
        <v>373</v>
      </c>
      <c r="B387" s="120" t="s">
        <v>415</v>
      </c>
      <c r="C387" s="128">
        <v>44008</v>
      </c>
      <c r="D387" s="129" t="s">
        <v>416</v>
      </c>
      <c r="E387" s="133" t="s">
        <v>417</v>
      </c>
      <c r="F387" s="124"/>
      <c r="G387" s="122">
        <v>470550</v>
      </c>
      <c r="H387" s="125" t="s">
        <v>161</v>
      </c>
      <c r="I387" s="126" t="s">
        <v>203</v>
      </c>
      <c r="J387" s="125"/>
      <c r="K387" s="142"/>
      <c r="L387" s="124"/>
      <c r="M387" s="127">
        <v>46136</v>
      </c>
      <c r="N387" s="127"/>
      <c r="O387" s="125"/>
      <c r="P387" s="125"/>
      <c r="Q387" s="125"/>
      <c r="R387" s="125"/>
    </row>
    <row r="388" spans="1:18" ht="132" x14ac:dyDescent="0.3">
      <c r="A388" s="119">
        <v>374</v>
      </c>
      <c r="B388" s="120" t="s">
        <v>415</v>
      </c>
      <c r="C388" s="128">
        <v>43256</v>
      </c>
      <c r="D388" s="133" t="s">
        <v>420</v>
      </c>
      <c r="E388" s="133" t="s">
        <v>421</v>
      </c>
      <c r="F388" s="136"/>
      <c r="G388" s="129" t="s">
        <v>422</v>
      </c>
      <c r="H388" s="125" t="s">
        <v>161</v>
      </c>
      <c r="I388" s="126" t="s">
        <v>218</v>
      </c>
      <c r="J388" s="139"/>
      <c r="K388" s="152"/>
      <c r="L388" s="124"/>
      <c r="M388" s="127">
        <v>46136</v>
      </c>
      <c r="N388" s="127"/>
      <c r="O388" s="139"/>
      <c r="P388" s="139"/>
      <c r="Q388" s="139"/>
      <c r="R388" s="153" t="s">
        <v>423</v>
      </c>
    </row>
    <row r="389" spans="1:18" ht="132" x14ac:dyDescent="0.3">
      <c r="A389" s="119">
        <v>375</v>
      </c>
      <c r="B389" s="120" t="s">
        <v>424</v>
      </c>
      <c r="C389" s="128">
        <v>43256</v>
      </c>
      <c r="D389" s="133" t="s">
        <v>420</v>
      </c>
      <c r="E389" s="133" t="s">
        <v>421</v>
      </c>
      <c r="F389" s="136"/>
      <c r="G389" s="129" t="s">
        <v>425</v>
      </c>
      <c r="H389" s="125" t="s">
        <v>161</v>
      </c>
      <c r="I389" s="126" t="s">
        <v>218</v>
      </c>
      <c r="J389" s="125"/>
      <c r="K389" s="142"/>
      <c r="L389" s="124"/>
      <c r="M389" s="127">
        <v>46136</v>
      </c>
      <c r="N389" s="127"/>
      <c r="O389" s="125"/>
      <c r="P389" s="125"/>
      <c r="Q389" s="125"/>
      <c r="R389" s="125"/>
    </row>
    <row r="390" spans="1:18" ht="132" x14ac:dyDescent="0.3">
      <c r="A390" s="119">
        <v>376</v>
      </c>
      <c r="B390" s="120" t="s">
        <v>424</v>
      </c>
      <c r="C390" s="128">
        <v>43256</v>
      </c>
      <c r="D390" s="133" t="s">
        <v>420</v>
      </c>
      <c r="E390" s="133" t="s">
        <v>421</v>
      </c>
      <c r="F390" s="136"/>
      <c r="G390" s="129" t="s">
        <v>426</v>
      </c>
      <c r="H390" s="125" t="s">
        <v>161</v>
      </c>
      <c r="I390" s="126" t="s">
        <v>218</v>
      </c>
      <c r="J390" s="125"/>
      <c r="K390" s="142"/>
      <c r="L390" s="124"/>
      <c r="M390" s="127">
        <v>46136</v>
      </c>
      <c r="N390" s="127"/>
      <c r="O390" s="125"/>
      <c r="P390" s="125"/>
      <c r="Q390" s="125"/>
      <c r="R390" s="125"/>
    </row>
    <row r="391" spans="1:18" ht="132" x14ac:dyDescent="0.3">
      <c r="A391" s="119">
        <v>377</v>
      </c>
      <c r="B391" s="120" t="s">
        <v>424</v>
      </c>
      <c r="C391" s="128">
        <v>43256</v>
      </c>
      <c r="D391" s="133" t="s">
        <v>420</v>
      </c>
      <c r="E391" s="133" t="s">
        <v>421</v>
      </c>
      <c r="F391" s="136"/>
      <c r="G391" s="129" t="s">
        <v>427</v>
      </c>
      <c r="H391" s="125" t="s">
        <v>161</v>
      </c>
      <c r="I391" s="126" t="s">
        <v>218</v>
      </c>
      <c r="J391" s="125"/>
      <c r="K391" s="142"/>
      <c r="L391" s="124"/>
      <c r="M391" s="127">
        <v>46136</v>
      </c>
      <c r="N391" s="127"/>
      <c r="O391" s="125"/>
      <c r="P391" s="125"/>
      <c r="Q391" s="125"/>
      <c r="R391" s="125"/>
    </row>
    <row r="392" spans="1:18" ht="132" x14ac:dyDescent="0.3">
      <c r="A392" s="119">
        <v>378</v>
      </c>
      <c r="B392" s="120" t="s">
        <v>424</v>
      </c>
      <c r="C392" s="128">
        <v>43256</v>
      </c>
      <c r="D392" s="133" t="s">
        <v>420</v>
      </c>
      <c r="E392" s="133" t="s">
        <v>421</v>
      </c>
      <c r="F392" s="136"/>
      <c r="G392" s="129" t="s">
        <v>428</v>
      </c>
      <c r="H392" s="125" t="s">
        <v>161</v>
      </c>
      <c r="I392" s="126" t="s">
        <v>218</v>
      </c>
      <c r="J392" s="125"/>
      <c r="K392" s="142"/>
      <c r="L392" s="124"/>
      <c r="M392" s="127">
        <v>46136</v>
      </c>
      <c r="N392" s="127"/>
      <c r="O392" s="125"/>
      <c r="P392" s="125"/>
      <c r="Q392" s="125"/>
      <c r="R392" s="125"/>
    </row>
    <row r="393" spans="1:18" ht="214.5" x14ac:dyDescent="0.3">
      <c r="A393" s="119">
        <v>379</v>
      </c>
      <c r="B393" s="120" t="s">
        <v>424</v>
      </c>
      <c r="C393" s="128">
        <v>43257</v>
      </c>
      <c r="D393" s="133" t="s">
        <v>420</v>
      </c>
      <c r="E393" s="133" t="s">
        <v>429</v>
      </c>
      <c r="F393" s="136"/>
      <c r="G393" s="129" t="s">
        <v>430</v>
      </c>
      <c r="H393" s="125" t="s">
        <v>161</v>
      </c>
      <c r="I393" s="126" t="s">
        <v>218</v>
      </c>
      <c r="J393" s="125"/>
      <c r="K393" s="142"/>
      <c r="L393" s="124"/>
      <c r="M393" s="127">
        <v>46136</v>
      </c>
      <c r="N393" s="127"/>
      <c r="O393" s="125"/>
      <c r="P393" s="125"/>
      <c r="Q393" s="125"/>
      <c r="R393" s="125"/>
    </row>
    <row r="394" spans="1:18" ht="115.5" x14ac:dyDescent="0.3">
      <c r="A394" s="119">
        <v>380</v>
      </c>
      <c r="B394" s="120" t="s">
        <v>424</v>
      </c>
      <c r="C394" s="121">
        <v>43190</v>
      </c>
      <c r="D394" s="133" t="s">
        <v>420</v>
      </c>
      <c r="E394" s="133" t="s">
        <v>431</v>
      </c>
      <c r="F394" s="124"/>
      <c r="G394" s="122" t="s">
        <v>432</v>
      </c>
      <c r="H394" s="125" t="s">
        <v>161</v>
      </c>
      <c r="I394" s="126" t="s">
        <v>218</v>
      </c>
      <c r="J394" s="125"/>
      <c r="K394" s="142"/>
      <c r="L394" s="124"/>
      <c r="M394" s="127">
        <v>46136</v>
      </c>
      <c r="N394" s="127"/>
      <c r="O394" s="125"/>
      <c r="P394" s="125"/>
      <c r="Q394" s="125"/>
      <c r="R394" s="125"/>
    </row>
    <row r="395" spans="1:18" ht="115.5" x14ac:dyDescent="0.3">
      <c r="A395" s="119">
        <v>381</v>
      </c>
      <c r="B395" s="120" t="s">
        <v>424</v>
      </c>
      <c r="C395" s="121">
        <v>43190</v>
      </c>
      <c r="D395" s="133" t="s">
        <v>420</v>
      </c>
      <c r="E395" s="133" t="s">
        <v>431</v>
      </c>
      <c r="F395" s="124"/>
      <c r="G395" s="122" t="s">
        <v>433</v>
      </c>
      <c r="H395" s="125" t="s">
        <v>161</v>
      </c>
      <c r="I395" s="126" t="s">
        <v>218</v>
      </c>
      <c r="J395" s="125"/>
      <c r="K395" s="142"/>
      <c r="L395" s="124"/>
      <c r="M395" s="127">
        <v>46136</v>
      </c>
      <c r="N395" s="127"/>
      <c r="O395" s="125"/>
      <c r="P395" s="125"/>
      <c r="Q395" s="125"/>
      <c r="R395" s="125"/>
    </row>
    <row r="396" spans="1:18" ht="115.5" x14ac:dyDescent="0.3">
      <c r="A396" s="119">
        <v>382</v>
      </c>
      <c r="B396" s="120" t="s">
        <v>424</v>
      </c>
      <c r="C396" s="121">
        <v>43190</v>
      </c>
      <c r="D396" s="133" t="s">
        <v>420</v>
      </c>
      <c r="E396" s="133" t="s">
        <v>431</v>
      </c>
      <c r="F396" s="124"/>
      <c r="G396" s="122" t="s">
        <v>434</v>
      </c>
      <c r="H396" s="125" t="s">
        <v>161</v>
      </c>
      <c r="I396" s="126" t="s">
        <v>218</v>
      </c>
      <c r="J396" s="125"/>
      <c r="K396" s="142"/>
      <c r="L396" s="124"/>
      <c r="M396" s="127">
        <v>46136</v>
      </c>
      <c r="N396" s="127"/>
      <c r="O396" s="125"/>
      <c r="P396" s="125"/>
      <c r="Q396" s="125"/>
      <c r="R396" s="125"/>
    </row>
    <row r="397" spans="1:18" ht="115.5" x14ac:dyDescent="0.3">
      <c r="A397" s="119">
        <v>383</v>
      </c>
      <c r="B397" s="120" t="s">
        <v>424</v>
      </c>
      <c r="C397" s="121">
        <v>43190</v>
      </c>
      <c r="D397" s="133" t="s">
        <v>420</v>
      </c>
      <c r="E397" s="133" t="s">
        <v>431</v>
      </c>
      <c r="F397" s="124"/>
      <c r="G397" s="122" t="s">
        <v>435</v>
      </c>
      <c r="H397" s="125" t="s">
        <v>161</v>
      </c>
      <c r="I397" s="126" t="s">
        <v>218</v>
      </c>
      <c r="J397" s="125"/>
      <c r="K397" s="142"/>
      <c r="L397" s="124"/>
      <c r="M397" s="127">
        <v>46136</v>
      </c>
      <c r="N397" s="127"/>
      <c r="O397" s="125"/>
      <c r="P397" s="125"/>
      <c r="Q397" s="125"/>
      <c r="R397" s="125"/>
    </row>
    <row r="398" spans="1:18" ht="115.5" x14ac:dyDescent="0.3">
      <c r="A398" s="119">
        <v>384</v>
      </c>
      <c r="B398" s="120" t="s">
        <v>424</v>
      </c>
      <c r="C398" s="121">
        <v>43190</v>
      </c>
      <c r="D398" s="133" t="s">
        <v>420</v>
      </c>
      <c r="E398" s="133" t="s">
        <v>436</v>
      </c>
      <c r="F398" s="124"/>
      <c r="G398" s="122" t="s">
        <v>437</v>
      </c>
      <c r="H398" s="125" t="s">
        <v>161</v>
      </c>
      <c r="I398" s="126" t="s">
        <v>218</v>
      </c>
      <c r="J398" s="125"/>
      <c r="K398" s="142"/>
      <c r="L398" s="124"/>
      <c r="M398" s="127">
        <v>46136</v>
      </c>
      <c r="N398" s="127"/>
      <c r="O398" s="125"/>
      <c r="P398" s="125"/>
      <c r="Q398" s="125"/>
      <c r="R398" s="125"/>
    </row>
    <row r="399" spans="1:18" ht="115.5" x14ac:dyDescent="0.3">
      <c r="A399" s="119">
        <v>385</v>
      </c>
      <c r="B399" s="120" t="s">
        <v>424</v>
      </c>
      <c r="C399" s="121">
        <v>43190</v>
      </c>
      <c r="D399" s="133" t="s">
        <v>420</v>
      </c>
      <c r="E399" s="133" t="s">
        <v>436</v>
      </c>
      <c r="F399" s="124"/>
      <c r="G399" s="122" t="s">
        <v>438</v>
      </c>
      <c r="H399" s="125" t="s">
        <v>161</v>
      </c>
      <c r="I399" s="126" t="s">
        <v>218</v>
      </c>
      <c r="J399" s="125"/>
      <c r="K399" s="142"/>
      <c r="L399" s="124"/>
      <c r="M399" s="127">
        <v>46136</v>
      </c>
      <c r="N399" s="127"/>
      <c r="O399" s="125"/>
      <c r="P399" s="125"/>
      <c r="Q399" s="125"/>
      <c r="R399" s="125"/>
    </row>
    <row r="400" spans="1:18" ht="115.5" x14ac:dyDescent="0.3">
      <c r="A400" s="119">
        <v>386</v>
      </c>
      <c r="B400" s="120" t="s">
        <v>424</v>
      </c>
      <c r="C400" s="121">
        <v>43190</v>
      </c>
      <c r="D400" s="133" t="s">
        <v>420</v>
      </c>
      <c r="E400" s="133" t="s">
        <v>436</v>
      </c>
      <c r="F400" s="124"/>
      <c r="G400" s="122" t="s">
        <v>439</v>
      </c>
      <c r="H400" s="125" t="s">
        <v>161</v>
      </c>
      <c r="I400" s="126" t="s">
        <v>218</v>
      </c>
      <c r="J400" s="125"/>
      <c r="K400" s="142"/>
      <c r="L400" s="124"/>
      <c r="M400" s="127">
        <v>46136</v>
      </c>
      <c r="N400" s="127"/>
      <c r="O400" s="125"/>
      <c r="P400" s="125"/>
      <c r="Q400" s="125"/>
      <c r="R400" s="125"/>
    </row>
    <row r="401" spans="1:18" ht="115.5" x14ac:dyDescent="0.3">
      <c r="A401" s="119">
        <v>387</v>
      </c>
      <c r="B401" s="120" t="s">
        <v>424</v>
      </c>
      <c r="C401" s="121">
        <v>43190</v>
      </c>
      <c r="D401" s="133" t="s">
        <v>420</v>
      </c>
      <c r="E401" s="133" t="s">
        <v>436</v>
      </c>
      <c r="F401" s="124"/>
      <c r="G401" s="122" t="s">
        <v>440</v>
      </c>
      <c r="H401" s="125" t="s">
        <v>161</v>
      </c>
      <c r="I401" s="126" t="s">
        <v>441</v>
      </c>
      <c r="J401" s="125"/>
      <c r="K401" s="142"/>
      <c r="L401" s="124"/>
      <c r="M401" s="127">
        <v>46136</v>
      </c>
      <c r="N401" s="127"/>
      <c r="O401" s="125"/>
      <c r="P401" s="125"/>
      <c r="Q401" s="125"/>
      <c r="R401" s="125"/>
    </row>
    <row r="402" spans="1:18" ht="115.5" x14ac:dyDescent="0.3">
      <c r="A402" s="119">
        <v>388</v>
      </c>
      <c r="B402" s="120" t="s">
        <v>424</v>
      </c>
      <c r="C402" s="121">
        <v>43190</v>
      </c>
      <c r="D402" s="133" t="s">
        <v>420</v>
      </c>
      <c r="E402" s="133" t="s">
        <v>436</v>
      </c>
      <c r="F402" s="124"/>
      <c r="G402" s="122" t="s">
        <v>442</v>
      </c>
      <c r="H402" s="125" t="s">
        <v>161</v>
      </c>
      <c r="I402" s="126" t="s">
        <v>443</v>
      </c>
      <c r="J402" s="125"/>
      <c r="K402" s="142"/>
      <c r="L402" s="124"/>
      <c r="M402" s="127">
        <v>46136</v>
      </c>
      <c r="N402" s="127"/>
      <c r="O402" s="125"/>
      <c r="P402" s="125"/>
      <c r="Q402" s="125"/>
      <c r="R402" s="125"/>
    </row>
    <row r="403" spans="1:18" ht="115.5" x14ac:dyDescent="0.3">
      <c r="A403" s="119">
        <v>389</v>
      </c>
      <c r="B403" s="120" t="s">
        <v>424</v>
      </c>
      <c r="C403" s="121">
        <v>43190</v>
      </c>
      <c r="D403" s="133" t="s">
        <v>420</v>
      </c>
      <c r="E403" s="133" t="s">
        <v>436</v>
      </c>
      <c r="F403" s="124"/>
      <c r="G403" s="122" t="s">
        <v>444</v>
      </c>
      <c r="H403" s="125" t="s">
        <v>161</v>
      </c>
      <c r="I403" s="126" t="s">
        <v>443</v>
      </c>
      <c r="J403" s="125"/>
      <c r="K403" s="142"/>
      <c r="L403" s="124"/>
      <c r="M403" s="127">
        <v>46136</v>
      </c>
      <c r="N403" s="127"/>
      <c r="O403" s="125"/>
      <c r="P403" s="125"/>
      <c r="Q403" s="125"/>
      <c r="R403" s="125"/>
    </row>
    <row r="404" spans="1:18" ht="115.5" x14ac:dyDescent="0.3">
      <c r="A404" s="119">
        <v>390</v>
      </c>
      <c r="B404" s="120" t="s">
        <v>424</v>
      </c>
      <c r="C404" s="121">
        <v>43190</v>
      </c>
      <c r="D404" s="133" t="s">
        <v>420</v>
      </c>
      <c r="E404" s="133" t="s">
        <v>436</v>
      </c>
      <c r="F404" s="124"/>
      <c r="G404" s="122" t="s">
        <v>445</v>
      </c>
      <c r="H404" s="125" t="s">
        <v>161</v>
      </c>
      <c r="I404" s="126" t="s">
        <v>200</v>
      </c>
      <c r="J404" s="125"/>
      <c r="K404" s="142"/>
      <c r="L404" s="124"/>
      <c r="M404" s="127">
        <v>46136</v>
      </c>
      <c r="N404" s="127"/>
      <c r="O404" s="125"/>
      <c r="P404" s="125"/>
      <c r="Q404" s="125"/>
      <c r="R404" s="125"/>
    </row>
    <row r="405" spans="1:18" ht="115.5" x14ac:dyDescent="0.3">
      <c r="A405" s="119">
        <v>391</v>
      </c>
      <c r="B405" s="120" t="s">
        <v>424</v>
      </c>
      <c r="C405" s="121">
        <v>43190</v>
      </c>
      <c r="D405" s="133" t="s">
        <v>420</v>
      </c>
      <c r="E405" s="133" t="s">
        <v>436</v>
      </c>
      <c r="F405" s="124"/>
      <c r="G405" s="122" t="s">
        <v>446</v>
      </c>
      <c r="H405" s="125" t="s">
        <v>161</v>
      </c>
      <c r="I405" s="126" t="s">
        <v>200</v>
      </c>
      <c r="J405" s="125"/>
      <c r="K405" s="142"/>
      <c r="L405" s="124"/>
      <c r="M405" s="127">
        <v>46136</v>
      </c>
      <c r="N405" s="127"/>
      <c r="O405" s="125"/>
      <c r="P405" s="125"/>
      <c r="Q405" s="125"/>
      <c r="R405" s="125"/>
    </row>
    <row r="406" spans="1:18" ht="132" x14ac:dyDescent="0.3">
      <c r="A406" s="119">
        <v>392</v>
      </c>
      <c r="B406" s="120" t="s">
        <v>424</v>
      </c>
      <c r="C406" s="121">
        <v>43570</v>
      </c>
      <c r="D406" s="133" t="s">
        <v>447</v>
      </c>
      <c r="E406" s="133" t="s">
        <v>448</v>
      </c>
      <c r="F406" s="124"/>
      <c r="G406" s="122" t="s">
        <v>449</v>
      </c>
      <c r="H406" s="125" t="s">
        <v>161</v>
      </c>
      <c r="I406" s="126" t="s">
        <v>450</v>
      </c>
      <c r="J406" s="125"/>
      <c r="K406" s="142"/>
      <c r="L406" s="124"/>
      <c r="M406" s="127">
        <v>46136</v>
      </c>
      <c r="N406" s="127"/>
      <c r="O406" s="125"/>
      <c r="P406" s="125"/>
      <c r="Q406" s="125"/>
      <c r="R406" s="125"/>
    </row>
    <row r="407" spans="1:18" ht="132" x14ac:dyDescent="0.3">
      <c r="A407" s="119">
        <v>393</v>
      </c>
      <c r="B407" s="120" t="s">
        <v>424</v>
      </c>
      <c r="C407" s="121">
        <v>43570</v>
      </c>
      <c r="D407" s="133" t="s">
        <v>447</v>
      </c>
      <c r="E407" s="133" t="s">
        <v>448</v>
      </c>
      <c r="F407" s="124"/>
      <c r="G407" s="122" t="s">
        <v>451</v>
      </c>
      <c r="H407" s="125" t="s">
        <v>161</v>
      </c>
      <c r="I407" s="126" t="s">
        <v>322</v>
      </c>
      <c r="J407" s="125"/>
      <c r="K407" s="142"/>
      <c r="L407" s="124"/>
      <c r="M407" s="127">
        <v>46136</v>
      </c>
      <c r="N407" s="127"/>
      <c r="O407" s="125"/>
      <c r="P407" s="125"/>
      <c r="Q407" s="125"/>
      <c r="R407" s="125"/>
    </row>
    <row r="408" spans="1:18" ht="132" x14ac:dyDescent="0.3">
      <c r="A408" s="119">
        <v>394</v>
      </c>
      <c r="B408" s="120" t="s">
        <v>424</v>
      </c>
      <c r="C408" s="121">
        <v>43570</v>
      </c>
      <c r="D408" s="133" t="s">
        <v>447</v>
      </c>
      <c r="E408" s="133" t="s">
        <v>448</v>
      </c>
      <c r="F408" s="124"/>
      <c r="G408" s="122" t="s">
        <v>452</v>
      </c>
      <c r="H408" s="125" t="s">
        <v>161</v>
      </c>
      <c r="I408" s="126" t="s">
        <v>202</v>
      </c>
      <c r="J408" s="125"/>
      <c r="K408" s="142"/>
      <c r="L408" s="124"/>
      <c r="M408" s="127">
        <v>46136</v>
      </c>
      <c r="N408" s="127"/>
      <c r="O408" s="125"/>
      <c r="P408" s="125"/>
      <c r="Q408" s="125"/>
      <c r="R408" s="125"/>
    </row>
    <row r="409" spans="1:18" ht="132" x14ac:dyDescent="0.3">
      <c r="A409" s="119">
        <v>395</v>
      </c>
      <c r="B409" s="120" t="s">
        <v>424</v>
      </c>
      <c r="C409" s="121">
        <v>43570</v>
      </c>
      <c r="D409" s="133" t="s">
        <v>447</v>
      </c>
      <c r="E409" s="133" t="s">
        <v>448</v>
      </c>
      <c r="F409" s="124"/>
      <c r="G409" s="122" t="s">
        <v>453</v>
      </c>
      <c r="H409" s="125" t="s">
        <v>161</v>
      </c>
      <c r="I409" s="126" t="s">
        <v>333</v>
      </c>
      <c r="J409" s="125"/>
      <c r="K409" s="142"/>
      <c r="L409" s="124"/>
      <c r="M409" s="127">
        <v>46136</v>
      </c>
      <c r="N409" s="127"/>
      <c r="O409" s="125"/>
      <c r="P409" s="125"/>
      <c r="Q409" s="125"/>
      <c r="R409" s="125"/>
    </row>
    <row r="410" spans="1:18" ht="132" x14ac:dyDescent="0.3">
      <c r="A410" s="119">
        <v>396</v>
      </c>
      <c r="B410" s="120" t="s">
        <v>424</v>
      </c>
      <c r="C410" s="128">
        <v>43091</v>
      </c>
      <c r="D410" s="133" t="s">
        <v>454</v>
      </c>
      <c r="E410" s="133" t="s">
        <v>455</v>
      </c>
      <c r="F410" s="124"/>
      <c r="G410" s="122">
        <v>381522</v>
      </c>
      <c r="H410" s="125"/>
      <c r="I410" s="126"/>
      <c r="J410" s="125"/>
      <c r="K410" s="142"/>
      <c r="L410" s="124"/>
      <c r="M410" s="127">
        <v>46136</v>
      </c>
      <c r="N410" s="127"/>
      <c r="O410" s="125"/>
      <c r="P410" s="125"/>
      <c r="Q410" s="125"/>
      <c r="R410" s="125"/>
    </row>
    <row r="411" spans="1:18" ht="16.5" x14ac:dyDescent="0.3">
      <c r="A411" s="119">
        <v>397</v>
      </c>
      <c r="B411" s="120" t="s">
        <v>456</v>
      </c>
      <c r="C411" s="130"/>
      <c r="D411" s="126"/>
      <c r="E411" s="126"/>
      <c r="F411" s="132"/>
      <c r="G411" s="126"/>
      <c r="H411" s="125" t="s">
        <v>161</v>
      </c>
      <c r="I411" s="126"/>
      <c r="J411" s="125"/>
      <c r="K411" s="125" t="s">
        <v>284</v>
      </c>
      <c r="L411" s="124"/>
      <c r="M411" s="127">
        <v>46136</v>
      </c>
      <c r="N411" s="127"/>
      <c r="O411" s="125"/>
      <c r="P411" s="125"/>
      <c r="Q411" s="125"/>
      <c r="R411" s="125"/>
    </row>
    <row r="412" spans="1:18" ht="16.5" x14ac:dyDescent="0.3">
      <c r="A412" s="119">
        <v>398</v>
      </c>
      <c r="B412" s="120" t="s">
        <v>457</v>
      </c>
      <c r="C412" s="130"/>
      <c r="D412" s="126"/>
      <c r="E412" s="126"/>
      <c r="F412" s="132"/>
      <c r="G412" s="126"/>
      <c r="H412" s="125" t="s">
        <v>161</v>
      </c>
      <c r="I412" s="126"/>
      <c r="J412" s="125"/>
      <c r="K412" s="125" t="s">
        <v>284</v>
      </c>
      <c r="L412" s="124"/>
      <c r="M412" s="127">
        <v>46136</v>
      </c>
      <c r="N412" s="127"/>
      <c r="O412" s="125"/>
      <c r="P412" s="125"/>
      <c r="Q412" s="125"/>
      <c r="R412" s="125"/>
    </row>
    <row r="413" spans="1:18" ht="115.5" x14ac:dyDescent="0.3">
      <c r="A413" s="119">
        <v>399</v>
      </c>
      <c r="B413" s="120" t="s">
        <v>457</v>
      </c>
      <c r="C413" s="128">
        <v>44090</v>
      </c>
      <c r="D413" s="133" t="s">
        <v>181</v>
      </c>
      <c r="E413" s="133" t="s">
        <v>458</v>
      </c>
      <c r="F413" s="124"/>
      <c r="G413" s="129">
        <v>477954</v>
      </c>
      <c r="H413" s="125"/>
      <c r="I413" s="126"/>
      <c r="J413" s="125"/>
      <c r="K413" s="125" t="s">
        <v>284</v>
      </c>
      <c r="L413" s="124"/>
      <c r="M413" s="127">
        <v>46136</v>
      </c>
      <c r="N413" s="127"/>
      <c r="O413" s="125"/>
      <c r="P413" s="125"/>
      <c r="Q413" s="125"/>
      <c r="R413" s="125"/>
    </row>
    <row r="414" spans="1:18" ht="49.5" x14ac:dyDescent="0.3">
      <c r="A414" s="119">
        <v>400</v>
      </c>
      <c r="B414" s="120" t="s">
        <v>459</v>
      </c>
      <c r="C414" s="128">
        <v>44035</v>
      </c>
      <c r="D414" s="133" t="s">
        <v>460</v>
      </c>
      <c r="E414" s="133" t="s">
        <v>461</v>
      </c>
      <c r="F414" s="124"/>
      <c r="G414" s="129">
        <v>473076</v>
      </c>
      <c r="H414" s="125"/>
      <c r="I414" s="126"/>
      <c r="J414" s="125"/>
      <c r="K414" s="142"/>
      <c r="L414" s="124"/>
      <c r="M414" s="127">
        <v>46136</v>
      </c>
      <c r="N414" s="127"/>
      <c r="O414" s="125"/>
      <c r="P414" s="125"/>
      <c r="Q414" s="125"/>
      <c r="R414" s="125"/>
    </row>
    <row r="415" spans="1:18" ht="49.5" x14ac:dyDescent="0.3">
      <c r="A415" s="119">
        <v>401</v>
      </c>
      <c r="B415" s="120" t="s">
        <v>459</v>
      </c>
      <c r="C415" s="128">
        <v>44035</v>
      </c>
      <c r="D415" s="133" t="s">
        <v>460</v>
      </c>
      <c r="E415" s="133" t="s">
        <v>461</v>
      </c>
      <c r="F415" s="124"/>
      <c r="G415" s="129">
        <v>473077</v>
      </c>
      <c r="H415" s="125"/>
      <c r="I415" s="126"/>
      <c r="J415" s="125"/>
      <c r="K415" s="142"/>
      <c r="L415" s="124"/>
      <c r="M415" s="127">
        <v>46136</v>
      </c>
      <c r="N415" s="127"/>
      <c r="O415" s="125"/>
      <c r="P415" s="125"/>
      <c r="Q415" s="125"/>
      <c r="R415" s="125"/>
    </row>
    <row r="416" spans="1:18" ht="49.5" x14ac:dyDescent="0.3">
      <c r="A416" s="119">
        <v>402</v>
      </c>
      <c r="B416" s="120" t="s">
        <v>459</v>
      </c>
      <c r="C416" s="128">
        <v>44035</v>
      </c>
      <c r="D416" s="133" t="s">
        <v>460</v>
      </c>
      <c r="E416" s="133" t="s">
        <v>461</v>
      </c>
      <c r="F416" s="124"/>
      <c r="G416" s="129">
        <v>473078</v>
      </c>
      <c r="H416" s="125"/>
      <c r="I416" s="126"/>
      <c r="J416" s="125"/>
      <c r="K416" s="142"/>
      <c r="L416" s="124"/>
      <c r="M416" s="127">
        <v>46136</v>
      </c>
      <c r="N416" s="127"/>
      <c r="O416" s="125"/>
      <c r="P416" s="125"/>
      <c r="Q416" s="125"/>
      <c r="R416" s="125"/>
    </row>
    <row r="417" spans="1:18" ht="49.5" x14ac:dyDescent="0.3">
      <c r="A417" s="119">
        <v>403</v>
      </c>
      <c r="B417" s="120" t="s">
        <v>459</v>
      </c>
      <c r="C417" s="128">
        <v>44035</v>
      </c>
      <c r="D417" s="133" t="s">
        <v>460</v>
      </c>
      <c r="E417" s="133" t="s">
        <v>461</v>
      </c>
      <c r="F417" s="124"/>
      <c r="G417" s="129">
        <v>473079</v>
      </c>
      <c r="H417" s="125"/>
      <c r="I417" s="126"/>
      <c r="J417" s="125"/>
      <c r="K417" s="142"/>
      <c r="L417" s="124"/>
      <c r="M417" s="127">
        <v>46136</v>
      </c>
      <c r="N417" s="127"/>
      <c r="O417" s="125"/>
      <c r="P417" s="125"/>
      <c r="Q417" s="125"/>
      <c r="R417" s="125"/>
    </row>
    <row r="418" spans="1:18" ht="49.5" x14ac:dyDescent="0.3">
      <c r="A418" s="119">
        <v>404</v>
      </c>
      <c r="B418" s="120" t="s">
        <v>459</v>
      </c>
      <c r="C418" s="128">
        <v>44035</v>
      </c>
      <c r="D418" s="133" t="s">
        <v>460</v>
      </c>
      <c r="E418" s="133" t="s">
        <v>461</v>
      </c>
      <c r="F418" s="124"/>
      <c r="G418" s="129">
        <v>473080</v>
      </c>
      <c r="H418" s="125"/>
      <c r="I418" s="126"/>
      <c r="J418" s="125"/>
      <c r="K418" s="142"/>
      <c r="L418" s="124"/>
      <c r="M418" s="127">
        <v>46136</v>
      </c>
      <c r="N418" s="127"/>
      <c r="O418" s="125"/>
      <c r="P418" s="125"/>
      <c r="Q418" s="125"/>
      <c r="R418" s="125"/>
    </row>
    <row r="419" spans="1:18" ht="49.5" x14ac:dyDescent="0.3">
      <c r="A419" s="119">
        <v>405</v>
      </c>
      <c r="B419" s="120" t="s">
        <v>459</v>
      </c>
      <c r="C419" s="128">
        <v>44035</v>
      </c>
      <c r="D419" s="133" t="s">
        <v>460</v>
      </c>
      <c r="E419" s="133" t="s">
        <v>461</v>
      </c>
      <c r="F419" s="124"/>
      <c r="G419" s="129">
        <v>473081</v>
      </c>
      <c r="H419" s="125"/>
      <c r="I419" s="126"/>
      <c r="J419" s="125"/>
      <c r="K419" s="142"/>
      <c r="L419" s="124"/>
      <c r="M419" s="127">
        <v>46136</v>
      </c>
      <c r="N419" s="127"/>
      <c r="O419" s="125"/>
      <c r="P419" s="125"/>
      <c r="Q419" s="125"/>
      <c r="R419" s="125"/>
    </row>
    <row r="420" spans="1:18" ht="49.5" x14ac:dyDescent="0.3">
      <c r="A420" s="119">
        <v>406</v>
      </c>
      <c r="B420" s="120" t="s">
        <v>459</v>
      </c>
      <c r="C420" s="128">
        <v>44035</v>
      </c>
      <c r="D420" s="133" t="s">
        <v>460</v>
      </c>
      <c r="E420" s="133" t="s">
        <v>461</v>
      </c>
      <c r="F420" s="124"/>
      <c r="G420" s="129">
        <v>473083</v>
      </c>
      <c r="H420" s="125"/>
      <c r="I420" s="126"/>
      <c r="J420" s="125"/>
      <c r="K420" s="142"/>
      <c r="L420" s="124"/>
      <c r="M420" s="127">
        <v>46136</v>
      </c>
      <c r="N420" s="127"/>
      <c r="O420" s="125"/>
      <c r="P420" s="125"/>
      <c r="Q420" s="125"/>
      <c r="R420" s="125"/>
    </row>
    <row r="421" spans="1:18" ht="49.5" x14ac:dyDescent="0.3">
      <c r="A421" s="119">
        <v>407</v>
      </c>
      <c r="B421" s="120" t="s">
        <v>459</v>
      </c>
      <c r="C421" s="128">
        <v>44035</v>
      </c>
      <c r="D421" s="133" t="s">
        <v>460</v>
      </c>
      <c r="E421" s="133" t="s">
        <v>461</v>
      </c>
      <c r="F421" s="124"/>
      <c r="G421" s="129">
        <v>473086</v>
      </c>
      <c r="H421" s="125"/>
      <c r="I421" s="126"/>
      <c r="J421" s="125"/>
      <c r="K421" s="142"/>
      <c r="L421" s="124"/>
      <c r="M421" s="127">
        <v>46136</v>
      </c>
      <c r="N421" s="127"/>
      <c r="O421" s="125"/>
      <c r="P421" s="125"/>
      <c r="Q421" s="125"/>
      <c r="R421" s="125"/>
    </row>
    <row r="422" spans="1:18" ht="49.5" x14ac:dyDescent="0.3">
      <c r="A422" s="119">
        <v>408</v>
      </c>
      <c r="B422" s="120" t="s">
        <v>459</v>
      </c>
      <c r="C422" s="128">
        <v>44035</v>
      </c>
      <c r="D422" s="133" t="s">
        <v>460</v>
      </c>
      <c r="E422" s="133" t="s">
        <v>461</v>
      </c>
      <c r="F422" s="124"/>
      <c r="G422" s="129">
        <v>473090</v>
      </c>
      <c r="H422" s="125"/>
      <c r="I422" s="126"/>
      <c r="J422" s="125"/>
      <c r="K422" s="142"/>
      <c r="L422" s="124"/>
      <c r="M422" s="127">
        <v>46136</v>
      </c>
      <c r="N422" s="127"/>
      <c r="O422" s="125"/>
      <c r="P422" s="125"/>
      <c r="Q422" s="125"/>
      <c r="R422" s="125"/>
    </row>
    <row r="423" spans="1:18" ht="49.5" x14ac:dyDescent="0.3">
      <c r="A423" s="119">
        <v>409</v>
      </c>
      <c r="B423" s="120" t="s">
        <v>459</v>
      </c>
      <c r="C423" s="128">
        <v>44035</v>
      </c>
      <c r="D423" s="133" t="s">
        <v>460</v>
      </c>
      <c r="E423" s="133" t="s">
        <v>461</v>
      </c>
      <c r="F423" s="124"/>
      <c r="G423" s="129">
        <v>473082</v>
      </c>
      <c r="H423" s="125"/>
      <c r="I423" s="126"/>
      <c r="J423" s="125"/>
      <c r="K423" s="142"/>
      <c r="L423" s="124"/>
      <c r="M423" s="127">
        <v>46136</v>
      </c>
      <c r="N423" s="127"/>
      <c r="O423" s="125"/>
      <c r="P423" s="125"/>
      <c r="Q423" s="125"/>
      <c r="R423" s="125"/>
    </row>
    <row r="424" spans="1:18" ht="115.5" x14ac:dyDescent="0.3">
      <c r="A424" s="119">
        <v>410</v>
      </c>
      <c r="B424" s="120" t="s">
        <v>462</v>
      </c>
      <c r="C424" s="128">
        <v>44090</v>
      </c>
      <c r="D424" s="133" t="s">
        <v>181</v>
      </c>
      <c r="E424" s="133" t="s">
        <v>463</v>
      </c>
      <c r="F424" s="124"/>
      <c r="G424" s="129">
        <v>477956</v>
      </c>
      <c r="H424" s="125"/>
      <c r="I424" s="126"/>
      <c r="J424" s="125"/>
      <c r="K424" s="142"/>
      <c r="L424" s="124"/>
      <c r="M424" s="127">
        <v>46136</v>
      </c>
      <c r="N424" s="127"/>
      <c r="O424" s="125"/>
      <c r="P424" s="125"/>
      <c r="Q424" s="125"/>
      <c r="R424" s="125"/>
    </row>
    <row r="425" spans="1:18" ht="115.5" x14ac:dyDescent="0.3">
      <c r="A425" s="119">
        <v>411</v>
      </c>
      <c r="B425" s="120" t="s">
        <v>462</v>
      </c>
      <c r="C425" s="128">
        <v>44090</v>
      </c>
      <c r="D425" s="133" t="s">
        <v>181</v>
      </c>
      <c r="E425" s="133" t="s">
        <v>463</v>
      </c>
      <c r="F425" s="124"/>
      <c r="G425" s="129">
        <v>477957</v>
      </c>
      <c r="H425" s="125"/>
      <c r="I425" s="126"/>
      <c r="J425" s="125"/>
      <c r="K425" s="142"/>
      <c r="L425" s="124"/>
      <c r="M425" s="127">
        <v>46136</v>
      </c>
      <c r="N425" s="127"/>
      <c r="O425" s="125"/>
      <c r="P425" s="125"/>
      <c r="Q425" s="125"/>
      <c r="R425" s="125"/>
    </row>
    <row r="426" spans="1:18" ht="115.5" x14ac:dyDescent="0.3">
      <c r="A426" s="119">
        <v>412</v>
      </c>
      <c r="B426" s="120" t="s">
        <v>462</v>
      </c>
      <c r="C426" s="128">
        <v>44090</v>
      </c>
      <c r="D426" s="133" t="s">
        <v>181</v>
      </c>
      <c r="E426" s="133" t="s">
        <v>463</v>
      </c>
      <c r="F426" s="124"/>
      <c r="G426" s="129">
        <v>477959</v>
      </c>
      <c r="H426" s="125"/>
      <c r="I426" s="126"/>
      <c r="J426" s="125"/>
      <c r="K426" s="142"/>
      <c r="L426" s="124"/>
      <c r="M426" s="127">
        <v>46136</v>
      </c>
      <c r="N426" s="127"/>
      <c r="O426" s="125"/>
      <c r="P426" s="125"/>
      <c r="Q426" s="125"/>
      <c r="R426" s="125"/>
    </row>
    <row r="427" spans="1:18" ht="115.5" x14ac:dyDescent="0.3">
      <c r="A427" s="119">
        <v>413</v>
      </c>
      <c r="B427" s="120" t="s">
        <v>462</v>
      </c>
      <c r="C427" s="128">
        <v>44090</v>
      </c>
      <c r="D427" s="133" t="s">
        <v>181</v>
      </c>
      <c r="E427" s="133" t="s">
        <v>463</v>
      </c>
      <c r="F427" s="124"/>
      <c r="G427" s="129">
        <v>477961</v>
      </c>
      <c r="H427" s="125"/>
      <c r="I427" s="126"/>
      <c r="J427" s="125"/>
      <c r="K427" s="142"/>
      <c r="L427" s="124"/>
      <c r="M427" s="127">
        <v>46136</v>
      </c>
      <c r="N427" s="127"/>
      <c r="O427" s="125"/>
      <c r="P427" s="125"/>
      <c r="Q427" s="125"/>
      <c r="R427" s="125"/>
    </row>
    <row r="428" spans="1:18" ht="82.5" x14ac:dyDescent="0.3">
      <c r="A428" s="119">
        <v>414</v>
      </c>
      <c r="B428" s="120" t="s">
        <v>462</v>
      </c>
      <c r="C428" s="121">
        <v>44119</v>
      </c>
      <c r="D428" s="134" t="s">
        <v>464</v>
      </c>
      <c r="E428" s="123" t="s">
        <v>465</v>
      </c>
      <c r="F428" s="124"/>
      <c r="G428" s="129">
        <v>478181</v>
      </c>
      <c r="H428" s="125"/>
      <c r="I428" s="126"/>
      <c r="J428" s="125"/>
      <c r="K428" s="142"/>
      <c r="L428" s="124"/>
      <c r="M428" s="127">
        <v>46136</v>
      </c>
      <c r="N428" s="127"/>
      <c r="O428" s="125"/>
      <c r="P428" s="125"/>
      <c r="Q428" s="125"/>
      <c r="R428" s="125"/>
    </row>
    <row r="429" spans="1:18" ht="82.5" x14ac:dyDescent="0.3">
      <c r="A429" s="119">
        <v>415</v>
      </c>
      <c r="B429" s="120" t="s">
        <v>462</v>
      </c>
      <c r="C429" s="121">
        <v>44119</v>
      </c>
      <c r="D429" s="134" t="s">
        <v>464</v>
      </c>
      <c r="E429" s="123" t="s">
        <v>465</v>
      </c>
      <c r="F429" s="124"/>
      <c r="G429" s="122">
        <v>477954</v>
      </c>
      <c r="H429" s="125"/>
      <c r="I429" s="126"/>
      <c r="J429" s="125"/>
      <c r="K429" s="125" t="s">
        <v>284</v>
      </c>
      <c r="L429" s="124"/>
      <c r="M429" s="127">
        <v>46136</v>
      </c>
      <c r="N429" s="127"/>
      <c r="O429" s="125"/>
      <c r="P429" s="125"/>
      <c r="Q429" s="125"/>
      <c r="R429" s="125"/>
    </row>
    <row r="430" spans="1:18" ht="16.5" x14ac:dyDescent="0.3">
      <c r="A430" s="119">
        <v>416</v>
      </c>
      <c r="B430" s="120" t="s">
        <v>462</v>
      </c>
      <c r="C430" s="121"/>
      <c r="D430" s="122"/>
      <c r="E430" s="124"/>
      <c r="F430" s="124"/>
      <c r="G430" s="122"/>
      <c r="H430" s="125"/>
      <c r="I430" s="126"/>
      <c r="J430" s="125"/>
      <c r="K430" s="142"/>
      <c r="L430" s="124"/>
      <c r="M430" s="127">
        <v>46136</v>
      </c>
      <c r="N430" s="127"/>
      <c r="O430" s="125"/>
      <c r="P430" s="125"/>
      <c r="Q430" s="125"/>
      <c r="R430" s="125"/>
    </row>
    <row r="431" spans="1:18" ht="16.5" x14ac:dyDescent="0.3">
      <c r="A431" s="119">
        <v>417</v>
      </c>
      <c r="B431" s="120" t="s">
        <v>462</v>
      </c>
      <c r="C431" s="121"/>
      <c r="D431" s="122"/>
      <c r="E431" s="124"/>
      <c r="F431" s="124"/>
      <c r="G431" s="122"/>
      <c r="H431" s="125"/>
      <c r="I431" s="126"/>
      <c r="J431" s="125"/>
      <c r="K431" s="142"/>
      <c r="L431" s="124"/>
      <c r="M431" s="127">
        <v>46136</v>
      </c>
      <c r="N431" s="127"/>
      <c r="O431" s="125"/>
      <c r="P431" s="125"/>
      <c r="Q431" s="125"/>
      <c r="R431" s="125"/>
    </row>
    <row r="432" spans="1:18" ht="16.5" x14ac:dyDescent="0.3">
      <c r="A432" s="119">
        <v>418</v>
      </c>
      <c r="B432" s="120" t="s">
        <v>462</v>
      </c>
      <c r="C432" s="121"/>
      <c r="D432" s="122"/>
      <c r="E432" s="124"/>
      <c r="F432" s="124"/>
      <c r="G432" s="122"/>
      <c r="H432" s="125"/>
      <c r="I432" s="126"/>
      <c r="J432" s="125"/>
      <c r="K432" s="142"/>
      <c r="L432" s="124"/>
      <c r="M432" s="127">
        <v>46136</v>
      </c>
      <c r="N432" s="127"/>
      <c r="O432" s="125"/>
      <c r="P432" s="125"/>
      <c r="Q432" s="125"/>
      <c r="R432" s="125"/>
    </row>
    <row r="433" spans="1:18" ht="16.5" x14ac:dyDescent="0.3">
      <c r="A433" s="119">
        <v>419</v>
      </c>
      <c r="B433" s="120" t="s">
        <v>462</v>
      </c>
      <c r="C433" s="130"/>
      <c r="D433" s="126"/>
      <c r="E433" s="126"/>
      <c r="F433" s="132"/>
      <c r="G433" s="132"/>
      <c r="H433" s="125" t="s">
        <v>161</v>
      </c>
      <c r="I433" s="126"/>
      <c r="J433" s="125"/>
      <c r="K433" s="125"/>
      <c r="L433" s="124"/>
      <c r="M433" s="127">
        <v>46136</v>
      </c>
      <c r="N433" s="127"/>
      <c r="O433" s="125"/>
      <c r="P433" s="125"/>
      <c r="Q433" s="125"/>
      <c r="R433" s="125"/>
    </row>
    <row r="434" spans="1:18" ht="16.5" x14ac:dyDescent="0.3">
      <c r="A434" s="119">
        <v>420</v>
      </c>
      <c r="B434" s="120" t="s">
        <v>466</v>
      </c>
      <c r="C434" s="130"/>
      <c r="D434" s="126"/>
      <c r="E434" s="126"/>
      <c r="F434" s="132"/>
      <c r="G434" s="132"/>
      <c r="H434" s="125" t="s">
        <v>161</v>
      </c>
      <c r="I434" s="126"/>
      <c r="J434" s="125"/>
      <c r="K434" s="125"/>
      <c r="L434" s="124"/>
      <c r="M434" s="127">
        <v>46136</v>
      </c>
      <c r="N434" s="127"/>
      <c r="O434" s="125"/>
      <c r="P434" s="125"/>
      <c r="Q434" s="125"/>
      <c r="R434" s="125"/>
    </row>
    <row r="435" spans="1:18" ht="66" x14ac:dyDescent="0.3">
      <c r="A435" s="119">
        <v>421</v>
      </c>
      <c r="B435" s="120" t="s">
        <v>466</v>
      </c>
      <c r="C435" s="130">
        <v>43671</v>
      </c>
      <c r="D435" s="131" t="s">
        <v>467</v>
      </c>
      <c r="E435" s="131" t="s">
        <v>468</v>
      </c>
      <c r="F435" s="138"/>
      <c r="G435" s="139" t="s">
        <v>469</v>
      </c>
      <c r="H435" s="125" t="s">
        <v>161</v>
      </c>
      <c r="I435" s="126" t="s">
        <v>470</v>
      </c>
      <c r="J435" s="125"/>
      <c r="K435" s="125"/>
      <c r="L435" s="124"/>
      <c r="M435" s="127">
        <v>46136</v>
      </c>
      <c r="N435" s="127"/>
      <c r="O435" s="125"/>
      <c r="P435" s="125"/>
      <c r="Q435" s="125"/>
      <c r="R435" s="125"/>
    </row>
    <row r="436" spans="1:18" ht="66" x14ac:dyDescent="0.3">
      <c r="A436" s="119">
        <v>422</v>
      </c>
      <c r="B436" s="120" t="s">
        <v>471</v>
      </c>
      <c r="C436" s="130">
        <v>43671</v>
      </c>
      <c r="D436" s="131" t="s">
        <v>467</v>
      </c>
      <c r="E436" s="131" t="s">
        <v>468</v>
      </c>
      <c r="F436" s="138"/>
      <c r="G436" s="139" t="s">
        <v>472</v>
      </c>
      <c r="H436" s="125" t="s">
        <v>161</v>
      </c>
      <c r="I436" s="126" t="s">
        <v>470</v>
      </c>
      <c r="J436" s="125"/>
      <c r="K436" s="125"/>
      <c r="L436" s="124"/>
      <c r="M436" s="127">
        <v>46136</v>
      </c>
      <c r="N436" s="127"/>
      <c r="O436" s="125"/>
      <c r="P436" s="125"/>
      <c r="Q436" s="125"/>
      <c r="R436" s="125"/>
    </row>
    <row r="437" spans="1:18" ht="66" x14ac:dyDescent="0.3">
      <c r="A437" s="119">
        <v>423</v>
      </c>
      <c r="B437" s="120" t="s">
        <v>471</v>
      </c>
      <c r="C437" s="130">
        <v>43671</v>
      </c>
      <c r="D437" s="131" t="s">
        <v>467</v>
      </c>
      <c r="E437" s="131" t="s">
        <v>468</v>
      </c>
      <c r="F437" s="138"/>
      <c r="G437" s="139" t="s">
        <v>469</v>
      </c>
      <c r="H437" s="125" t="s">
        <v>161</v>
      </c>
      <c r="I437" s="126" t="s">
        <v>470</v>
      </c>
      <c r="J437" s="125"/>
      <c r="K437" s="125"/>
      <c r="L437" s="124"/>
      <c r="M437" s="127">
        <v>46136</v>
      </c>
      <c r="N437" s="127"/>
      <c r="O437" s="125"/>
      <c r="P437" s="125"/>
      <c r="Q437" s="125"/>
      <c r="R437" s="125"/>
    </row>
    <row r="438" spans="1:18" ht="66" x14ac:dyDescent="0.3">
      <c r="A438" s="119">
        <v>424</v>
      </c>
      <c r="B438" s="120" t="s">
        <v>471</v>
      </c>
      <c r="C438" s="130">
        <v>43795</v>
      </c>
      <c r="D438" s="131" t="s">
        <v>473</v>
      </c>
      <c r="E438" s="131" t="s">
        <v>474</v>
      </c>
      <c r="F438" s="138"/>
      <c r="G438" s="139" t="s">
        <v>475</v>
      </c>
      <c r="H438" s="125" t="s">
        <v>161</v>
      </c>
      <c r="I438" s="126" t="s">
        <v>470</v>
      </c>
      <c r="J438" s="125"/>
      <c r="K438" s="125"/>
      <c r="L438" s="124"/>
      <c r="M438" s="127">
        <v>46136</v>
      </c>
      <c r="N438" s="127"/>
      <c r="O438" s="125"/>
      <c r="P438" s="125"/>
      <c r="Q438" s="125"/>
      <c r="R438" s="125"/>
    </row>
    <row r="439" spans="1:18" ht="66" x14ac:dyDescent="0.3">
      <c r="A439" s="119">
        <v>425</v>
      </c>
      <c r="B439" s="120" t="s">
        <v>471</v>
      </c>
      <c r="C439" s="130">
        <v>45148</v>
      </c>
      <c r="D439" s="131" t="s">
        <v>476</v>
      </c>
      <c r="E439" s="131" t="s">
        <v>474</v>
      </c>
      <c r="F439" s="138"/>
      <c r="G439" s="139" t="s">
        <v>477</v>
      </c>
      <c r="H439" s="125" t="s">
        <v>161</v>
      </c>
      <c r="I439" s="126" t="s">
        <v>470</v>
      </c>
      <c r="J439" s="125"/>
      <c r="K439" s="125"/>
      <c r="L439" s="124"/>
      <c r="M439" s="127">
        <v>46136</v>
      </c>
      <c r="N439" s="127"/>
      <c r="O439" s="125"/>
      <c r="P439" s="125"/>
      <c r="Q439" s="125"/>
      <c r="R439" s="125"/>
    </row>
    <row r="440" spans="1:18" ht="66" x14ac:dyDescent="0.3">
      <c r="A440" s="119">
        <v>426</v>
      </c>
      <c r="B440" s="120" t="s">
        <v>471</v>
      </c>
      <c r="C440" s="130">
        <v>45148</v>
      </c>
      <c r="D440" s="131" t="s">
        <v>476</v>
      </c>
      <c r="E440" s="131" t="s">
        <v>474</v>
      </c>
      <c r="F440" s="138"/>
      <c r="G440" s="139" t="s">
        <v>478</v>
      </c>
      <c r="H440" s="125" t="s">
        <v>161</v>
      </c>
      <c r="I440" s="126" t="s">
        <v>470</v>
      </c>
      <c r="J440" s="125"/>
      <c r="K440" s="125"/>
      <c r="L440" s="124"/>
      <c r="M440" s="127">
        <v>46136</v>
      </c>
      <c r="N440" s="127"/>
      <c r="O440" s="125"/>
      <c r="P440" s="125"/>
      <c r="Q440" s="125"/>
      <c r="R440" s="125"/>
    </row>
    <row r="441" spans="1:18" ht="66" x14ac:dyDescent="0.3">
      <c r="A441" s="119">
        <v>427</v>
      </c>
      <c r="B441" s="120" t="s">
        <v>471</v>
      </c>
      <c r="C441" s="130">
        <v>45148</v>
      </c>
      <c r="D441" s="131" t="s">
        <v>476</v>
      </c>
      <c r="E441" s="131" t="s">
        <v>474</v>
      </c>
      <c r="F441" s="138"/>
      <c r="G441" s="139" t="s">
        <v>479</v>
      </c>
      <c r="H441" s="125" t="s">
        <v>161</v>
      </c>
      <c r="I441" s="126" t="s">
        <v>470</v>
      </c>
      <c r="J441" s="125"/>
      <c r="K441" s="125"/>
      <c r="L441" s="124"/>
      <c r="M441" s="127">
        <v>46136</v>
      </c>
      <c r="N441" s="127"/>
      <c r="O441" s="125"/>
      <c r="P441" s="125"/>
      <c r="Q441" s="125"/>
      <c r="R441" s="125"/>
    </row>
    <row r="442" spans="1:18" ht="66" x14ac:dyDescent="0.3">
      <c r="A442" s="119">
        <v>428</v>
      </c>
      <c r="B442" s="120" t="s">
        <v>471</v>
      </c>
      <c r="C442" s="130">
        <v>45148</v>
      </c>
      <c r="D442" s="131" t="s">
        <v>476</v>
      </c>
      <c r="E442" s="131" t="s">
        <v>474</v>
      </c>
      <c r="F442" s="138"/>
      <c r="G442" s="139" t="s">
        <v>480</v>
      </c>
      <c r="H442" s="125" t="s">
        <v>161</v>
      </c>
      <c r="I442" s="126" t="s">
        <v>470</v>
      </c>
      <c r="J442" s="125"/>
      <c r="K442" s="125"/>
      <c r="L442" s="124"/>
      <c r="M442" s="127">
        <v>46136</v>
      </c>
      <c r="N442" s="127"/>
      <c r="O442" s="125"/>
      <c r="P442" s="125"/>
      <c r="Q442" s="125"/>
      <c r="R442" s="125"/>
    </row>
    <row r="443" spans="1:18" ht="66" x14ac:dyDescent="0.3">
      <c r="A443" s="119">
        <v>429</v>
      </c>
      <c r="B443" s="120" t="s">
        <v>471</v>
      </c>
      <c r="C443" s="130">
        <v>45148</v>
      </c>
      <c r="D443" s="131" t="s">
        <v>476</v>
      </c>
      <c r="E443" s="131" t="s">
        <v>474</v>
      </c>
      <c r="F443" s="138"/>
      <c r="G443" s="139" t="s">
        <v>481</v>
      </c>
      <c r="H443" s="125" t="s">
        <v>161</v>
      </c>
      <c r="I443" s="126" t="s">
        <v>470</v>
      </c>
      <c r="J443" s="125"/>
      <c r="K443" s="125"/>
      <c r="L443" s="124"/>
      <c r="M443" s="127">
        <v>46136</v>
      </c>
      <c r="N443" s="127"/>
      <c r="O443" s="125"/>
      <c r="P443" s="125"/>
      <c r="Q443" s="125"/>
      <c r="R443" s="125"/>
    </row>
    <row r="444" spans="1:18" ht="66" x14ac:dyDescent="0.3">
      <c r="A444" s="119">
        <v>430</v>
      </c>
      <c r="B444" s="120" t="s">
        <v>471</v>
      </c>
      <c r="C444" s="130">
        <v>45148</v>
      </c>
      <c r="D444" s="131" t="s">
        <v>476</v>
      </c>
      <c r="E444" s="131" t="s">
        <v>474</v>
      </c>
      <c r="F444" s="138"/>
      <c r="G444" s="138" t="s">
        <v>482</v>
      </c>
      <c r="H444" s="125" t="s">
        <v>161</v>
      </c>
      <c r="I444" s="126" t="s">
        <v>470</v>
      </c>
      <c r="J444" s="125"/>
      <c r="K444" s="125"/>
      <c r="L444" s="124"/>
      <c r="M444" s="127">
        <v>46136</v>
      </c>
      <c r="N444" s="127"/>
      <c r="O444" s="125"/>
      <c r="P444" s="125"/>
      <c r="Q444" s="125"/>
      <c r="R444" s="125"/>
    </row>
    <row r="445" spans="1:18" ht="66" x14ac:dyDescent="0.3">
      <c r="A445" s="119">
        <v>431</v>
      </c>
      <c r="B445" s="120" t="s">
        <v>471</v>
      </c>
      <c r="C445" s="130">
        <v>45148</v>
      </c>
      <c r="D445" s="131" t="s">
        <v>476</v>
      </c>
      <c r="E445" s="131" t="s">
        <v>474</v>
      </c>
      <c r="F445" s="138"/>
      <c r="G445" s="139" t="s">
        <v>483</v>
      </c>
      <c r="H445" s="125" t="s">
        <v>161</v>
      </c>
      <c r="I445" s="126" t="s">
        <v>470</v>
      </c>
      <c r="J445" s="125"/>
      <c r="K445" s="125"/>
      <c r="L445" s="124"/>
      <c r="M445" s="127">
        <v>46136</v>
      </c>
      <c r="N445" s="127"/>
      <c r="O445" s="125"/>
      <c r="P445" s="125"/>
      <c r="Q445" s="125"/>
      <c r="R445" s="125"/>
    </row>
    <row r="446" spans="1:18" ht="66" x14ac:dyDescent="0.3">
      <c r="A446" s="119">
        <v>432</v>
      </c>
      <c r="B446" s="120" t="s">
        <v>471</v>
      </c>
      <c r="C446" s="130">
        <v>45148</v>
      </c>
      <c r="D446" s="131" t="s">
        <v>476</v>
      </c>
      <c r="E446" s="131" t="s">
        <v>474</v>
      </c>
      <c r="F446" s="138"/>
      <c r="G446" s="139" t="s">
        <v>484</v>
      </c>
      <c r="H446" s="125" t="s">
        <v>161</v>
      </c>
      <c r="I446" s="126" t="s">
        <v>470</v>
      </c>
      <c r="J446" s="125"/>
      <c r="K446" s="125"/>
      <c r="L446" s="124"/>
      <c r="M446" s="127">
        <v>46136</v>
      </c>
      <c r="N446" s="127"/>
      <c r="O446" s="125"/>
      <c r="P446" s="125"/>
      <c r="Q446" s="125"/>
      <c r="R446" s="125"/>
    </row>
    <row r="447" spans="1:18" ht="66" x14ac:dyDescent="0.3">
      <c r="A447" s="119">
        <v>433</v>
      </c>
      <c r="B447" s="120" t="s">
        <v>471</v>
      </c>
      <c r="C447" s="130">
        <v>45148</v>
      </c>
      <c r="D447" s="131" t="s">
        <v>476</v>
      </c>
      <c r="E447" s="131" t="s">
        <v>474</v>
      </c>
      <c r="F447" s="138"/>
      <c r="G447" s="139" t="s">
        <v>485</v>
      </c>
      <c r="H447" s="125" t="s">
        <v>161</v>
      </c>
      <c r="I447" s="126" t="s">
        <v>470</v>
      </c>
      <c r="J447" s="125"/>
      <c r="K447" s="125"/>
      <c r="L447" s="124"/>
      <c r="M447" s="127">
        <v>46136</v>
      </c>
      <c r="N447" s="127"/>
      <c r="O447" s="125"/>
      <c r="P447" s="125"/>
      <c r="Q447" s="125"/>
      <c r="R447" s="125"/>
    </row>
    <row r="448" spans="1:18" ht="66" x14ac:dyDescent="0.3">
      <c r="A448" s="119">
        <v>434</v>
      </c>
      <c r="B448" s="120" t="s">
        <v>471</v>
      </c>
      <c r="C448" s="130">
        <v>45148</v>
      </c>
      <c r="D448" s="131" t="s">
        <v>476</v>
      </c>
      <c r="E448" s="131" t="s">
        <v>474</v>
      </c>
      <c r="F448" s="138"/>
      <c r="G448" s="139" t="s">
        <v>486</v>
      </c>
      <c r="H448" s="125" t="s">
        <v>161</v>
      </c>
      <c r="I448" s="126" t="s">
        <v>470</v>
      </c>
      <c r="J448" s="125"/>
      <c r="K448" s="125"/>
      <c r="L448" s="124"/>
      <c r="M448" s="127">
        <v>46136</v>
      </c>
      <c r="N448" s="127"/>
      <c r="O448" s="125"/>
      <c r="P448" s="125"/>
      <c r="Q448" s="125"/>
      <c r="R448" s="125"/>
    </row>
    <row r="449" spans="1:18" ht="66" x14ac:dyDescent="0.3">
      <c r="A449" s="119">
        <v>435</v>
      </c>
      <c r="B449" s="120" t="s">
        <v>471</v>
      </c>
      <c r="C449" s="130">
        <v>45148</v>
      </c>
      <c r="D449" s="131" t="s">
        <v>476</v>
      </c>
      <c r="E449" s="131" t="s">
        <v>474</v>
      </c>
      <c r="F449" s="138"/>
      <c r="G449" s="139" t="s">
        <v>487</v>
      </c>
      <c r="H449" s="125" t="s">
        <v>161</v>
      </c>
      <c r="I449" s="126" t="s">
        <v>470</v>
      </c>
      <c r="J449" s="125"/>
      <c r="K449" s="125"/>
      <c r="L449" s="124"/>
      <c r="M449" s="127">
        <v>46136</v>
      </c>
      <c r="N449" s="127"/>
      <c r="O449" s="125"/>
      <c r="P449" s="125"/>
      <c r="Q449" s="125"/>
      <c r="R449" s="125"/>
    </row>
    <row r="450" spans="1:18" ht="66" x14ac:dyDescent="0.3">
      <c r="A450" s="119">
        <v>436</v>
      </c>
      <c r="B450" s="120" t="s">
        <v>471</v>
      </c>
      <c r="C450" s="130">
        <v>45148</v>
      </c>
      <c r="D450" s="131" t="s">
        <v>476</v>
      </c>
      <c r="E450" s="131" t="s">
        <v>474</v>
      </c>
      <c r="F450" s="138"/>
      <c r="G450" s="139" t="s">
        <v>488</v>
      </c>
      <c r="H450" s="125" t="s">
        <v>161</v>
      </c>
      <c r="I450" s="126" t="s">
        <v>470</v>
      </c>
      <c r="J450" s="125"/>
      <c r="K450" s="125"/>
      <c r="L450" s="124"/>
      <c r="M450" s="127">
        <v>46136</v>
      </c>
      <c r="N450" s="127"/>
      <c r="O450" s="125"/>
      <c r="P450" s="125"/>
      <c r="Q450" s="125"/>
      <c r="R450" s="125"/>
    </row>
    <row r="451" spans="1:18" ht="66" x14ac:dyDescent="0.3">
      <c r="A451" s="119">
        <v>437</v>
      </c>
      <c r="B451" s="120" t="s">
        <v>471</v>
      </c>
      <c r="C451" s="130">
        <v>45148</v>
      </c>
      <c r="D451" s="131" t="s">
        <v>476</v>
      </c>
      <c r="E451" s="131" t="s">
        <v>474</v>
      </c>
      <c r="F451" s="138"/>
      <c r="G451" s="139" t="s">
        <v>489</v>
      </c>
      <c r="H451" s="125" t="s">
        <v>161</v>
      </c>
      <c r="I451" s="126" t="s">
        <v>470</v>
      </c>
      <c r="J451" s="125"/>
      <c r="K451" s="125"/>
      <c r="L451" s="124"/>
      <c r="M451" s="127">
        <v>46136</v>
      </c>
      <c r="N451" s="127"/>
      <c r="O451" s="125"/>
      <c r="P451" s="125"/>
      <c r="Q451" s="125"/>
      <c r="R451" s="125"/>
    </row>
    <row r="452" spans="1:18" ht="66" x14ac:dyDescent="0.3">
      <c r="A452" s="119">
        <v>438</v>
      </c>
      <c r="B452" s="120" t="s">
        <v>471</v>
      </c>
      <c r="C452" s="130">
        <v>45148</v>
      </c>
      <c r="D452" s="131" t="s">
        <v>476</v>
      </c>
      <c r="E452" s="131" t="s">
        <v>474</v>
      </c>
      <c r="F452" s="138"/>
      <c r="G452" s="139" t="s">
        <v>490</v>
      </c>
      <c r="H452" s="125" t="s">
        <v>161</v>
      </c>
      <c r="I452" s="126" t="s">
        <v>470</v>
      </c>
      <c r="J452" s="125"/>
      <c r="K452" s="125"/>
      <c r="L452" s="124"/>
      <c r="M452" s="127">
        <v>46136</v>
      </c>
      <c r="N452" s="127"/>
      <c r="O452" s="125"/>
      <c r="P452" s="125"/>
      <c r="Q452" s="125"/>
      <c r="R452" s="125"/>
    </row>
    <row r="453" spans="1:18" ht="66" x14ac:dyDescent="0.3">
      <c r="A453" s="119">
        <v>439</v>
      </c>
      <c r="B453" s="120" t="s">
        <v>471</v>
      </c>
      <c r="C453" s="130">
        <v>45148</v>
      </c>
      <c r="D453" s="131" t="s">
        <v>476</v>
      </c>
      <c r="E453" s="131" t="s">
        <v>474</v>
      </c>
      <c r="F453" s="138"/>
      <c r="G453" s="139" t="s">
        <v>491</v>
      </c>
      <c r="H453" s="125" t="s">
        <v>161</v>
      </c>
      <c r="I453" s="126" t="s">
        <v>470</v>
      </c>
      <c r="J453" s="125"/>
      <c r="K453" s="125"/>
      <c r="L453" s="124"/>
      <c r="M453" s="127">
        <v>46136</v>
      </c>
      <c r="N453" s="127"/>
      <c r="O453" s="125"/>
      <c r="P453" s="125"/>
      <c r="Q453" s="125"/>
      <c r="R453" s="125"/>
    </row>
    <row r="454" spans="1:18" ht="66" x14ac:dyDescent="0.3">
      <c r="A454" s="119">
        <v>440</v>
      </c>
      <c r="B454" s="120" t="s">
        <v>471</v>
      </c>
      <c r="C454" s="130">
        <v>45148</v>
      </c>
      <c r="D454" s="131" t="s">
        <v>476</v>
      </c>
      <c r="E454" s="131" t="s">
        <v>474</v>
      </c>
      <c r="F454" s="138"/>
      <c r="G454" s="139" t="s">
        <v>492</v>
      </c>
      <c r="H454" s="125" t="s">
        <v>161</v>
      </c>
      <c r="I454" s="126" t="s">
        <v>470</v>
      </c>
      <c r="J454" s="125"/>
      <c r="K454" s="125"/>
      <c r="L454" s="124"/>
      <c r="M454" s="127">
        <v>46136</v>
      </c>
      <c r="N454" s="127"/>
      <c r="O454" s="125"/>
      <c r="P454" s="125"/>
      <c r="Q454" s="125"/>
      <c r="R454" s="125"/>
    </row>
    <row r="455" spans="1:18" ht="198" x14ac:dyDescent="0.3">
      <c r="A455" s="119">
        <v>441</v>
      </c>
      <c r="B455" s="120" t="s">
        <v>493</v>
      </c>
      <c r="C455" s="128">
        <v>44041</v>
      </c>
      <c r="D455" s="129" t="s">
        <v>494</v>
      </c>
      <c r="E455" s="133" t="s">
        <v>495</v>
      </c>
      <c r="F455" s="136"/>
      <c r="G455" s="129" t="s">
        <v>496</v>
      </c>
      <c r="H455" s="125" t="s">
        <v>161</v>
      </c>
      <c r="I455" s="126" t="s">
        <v>200</v>
      </c>
      <c r="J455" s="125"/>
      <c r="K455" s="142"/>
      <c r="L455" s="124"/>
      <c r="M455" s="127">
        <v>46136</v>
      </c>
      <c r="N455" s="127"/>
      <c r="O455" s="125"/>
      <c r="P455" s="125"/>
      <c r="Q455" s="125"/>
      <c r="R455" s="125"/>
    </row>
    <row r="456" spans="1:18" ht="198" x14ac:dyDescent="0.3">
      <c r="A456" s="119">
        <v>442</v>
      </c>
      <c r="B456" s="120" t="s">
        <v>497</v>
      </c>
      <c r="C456" s="128">
        <v>44041</v>
      </c>
      <c r="D456" s="129" t="s">
        <v>494</v>
      </c>
      <c r="E456" s="133" t="s">
        <v>495</v>
      </c>
      <c r="F456" s="136"/>
      <c r="G456" s="129" t="s">
        <v>498</v>
      </c>
      <c r="H456" s="125" t="s">
        <v>161</v>
      </c>
      <c r="I456" s="126" t="s">
        <v>200</v>
      </c>
      <c r="J456" s="125"/>
      <c r="K456" s="142"/>
      <c r="L456" s="124"/>
      <c r="M456" s="127">
        <v>46136</v>
      </c>
      <c r="N456" s="127"/>
      <c r="O456" s="125"/>
      <c r="P456" s="125"/>
      <c r="Q456" s="125"/>
      <c r="R456" s="125"/>
    </row>
    <row r="457" spans="1:18" ht="198" x14ac:dyDescent="0.3">
      <c r="A457" s="119">
        <v>443</v>
      </c>
      <c r="B457" s="120" t="s">
        <v>497</v>
      </c>
      <c r="C457" s="128">
        <v>44041</v>
      </c>
      <c r="D457" s="129" t="s">
        <v>494</v>
      </c>
      <c r="E457" s="133" t="s">
        <v>495</v>
      </c>
      <c r="F457" s="136"/>
      <c r="G457" s="129" t="s">
        <v>499</v>
      </c>
      <c r="H457" s="125" t="s">
        <v>161</v>
      </c>
      <c r="I457" s="126" t="s">
        <v>200</v>
      </c>
      <c r="J457" s="125"/>
      <c r="K457" s="142"/>
      <c r="L457" s="124"/>
      <c r="M457" s="127">
        <v>46136</v>
      </c>
      <c r="N457" s="127"/>
      <c r="O457" s="125"/>
      <c r="P457" s="125"/>
      <c r="Q457" s="125"/>
      <c r="R457" s="125"/>
    </row>
    <row r="458" spans="1:18" ht="198" x14ac:dyDescent="0.3">
      <c r="A458" s="119">
        <v>444</v>
      </c>
      <c r="B458" s="120" t="s">
        <v>497</v>
      </c>
      <c r="C458" s="128">
        <v>44041</v>
      </c>
      <c r="D458" s="129" t="s">
        <v>494</v>
      </c>
      <c r="E458" s="133" t="s">
        <v>495</v>
      </c>
      <c r="F458" s="136"/>
      <c r="G458" s="129" t="s">
        <v>500</v>
      </c>
      <c r="H458" s="125" t="s">
        <v>161</v>
      </c>
      <c r="I458" s="126" t="s">
        <v>200</v>
      </c>
      <c r="J458" s="125"/>
      <c r="K458" s="142"/>
      <c r="L458" s="124"/>
      <c r="M458" s="127">
        <v>46136</v>
      </c>
      <c r="N458" s="127"/>
      <c r="O458" s="125"/>
      <c r="P458" s="125"/>
      <c r="Q458" s="125"/>
      <c r="R458" s="125"/>
    </row>
    <row r="459" spans="1:18" ht="198" x14ac:dyDescent="0.3">
      <c r="A459" s="119">
        <v>445</v>
      </c>
      <c r="B459" s="120" t="s">
        <v>497</v>
      </c>
      <c r="C459" s="128">
        <v>44041</v>
      </c>
      <c r="D459" s="129" t="s">
        <v>494</v>
      </c>
      <c r="E459" s="133" t="s">
        <v>495</v>
      </c>
      <c r="F459" s="136"/>
      <c r="G459" s="129" t="s">
        <v>501</v>
      </c>
      <c r="H459" s="125" t="s">
        <v>161</v>
      </c>
      <c r="I459" s="126" t="s">
        <v>200</v>
      </c>
      <c r="J459" s="125"/>
      <c r="K459" s="142"/>
      <c r="L459" s="124"/>
      <c r="M459" s="127">
        <v>46136</v>
      </c>
      <c r="N459" s="127"/>
      <c r="O459" s="125"/>
      <c r="P459" s="125"/>
      <c r="Q459" s="125"/>
      <c r="R459" s="125"/>
    </row>
    <row r="460" spans="1:18" ht="198" x14ac:dyDescent="0.3">
      <c r="A460" s="119">
        <v>446</v>
      </c>
      <c r="B460" s="120" t="s">
        <v>497</v>
      </c>
      <c r="C460" s="128">
        <v>44041</v>
      </c>
      <c r="D460" s="129" t="s">
        <v>494</v>
      </c>
      <c r="E460" s="133" t="s">
        <v>495</v>
      </c>
      <c r="F460" s="136"/>
      <c r="G460" s="129" t="s">
        <v>502</v>
      </c>
      <c r="H460" s="125" t="s">
        <v>161</v>
      </c>
      <c r="I460" s="126" t="s">
        <v>200</v>
      </c>
      <c r="J460" s="125"/>
      <c r="K460" s="142"/>
      <c r="L460" s="124"/>
      <c r="M460" s="127">
        <v>46136</v>
      </c>
      <c r="N460" s="127"/>
      <c r="O460" s="125"/>
      <c r="P460" s="125"/>
      <c r="Q460" s="125"/>
      <c r="R460" s="125"/>
    </row>
    <row r="461" spans="1:18" ht="198" x14ac:dyDescent="0.3">
      <c r="A461" s="119">
        <v>447</v>
      </c>
      <c r="B461" s="120" t="s">
        <v>497</v>
      </c>
      <c r="C461" s="128">
        <v>44041</v>
      </c>
      <c r="D461" s="129" t="s">
        <v>494</v>
      </c>
      <c r="E461" s="133" t="s">
        <v>495</v>
      </c>
      <c r="F461" s="136"/>
      <c r="G461" s="129" t="s">
        <v>503</v>
      </c>
      <c r="H461" s="125" t="s">
        <v>161</v>
      </c>
      <c r="I461" s="126" t="s">
        <v>200</v>
      </c>
      <c r="J461" s="125"/>
      <c r="K461" s="142"/>
      <c r="L461" s="124"/>
      <c r="M461" s="127">
        <v>46136</v>
      </c>
      <c r="N461" s="127"/>
      <c r="O461" s="125"/>
      <c r="P461" s="125"/>
      <c r="Q461" s="125"/>
      <c r="R461" s="125"/>
    </row>
    <row r="462" spans="1:18" ht="198" x14ac:dyDescent="0.3">
      <c r="A462" s="119">
        <v>448</v>
      </c>
      <c r="B462" s="120" t="s">
        <v>497</v>
      </c>
      <c r="C462" s="128">
        <v>44041</v>
      </c>
      <c r="D462" s="129" t="s">
        <v>494</v>
      </c>
      <c r="E462" s="133" t="s">
        <v>495</v>
      </c>
      <c r="F462" s="136"/>
      <c r="G462" s="129" t="s">
        <v>504</v>
      </c>
      <c r="H462" s="125" t="s">
        <v>161</v>
      </c>
      <c r="I462" s="126" t="s">
        <v>200</v>
      </c>
      <c r="J462" s="125"/>
      <c r="K462" s="142"/>
      <c r="L462" s="124"/>
      <c r="M462" s="127">
        <v>46136</v>
      </c>
      <c r="N462" s="127"/>
      <c r="O462" s="125"/>
      <c r="P462" s="125"/>
      <c r="Q462" s="125"/>
      <c r="R462" s="125"/>
    </row>
    <row r="463" spans="1:18" ht="198" x14ac:dyDescent="0.3">
      <c r="A463" s="119">
        <v>449</v>
      </c>
      <c r="B463" s="120" t="s">
        <v>497</v>
      </c>
      <c r="C463" s="128">
        <v>44041</v>
      </c>
      <c r="D463" s="129" t="s">
        <v>494</v>
      </c>
      <c r="E463" s="133" t="s">
        <v>495</v>
      </c>
      <c r="F463" s="136"/>
      <c r="G463" s="129" t="s">
        <v>505</v>
      </c>
      <c r="H463" s="125" t="s">
        <v>161</v>
      </c>
      <c r="I463" s="126" t="s">
        <v>200</v>
      </c>
      <c r="J463" s="125"/>
      <c r="K463" s="142"/>
      <c r="L463" s="124"/>
      <c r="M463" s="127">
        <v>46136</v>
      </c>
      <c r="N463" s="127"/>
      <c r="O463" s="125"/>
      <c r="P463" s="125"/>
      <c r="Q463" s="125"/>
      <c r="R463" s="125"/>
    </row>
    <row r="464" spans="1:18" ht="198" x14ac:dyDescent="0.3">
      <c r="A464" s="119">
        <v>450</v>
      </c>
      <c r="B464" s="120" t="s">
        <v>497</v>
      </c>
      <c r="C464" s="128">
        <v>44041</v>
      </c>
      <c r="D464" s="129" t="s">
        <v>494</v>
      </c>
      <c r="E464" s="133" t="s">
        <v>495</v>
      </c>
      <c r="F464" s="136"/>
      <c r="G464" s="129" t="s">
        <v>506</v>
      </c>
      <c r="H464" s="125" t="s">
        <v>161</v>
      </c>
      <c r="I464" s="126" t="s">
        <v>200</v>
      </c>
      <c r="J464" s="125"/>
      <c r="K464" s="142"/>
      <c r="L464" s="124"/>
      <c r="M464" s="127">
        <v>46136</v>
      </c>
      <c r="N464" s="127"/>
      <c r="O464" s="125"/>
      <c r="P464" s="125"/>
      <c r="Q464" s="125"/>
      <c r="R464" s="125"/>
    </row>
    <row r="465" spans="1:18" ht="198" x14ac:dyDescent="0.3">
      <c r="A465" s="119">
        <v>451</v>
      </c>
      <c r="B465" s="120" t="s">
        <v>497</v>
      </c>
      <c r="C465" s="128">
        <v>44041</v>
      </c>
      <c r="D465" s="129" t="s">
        <v>494</v>
      </c>
      <c r="E465" s="133" t="s">
        <v>495</v>
      </c>
      <c r="F465" s="136"/>
      <c r="G465" s="129" t="s">
        <v>507</v>
      </c>
      <c r="H465" s="125" t="s">
        <v>161</v>
      </c>
      <c r="I465" s="126" t="s">
        <v>200</v>
      </c>
      <c r="J465" s="125"/>
      <c r="K465" s="142"/>
      <c r="L465" s="124"/>
      <c r="M465" s="127">
        <v>46136</v>
      </c>
      <c r="N465" s="127"/>
      <c r="O465" s="125"/>
      <c r="P465" s="125"/>
      <c r="Q465" s="125"/>
      <c r="R465" s="125"/>
    </row>
    <row r="466" spans="1:18" ht="198" x14ac:dyDescent="0.3">
      <c r="A466" s="119">
        <v>452</v>
      </c>
      <c r="B466" s="120" t="s">
        <v>497</v>
      </c>
      <c r="C466" s="128">
        <v>44041</v>
      </c>
      <c r="D466" s="129" t="s">
        <v>494</v>
      </c>
      <c r="E466" s="133" t="s">
        <v>495</v>
      </c>
      <c r="F466" s="136"/>
      <c r="G466" s="129" t="s">
        <v>508</v>
      </c>
      <c r="H466" s="125" t="s">
        <v>161</v>
      </c>
      <c r="I466" s="126" t="s">
        <v>200</v>
      </c>
      <c r="J466" s="125"/>
      <c r="K466" s="142"/>
      <c r="L466" s="124"/>
      <c r="M466" s="127">
        <v>46136</v>
      </c>
      <c r="N466" s="127"/>
      <c r="O466" s="125"/>
      <c r="P466" s="125"/>
      <c r="Q466" s="125"/>
      <c r="R466" s="125"/>
    </row>
    <row r="467" spans="1:18" ht="198" x14ac:dyDescent="0.3">
      <c r="A467" s="119">
        <v>453</v>
      </c>
      <c r="B467" s="120" t="s">
        <v>497</v>
      </c>
      <c r="C467" s="128">
        <v>44041</v>
      </c>
      <c r="D467" s="129" t="s">
        <v>494</v>
      </c>
      <c r="E467" s="133" t="s">
        <v>495</v>
      </c>
      <c r="F467" s="136"/>
      <c r="G467" s="129" t="s">
        <v>509</v>
      </c>
      <c r="H467" s="125" t="s">
        <v>161</v>
      </c>
      <c r="I467" s="126" t="s">
        <v>200</v>
      </c>
      <c r="J467" s="125"/>
      <c r="K467" s="142"/>
      <c r="L467" s="124"/>
      <c r="M467" s="127">
        <v>46136</v>
      </c>
      <c r="N467" s="127"/>
      <c r="O467" s="125"/>
      <c r="P467" s="125"/>
      <c r="Q467" s="125"/>
      <c r="R467" s="125"/>
    </row>
    <row r="468" spans="1:18" ht="198" x14ac:dyDescent="0.3">
      <c r="A468" s="119">
        <v>454</v>
      </c>
      <c r="B468" s="120" t="s">
        <v>497</v>
      </c>
      <c r="C468" s="128">
        <v>44041</v>
      </c>
      <c r="D468" s="129" t="s">
        <v>494</v>
      </c>
      <c r="E468" s="133" t="s">
        <v>495</v>
      </c>
      <c r="F468" s="136"/>
      <c r="G468" s="129" t="s">
        <v>510</v>
      </c>
      <c r="H468" s="125" t="s">
        <v>161</v>
      </c>
      <c r="I468" s="126" t="s">
        <v>200</v>
      </c>
      <c r="J468" s="125"/>
      <c r="K468" s="142"/>
      <c r="L468" s="124"/>
      <c r="M468" s="127">
        <v>46136</v>
      </c>
      <c r="N468" s="127"/>
      <c r="O468" s="125"/>
      <c r="P468" s="125"/>
      <c r="Q468" s="125"/>
      <c r="R468" s="125"/>
    </row>
    <row r="469" spans="1:18" ht="198" x14ac:dyDescent="0.3">
      <c r="A469" s="119">
        <v>455</v>
      </c>
      <c r="B469" s="120" t="s">
        <v>497</v>
      </c>
      <c r="C469" s="128">
        <v>44041</v>
      </c>
      <c r="D469" s="129" t="s">
        <v>494</v>
      </c>
      <c r="E469" s="133" t="s">
        <v>495</v>
      </c>
      <c r="F469" s="136"/>
      <c r="G469" s="129" t="s">
        <v>511</v>
      </c>
      <c r="H469" s="125" t="s">
        <v>161</v>
      </c>
      <c r="I469" s="126" t="s">
        <v>200</v>
      </c>
      <c r="J469" s="125"/>
      <c r="K469" s="142"/>
      <c r="L469" s="124"/>
      <c r="M469" s="127">
        <v>46136</v>
      </c>
      <c r="N469" s="127"/>
      <c r="O469" s="125"/>
      <c r="P469" s="125"/>
      <c r="Q469" s="125"/>
      <c r="R469" s="125"/>
    </row>
    <row r="470" spans="1:18" ht="198" x14ac:dyDescent="0.3">
      <c r="A470" s="119">
        <v>456</v>
      </c>
      <c r="B470" s="120" t="s">
        <v>497</v>
      </c>
      <c r="C470" s="128">
        <v>44041</v>
      </c>
      <c r="D470" s="129" t="s">
        <v>494</v>
      </c>
      <c r="E470" s="133" t="s">
        <v>495</v>
      </c>
      <c r="F470" s="136"/>
      <c r="G470" s="129" t="s">
        <v>512</v>
      </c>
      <c r="H470" s="125" t="s">
        <v>161</v>
      </c>
      <c r="I470" s="126" t="s">
        <v>200</v>
      </c>
      <c r="J470" s="125"/>
      <c r="K470" s="142"/>
      <c r="L470" s="124"/>
      <c r="M470" s="127">
        <v>46136</v>
      </c>
      <c r="N470" s="127"/>
      <c r="O470" s="125"/>
      <c r="P470" s="125"/>
      <c r="Q470" s="125"/>
      <c r="R470" s="125"/>
    </row>
    <row r="471" spans="1:18" ht="198" x14ac:dyDescent="0.3">
      <c r="A471" s="119">
        <v>457</v>
      </c>
      <c r="B471" s="120" t="s">
        <v>497</v>
      </c>
      <c r="C471" s="128">
        <v>44041</v>
      </c>
      <c r="D471" s="129" t="s">
        <v>494</v>
      </c>
      <c r="E471" s="133" t="s">
        <v>495</v>
      </c>
      <c r="F471" s="136"/>
      <c r="G471" s="129" t="s">
        <v>513</v>
      </c>
      <c r="H471" s="125" t="s">
        <v>161</v>
      </c>
      <c r="I471" s="126" t="s">
        <v>200</v>
      </c>
      <c r="J471" s="125"/>
      <c r="K471" s="142"/>
      <c r="L471" s="124"/>
      <c r="M471" s="127">
        <v>46136</v>
      </c>
      <c r="N471" s="127"/>
      <c r="O471" s="125"/>
      <c r="P471" s="125"/>
      <c r="Q471" s="125"/>
      <c r="R471" s="125"/>
    </row>
    <row r="472" spans="1:18" ht="198" x14ac:dyDescent="0.3">
      <c r="A472" s="119">
        <v>458</v>
      </c>
      <c r="B472" s="120" t="s">
        <v>497</v>
      </c>
      <c r="C472" s="128">
        <v>44041</v>
      </c>
      <c r="D472" s="129" t="s">
        <v>494</v>
      </c>
      <c r="E472" s="133" t="s">
        <v>495</v>
      </c>
      <c r="F472" s="136"/>
      <c r="G472" s="129" t="s">
        <v>514</v>
      </c>
      <c r="H472" s="125" t="s">
        <v>161</v>
      </c>
      <c r="I472" s="126" t="s">
        <v>200</v>
      </c>
      <c r="J472" s="125"/>
      <c r="K472" s="142"/>
      <c r="L472" s="124"/>
      <c r="M472" s="127">
        <v>46136</v>
      </c>
      <c r="N472" s="127"/>
      <c r="O472" s="125"/>
      <c r="P472" s="125"/>
      <c r="Q472" s="125"/>
      <c r="R472" s="125"/>
    </row>
    <row r="473" spans="1:18" ht="198" x14ac:dyDescent="0.3">
      <c r="A473" s="119">
        <v>459</v>
      </c>
      <c r="B473" s="120" t="s">
        <v>497</v>
      </c>
      <c r="C473" s="128">
        <v>44041</v>
      </c>
      <c r="D473" s="129" t="s">
        <v>494</v>
      </c>
      <c r="E473" s="133" t="s">
        <v>495</v>
      </c>
      <c r="F473" s="136"/>
      <c r="G473" s="129" t="s">
        <v>515</v>
      </c>
      <c r="H473" s="125" t="s">
        <v>161</v>
      </c>
      <c r="I473" s="126" t="s">
        <v>200</v>
      </c>
      <c r="J473" s="125"/>
      <c r="K473" s="142"/>
      <c r="L473" s="124"/>
      <c r="M473" s="127">
        <v>46136</v>
      </c>
      <c r="N473" s="127"/>
      <c r="O473" s="125"/>
      <c r="P473" s="125"/>
      <c r="Q473" s="125"/>
      <c r="R473" s="125"/>
    </row>
    <row r="474" spans="1:18" ht="198" x14ac:dyDescent="0.3">
      <c r="A474" s="119">
        <v>460</v>
      </c>
      <c r="B474" s="120" t="s">
        <v>497</v>
      </c>
      <c r="C474" s="128">
        <v>44041</v>
      </c>
      <c r="D474" s="129" t="s">
        <v>494</v>
      </c>
      <c r="E474" s="133" t="s">
        <v>495</v>
      </c>
      <c r="F474" s="136"/>
      <c r="G474" s="129" t="s">
        <v>516</v>
      </c>
      <c r="H474" s="125" t="s">
        <v>161</v>
      </c>
      <c r="I474" s="126" t="s">
        <v>200</v>
      </c>
      <c r="J474" s="125"/>
      <c r="K474" s="142"/>
      <c r="L474" s="124"/>
      <c r="M474" s="127">
        <v>46136</v>
      </c>
      <c r="N474" s="127"/>
      <c r="O474" s="125"/>
      <c r="P474" s="125"/>
      <c r="Q474" s="125"/>
      <c r="R474" s="125"/>
    </row>
    <row r="475" spans="1:18" ht="198" x14ac:dyDescent="0.3">
      <c r="A475" s="119">
        <v>461</v>
      </c>
      <c r="B475" s="120" t="s">
        <v>497</v>
      </c>
      <c r="C475" s="128">
        <v>44041</v>
      </c>
      <c r="D475" s="129" t="s">
        <v>494</v>
      </c>
      <c r="E475" s="133" t="s">
        <v>495</v>
      </c>
      <c r="F475" s="124"/>
      <c r="G475" s="122" t="s">
        <v>517</v>
      </c>
      <c r="H475" s="125" t="s">
        <v>161</v>
      </c>
      <c r="I475" s="126" t="s">
        <v>200</v>
      </c>
      <c r="J475" s="125"/>
      <c r="K475" s="142"/>
      <c r="L475" s="124"/>
      <c r="M475" s="127">
        <v>46136</v>
      </c>
      <c r="N475" s="127"/>
      <c r="O475" s="125"/>
      <c r="P475" s="125"/>
      <c r="Q475" s="125"/>
      <c r="R475" s="125"/>
    </row>
    <row r="476" spans="1:18" ht="198" x14ac:dyDescent="0.3">
      <c r="A476" s="119">
        <v>462</v>
      </c>
      <c r="B476" s="120" t="s">
        <v>497</v>
      </c>
      <c r="C476" s="128">
        <v>44041</v>
      </c>
      <c r="D476" s="129" t="s">
        <v>494</v>
      </c>
      <c r="E476" s="133" t="s">
        <v>495</v>
      </c>
      <c r="F476" s="124"/>
      <c r="G476" s="122" t="s">
        <v>518</v>
      </c>
      <c r="H476" s="125" t="s">
        <v>161</v>
      </c>
      <c r="I476" s="126" t="s">
        <v>200</v>
      </c>
      <c r="J476" s="125"/>
      <c r="K476" s="142"/>
      <c r="L476" s="124"/>
      <c r="M476" s="127">
        <v>46136</v>
      </c>
      <c r="N476" s="127"/>
      <c r="O476" s="125"/>
      <c r="P476" s="125"/>
      <c r="Q476" s="125"/>
      <c r="R476" s="125"/>
    </row>
    <row r="477" spans="1:18" ht="198" x14ac:dyDescent="0.3">
      <c r="A477" s="119">
        <v>463</v>
      </c>
      <c r="B477" s="120" t="s">
        <v>497</v>
      </c>
      <c r="C477" s="128">
        <v>44041</v>
      </c>
      <c r="D477" s="129" t="s">
        <v>494</v>
      </c>
      <c r="E477" s="133" t="s">
        <v>495</v>
      </c>
      <c r="F477" s="124"/>
      <c r="G477" s="122" t="s">
        <v>519</v>
      </c>
      <c r="H477" s="125" t="s">
        <v>161</v>
      </c>
      <c r="I477" s="126" t="s">
        <v>200</v>
      </c>
      <c r="J477" s="125"/>
      <c r="K477" s="142"/>
      <c r="L477" s="124"/>
      <c r="M477" s="127">
        <v>46136</v>
      </c>
      <c r="N477" s="127"/>
      <c r="O477" s="125"/>
      <c r="P477" s="125"/>
      <c r="Q477" s="125"/>
      <c r="R477" s="125"/>
    </row>
    <row r="478" spans="1:18" ht="198" x14ac:dyDescent="0.3">
      <c r="A478" s="119">
        <v>464</v>
      </c>
      <c r="B478" s="120" t="s">
        <v>497</v>
      </c>
      <c r="C478" s="128">
        <v>44041</v>
      </c>
      <c r="D478" s="129" t="s">
        <v>494</v>
      </c>
      <c r="E478" s="133" t="s">
        <v>495</v>
      </c>
      <c r="F478" s="124"/>
      <c r="G478" s="122" t="s">
        <v>520</v>
      </c>
      <c r="H478" s="125" t="s">
        <v>161</v>
      </c>
      <c r="I478" s="126" t="s">
        <v>200</v>
      </c>
      <c r="J478" s="125"/>
      <c r="K478" s="142"/>
      <c r="L478" s="124"/>
      <c r="M478" s="127">
        <v>46136</v>
      </c>
      <c r="N478" s="127"/>
      <c r="O478" s="125"/>
      <c r="P478" s="125"/>
      <c r="Q478" s="125"/>
      <c r="R478" s="125"/>
    </row>
    <row r="479" spans="1:18" ht="198" x14ac:dyDescent="0.3">
      <c r="A479" s="119">
        <v>465</v>
      </c>
      <c r="B479" s="120" t="s">
        <v>497</v>
      </c>
      <c r="C479" s="128">
        <v>44041</v>
      </c>
      <c r="D479" s="129" t="s">
        <v>494</v>
      </c>
      <c r="E479" s="133" t="s">
        <v>495</v>
      </c>
      <c r="F479" s="124"/>
      <c r="G479" s="122" t="s">
        <v>521</v>
      </c>
      <c r="H479" s="125" t="s">
        <v>161</v>
      </c>
      <c r="I479" s="126" t="s">
        <v>200</v>
      </c>
      <c r="J479" s="125"/>
      <c r="K479" s="142"/>
      <c r="L479" s="124"/>
      <c r="M479" s="127">
        <v>46136</v>
      </c>
      <c r="N479" s="127"/>
      <c r="O479" s="125"/>
      <c r="P479" s="125"/>
      <c r="Q479" s="125"/>
      <c r="R479" s="125"/>
    </row>
    <row r="480" spans="1:18" ht="198" x14ac:dyDescent="0.3">
      <c r="A480" s="119">
        <v>466</v>
      </c>
      <c r="B480" s="120" t="s">
        <v>497</v>
      </c>
      <c r="C480" s="128">
        <v>44041</v>
      </c>
      <c r="D480" s="129" t="s">
        <v>494</v>
      </c>
      <c r="E480" s="133" t="s">
        <v>495</v>
      </c>
      <c r="F480" s="124"/>
      <c r="G480" s="122" t="s">
        <v>522</v>
      </c>
      <c r="H480" s="125" t="s">
        <v>161</v>
      </c>
      <c r="I480" s="126" t="s">
        <v>200</v>
      </c>
      <c r="J480" s="125"/>
      <c r="K480" s="142"/>
      <c r="L480" s="124"/>
      <c r="M480" s="127">
        <v>46136</v>
      </c>
      <c r="N480" s="127"/>
      <c r="O480" s="125"/>
      <c r="P480" s="125"/>
      <c r="Q480" s="125"/>
      <c r="R480" s="125"/>
    </row>
    <row r="481" spans="1:18" ht="198" x14ac:dyDescent="0.3">
      <c r="A481" s="119">
        <v>467</v>
      </c>
      <c r="B481" s="120" t="s">
        <v>497</v>
      </c>
      <c r="C481" s="128">
        <v>44041</v>
      </c>
      <c r="D481" s="129" t="s">
        <v>494</v>
      </c>
      <c r="E481" s="133" t="s">
        <v>495</v>
      </c>
      <c r="F481" s="124"/>
      <c r="G481" s="122" t="s">
        <v>523</v>
      </c>
      <c r="H481" s="125" t="s">
        <v>161</v>
      </c>
      <c r="I481" s="126" t="s">
        <v>200</v>
      </c>
      <c r="J481" s="125"/>
      <c r="K481" s="142"/>
      <c r="L481" s="124"/>
      <c r="M481" s="127">
        <v>46136</v>
      </c>
      <c r="N481" s="127"/>
      <c r="O481" s="125"/>
      <c r="P481" s="125"/>
      <c r="Q481" s="125"/>
      <c r="R481" s="125"/>
    </row>
    <row r="482" spans="1:18" ht="198" x14ac:dyDescent="0.3">
      <c r="A482" s="119">
        <v>468</v>
      </c>
      <c r="B482" s="120" t="s">
        <v>497</v>
      </c>
      <c r="C482" s="128">
        <v>44041</v>
      </c>
      <c r="D482" s="129" t="s">
        <v>494</v>
      </c>
      <c r="E482" s="133" t="s">
        <v>495</v>
      </c>
      <c r="F482" s="124"/>
      <c r="G482" s="122" t="s">
        <v>524</v>
      </c>
      <c r="H482" s="125" t="s">
        <v>161</v>
      </c>
      <c r="I482" s="126" t="s">
        <v>200</v>
      </c>
      <c r="J482" s="125"/>
      <c r="K482" s="142"/>
      <c r="L482" s="124"/>
      <c r="M482" s="127">
        <v>46136</v>
      </c>
      <c r="N482" s="127"/>
      <c r="O482" s="125"/>
      <c r="P482" s="125"/>
      <c r="Q482" s="125"/>
      <c r="R482" s="125"/>
    </row>
    <row r="483" spans="1:18" ht="198" x14ac:dyDescent="0.3">
      <c r="A483" s="119">
        <v>469</v>
      </c>
      <c r="B483" s="120" t="s">
        <v>497</v>
      </c>
      <c r="C483" s="128">
        <v>44041</v>
      </c>
      <c r="D483" s="129" t="s">
        <v>494</v>
      </c>
      <c r="E483" s="133" t="s">
        <v>495</v>
      </c>
      <c r="F483" s="124"/>
      <c r="G483" s="122" t="s">
        <v>525</v>
      </c>
      <c r="H483" s="125" t="s">
        <v>161</v>
      </c>
      <c r="I483" s="126" t="s">
        <v>200</v>
      </c>
      <c r="J483" s="125"/>
      <c r="K483" s="142"/>
      <c r="L483" s="124"/>
      <c r="M483" s="127">
        <v>46136</v>
      </c>
      <c r="N483" s="127"/>
      <c r="O483" s="125"/>
      <c r="P483" s="125"/>
      <c r="Q483" s="125"/>
      <c r="R483" s="125"/>
    </row>
    <row r="484" spans="1:18" ht="198" x14ac:dyDescent="0.3">
      <c r="A484" s="119">
        <v>470</v>
      </c>
      <c r="B484" s="120" t="s">
        <v>497</v>
      </c>
      <c r="C484" s="128">
        <v>44041</v>
      </c>
      <c r="D484" s="129" t="s">
        <v>494</v>
      </c>
      <c r="E484" s="133" t="s">
        <v>495</v>
      </c>
      <c r="F484" s="124"/>
      <c r="G484" s="122" t="s">
        <v>526</v>
      </c>
      <c r="H484" s="125" t="s">
        <v>161</v>
      </c>
      <c r="I484" s="126" t="s">
        <v>200</v>
      </c>
      <c r="J484" s="125"/>
      <c r="K484" s="142"/>
      <c r="L484" s="124"/>
      <c r="M484" s="127">
        <v>46136</v>
      </c>
      <c r="N484" s="127"/>
      <c r="O484" s="125"/>
      <c r="P484" s="125"/>
      <c r="Q484" s="125"/>
      <c r="R484" s="125"/>
    </row>
    <row r="485" spans="1:18" ht="198" x14ac:dyDescent="0.3">
      <c r="A485" s="119">
        <v>471</v>
      </c>
      <c r="B485" s="120" t="s">
        <v>497</v>
      </c>
      <c r="C485" s="128">
        <v>44041</v>
      </c>
      <c r="D485" s="129" t="s">
        <v>494</v>
      </c>
      <c r="E485" s="133" t="s">
        <v>495</v>
      </c>
      <c r="F485" s="124"/>
      <c r="G485" s="122" t="s">
        <v>527</v>
      </c>
      <c r="H485" s="125" t="s">
        <v>161</v>
      </c>
      <c r="I485" s="126" t="s">
        <v>200</v>
      </c>
      <c r="J485" s="125"/>
      <c r="K485" s="142"/>
      <c r="L485" s="124"/>
      <c r="M485" s="127">
        <v>46136</v>
      </c>
      <c r="N485" s="127"/>
      <c r="O485" s="125"/>
      <c r="P485" s="125"/>
      <c r="Q485" s="125"/>
      <c r="R485" s="125"/>
    </row>
    <row r="486" spans="1:18" ht="198" x14ac:dyDescent="0.3">
      <c r="A486" s="119">
        <v>472</v>
      </c>
      <c r="B486" s="120" t="s">
        <v>497</v>
      </c>
      <c r="C486" s="128">
        <v>44041</v>
      </c>
      <c r="D486" s="129" t="s">
        <v>494</v>
      </c>
      <c r="E486" s="133" t="s">
        <v>495</v>
      </c>
      <c r="F486" s="124"/>
      <c r="G486" s="122" t="s">
        <v>528</v>
      </c>
      <c r="H486" s="125" t="s">
        <v>161</v>
      </c>
      <c r="I486" s="126" t="s">
        <v>200</v>
      </c>
      <c r="J486" s="125"/>
      <c r="K486" s="142"/>
      <c r="L486" s="124"/>
      <c r="M486" s="127">
        <v>46136</v>
      </c>
      <c r="N486" s="127"/>
      <c r="O486" s="125"/>
      <c r="P486" s="125"/>
      <c r="Q486" s="125"/>
      <c r="R486" s="125"/>
    </row>
    <row r="487" spans="1:18" ht="198" x14ac:dyDescent="0.3">
      <c r="A487" s="119">
        <v>473</v>
      </c>
      <c r="B487" s="120" t="s">
        <v>497</v>
      </c>
      <c r="C487" s="128">
        <v>44041</v>
      </c>
      <c r="D487" s="129" t="s">
        <v>494</v>
      </c>
      <c r="E487" s="133" t="s">
        <v>495</v>
      </c>
      <c r="F487" s="124"/>
      <c r="G487" s="122" t="s">
        <v>529</v>
      </c>
      <c r="H487" s="125" t="s">
        <v>161</v>
      </c>
      <c r="I487" s="126" t="s">
        <v>200</v>
      </c>
      <c r="J487" s="125"/>
      <c r="K487" s="142"/>
      <c r="L487" s="124"/>
      <c r="M487" s="127">
        <v>46136</v>
      </c>
      <c r="N487" s="127"/>
      <c r="O487" s="125"/>
      <c r="P487" s="125"/>
      <c r="Q487" s="125"/>
      <c r="R487" s="125"/>
    </row>
    <row r="488" spans="1:18" ht="198" x14ac:dyDescent="0.3">
      <c r="A488" s="119">
        <v>474</v>
      </c>
      <c r="B488" s="120" t="s">
        <v>497</v>
      </c>
      <c r="C488" s="128">
        <v>44041</v>
      </c>
      <c r="D488" s="129" t="s">
        <v>494</v>
      </c>
      <c r="E488" s="133" t="s">
        <v>495</v>
      </c>
      <c r="F488" s="124"/>
      <c r="G488" s="122" t="s">
        <v>530</v>
      </c>
      <c r="H488" s="125" t="s">
        <v>161</v>
      </c>
      <c r="I488" s="126" t="s">
        <v>200</v>
      </c>
      <c r="J488" s="125"/>
      <c r="K488" s="142"/>
      <c r="L488" s="124"/>
      <c r="M488" s="127">
        <v>46136</v>
      </c>
      <c r="N488" s="127"/>
      <c r="O488" s="125"/>
      <c r="P488" s="125"/>
      <c r="Q488" s="125"/>
      <c r="R488" s="125"/>
    </row>
    <row r="489" spans="1:18" ht="198" x14ac:dyDescent="0.3">
      <c r="A489" s="119">
        <v>475</v>
      </c>
      <c r="B489" s="120" t="s">
        <v>497</v>
      </c>
      <c r="C489" s="128">
        <v>44041</v>
      </c>
      <c r="D489" s="129" t="s">
        <v>494</v>
      </c>
      <c r="E489" s="133" t="s">
        <v>495</v>
      </c>
      <c r="F489" s="124"/>
      <c r="G489" s="122" t="s">
        <v>531</v>
      </c>
      <c r="H489" s="125" t="s">
        <v>161</v>
      </c>
      <c r="I489" s="126" t="s">
        <v>200</v>
      </c>
      <c r="J489" s="125"/>
      <c r="K489" s="142"/>
      <c r="L489" s="124"/>
      <c r="M489" s="127">
        <v>46136</v>
      </c>
      <c r="N489" s="127"/>
      <c r="O489" s="125"/>
      <c r="P489" s="125"/>
      <c r="Q489" s="125"/>
      <c r="R489" s="125"/>
    </row>
    <row r="490" spans="1:18" ht="198" x14ac:dyDescent="0.3">
      <c r="A490" s="119">
        <v>476</v>
      </c>
      <c r="B490" s="120" t="s">
        <v>497</v>
      </c>
      <c r="C490" s="128">
        <v>44041</v>
      </c>
      <c r="D490" s="129" t="s">
        <v>494</v>
      </c>
      <c r="E490" s="133" t="s">
        <v>495</v>
      </c>
      <c r="F490" s="124"/>
      <c r="G490" s="122" t="s">
        <v>532</v>
      </c>
      <c r="H490" s="125" t="s">
        <v>161</v>
      </c>
      <c r="I490" s="126" t="s">
        <v>200</v>
      </c>
      <c r="J490" s="125"/>
      <c r="K490" s="142"/>
      <c r="L490" s="124"/>
      <c r="M490" s="127">
        <v>46136</v>
      </c>
      <c r="N490" s="127"/>
      <c r="O490" s="125"/>
      <c r="P490" s="125"/>
      <c r="Q490" s="125"/>
      <c r="R490" s="125"/>
    </row>
    <row r="491" spans="1:18" ht="198" x14ac:dyDescent="0.3">
      <c r="A491" s="119">
        <v>477</v>
      </c>
      <c r="B491" s="120" t="s">
        <v>497</v>
      </c>
      <c r="C491" s="128">
        <v>44041</v>
      </c>
      <c r="D491" s="129" t="s">
        <v>494</v>
      </c>
      <c r="E491" s="133" t="s">
        <v>495</v>
      </c>
      <c r="F491" s="124"/>
      <c r="G491" s="122" t="s">
        <v>533</v>
      </c>
      <c r="H491" s="125" t="s">
        <v>161</v>
      </c>
      <c r="I491" s="126" t="s">
        <v>200</v>
      </c>
      <c r="J491" s="125"/>
      <c r="K491" s="142"/>
      <c r="L491" s="124"/>
      <c r="M491" s="127">
        <v>46136</v>
      </c>
      <c r="N491" s="127"/>
      <c r="O491" s="125"/>
      <c r="P491" s="125"/>
      <c r="Q491" s="125"/>
      <c r="R491" s="125"/>
    </row>
    <row r="492" spans="1:18" ht="198" x14ac:dyDescent="0.3">
      <c r="A492" s="119">
        <v>478</v>
      </c>
      <c r="B492" s="120" t="s">
        <v>497</v>
      </c>
      <c r="C492" s="128">
        <v>44041</v>
      </c>
      <c r="D492" s="129" t="s">
        <v>494</v>
      </c>
      <c r="E492" s="133" t="s">
        <v>495</v>
      </c>
      <c r="F492" s="124"/>
      <c r="G492" s="122" t="s">
        <v>534</v>
      </c>
      <c r="H492" s="125" t="s">
        <v>161</v>
      </c>
      <c r="I492" s="126" t="s">
        <v>200</v>
      </c>
      <c r="J492" s="125"/>
      <c r="K492" s="142"/>
      <c r="L492" s="124"/>
      <c r="M492" s="127">
        <v>46136</v>
      </c>
      <c r="N492" s="127"/>
      <c r="O492" s="125"/>
      <c r="P492" s="125"/>
      <c r="Q492" s="125"/>
      <c r="R492" s="125"/>
    </row>
    <row r="493" spans="1:18" ht="198" x14ac:dyDescent="0.3">
      <c r="A493" s="119">
        <v>479</v>
      </c>
      <c r="B493" s="120" t="s">
        <v>497</v>
      </c>
      <c r="C493" s="128">
        <v>44041</v>
      </c>
      <c r="D493" s="129" t="s">
        <v>494</v>
      </c>
      <c r="E493" s="133" t="s">
        <v>495</v>
      </c>
      <c r="F493" s="124"/>
      <c r="G493" s="122" t="s">
        <v>535</v>
      </c>
      <c r="H493" s="125" t="s">
        <v>161</v>
      </c>
      <c r="I493" s="126" t="s">
        <v>200</v>
      </c>
      <c r="J493" s="125"/>
      <c r="K493" s="142"/>
      <c r="L493" s="124"/>
      <c r="M493" s="127">
        <v>46136</v>
      </c>
      <c r="N493" s="127"/>
      <c r="O493" s="125"/>
      <c r="P493" s="125"/>
      <c r="Q493" s="125"/>
      <c r="R493" s="125"/>
    </row>
    <row r="494" spans="1:18" ht="198" x14ac:dyDescent="0.3">
      <c r="A494" s="119">
        <v>480</v>
      </c>
      <c r="B494" s="120" t="s">
        <v>497</v>
      </c>
      <c r="C494" s="128">
        <v>44041</v>
      </c>
      <c r="D494" s="129" t="s">
        <v>494</v>
      </c>
      <c r="E494" s="133" t="s">
        <v>495</v>
      </c>
      <c r="F494" s="124"/>
      <c r="G494" s="122" t="s">
        <v>536</v>
      </c>
      <c r="H494" s="125" t="s">
        <v>161</v>
      </c>
      <c r="I494" s="126" t="s">
        <v>200</v>
      </c>
      <c r="J494" s="125"/>
      <c r="K494" s="142"/>
      <c r="L494" s="124"/>
      <c r="M494" s="127">
        <v>46136</v>
      </c>
      <c r="N494" s="127"/>
      <c r="O494" s="125"/>
      <c r="P494" s="125"/>
      <c r="Q494" s="125"/>
      <c r="R494" s="125"/>
    </row>
    <row r="495" spans="1:18" ht="198" x14ac:dyDescent="0.3">
      <c r="A495" s="119">
        <v>481</v>
      </c>
      <c r="B495" s="120" t="s">
        <v>497</v>
      </c>
      <c r="C495" s="128">
        <v>44041</v>
      </c>
      <c r="D495" s="129" t="s">
        <v>494</v>
      </c>
      <c r="E495" s="141" t="s">
        <v>495</v>
      </c>
      <c r="F495" s="124"/>
      <c r="G495" s="122" t="s">
        <v>537</v>
      </c>
      <c r="H495" s="125" t="s">
        <v>161</v>
      </c>
      <c r="I495" s="126" t="s">
        <v>200</v>
      </c>
      <c r="J495" s="125"/>
      <c r="K495" s="142"/>
      <c r="L495" s="124"/>
      <c r="M495" s="127">
        <v>46136</v>
      </c>
      <c r="N495" s="127"/>
      <c r="O495" s="125"/>
      <c r="P495" s="125"/>
      <c r="Q495" s="125"/>
      <c r="R495" s="125"/>
    </row>
    <row r="496" spans="1:18" ht="198" x14ac:dyDescent="0.3">
      <c r="A496" s="119">
        <v>482</v>
      </c>
      <c r="B496" s="120" t="s">
        <v>497</v>
      </c>
      <c r="C496" s="128">
        <v>44041</v>
      </c>
      <c r="D496" s="129" t="s">
        <v>494</v>
      </c>
      <c r="E496" s="141" t="s">
        <v>495</v>
      </c>
      <c r="F496" s="124"/>
      <c r="G496" s="122" t="s">
        <v>538</v>
      </c>
      <c r="H496" s="125" t="s">
        <v>161</v>
      </c>
      <c r="I496" s="126" t="s">
        <v>200</v>
      </c>
      <c r="J496" s="125"/>
      <c r="K496" s="142"/>
      <c r="L496" s="124"/>
      <c r="M496" s="127">
        <v>46136</v>
      </c>
      <c r="N496" s="127"/>
      <c r="O496" s="125"/>
      <c r="P496" s="125"/>
      <c r="Q496" s="125"/>
      <c r="R496" s="125"/>
    </row>
    <row r="497" spans="1:18" ht="198" x14ac:dyDescent="0.3">
      <c r="A497" s="119">
        <v>483</v>
      </c>
      <c r="B497" s="120" t="s">
        <v>497</v>
      </c>
      <c r="C497" s="128">
        <v>44041</v>
      </c>
      <c r="D497" s="129" t="s">
        <v>494</v>
      </c>
      <c r="E497" s="141" t="s">
        <v>495</v>
      </c>
      <c r="F497" s="124"/>
      <c r="G497" s="122" t="s">
        <v>539</v>
      </c>
      <c r="H497" s="125" t="s">
        <v>161</v>
      </c>
      <c r="I497" s="126" t="s">
        <v>200</v>
      </c>
      <c r="J497" s="125"/>
      <c r="K497" s="142"/>
      <c r="L497" s="124"/>
      <c r="M497" s="127">
        <v>46136</v>
      </c>
      <c r="N497" s="127"/>
      <c r="O497" s="125"/>
      <c r="P497" s="125"/>
      <c r="Q497" s="125"/>
      <c r="R497" s="125"/>
    </row>
    <row r="498" spans="1:18" ht="198" x14ac:dyDescent="0.3">
      <c r="A498" s="119">
        <v>484</v>
      </c>
      <c r="B498" s="120" t="s">
        <v>497</v>
      </c>
      <c r="C498" s="128">
        <v>44041</v>
      </c>
      <c r="D498" s="129" t="s">
        <v>494</v>
      </c>
      <c r="E498" s="141" t="s">
        <v>495</v>
      </c>
      <c r="F498" s="124"/>
      <c r="G498" s="122" t="s">
        <v>540</v>
      </c>
      <c r="H498" s="125" t="s">
        <v>161</v>
      </c>
      <c r="I498" s="126" t="s">
        <v>200</v>
      </c>
      <c r="J498" s="125"/>
      <c r="K498" s="142"/>
      <c r="L498" s="124"/>
      <c r="M498" s="127">
        <v>46136</v>
      </c>
      <c r="N498" s="127"/>
      <c r="O498" s="125"/>
      <c r="P498" s="125"/>
      <c r="Q498" s="125"/>
      <c r="R498" s="125"/>
    </row>
    <row r="499" spans="1:18" ht="198" x14ac:dyDescent="0.3">
      <c r="A499" s="119">
        <v>485</v>
      </c>
      <c r="B499" s="120" t="s">
        <v>497</v>
      </c>
      <c r="C499" s="128">
        <v>44041</v>
      </c>
      <c r="D499" s="129" t="s">
        <v>494</v>
      </c>
      <c r="E499" s="141" t="s">
        <v>495</v>
      </c>
      <c r="F499" s="124"/>
      <c r="G499" s="154" t="s">
        <v>541</v>
      </c>
      <c r="H499" s="125" t="s">
        <v>161</v>
      </c>
      <c r="I499" s="126" t="s">
        <v>200</v>
      </c>
      <c r="J499" s="125"/>
      <c r="K499" s="142"/>
      <c r="L499" s="124"/>
      <c r="M499" s="127">
        <v>46136</v>
      </c>
      <c r="N499" s="127"/>
      <c r="O499" s="125"/>
      <c r="P499" s="125"/>
      <c r="Q499" s="125"/>
      <c r="R499" s="125"/>
    </row>
    <row r="500" spans="1:18" ht="198" x14ac:dyDescent="0.3">
      <c r="A500" s="119">
        <v>486</v>
      </c>
      <c r="B500" s="120" t="s">
        <v>497</v>
      </c>
      <c r="C500" s="128">
        <v>44041</v>
      </c>
      <c r="D500" s="129" t="s">
        <v>494</v>
      </c>
      <c r="E500" s="141" t="s">
        <v>495</v>
      </c>
      <c r="F500" s="124"/>
      <c r="G500" s="122" t="s">
        <v>542</v>
      </c>
      <c r="H500" s="125" t="s">
        <v>161</v>
      </c>
      <c r="I500" s="126" t="s">
        <v>200</v>
      </c>
      <c r="J500" s="125"/>
      <c r="K500" s="142"/>
      <c r="L500" s="124"/>
      <c r="M500" s="127">
        <v>46136</v>
      </c>
      <c r="N500" s="127"/>
      <c r="O500" s="125"/>
      <c r="P500" s="125"/>
      <c r="Q500" s="125"/>
      <c r="R500" s="125"/>
    </row>
    <row r="501" spans="1:18" ht="198" x14ac:dyDescent="0.3">
      <c r="A501" s="119">
        <v>487</v>
      </c>
      <c r="B501" s="120" t="s">
        <v>497</v>
      </c>
      <c r="C501" s="128">
        <v>44041</v>
      </c>
      <c r="D501" s="129" t="s">
        <v>494</v>
      </c>
      <c r="E501" s="141" t="s">
        <v>495</v>
      </c>
      <c r="F501" s="124"/>
      <c r="G501" s="122" t="s">
        <v>543</v>
      </c>
      <c r="H501" s="125" t="s">
        <v>161</v>
      </c>
      <c r="I501" s="126" t="s">
        <v>200</v>
      </c>
      <c r="J501" s="125"/>
      <c r="K501" s="142"/>
      <c r="L501" s="124"/>
      <c r="M501" s="127">
        <v>46136</v>
      </c>
      <c r="N501" s="127"/>
      <c r="O501" s="125"/>
      <c r="P501" s="125"/>
      <c r="Q501" s="125"/>
      <c r="R501" s="125"/>
    </row>
    <row r="502" spans="1:18" ht="198" x14ac:dyDescent="0.3">
      <c r="A502" s="119">
        <v>488</v>
      </c>
      <c r="B502" s="120" t="s">
        <v>497</v>
      </c>
      <c r="C502" s="128">
        <v>44041</v>
      </c>
      <c r="D502" s="129" t="s">
        <v>494</v>
      </c>
      <c r="E502" s="141" t="s">
        <v>495</v>
      </c>
      <c r="F502" s="124"/>
      <c r="G502" s="122" t="s">
        <v>544</v>
      </c>
      <c r="H502" s="125" t="s">
        <v>161</v>
      </c>
      <c r="I502" s="126" t="s">
        <v>200</v>
      </c>
      <c r="J502" s="125"/>
      <c r="K502" s="142"/>
      <c r="L502" s="124"/>
      <c r="M502" s="127">
        <v>46136</v>
      </c>
      <c r="N502" s="127"/>
      <c r="O502" s="125"/>
      <c r="P502" s="125"/>
      <c r="Q502" s="125"/>
      <c r="R502" s="125"/>
    </row>
    <row r="503" spans="1:18" ht="198" x14ac:dyDescent="0.3">
      <c r="A503" s="119">
        <v>489</v>
      </c>
      <c r="B503" s="120" t="s">
        <v>497</v>
      </c>
      <c r="C503" s="128">
        <v>44041</v>
      </c>
      <c r="D503" s="129" t="s">
        <v>494</v>
      </c>
      <c r="E503" s="141" t="s">
        <v>495</v>
      </c>
      <c r="F503" s="124"/>
      <c r="G503" s="122" t="s">
        <v>545</v>
      </c>
      <c r="H503" s="125" t="s">
        <v>161</v>
      </c>
      <c r="I503" s="126" t="s">
        <v>200</v>
      </c>
      <c r="J503" s="125"/>
      <c r="K503" s="142"/>
      <c r="L503" s="124"/>
      <c r="M503" s="127">
        <v>46136</v>
      </c>
      <c r="N503" s="127"/>
      <c r="O503" s="125"/>
      <c r="P503" s="125"/>
      <c r="Q503" s="125"/>
      <c r="R503" s="125"/>
    </row>
    <row r="504" spans="1:18" ht="198" x14ac:dyDescent="0.3">
      <c r="A504" s="119">
        <v>490</v>
      </c>
      <c r="B504" s="120" t="s">
        <v>497</v>
      </c>
      <c r="C504" s="128">
        <v>44041</v>
      </c>
      <c r="D504" s="129" t="s">
        <v>494</v>
      </c>
      <c r="E504" s="141" t="s">
        <v>495</v>
      </c>
      <c r="F504" s="124"/>
      <c r="G504" s="122" t="s">
        <v>546</v>
      </c>
      <c r="H504" s="125" t="s">
        <v>161</v>
      </c>
      <c r="I504" s="126" t="s">
        <v>200</v>
      </c>
      <c r="J504" s="125"/>
      <c r="K504" s="142"/>
      <c r="L504" s="124"/>
      <c r="M504" s="127">
        <v>46136</v>
      </c>
      <c r="N504" s="127"/>
      <c r="O504" s="125"/>
      <c r="P504" s="125"/>
      <c r="Q504" s="125"/>
      <c r="R504" s="125"/>
    </row>
    <row r="505" spans="1:18" ht="198" x14ac:dyDescent="0.3">
      <c r="A505" s="119">
        <v>491</v>
      </c>
      <c r="B505" s="120" t="s">
        <v>497</v>
      </c>
      <c r="C505" s="128">
        <v>44041</v>
      </c>
      <c r="D505" s="129" t="s">
        <v>494</v>
      </c>
      <c r="E505" s="141" t="s">
        <v>495</v>
      </c>
      <c r="F505" s="124"/>
      <c r="G505" s="122" t="s">
        <v>547</v>
      </c>
      <c r="H505" s="125" t="s">
        <v>161</v>
      </c>
      <c r="I505" s="126" t="s">
        <v>200</v>
      </c>
      <c r="J505" s="125"/>
      <c r="K505" s="142"/>
      <c r="L505" s="124"/>
      <c r="M505" s="127">
        <v>46136</v>
      </c>
      <c r="N505" s="127"/>
      <c r="O505" s="125"/>
      <c r="P505" s="125"/>
      <c r="Q505" s="125"/>
      <c r="R505" s="125"/>
    </row>
    <row r="506" spans="1:18" ht="198" x14ac:dyDescent="0.3">
      <c r="A506" s="119">
        <v>492</v>
      </c>
      <c r="B506" s="120" t="s">
        <v>497</v>
      </c>
      <c r="C506" s="128">
        <v>44041</v>
      </c>
      <c r="D506" s="129" t="s">
        <v>494</v>
      </c>
      <c r="E506" s="141" t="s">
        <v>495</v>
      </c>
      <c r="F506" s="124"/>
      <c r="G506" s="122" t="s">
        <v>548</v>
      </c>
      <c r="H506" s="125" t="s">
        <v>161</v>
      </c>
      <c r="I506" s="126" t="s">
        <v>200</v>
      </c>
      <c r="J506" s="125"/>
      <c r="K506" s="142"/>
      <c r="L506" s="124"/>
      <c r="M506" s="127">
        <v>46136</v>
      </c>
      <c r="N506" s="127"/>
      <c r="O506" s="125"/>
      <c r="P506" s="125"/>
      <c r="Q506" s="125"/>
      <c r="R506" s="125"/>
    </row>
    <row r="507" spans="1:18" ht="198" x14ac:dyDescent="0.3">
      <c r="A507" s="119">
        <v>493</v>
      </c>
      <c r="B507" s="120" t="s">
        <v>497</v>
      </c>
      <c r="C507" s="128">
        <v>44041</v>
      </c>
      <c r="D507" s="129" t="s">
        <v>494</v>
      </c>
      <c r="E507" s="141" t="s">
        <v>495</v>
      </c>
      <c r="F507" s="124"/>
      <c r="G507" s="122">
        <v>478987</v>
      </c>
      <c r="H507" s="125" t="s">
        <v>161</v>
      </c>
      <c r="I507" s="126" t="s">
        <v>200</v>
      </c>
      <c r="J507" s="125"/>
      <c r="K507" s="142"/>
      <c r="L507" s="124"/>
      <c r="M507" s="127">
        <v>46136</v>
      </c>
      <c r="N507" s="127"/>
      <c r="O507" s="125"/>
      <c r="P507" s="125"/>
      <c r="Q507" s="125"/>
      <c r="R507" s="125"/>
    </row>
    <row r="508" spans="1:18" ht="198" x14ac:dyDescent="0.3">
      <c r="A508" s="119">
        <v>494</v>
      </c>
      <c r="B508" s="120" t="s">
        <v>497</v>
      </c>
      <c r="C508" s="128">
        <v>44041</v>
      </c>
      <c r="D508" s="129" t="s">
        <v>494</v>
      </c>
      <c r="E508" s="141" t="s">
        <v>495</v>
      </c>
      <c r="F508" s="124"/>
      <c r="G508" s="122">
        <v>478999</v>
      </c>
      <c r="H508" s="125" t="s">
        <v>161</v>
      </c>
      <c r="I508" s="126" t="s">
        <v>200</v>
      </c>
      <c r="J508" s="125"/>
      <c r="K508" s="142"/>
      <c r="L508" s="124"/>
      <c r="M508" s="127">
        <v>46136</v>
      </c>
      <c r="N508" s="127"/>
      <c r="O508" s="125"/>
      <c r="P508" s="125"/>
      <c r="Q508" s="125"/>
      <c r="R508" s="125"/>
    </row>
    <row r="509" spans="1:18" ht="198" x14ac:dyDescent="0.3">
      <c r="A509" s="119">
        <v>495</v>
      </c>
      <c r="B509" s="120" t="s">
        <v>497</v>
      </c>
      <c r="C509" s="128">
        <v>44041</v>
      </c>
      <c r="D509" s="129" t="s">
        <v>494</v>
      </c>
      <c r="E509" s="141" t="s">
        <v>495</v>
      </c>
      <c r="F509" s="124"/>
      <c r="G509" s="122">
        <v>478994</v>
      </c>
      <c r="H509" s="125" t="s">
        <v>161</v>
      </c>
      <c r="I509" s="126" t="s">
        <v>200</v>
      </c>
      <c r="J509" s="125"/>
      <c r="K509" s="142"/>
      <c r="L509" s="124"/>
      <c r="M509" s="127">
        <v>46136</v>
      </c>
      <c r="N509" s="127"/>
      <c r="O509" s="125"/>
      <c r="P509" s="125"/>
      <c r="Q509" s="125"/>
      <c r="R509" s="125"/>
    </row>
    <row r="510" spans="1:18" ht="198" x14ac:dyDescent="0.3">
      <c r="A510" s="119">
        <v>496</v>
      </c>
      <c r="B510" s="120" t="s">
        <v>497</v>
      </c>
      <c r="C510" s="128">
        <v>44041</v>
      </c>
      <c r="D510" s="129" t="s">
        <v>494</v>
      </c>
      <c r="E510" s="141" t="s">
        <v>495</v>
      </c>
      <c r="F510" s="124"/>
      <c r="G510" s="122">
        <v>478995</v>
      </c>
      <c r="H510" s="125" t="s">
        <v>161</v>
      </c>
      <c r="I510" s="126" t="s">
        <v>200</v>
      </c>
      <c r="J510" s="125"/>
      <c r="K510" s="142"/>
      <c r="L510" s="124"/>
      <c r="M510" s="127">
        <v>46136</v>
      </c>
      <c r="N510" s="127"/>
      <c r="O510" s="125"/>
      <c r="P510" s="125"/>
      <c r="Q510" s="125"/>
      <c r="R510" s="125"/>
    </row>
    <row r="511" spans="1:18" ht="198" x14ac:dyDescent="0.3">
      <c r="A511" s="119">
        <v>497</v>
      </c>
      <c r="B511" s="120" t="s">
        <v>497</v>
      </c>
      <c r="C511" s="128">
        <v>44041</v>
      </c>
      <c r="D511" s="129" t="s">
        <v>494</v>
      </c>
      <c r="E511" s="141" t="s">
        <v>495</v>
      </c>
      <c r="F511" s="124"/>
      <c r="G511" s="122">
        <v>479000</v>
      </c>
      <c r="H511" s="125" t="s">
        <v>161</v>
      </c>
      <c r="I511" s="126" t="s">
        <v>200</v>
      </c>
      <c r="J511" s="125"/>
      <c r="K511" s="142"/>
      <c r="L511" s="124"/>
      <c r="M511" s="127">
        <v>46136</v>
      </c>
      <c r="N511" s="127"/>
      <c r="O511" s="125"/>
      <c r="P511" s="125"/>
      <c r="Q511" s="125"/>
      <c r="R511" s="125"/>
    </row>
    <row r="512" spans="1:18" ht="198" x14ac:dyDescent="0.3">
      <c r="A512" s="119">
        <v>498</v>
      </c>
      <c r="B512" s="120" t="s">
        <v>497</v>
      </c>
      <c r="C512" s="128">
        <v>44041</v>
      </c>
      <c r="D512" s="129" t="s">
        <v>494</v>
      </c>
      <c r="E512" s="141" t="s">
        <v>495</v>
      </c>
      <c r="F512" s="124"/>
      <c r="G512" s="122">
        <v>479001</v>
      </c>
      <c r="H512" s="125" t="s">
        <v>161</v>
      </c>
      <c r="I512" s="126" t="s">
        <v>200</v>
      </c>
      <c r="J512" s="125"/>
      <c r="K512" s="142"/>
      <c r="L512" s="124"/>
      <c r="M512" s="127">
        <v>46136</v>
      </c>
      <c r="N512" s="127"/>
      <c r="O512" s="125"/>
      <c r="P512" s="125"/>
      <c r="Q512" s="125"/>
      <c r="R512" s="125"/>
    </row>
    <row r="513" spans="1:18" ht="198" x14ac:dyDescent="0.3">
      <c r="A513" s="119">
        <v>499</v>
      </c>
      <c r="B513" s="120" t="s">
        <v>497</v>
      </c>
      <c r="C513" s="128">
        <v>44041</v>
      </c>
      <c r="D513" s="129" t="s">
        <v>494</v>
      </c>
      <c r="E513" s="141" t="s">
        <v>495</v>
      </c>
      <c r="F513" s="124"/>
      <c r="G513" s="122">
        <v>479002</v>
      </c>
      <c r="H513" s="125" t="s">
        <v>161</v>
      </c>
      <c r="I513" s="126" t="s">
        <v>200</v>
      </c>
      <c r="J513" s="125"/>
      <c r="K513" s="142"/>
      <c r="L513" s="124"/>
      <c r="M513" s="127">
        <v>46136</v>
      </c>
      <c r="N513" s="127"/>
      <c r="O513" s="125"/>
      <c r="P513" s="125"/>
      <c r="Q513" s="125"/>
      <c r="R513" s="125"/>
    </row>
    <row r="514" spans="1:18" ht="198" x14ac:dyDescent="0.3">
      <c r="A514" s="119">
        <v>500</v>
      </c>
      <c r="B514" s="120" t="s">
        <v>497</v>
      </c>
      <c r="C514" s="128">
        <v>44041</v>
      </c>
      <c r="D514" s="129" t="s">
        <v>494</v>
      </c>
      <c r="E514" s="141" t="s">
        <v>495</v>
      </c>
      <c r="F514" s="124"/>
      <c r="G514" s="122">
        <v>479003</v>
      </c>
      <c r="H514" s="125" t="s">
        <v>161</v>
      </c>
      <c r="I514" s="126" t="s">
        <v>200</v>
      </c>
      <c r="J514" s="125"/>
      <c r="K514" s="142"/>
      <c r="L514" s="124"/>
      <c r="M514" s="127">
        <v>46136</v>
      </c>
      <c r="N514" s="127"/>
      <c r="O514" s="125"/>
      <c r="P514" s="125"/>
      <c r="Q514" s="125"/>
      <c r="R514" s="125"/>
    </row>
    <row r="515" spans="1:18" ht="198" x14ac:dyDescent="0.3">
      <c r="A515" s="119">
        <v>501</v>
      </c>
      <c r="B515" s="120" t="s">
        <v>497</v>
      </c>
      <c r="C515" s="128">
        <v>44041</v>
      </c>
      <c r="D515" s="129" t="s">
        <v>494</v>
      </c>
      <c r="E515" s="141" t="s">
        <v>495</v>
      </c>
      <c r="F515" s="124"/>
      <c r="G515" s="122">
        <v>479004</v>
      </c>
      <c r="H515" s="125" t="s">
        <v>161</v>
      </c>
      <c r="I515" s="126" t="s">
        <v>200</v>
      </c>
      <c r="J515" s="125"/>
      <c r="K515" s="142"/>
      <c r="L515" s="124"/>
      <c r="M515" s="127">
        <v>46136</v>
      </c>
      <c r="N515" s="127"/>
      <c r="O515" s="125"/>
      <c r="P515" s="125"/>
      <c r="Q515" s="125"/>
      <c r="R515" s="125"/>
    </row>
    <row r="516" spans="1:18" ht="198" x14ac:dyDescent="0.3">
      <c r="A516" s="119">
        <v>502</v>
      </c>
      <c r="B516" s="120" t="s">
        <v>497</v>
      </c>
      <c r="C516" s="128">
        <v>44041</v>
      </c>
      <c r="D516" s="129" t="s">
        <v>494</v>
      </c>
      <c r="E516" s="141" t="s">
        <v>495</v>
      </c>
      <c r="F516" s="124"/>
      <c r="G516" s="122">
        <v>479005</v>
      </c>
      <c r="H516" s="125" t="s">
        <v>161</v>
      </c>
      <c r="I516" s="126" t="s">
        <v>200</v>
      </c>
      <c r="J516" s="125"/>
      <c r="K516" s="142"/>
      <c r="L516" s="124"/>
      <c r="M516" s="127">
        <v>46136</v>
      </c>
      <c r="N516" s="127"/>
      <c r="O516" s="125"/>
      <c r="P516" s="125"/>
      <c r="Q516" s="125"/>
      <c r="R516" s="125"/>
    </row>
    <row r="517" spans="1:18" ht="198" x14ac:dyDescent="0.3">
      <c r="A517" s="119">
        <v>503</v>
      </c>
      <c r="B517" s="120" t="s">
        <v>497</v>
      </c>
      <c r="C517" s="128">
        <v>44041</v>
      </c>
      <c r="D517" s="129" t="s">
        <v>494</v>
      </c>
      <c r="E517" s="141" t="s">
        <v>495</v>
      </c>
      <c r="F517" s="124"/>
      <c r="G517" s="122">
        <v>479007</v>
      </c>
      <c r="H517" s="125" t="s">
        <v>161</v>
      </c>
      <c r="I517" s="126" t="s">
        <v>200</v>
      </c>
      <c r="J517" s="125"/>
      <c r="K517" s="142"/>
      <c r="L517" s="124"/>
      <c r="M517" s="127">
        <v>46136</v>
      </c>
      <c r="N517" s="127"/>
      <c r="O517" s="125"/>
      <c r="P517" s="125"/>
      <c r="Q517" s="125"/>
      <c r="R517" s="125"/>
    </row>
    <row r="518" spans="1:18" ht="198" x14ac:dyDescent="0.3">
      <c r="A518" s="119">
        <v>504</v>
      </c>
      <c r="B518" s="120" t="s">
        <v>497</v>
      </c>
      <c r="C518" s="128">
        <v>44041</v>
      </c>
      <c r="D518" s="129" t="s">
        <v>494</v>
      </c>
      <c r="E518" s="141" t="s">
        <v>495</v>
      </c>
      <c r="F518" s="124"/>
      <c r="G518" s="122">
        <v>479009</v>
      </c>
      <c r="H518" s="125" t="s">
        <v>161</v>
      </c>
      <c r="I518" s="126" t="s">
        <v>200</v>
      </c>
      <c r="J518" s="125"/>
      <c r="K518" s="142"/>
      <c r="L518" s="124"/>
      <c r="M518" s="127">
        <v>46136</v>
      </c>
      <c r="N518" s="127"/>
      <c r="O518" s="125"/>
      <c r="P518" s="125"/>
      <c r="Q518" s="125"/>
      <c r="R518" s="125"/>
    </row>
    <row r="519" spans="1:18" ht="198" x14ac:dyDescent="0.3">
      <c r="A519" s="119">
        <v>505</v>
      </c>
      <c r="B519" s="120" t="s">
        <v>497</v>
      </c>
      <c r="C519" s="128">
        <v>44041</v>
      </c>
      <c r="D519" s="129" t="s">
        <v>494</v>
      </c>
      <c r="E519" s="141" t="s">
        <v>495</v>
      </c>
      <c r="F519" s="124"/>
      <c r="G519" s="154" t="s">
        <v>549</v>
      </c>
      <c r="H519" s="125" t="s">
        <v>161</v>
      </c>
      <c r="I519" s="126" t="s">
        <v>200</v>
      </c>
      <c r="J519" s="125"/>
      <c r="K519" s="142"/>
      <c r="L519" s="124"/>
      <c r="M519" s="127">
        <v>46136</v>
      </c>
      <c r="N519" s="127"/>
      <c r="O519" s="125"/>
      <c r="P519" s="125"/>
      <c r="Q519" s="125"/>
      <c r="R519" s="125"/>
    </row>
    <row r="520" spans="1:18" ht="198" x14ac:dyDescent="0.3">
      <c r="A520" s="119">
        <v>506</v>
      </c>
      <c r="B520" s="120" t="s">
        <v>497</v>
      </c>
      <c r="C520" s="128">
        <v>44041</v>
      </c>
      <c r="D520" s="129" t="s">
        <v>494</v>
      </c>
      <c r="E520" s="141" t="s">
        <v>495</v>
      </c>
      <c r="F520" s="124"/>
      <c r="G520" s="122">
        <v>479011</v>
      </c>
      <c r="H520" s="125" t="s">
        <v>161</v>
      </c>
      <c r="I520" s="126" t="s">
        <v>200</v>
      </c>
      <c r="J520" s="125"/>
      <c r="K520" s="142"/>
      <c r="L520" s="124"/>
      <c r="M520" s="127">
        <v>46136</v>
      </c>
      <c r="N520" s="127"/>
      <c r="O520" s="125"/>
      <c r="P520" s="125"/>
      <c r="Q520" s="125"/>
      <c r="R520" s="125"/>
    </row>
    <row r="521" spans="1:18" ht="198" x14ac:dyDescent="0.3">
      <c r="A521" s="119">
        <v>507</v>
      </c>
      <c r="B521" s="120" t="s">
        <v>497</v>
      </c>
      <c r="C521" s="128">
        <v>44041</v>
      </c>
      <c r="D521" s="129" t="s">
        <v>494</v>
      </c>
      <c r="E521" s="141" t="s">
        <v>495</v>
      </c>
      <c r="F521" s="124"/>
      <c r="G521" s="122">
        <v>479014</v>
      </c>
      <c r="H521" s="125" t="s">
        <v>161</v>
      </c>
      <c r="I521" s="126" t="s">
        <v>200</v>
      </c>
      <c r="J521" s="125"/>
      <c r="K521" s="142"/>
      <c r="L521" s="124"/>
      <c r="M521" s="127">
        <v>46136</v>
      </c>
      <c r="N521" s="127"/>
      <c r="O521" s="125"/>
      <c r="P521" s="125"/>
      <c r="Q521" s="125"/>
      <c r="R521" s="125"/>
    </row>
    <row r="522" spans="1:18" ht="198" x14ac:dyDescent="0.3">
      <c r="A522" s="119">
        <v>508</v>
      </c>
      <c r="B522" s="120" t="s">
        <v>497</v>
      </c>
      <c r="C522" s="128">
        <v>44041</v>
      </c>
      <c r="D522" s="129" t="s">
        <v>494</v>
      </c>
      <c r="E522" s="141" t="s">
        <v>495</v>
      </c>
      <c r="F522" s="124"/>
      <c r="G522" s="122">
        <v>479016</v>
      </c>
      <c r="H522" s="125" t="s">
        <v>161</v>
      </c>
      <c r="I522" s="126" t="s">
        <v>200</v>
      </c>
      <c r="J522" s="125"/>
      <c r="K522" s="142"/>
      <c r="L522" s="124"/>
      <c r="M522" s="127">
        <v>46136</v>
      </c>
      <c r="N522" s="127"/>
      <c r="O522" s="125"/>
      <c r="P522" s="125"/>
      <c r="Q522" s="125"/>
      <c r="R522" s="125"/>
    </row>
    <row r="523" spans="1:18" ht="198" x14ac:dyDescent="0.3">
      <c r="A523" s="119">
        <v>509</v>
      </c>
      <c r="B523" s="120" t="s">
        <v>497</v>
      </c>
      <c r="C523" s="128">
        <v>44041</v>
      </c>
      <c r="D523" s="129" t="s">
        <v>494</v>
      </c>
      <c r="E523" s="141" t="s">
        <v>495</v>
      </c>
      <c r="F523" s="124"/>
      <c r="G523" s="122">
        <v>479017</v>
      </c>
      <c r="H523" s="125" t="s">
        <v>161</v>
      </c>
      <c r="I523" s="126" t="s">
        <v>200</v>
      </c>
      <c r="J523" s="125"/>
      <c r="K523" s="142"/>
      <c r="L523" s="124"/>
      <c r="M523" s="127">
        <v>46136</v>
      </c>
      <c r="N523" s="127"/>
      <c r="O523" s="125"/>
      <c r="P523" s="125"/>
      <c r="Q523" s="125"/>
      <c r="R523" s="125"/>
    </row>
    <row r="524" spans="1:18" ht="198" x14ac:dyDescent="0.3">
      <c r="A524" s="119">
        <v>510</v>
      </c>
      <c r="B524" s="120" t="s">
        <v>497</v>
      </c>
      <c r="C524" s="128">
        <v>44041</v>
      </c>
      <c r="D524" s="129" t="s">
        <v>494</v>
      </c>
      <c r="E524" s="141" t="s">
        <v>495</v>
      </c>
      <c r="F524" s="124"/>
      <c r="G524" s="122">
        <v>479018</v>
      </c>
      <c r="H524" s="125" t="s">
        <v>161</v>
      </c>
      <c r="I524" s="126" t="s">
        <v>200</v>
      </c>
      <c r="J524" s="125"/>
      <c r="K524" s="142"/>
      <c r="L524" s="124"/>
      <c r="M524" s="127">
        <v>46136</v>
      </c>
      <c r="N524" s="127"/>
      <c r="O524" s="125"/>
      <c r="P524" s="125"/>
      <c r="Q524" s="125"/>
      <c r="R524" s="125"/>
    </row>
    <row r="525" spans="1:18" ht="198" x14ac:dyDescent="0.3">
      <c r="A525" s="119">
        <v>511</v>
      </c>
      <c r="B525" s="120" t="s">
        <v>497</v>
      </c>
      <c r="C525" s="128">
        <v>44041</v>
      </c>
      <c r="D525" s="129" t="s">
        <v>494</v>
      </c>
      <c r="E525" s="141" t="s">
        <v>495</v>
      </c>
      <c r="F525" s="124"/>
      <c r="G525" s="122">
        <v>479019</v>
      </c>
      <c r="H525" s="125" t="s">
        <v>161</v>
      </c>
      <c r="I525" s="126" t="s">
        <v>200</v>
      </c>
      <c r="J525" s="125"/>
      <c r="K525" s="142"/>
      <c r="L525" s="124"/>
      <c r="M525" s="127">
        <v>46136</v>
      </c>
      <c r="N525" s="127"/>
      <c r="O525" s="125"/>
      <c r="P525" s="125"/>
      <c r="Q525" s="125"/>
      <c r="R525" s="125"/>
    </row>
    <row r="526" spans="1:18" ht="148.5" x14ac:dyDescent="0.3">
      <c r="A526" s="119">
        <v>512</v>
      </c>
      <c r="B526" s="120" t="s">
        <v>550</v>
      </c>
      <c r="C526" s="130">
        <v>43347</v>
      </c>
      <c r="D526" s="131" t="s">
        <v>551</v>
      </c>
      <c r="E526" s="131" t="s">
        <v>552</v>
      </c>
      <c r="F526" s="132"/>
      <c r="G526" s="126">
        <v>412284</v>
      </c>
      <c r="H526" s="125" t="s">
        <v>161</v>
      </c>
      <c r="I526" s="126"/>
      <c r="J526" s="125"/>
      <c r="K526" s="125" t="s">
        <v>284</v>
      </c>
      <c r="L526" s="124"/>
      <c r="M526" s="127">
        <v>46136</v>
      </c>
      <c r="N526" s="127"/>
      <c r="O526" s="125"/>
      <c r="P526" s="125"/>
      <c r="Q526" s="125"/>
      <c r="R526" s="125"/>
    </row>
    <row r="527" spans="1:18" ht="15" x14ac:dyDescent="0.2">
      <c r="A527" s="119">
        <v>520</v>
      </c>
      <c r="B527" s="155"/>
      <c r="C527" s="156"/>
      <c r="D527" s="157"/>
      <c r="E527" s="157"/>
      <c r="F527" s="158"/>
      <c r="G527" s="157"/>
      <c r="H527" s="159"/>
      <c r="I527" s="157"/>
      <c r="J527" s="159"/>
      <c r="K527" s="159"/>
      <c r="L527" s="160"/>
      <c r="M527" s="161"/>
      <c r="N527" s="161"/>
      <c r="O527" s="159"/>
      <c r="P527" s="159"/>
      <c r="Q527" s="159"/>
      <c r="R527" s="159"/>
    </row>
    <row r="528" spans="1:18" ht="15" x14ac:dyDescent="0.2">
      <c r="A528" s="119">
        <v>521</v>
      </c>
      <c r="B528" s="155"/>
      <c r="C528" s="156"/>
      <c r="D528" s="157"/>
      <c r="E528" s="157"/>
      <c r="F528" s="158"/>
      <c r="G528" s="157"/>
      <c r="H528" s="159"/>
      <c r="I528" s="157"/>
      <c r="J528" s="159"/>
      <c r="K528" s="159"/>
      <c r="L528" s="160"/>
      <c r="M528" s="161"/>
      <c r="N528" s="161"/>
      <c r="O528" s="159"/>
      <c r="P528" s="159"/>
      <c r="Q528" s="159"/>
      <c r="R528" s="159"/>
    </row>
    <row r="529" spans="1:18" ht="15" x14ac:dyDescent="0.2">
      <c r="A529" s="119">
        <v>522</v>
      </c>
      <c r="B529" s="155"/>
      <c r="C529" s="156"/>
      <c r="D529" s="157"/>
      <c r="E529" s="157"/>
      <c r="F529" s="158"/>
      <c r="G529" s="157"/>
      <c r="H529" s="159"/>
      <c r="I529" s="157"/>
      <c r="J529" s="159"/>
      <c r="K529" s="159"/>
      <c r="L529" s="160"/>
      <c r="M529" s="161"/>
      <c r="N529" s="161"/>
      <c r="O529" s="159"/>
      <c r="P529" s="159"/>
      <c r="Q529" s="159"/>
      <c r="R529" s="159"/>
    </row>
    <row r="530" spans="1:18" ht="15" x14ac:dyDescent="0.2">
      <c r="A530" s="119">
        <v>523</v>
      </c>
      <c r="B530" s="155"/>
      <c r="C530" s="156"/>
      <c r="D530" s="157"/>
      <c r="E530" s="157"/>
      <c r="F530" s="158"/>
      <c r="G530" s="157"/>
      <c r="H530" s="159"/>
      <c r="I530" s="157"/>
      <c r="J530" s="159"/>
      <c r="K530" s="159"/>
      <c r="L530" s="160"/>
      <c r="M530" s="161"/>
      <c r="N530" s="162"/>
      <c r="O530" s="159"/>
      <c r="P530" s="159"/>
      <c r="Q530" s="159"/>
      <c r="R530" s="159"/>
    </row>
    <row r="531" spans="1:18" ht="15" x14ac:dyDescent="0.2">
      <c r="A531" s="119">
        <v>524</v>
      </c>
      <c r="B531" s="155"/>
      <c r="C531" s="156"/>
      <c r="D531" s="157"/>
      <c r="E531" s="157"/>
      <c r="F531" s="158"/>
      <c r="G531" s="157"/>
      <c r="H531" s="159"/>
      <c r="I531" s="157"/>
      <c r="J531" s="159"/>
      <c r="K531" s="159"/>
      <c r="L531" s="160"/>
      <c r="M531" s="161"/>
      <c r="N531" s="162"/>
      <c r="O531" s="159"/>
      <c r="P531" s="159"/>
      <c r="Q531" s="159"/>
      <c r="R531" s="159"/>
    </row>
    <row r="532" spans="1:18" ht="15" x14ac:dyDescent="0.2">
      <c r="A532" s="119">
        <v>525</v>
      </c>
      <c r="B532" s="155"/>
      <c r="C532" s="163"/>
      <c r="D532" s="164"/>
      <c r="E532" s="165"/>
      <c r="F532" s="166"/>
      <c r="G532" s="167"/>
      <c r="H532" s="159"/>
      <c r="I532" s="157"/>
      <c r="J532" s="168"/>
      <c r="K532" s="169"/>
      <c r="L532" s="160"/>
      <c r="M532" s="170"/>
      <c r="N532" s="170"/>
      <c r="O532" s="159"/>
      <c r="P532" s="159"/>
      <c r="Q532" s="159"/>
      <c r="R532" s="159"/>
    </row>
    <row r="533" spans="1:18" ht="15" x14ac:dyDescent="0.2">
      <c r="A533" s="119">
        <v>526</v>
      </c>
      <c r="B533" s="171"/>
      <c r="C533" s="163"/>
      <c r="D533" s="164"/>
      <c r="E533" s="165"/>
      <c r="F533" s="166"/>
      <c r="G533" s="167"/>
      <c r="H533" s="159"/>
      <c r="I533" s="157"/>
      <c r="J533" s="168"/>
      <c r="K533" s="169"/>
      <c r="L533" s="160"/>
      <c r="M533" s="170"/>
      <c r="N533" s="170"/>
      <c r="O533" s="159"/>
      <c r="P533" s="159"/>
      <c r="Q533" s="159"/>
      <c r="R533" s="159"/>
    </row>
    <row r="534" spans="1:18" ht="15" x14ac:dyDescent="0.2">
      <c r="A534" s="119">
        <v>527</v>
      </c>
      <c r="B534" s="171"/>
      <c r="C534" s="163"/>
      <c r="D534" s="164"/>
      <c r="E534" s="165"/>
      <c r="F534" s="166"/>
      <c r="G534" s="167"/>
      <c r="H534" s="159"/>
      <c r="I534" s="157"/>
      <c r="J534" s="168"/>
      <c r="K534" s="169"/>
      <c r="L534" s="160"/>
      <c r="M534" s="170"/>
      <c r="N534" s="170"/>
      <c r="O534" s="159"/>
      <c r="P534" s="159"/>
      <c r="Q534" s="159"/>
      <c r="R534" s="159"/>
    </row>
    <row r="535" spans="1:18" ht="15" x14ac:dyDescent="0.2">
      <c r="A535" s="119">
        <v>528</v>
      </c>
      <c r="B535" s="171"/>
      <c r="C535" s="163"/>
      <c r="D535" s="164"/>
      <c r="E535" s="165"/>
      <c r="F535" s="166"/>
      <c r="G535" s="167"/>
      <c r="H535" s="159"/>
      <c r="I535" s="157"/>
      <c r="J535" s="168"/>
      <c r="K535" s="169"/>
      <c r="L535" s="160"/>
      <c r="M535" s="170"/>
      <c r="N535" s="170"/>
      <c r="O535" s="159"/>
      <c r="P535" s="159"/>
      <c r="Q535" s="159"/>
      <c r="R535" s="159"/>
    </row>
    <row r="536" spans="1:18" ht="15" x14ac:dyDescent="0.2">
      <c r="A536" s="119">
        <v>529</v>
      </c>
      <c r="B536" s="171"/>
      <c r="C536" s="163"/>
      <c r="D536" s="164"/>
      <c r="E536" s="165"/>
      <c r="F536" s="166"/>
      <c r="G536" s="167"/>
      <c r="H536" s="159"/>
      <c r="I536" s="157"/>
      <c r="J536" s="168"/>
      <c r="K536" s="169"/>
      <c r="L536" s="160"/>
      <c r="M536" s="170"/>
      <c r="N536" s="170"/>
      <c r="O536" s="159"/>
      <c r="P536" s="159"/>
      <c r="Q536" s="159"/>
      <c r="R536" s="159"/>
    </row>
    <row r="537" spans="1:18" ht="15" x14ac:dyDescent="0.2">
      <c r="A537" s="119">
        <v>530</v>
      </c>
      <c r="B537" s="171"/>
      <c r="C537" s="163"/>
      <c r="D537" s="164"/>
      <c r="E537" s="165"/>
      <c r="F537" s="166"/>
      <c r="G537" s="167"/>
      <c r="H537" s="159"/>
      <c r="I537" s="157"/>
      <c r="J537" s="168"/>
      <c r="K537" s="169"/>
      <c r="L537" s="160"/>
      <c r="M537" s="170"/>
      <c r="N537" s="170"/>
      <c r="O537" s="159"/>
      <c r="P537" s="159"/>
      <c r="Q537" s="159"/>
      <c r="R537" s="159"/>
    </row>
    <row r="538" spans="1:18" ht="15" x14ac:dyDescent="0.2">
      <c r="A538" s="119">
        <v>531</v>
      </c>
      <c r="B538" s="171"/>
      <c r="C538" s="163"/>
      <c r="D538" s="164"/>
      <c r="E538" s="165"/>
      <c r="F538" s="166"/>
      <c r="G538" s="167"/>
      <c r="H538" s="159"/>
      <c r="I538" s="157"/>
      <c r="J538" s="168"/>
      <c r="K538" s="169"/>
      <c r="L538" s="160"/>
      <c r="M538" s="170"/>
      <c r="N538" s="170"/>
      <c r="O538" s="159"/>
      <c r="P538" s="159"/>
      <c r="Q538" s="159"/>
      <c r="R538" s="159"/>
    </row>
    <row r="539" spans="1:18" ht="15" x14ac:dyDescent="0.2">
      <c r="A539" s="119">
        <v>532</v>
      </c>
      <c r="B539" s="171"/>
      <c r="C539" s="163"/>
      <c r="D539" s="164"/>
      <c r="E539" s="165"/>
      <c r="F539" s="166"/>
      <c r="G539" s="167"/>
      <c r="H539" s="159"/>
      <c r="I539" s="157"/>
      <c r="J539" s="168"/>
      <c r="K539" s="169"/>
      <c r="L539" s="160"/>
      <c r="M539" s="170"/>
      <c r="N539" s="170"/>
      <c r="O539" s="159"/>
      <c r="P539" s="159"/>
      <c r="Q539" s="159"/>
      <c r="R539" s="159"/>
    </row>
    <row r="540" spans="1:18" ht="15" x14ac:dyDescent="0.2">
      <c r="A540" s="119">
        <v>533</v>
      </c>
      <c r="B540" s="171"/>
      <c r="C540" s="163"/>
      <c r="D540" s="164"/>
      <c r="E540" s="165"/>
      <c r="F540" s="166"/>
      <c r="G540" s="167"/>
      <c r="H540" s="159"/>
      <c r="I540" s="157"/>
      <c r="J540" s="168"/>
      <c r="K540" s="169"/>
      <c r="L540" s="160"/>
      <c r="M540" s="170"/>
      <c r="N540" s="170"/>
      <c r="O540" s="159"/>
      <c r="P540" s="159"/>
      <c r="Q540" s="159"/>
      <c r="R540" s="159"/>
    </row>
    <row r="541" spans="1:18" ht="15" x14ac:dyDescent="0.2">
      <c r="A541" s="119">
        <v>534</v>
      </c>
      <c r="B541" s="171"/>
      <c r="C541" s="163"/>
      <c r="D541" s="164"/>
      <c r="E541" s="165"/>
      <c r="F541" s="166"/>
      <c r="G541" s="167"/>
      <c r="H541" s="159"/>
      <c r="I541" s="157"/>
      <c r="J541" s="168"/>
      <c r="K541" s="169"/>
      <c r="L541" s="160"/>
      <c r="M541" s="170"/>
      <c r="N541" s="170"/>
      <c r="O541" s="159"/>
      <c r="P541" s="159"/>
      <c r="Q541" s="159"/>
      <c r="R541" s="159"/>
    </row>
    <row r="542" spans="1:18" ht="15" x14ac:dyDescent="0.2">
      <c r="A542" s="119">
        <v>535</v>
      </c>
      <c r="B542" s="171"/>
      <c r="C542" s="163"/>
      <c r="D542" s="164"/>
      <c r="E542" s="165"/>
      <c r="F542" s="166"/>
      <c r="G542" s="167"/>
      <c r="H542" s="159"/>
      <c r="I542" s="157"/>
      <c r="J542" s="168"/>
      <c r="K542" s="169"/>
      <c r="L542" s="160"/>
      <c r="M542" s="170"/>
      <c r="N542" s="170"/>
      <c r="O542" s="159"/>
      <c r="P542" s="159"/>
      <c r="Q542" s="159"/>
      <c r="R542" s="159"/>
    </row>
    <row r="543" spans="1:18" ht="15" x14ac:dyDescent="0.2">
      <c r="A543" s="119">
        <v>536</v>
      </c>
      <c r="B543" s="171"/>
      <c r="C543" s="163"/>
      <c r="D543" s="164"/>
      <c r="E543" s="165"/>
      <c r="F543" s="166"/>
      <c r="G543" s="167"/>
      <c r="H543" s="159"/>
      <c r="I543" s="157"/>
      <c r="J543" s="168"/>
      <c r="K543" s="169"/>
      <c r="L543" s="160"/>
      <c r="M543" s="170"/>
      <c r="N543" s="170"/>
      <c r="O543" s="159"/>
      <c r="P543" s="159"/>
      <c r="Q543" s="159"/>
      <c r="R543" s="159"/>
    </row>
    <row r="544" spans="1:18" ht="15" x14ac:dyDescent="0.2">
      <c r="A544" s="119">
        <v>537</v>
      </c>
      <c r="B544" s="171"/>
      <c r="C544" s="163"/>
      <c r="D544" s="164"/>
      <c r="E544" s="165"/>
      <c r="F544" s="166"/>
      <c r="G544" s="167"/>
      <c r="H544" s="159"/>
      <c r="I544" s="157"/>
      <c r="J544" s="168"/>
      <c r="K544" s="169"/>
      <c r="L544" s="160"/>
      <c r="M544" s="170"/>
      <c r="N544" s="170"/>
      <c r="O544" s="159"/>
      <c r="P544" s="159"/>
      <c r="Q544" s="159"/>
      <c r="R544" s="159"/>
    </row>
    <row r="545" spans="1:18" ht="15" x14ac:dyDescent="0.2">
      <c r="A545" s="119">
        <v>538</v>
      </c>
      <c r="B545" s="171"/>
      <c r="C545" s="163"/>
      <c r="D545" s="164"/>
      <c r="E545" s="165"/>
      <c r="F545" s="166"/>
      <c r="G545" s="167"/>
      <c r="H545" s="159"/>
      <c r="I545" s="157"/>
      <c r="J545" s="168"/>
      <c r="K545" s="169"/>
      <c r="L545" s="160"/>
      <c r="M545" s="170"/>
      <c r="N545" s="170"/>
      <c r="O545" s="159"/>
      <c r="P545" s="159"/>
      <c r="Q545" s="159"/>
      <c r="R545" s="159"/>
    </row>
    <row r="546" spans="1:18" ht="15" x14ac:dyDescent="0.2">
      <c r="A546" s="119">
        <v>539</v>
      </c>
      <c r="B546" s="171"/>
      <c r="C546" s="163"/>
      <c r="D546" s="164"/>
      <c r="E546" s="165"/>
      <c r="F546" s="166"/>
      <c r="G546" s="167"/>
      <c r="H546" s="159"/>
      <c r="I546" s="157"/>
      <c r="J546" s="168"/>
      <c r="K546" s="169"/>
      <c r="L546" s="160"/>
      <c r="M546" s="170"/>
      <c r="N546" s="170"/>
      <c r="O546" s="159"/>
      <c r="P546" s="159"/>
      <c r="Q546" s="159"/>
      <c r="R546" s="159"/>
    </row>
    <row r="547" spans="1:18" ht="15" x14ac:dyDescent="0.2">
      <c r="A547" s="119">
        <v>540</v>
      </c>
      <c r="B547" s="171"/>
      <c r="C547" s="163"/>
      <c r="D547" s="164"/>
      <c r="E547" s="165"/>
      <c r="F547" s="166"/>
      <c r="G547" s="167"/>
      <c r="H547" s="159"/>
      <c r="I547" s="157"/>
      <c r="J547" s="168"/>
      <c r="K547" s="169"/>
      <c r="L547" s="160"/>
      <c r="M547" s="170"/>
      <c r="N547" s="170"/>
      <c r="O547" s="159"/>
      <c r="P547" s="159"/>
      <c r="Q547" s="159"/>
      <c r="R547" s="159"/>
    </row>
    <row r="548" spans="1:18" ht="15" x14ac:dyDescent="0.2">
      <c r="A548" s="119">
        <v>541</v>
      </c>
      <c r="B548" s="171"/>
      <c r="C548" s="163"/>
      <c r="D548" s="164"/>
      <c r="E548" s="165"/>
      <c r="F548" s="166"/>
      <c r="G548" s="167"/>
      <c r="H548" s="159"/>
      <c r="I548" s="157"/>
      <c r="J548" s="168"/>
      <c r="K548" s="169"/>
      <c r="L548" s="160"/>
      <c r="M548" s="170"/>
      <c r="N548" s="170"/>
      <c r="O548" s="159"/>
      <c r="P548" s="159"/>
      <c r="Q548" s="159"/>
      <c r="R548" s="159"/>
    </row>
    <row r="549" spans="1:18" ht="15" x14ac:dyDescent="0.2">
      <c r="A549" s="119">
        <v>542</v>
      </c>
      <c r="B549" s="171"/>
      <c r="C549" s="163"/>
      <c r="D549" s="164"/>
      <c r="E549" s="165"/>
      <c r="F549" s="166"/>
      <c r="G549" s="167"/>
      <c r="H549" s="159"/>
      <c r="I549" s="157"/>
      <c r="J549" s="168"/>
      <c r="K549" s="169"/>
      <c r="L549" s="160"/>
      <c r="M549" s="170"/>
      <c r="N549" s="170"/>
      <c r="O549" s="159"/>
      <c r="P549" s="159"/>
      <c r="Q549" s="159"/>
      <c r="R549" s="159"/>
    </row>
    <row r="550" spans="1:18" ht="15" x14ac:dyDescent="0.2">
      <c r="A550" s="119">
        <v>543</v>
      </c>
      <c r="B550" s="171"/>
      <c r="C550" s="163"/>
      <c r="D550" s="164"/>
      <c r="E550" s="165"/>
      <c r="F550" s="166"/>
      <c r="G550" s="167"/>
      <c r="H550" s="159"/>
      <c r="I550" s="157"/>
      <c r="J550" s="168"/>
      <c r="K550" s="169"/>
      <c r="L550" s="160"/>
      <c r="M550" s="170"/>
      <c r="N550" s="170"/>
      <c r="O550" s="159"/>
      <c r="P550" s="159"/>
      <c r="Q550" s="159"/>
      <c r="R550" s="159"/>
    </row>
    <row r="551" spans="1:18" ht="15" x14ac:dyDescent="0.2">
      <c r="A551" s="119">
        <v>544</v>
      </c>
      <c r="B551" s="171"/>
      <c r="C551" s="172"/>
      <c r="D551" s="167"/>
      <c r="E551" s="166"/>
      <c r="F551" s="166"/>
      <c r="G551" s="167"/>
      <c r="H551" s="159"/>
      <c r="I551" s="157"/>
      <c r="J551" s="168"/>
      <c r="K551" s="169"/>
      <c r="L551" s="160"/>
      <c r="M551" s="170"/>
      <c r="N551" s="170"/>
      <c r="O551" s="159"/>
      <c r="P551" s="159"/>
      <c r="Q551" s="159"/>
      <c r="R551" s="159"/>
    </row>
    <row r="552" spans="1:18" ht="15" x14ac:dyDescent="0.2">
      <c r="A552" s="119">
        <v>545</v>
      </c>
      <c r="B552" s="173"/>
      <c r="C552" s="172"/>
      <c r="D552" s="167"/>
      <c r="E552" s="166"/>
      <c r="F552" s="166"/>
      <c r="G552" s="167"/>
      <c r="H552" s="159"/>
      <c r="I552" s="157"/>
      <c r="J552" s="168"/>
      <c r="K552" s="169"/>
      <c r="L552" s="160"/>
      <c r="M552" s="170"/>
      <c r="N552" s="170"/>
      <c r="O552" s="159"/>
      <c r="P552" s="159"/>
      <c r="Q552" s="159"/>
      <c r="R552" s="159"/>
    </row>
    <row r="553" spans="1:18" ht="15" x14ac:dyDescent="0.2">
      <c r="A553" s="119">
        <v>546</v>
      </c>
      <c r="B553" s="173"/>
      <c r="C553" s="172"/>
      <c r="D553" s="167"/>
      <c r="E553" s="166"/>
      <c r="F553" s="166"/>
      <c r="G553" s="167"/>
      <c r="H553" s="159"/>
      <c r="I553" s="157"/>
      <c r="J553" s="168"/>
      <c r="K553" s="169"/>
      <c r="L553" s="160"/>
      <c r="M553" s="170"/>
      <c r="N553" s="170"/>
      <c r="O553" s="159"/>
      <c r="P553" s="159"/>
      <c r="Q553" s="159"/>
      <c r="R553" s="159"/>
    </row>
    <row r="554" spans="1:18" ht="15" x14ac:dyDescent="0.2">
      <c r="A554" s="119">
        <v>547</v>
      </c>
      <c r="B554" s="173"/>
      <c r="C554" s="172"/>
      <c r="D554" s="167"/>
      <c r="E554" s="166"/>
      <c r="F554" s="166"/>
      <c r="G554" s="167"/>
      <c r="H554" s="159"/>
      <c r="I554" s="157"/>
      <c r="J554" s="168"/>
      <c r="K554" s="169"/>
      <c r="L554" s="160"/>
      <c r="M554" s="170"/>
      <c r="N554" s="170"/>
      <c r="O554" s="159"/>
      <c r="P554" s="159"/>
      <c r="Q554" s="159"/>
      <c r="R554" s="159"/>
    </row>
    <row r="555" spans="1:18" ht="15" x14ac:dyDescent="0.2">
      <c r="A555" s="119">
        <v>548</v>
      </c>
      <c r="B555" s="173"/>
      <c r="C555" s="172"/>
      <c r="D555" s="167"/>
      <c r="E555" s="166"/>
      <c r="F555" s="166"/>
      <c r="G555" s="167"/>
      <c r="H555" s="159"/>
      <c r="I555" s="157"/>
      <c r="J555" s="168"/>
      <c r="K555" s="169"/>
      <c r="L555" s="160"/>
      <c r="M555" s="170"/>
      <c r="N555" s="170"/>
      <c r="O555" s="159"/>
      <c r="P555" s="159"/>
      <c r="Q555" s="159"/>
      <c r="R555" s="159"/>
    </row>
    <row r="556" spans="1:18" ht="15" x14ac:dyDescent="0.2">
      <c r="A556" s="119">
        <v>549</v>
      </c>
      <c r="B556" s="173"/>
      <c r="C556" s="172"/>
      <c r="D556" s="167"/>
      <c r="E556" s="166"/>
      <c r="F556" s="166"/>
      <c r="G556" s="167"/>
      <c r="H556" s="159"/>
      <c r="I556" s="157"/>
      <c r="J556" s="168"/>
      <c r="K556" s="169"/>
      <c r="L556" s="160"/>
      <c r="M556" s="170"/>
      <c r="N556" s="170"/>
      <c r="O556" s="159"/>
      <c r="P556" s="159"/>
      <c r="Q556" s="159"/>
      <c r="R556" s="159"/>
    </row>
    <row r="557" spans="1:18" ht="15" x14ac:dyDescent="0.2">
      <c r="A557" s="119">
        <v>550</v>
      </c>
      <c r="B557" s="173"/>
      <c r="C557" s="172"/>
      <c r="D557" s="167"/>
      <c r="E557" s="166"/>
      <c r="F557" s="166"/>
      <c r="G557" s="167"/>
      <c r="H557" s="159"/>
      <c r="I557" s="157"/>
      <c r="J557" s="168"/>
      <c r="K557" s="169"/>
      <c r="L557" s="160"/>
      <c r="M557" s="170"/>
      <c r="N557" s="170"/>
      <c r="O557" s="159"/>
      <c r="P557" s="159"/>
      <c r="Q557" s="159"/>
      <c r="R557" s="159"/>
    </row>
    <row r="558" spans="1:18" ht="15" x14ac:dyDescent="0.2">
      <c r="A558" s="119">
        <v>551</v>
      </c>
      <c r="B558" s="173"/>
      <c r="C558" s="172"/>
      <c r="D558" s="167"/>
      <c r="E558" s="166"/>
      <c r="F558" s="166"/>
      <c r="G558" s="167"/>
      <c r="H558" s="159"/>
      <c r="I558" s="157"/>
      <c r="J558" s="168"/>
      <c r="K558" s="169"/>
      <c r="L558" s="160"/>
      <c r="M558" s="170"/>
      <c r="N558" s="170"/>
      <c r="O558" s="159"/>
      <c r="P558" s="159"/>
      <c r="Q558" s="159"/>
      <c r="R558" s="159"/>
    </row>
    <row r="559" spans="1:18" ht="15" x14ac:dyDescent="0.2">
      <c r="A559" s="119">
        <v>552</v>
      </c>
      <c r="B559" s="173"/>
      <c r="C559" s="172"/>
      <c r="D559" s="167"/>
      <c r="E559" s="166"/>
      <c r="F559" s="166"/>
      <c r="G559" s="167"/>
      <c r="H559" s="159"/>
      <c r="I559" s="157"/>
      <c r="J559" s="168"/>
      <c r="K559" s="169"/>
      <c r="L559" s="160"/>
      <c r="M559" s="170"/>
      <c r="N559" s="170"/>
      <c r="O559" s="159"/>
      <c r="P559" s="159"/>
      <c r="Q559" s="159"/>
      <c r="R559" s="159"/>
    </row>
    <row r="560" spans="1:18" x14ac:dyDescent="0.2">
      <c r="B560" s="173"/>
    </row>
  </sheetData>
  <mergeCells count="55">
    <mergeCell ref="J115:L115"/>
    <mergeCell ref="J116:L116"/>
    <mergeCell ref="J117:L117"/>
    <mergeCell ref="J121:L121"/>
    <mergeCell ref="J122:L122"/>
    <mergeCell ref="J104:L104"/>
    <mergeCell ref="J105:L105"/>
    <mergeCell ref="J106:L106"/>
    <mergeCell ref="J107:L107"/>
    <mergeCell ref="J110:L110"/>
    <mergeCell ref="J90:L90"/>
    <mergeCell ref="J91:L91"/>
    <mergeCell ref="J92:L92"/>
    <mergeCell ref="J94:L94"/>
    <mergeCell ref="J95:L95"/>
    <mergeCell ref="J85:L85"/>
    <mergeCell ref="J86:L86"/>
    <mergeCell ref="J87:L87"/>
    <mergeCell ref="J88:L88"/>
    <mergeCell ref="J89:L89"/>
    <mergeCell ref="J80:L80"/>
    <mergeCell ref="J81:L81"/>
    <mergeCell ref="J82:L82"/>
    <mergeCell ref="J83:L83"/>
    <mergeCell ref="J84:L84"/>
    <mergeCell ref="J75:L75"/>
    <mergeCell ref="J76:L76"/>
    <mergeCell ref="J77:L77"/>
    <mergeCell ref="J78:L78"/>
    <mergeCell ref="J79:L79"/>
    <mergeCell ref="J70:L70"/>
    <mergeCell ref="J71:L71"/>
    <mergeCell ref="J72:L72"/>
    <mergeCell ref="J73:L73"/>
    <mergeCell ref="J74:L74"/>
    <mergeCell ref="J65:L65"/>
    <mergeCell ref="J66:L66"/>
    <mergeCell ref="J67:L67"/>
    <mergeCell ref="J68:L68"/>
    <mergeCell ref="J69:L69"/>
    <mergeCell ref="J48:L48"/>
    <mergeCell ref="J49:L49"/>
    <mergeCell ref="J50:L50"/>
    <mergeCell ref="J51:L51"/>
    <mergeCell ref="J52:L52"/>
    <mergeCell ref="J43:L43"/>
    <mergeCell ref="J44:L44"/>
    <mergeCell ref="J45:L45"/>
    <mergeCell ref="J46:L46"/>
    <mergeCell ref="J47:L47"/>
    <mergeCell ref="D12:K12"/>
    <mergeCell ref="J39:L39"/>
    <mergeCell ref="J40:L40"/>
    <mergeCell ref="J41:L41"/>
    <mergeCell ref="J42:L42"/>
  </mergeCells>
  <pageMargins left="0.39374999999999999" right="0.39374999999999999" top="0.67986111111111103" bottom="0.64027777777777795" header="0.511811023622047" footer="0.511811023622047"/>
  <pageSetup paperSize="9" scale="53"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MK70"/>
  <sheetViews>
    <sheetView showGridLines="0" zoomScale="82" zoomScaleNormal="82" workbookViewId="0">
      <selection activeCell="G6" sqref="G6"/>
    </sheetView>
  </sheetViews>
  <sheetFormatPr defaultColWidth="8.7109375" defaultRowHeight="12.75" x14ac:dyDescent="0.2"/>
  <cols>
    <col min="1" max="1" width="9.140625" style="174" customWidth="1"/>
    <col min="2" max="2" width="64" style="174" customWidth="1"/>
    <col min="3" max="3" width="18.140625" style="174" customWidth="1"/>
    <col min="4" max="4" width="19.42578125" style="174" customWidth="1"/>
    <col min="5" max="5" width="17.5703125" style="174" customWidth="1"/>
    <col min="6" max="6" width="15.140625" style="174" customWidth="1"/>
    <col min="7" max="7" width="16.42578125" style="174" customWidth="1"/>
    <col min="8" max="8" width="33.28515625" style="174" customWidth="1"/>
    <col min="9" max="64" width="9.42578125" style="174" customWidth="1"/>
    <col min="65" max="1025" width="9.42578125" style="175" customWidth="1"/>
  </cols>
  <sheetData>
    <row r="2" spans="1:14" ht="15" customHeight="1" x14ac:dyDescent="0.2">
      <c r="B2" s="551" t="s">
        <v>553</v>
      </c>
      <c r="C2" s="551"/>
      <c r="E2" s="32" t="s">
        <v>28</v>
      </c>
      <c r="F2" s="16" t="s">
        <v>29</v>
      </c>
    </row>
    <row r="3" spans="1:14" ht="15" customHeight="1" x14ac:dyDescent="0.2">
      <c r="B3" s="552" t="s">
        <v>554</v>
      </c>
      <c r="C3" s="552"/>
      <c r="E3" s="32" t="s">
        <v>31</v>
      </c>
      <c r="F3" s="16">
        <v>2026</v>
      </c>
    </row>
    <row r="4" spans="1:14" ht="15" customHeight="1" x14ac:dyDescent="0.2">
      <c r="E4" s="33" t="s">
        <v>32</v>
      </c>
      <c r="F4" s="18" t="s">
        <v>1306</v>
      </c>
    </row>
    <row r="11" spans="1:14" ht="10.5" customHeight="1" x14ac:dyDescent="0.2"/>
    <row r="12" spans="1:14" s="178" customFormat="1" ht="18.75" customHeight="1" x14ac:dyDescent="0.2">
      <c r="A12" s="176" t="s">
        <v>555</v>
      </c>
      <c r="B12" s="567" t="s">
        <v>556</v>
      </c>
      <c r="C12" s="567"/>
      <c r="D12" s="567"/>
      <c r="E12" s="567"/>
      <c r="F12" s="567"/>
      <c r="G12" s="177"/>
      <c r="H12" s="177"/>
      <c r="I12" s="177"/>
      <c r="J12" s="177"/>
      <c r="K12" s="177"/>
      <c r="L12" s="177"/>
      <c r="M12" s="177"/>
      <c r="N12" s="177"/>
    </row>
    <row r="13" spans="1:14" s="174" customFormat="1" ht="24.75" customHeight="1" x14ac:dyDescent="0.2">
      <c r="A13" s="179" t="s">
        <v>67</v>
      </c>
      <c r="B13" s="179" t="s">
        <v>557</v>
      </c>
      <c r="C13" s="180" t="s">
        <v>558</v>
      </c>
      <c r="D13" s="179" t="s">
        <v>559</v>
      </c>
      <c r="E13" s="181" t="s">
        <v>560</v>
      </c>
      <c r="F13" s="181" t="s">
        <v>561</v>
      </c>
      <c r="G13" s="568" t="s">
        <v>562</v>
      </c>
      <c r="H13" s="568"/>
      <c r="I13" s="182"/>
      <c r="J13" s="182"/>
      <c r="K13" s="182"/>
      <c r="L13" s="182"/>
      <c r="M13" s="182"/>
      <c r="N13" s="182"/>
    </row>
    <row r="14" spans="1:14" ht="16.5" customHeight="1" x14ac:dyDescent="0.2">
      <c r="A14" s="183">
        <v>1</v>
      </c>
      <c r="B14" s="184"/>
      <c r="C14" s="185"/>
      <c r="D14" s="186"/>
      <c r="E14" s="187"/>
      <c r="F14" s="53"/>
      <c r="G14" s="188"/>
      <c r="H14" s="188"/>
      <c r="I14" s="182"/>
      <c r="J14" s="182"/>
      <c r="K14" s="182"/>
      <c r="L14" s="182"/>
      <c r="M14" s="182"/>
      <c r="N14" s="182"/>
    </row>
    <row r="15" spans="1:14" ht="16.5" customHeight="1" x14ac:dyDescent="0.2">
      <c r="A15" s="183">
        <v>2</v>
      </c>
      <c r="B15" s="189"/>
      <c r="C15" s="185"/>
      <c r="D15" s="186"/>
      <c r="E15" s="187"/>
      <c r="F15" s="53"/>
      <c r="G15" s="188"/>
      <c r="H15" s="188"/>
      <c r="I15" s="182"/>
      <c r="J15" s="182"/>
      <c r="K15" s="182"/>
      <c r="L15" s="182"/>
      <c r="M15" s="182"/>
      <c r="N15" s="182"/>
    </row>
    <row r="16" spans="1:14" ht="16.5" customHeight="1" x14ac:dyDescent="0.2">
      <c r="A16" s="183">
        <v>3</v>
      </c>
      <c r="B16" s="189"/>
      <c r="C16" s="185"/>
      <c r="D16" s="186"/>
      <c r="E16" s="187"/>
      <c r="F16" s="53"/>
      <c r="G16" s="188"/>
      <c r="H16" s="188"/>
      <c r="I16" s="182"/>
      <c r="J16" s="182"/>
      <c r="K16" s="182"/>
      <c r="L16" s="182"/>
      <c r="M16" s="182"/>
      <c r="N16" s="182"/>
    </row>
    <row r="17" spans="1:14" ht="16.5" customHeight="1" x14ac:dyDescent="0.2">
      <c r="A17" s="183">
        <v>4</v>
      </c>
      <c r="B17" s="189"/>
      <c r="C17" s="185"/>
      <c r="D17" s="186"/>
      <c r="E17" s="187"/>
      <c r="F17" s="53"/>
      <c r="G17" s="188"/>
      <c r="H17" s="188"/>
      <c r="I17" s="182"/>
      <c r="J17" s="182"/>
      <c r="K17" s="182"/>
      <c r="L17" s="182"/>
      <c r="M17" s="182"/>
      <c r="N17" s="182"/>
    </row>
    <row r="18" spans="1:14" ht="16.5" customHeight="1" x14ac:dyDescent="0.2">
      <c r="A18" s="183">
        <v>5</v>
      </c>
      <c r="B18" s="189"/>
      <c r="C18" s="185"/>
      <c r="D18" s="186"/>
      <c r="E18" s="187"/>
      <c r="F18" s="53"/>
      <c r="G18" s="188"/>
      <c r="H18" s="188"/>
      <c r="I18" s="182"/>
      <c r="J18" s="182"/>
      <c r="K18" s="182"/>
      <c r="L18" s="182"/>
      <c r="M18" s="182"/>
      <c r="N18" s="182"/>
    </row>
    <row r="19" spans="1:14" ht="16.5" customHeight="1" x14ac:dyDescent="0.2">
      <c r="A19" s="183">
        <v>6</v>
      </c>
      <c r="B19" s="189"/>
      <c r="C19" s="185"/>
      <c r="D19" s="186"/>
      <c r="E19" s="187"/>
      <c r="F19" s="53"/>
      <c r="G19" s="188"/>
      <c r="H19" s="188"/>
      <c r="I19" s="182"/>
      <c r="J19" s="182"/>
      <c r="K19" s="182"/>
      <c r="L19" s="182"/>
      <c r="M19" s="182"/>
      <c r="N19" s="182"/>
    </row>
    <row r="20" spans="1:14" ht="16.5" customHeight="1" x14ac:dyDescent="0.2">
      <c r="A20" s="183">
        <v>7</v>
      </c>
      <c r="B20" s="189"/>
      <c r="C20" s="185"/>
      <c r="D20" s="186"/>
      <c r="E20" s="187"/>
      <c r="F20" s="53"/>
      <c r="G20" s="188"/>
      <c r="H20" s="188"/>
      <c r="I20" s="182"/>
      <c r="J20" s="182"/>
      <c r="K20" s="182"/>
      <c r="L20" s="182"/>
      <c r="M20" s="182"/>
      <c r="N20" s="182"/>
    </row>
    <row r="21" spans="1:14" ht="16.5" customHeight="1" x14ac:dyDescent="0.2">
      <c r="A21" s="183">
        <v>8</v>
      </c>
      <c r="B21" s="189"/>
      <c r="C21" s="185"/>
      <c r="D21" s="186"/>
      <c r="E21" s="187"/>
      <c r="F21" s="53"/>
      <c r="G21" s="188"/>
      <c r="H21" s="188"/>
      <c r="I21" s="182"/>
      <c r="J21" s="182"/>
      <c r="K21" s="182"/>
      <c r="L21" s="182"/>
      <c r="M21" s="182"/>
      <c r="N21" s="182"/>
    </row>
    <row r="22" spans="1:14" ht="16.5" customHeight="1" x14ac:dyDescent="0.2">
      <c r="A22" s="183">
        <v>9</v>
      </c>
      <c r="B22" s="189"/>
      <c r="C22" s="185"/>
      <c r="D22" s="186"/>
      <c r="E22" s="187"/>
      <c r="F22" s="53"/>
      <c r="G22" s="188"/>
      <c r="H22" s="188"/>
      <c r="I22" s="182"/>
      <c r="J22" s="182"/>
      <c r="K22" s="182"/>
      <c r="L22" s="182"/>
      <c r="M22" s="182"/>
      <c r="N22" s="182"/>
    </row>
    <row r="23" spans="1:14" ht="16.5" customHeight="1" x14ac:dyDescent="0.2">
      <c r="A23" s="183">
        <v>10</v>
      </c>
      <c r="B23" s="189"/>
      <c r="C23" s="185"/>
      <c r="D23" s="186"/>
      <c r="E23" s="187"/>
      <c r="F23" s="53"/>
      <c r="G23" s="188"/>
      <c r="H23" s="188"/>
      <c r="I23" s="182"/>
      <c r="J23" s="182"/>
      <c r="K23" s="182"/>
      <c r="L23" s="182"/>
      <c r="M23" s="182"/>
      <c r="N23" s="182"/>
    </row>
    <row r="24" spans="1:14" ht="14.25" customHeight="1" x14ac:dyDescent="0.2">
      <c r="D24" s="182"/>
      <c r="E24" s="182"/>
      <c r="F24" s="182"/>
      <c r="G24" s="182"/>
      <c r="H24" s="182"/>
      <c r="I24" s="182"/>
      <c r="J24" s="182"/>
      <c r="K24" s="182"/>
      <c r="L24" s="182"/>
      <c r="M24" s="182"/>
      <c r="N24" s="182"/>
    </row>
    <row r="25" spans="1:14" ht="14.25" customHeight="1" x14ac:dyDescent="0.2">
      <c r="D25" s="182"/>
      <c r="E25" s="182"/>
      <c r="F25" s="182"/>
      <c r="G25" s="182"/>
      <c r="H25" s="182"/>
      <c r="I25" s="182"/>
      <c r="J25" s="182"/>
      <c r="K25" s="182"/>
      <c r="L25" s="182"/>
      <c r="M25" s="182"/>
      <c r="N25" s="182"/>
    </row>
    <row r="26" spans="1:14" ht="11.25" customHeight="1" x14ac:dyDescent="0.2">
      <c r="D26" s="182"/>
      <c r="E26" s="182"/>
      <c r="F26" s="182"/>
      <c r="G26" s="182"/>
      <c r="H26" s="182"/>
      <c r="I26" s="182"/>
      <c r="J26" s="182"/>
      <c r="K26" s="182"/>
      <c r="L26" s="182"/>
      <c r="M26" s="182"/>
      <c r="N26" s="182"/>
    </row>
    <row r="27" spans="1:14" ht="18" customHeight="1" x14ac:dyDescent="0.2">
      <c r="A27" s="182"/>
      <c r="B27" s="567" t="s">
        <v>563</v>
      </c>
      <c r="C27" s="567"/>
      <c r="D27" s="567"/>
      <c r="E27" s="567"/>
      <c r="F27" s="567"/>
      <c r="G27" s="182"/>
      <c r="H27" s="182"/>
      <c r="I27" s="182"/>
      <c r="J27" s="182"/>
      <c r="K27" s="182"/>
      <c r="L27" s="182"/>
      <c r="M27" s="182"/>
      <c r="N27" s="182"/>
    </row>
    <row r="28" spans="1:14" ht="24.75" customHeight="1" x14ac:dyDescent="0.2">
      <c r="A28" s="179" t="s">
        <v>67</v>
      </c>
      <c r="B28" s="179" t="s">
        <v>564</v>
      </c>
      <c r="C28" s="180" t="s">
        <v>565</v>
      </c>
      <c r="D28" s="180" t="s">
        <v>558</v>
      </c>
      <c r="E28" s="179" t="s">
        <v>559</v>
      </c>
      <c r="F28" s="179" t="s">
        <v>566</v>
      </c>
      <c r="G28" s="179" t="s">
        <v>560</v>
      </c>
      <c r="H28" s="179" t="s">
        <v>562</v>
      </c>
      <c r="I28" s="182"/>
      <c r="J28" s="182"/>
      <c r="K28" s="182"/>
      <c r="L28" s="182"/>
      <c r="M28" s="182"/>
      <c r="N28" s="182"/>
    </row>
    <row r="29" spans="1:14" ht="16.5" customHeight="1" x14ac:dyDescent="0.2">
      <c r="A29" s="183">
        <v>1</v>
      </c>
      <c r="B29" s="184"/>
      <c r="C29" s="185"/>
      <c r="D29" s="185"/>
      <c r="E29" s="186"/>
      <c r="F29" s="190"/>
      <c r="G29" s="191"/>
      <c r="H29" s="188"/>
      <c r="I29" s="182"/>
      <c r="J29" s="182"/>
      <c r="K29" s="182"/>
      <c r="L29" s="182"/>
      <c r="M29" s="182"/>
      <c r="N29" s="182"/>
    </row>
    <row r="30" spans="1:14" ht="16.5" customHeight="1" x14ac:dyDescent="0.2">
      <c r="A30" s="183">
        <v>2</v>
      </c>
      <c r="B30" s="189"/>
      <c r="C30" s="192"/>
      <c r="D30" s="185"/>
      <c r="E30" s="186"/>
      <c r="F30" s="190"/>
      <c r="G30" s="191"/>
      <c r="H30" s="188"/>
      <c r="I30" s="182"/>
      <c r="J30" s="182"/>
      <c r="K30" s="182"/>
      <c r="L30" s="182"/>
      <c r="M30" s="182"/>
      <c r="N30" s="182"/>
    </row>
    <row r="31" spans="1:14" ht="16.5" customHeight="1" x14ac:dyDescent="0.2">
      <c r="A31" s="183">
        <v>3</v>
      </c>
      <c r="B31" s="189"/>
      <c r="C31" s="192"/>
      <c r="D31" s="185"/>
      <c r="E31" s="186"/>
      <c r="F31" s="190"/>
      <c r="G31" s="191"/>
      <c r="H31" s="188"/>
      <c r="I31" s="182"/>
      <c r="J31" s="182"/>
      <c r="K31" s="182"/>
      <c r="L31" s="182"/>
      <c r="M31" s="182"/>
      <c r="N31" s="182"/>
    </row>
    <row r="32" spans="1:14" ht="16.5" customHeight="1" x14ac:dyDescent="0.2">
      <c r="A32" s="183">
        <v>4</v>
      </c>
      <c r="B32" s="189"/>
      <c r="C32" s="192"/>
      <c r="D32" s="185"/>
      <c r="E32" s="186"/>
      <c r="F32" s="190"/>
      <c r="G32" s="191"/>
      <c r="H32" s="188"/>
      <c r="I32" s="182"/>
      <c r="J32" s="182"/>
      <c r="K32" s="182"/>
      <c r="L32" s="182"/>
      <c r="M32" s="182"/>
      <c r="N32" s="182"/>
    </row>
    <row r="33" spans="1:14" ht="16.5" customHeight="1" x14ac:dyDescent="0.2">
      <c r="A33" s="183">
        <v>5</v>
      </c>
      <c r="B33" s="189"/>
      <c r="C33" s="192"/>
      <c r="D33" s="185"/>
      <c r="E33" s="186"/>
      <c r="F33" s="190"/>
      <c r="G33" s="191"/>
      <c r="H33" s="188"/>
      <c r="I33" s="182"/>
      <c r="J33" s="182"/>
      <c r="K33" s="182"/>
      <c r="L33" s="182"/>
      <c r="M33" s="182"/>
      <c r="N33" s="182"/>
    </row>
    <row r="34" spans="1:14" ht="16.5" customHeight="1" x14ac:dyDescent="0.2">
      <c r="A34" s="183">
        <v>6</v>
      </c>
      <c r="B34" s="189"/>
      <c r="C34" s="192"/>
      <c r="D34" s="185"/>
      <c r="E34" s="186"/>
      <c r="F34" s="190"/>
      <c r="G34" s="191"/>
      <c r="H34" s="188"/>
      <c r="I34" s="182"/>
      <c r="J34" s="182"/>
      <c r="K34" s="182"/>
      <c r="L34" s="182"/>
      <c r="M34" s="182"/>
      <c r="N34" s="182"/>
    </row>
    <row r="35" spans="1:14" ht="16.5" customHeight="1" x14ac:dyDescent="0.2">
      <c r="A35" s="183">
        <v>7</v>
      </c>
      <c r="B35" s="189"/>
      <c r="C35" s="192"/>
      <c r="D35" s="185"/>
      <c r="E35" s="186"/>
      <c r="F35" s="190"/>
      <c r="G35" s="191"/>
      <c r="H35" s="188"/>
      <c r="I35" s="182"/>
      <c r="J35" s="182"/>
      <c r="K35" s="182"/>
      <c r="L35" s="182"/>
      <c r="M35" s="182"/>
      <c r="N35" s="182"/>
    </row>
    <row r="36" spans="1:14" ht="16.5" customHeight="1" x14ac:dyDescent="0.2">
      <c r="A36" s="183">
        <v>8</v>
      </c>
      <c r="B36" s="189"/>
      <c r="C36" s="192"/>
      <c r="D36" s="185"/>
      <c r="E36" s="186"/>
      <c r="F36" s="190"/>
      <c r="G36" s="191"/>
      <c r="H36" s="188"/>
      <c r="I36" s="182"/>
      <c r="J36" s="182"/>
      <c r="K36" s="182"/>
      <c r="L36" s="182"/>
      <c r="M36" s="182"/>
      <c r="N36" s="182"/>
    </row>
    <row r="37" spans="1:14" ht="16.5" customHeight="1" x14ac:dyDescent="0.2">
      <c r="A37" s="183">
        <v>9</v>
      </c>
      <c r="B37" s="189"/>
      <c r="C37" s="192"/>
      <c r="D37" s="194"/>
      <c r="E37" s="195"/>
      <c r="F37" s="53"/>
      <c r="G37" s="191"/>
      <c r="H37" s="188"/>
      <c r="I37" s="182"/>
      <c r="J37" s="182"/>
      <c r="K37" s="182"/>
      <c r="L37" s="182"/>
      <c r="M37" s="182"/>
      <c r="N37" s="182"/>
    </row>
    <row r="38" spans="1:14" ht="16.5" customHeight="1" x14ac:dyDescent="0.2">
      <c r="A38" s="183">
        <v>10</v>
      </c>
      <c r="B38" s="189"/>
      <c r="C38" s="192"/>
      <c r="D38" s="194"/>
      <c r="E38" s="195"/>
      <c r="F38" s="53"/>
      <c r="G38" s="191"/>
      <c r="H38" s="188"/>
      <c r="I38" s="182"/>
      <c r="J38" s="182"/>
      <c r="K38" s="182"/>
      <c r="L38" s="182"/>
      <c r="M38" s="182"/>
      <c r="N38" s="182"/>
    </row>
    <row r="39" spans="1:14" ht="14.25" customHeight="1" x14ac:dyDescent="0.2">
      <c r="A39" s="182"/>
      <c r="B39" s="182"/>
      <c r="C39" s="182"/>
      <c r="D39" s="182"/>
      <c r="E39" s="182"/>
      <c r="F39" s="182"/>
      <c r="G39" s="182"/>
      <c r="H39" s="182"/>
      <c r="I39" s="182"/>
      <c r="J39" s="182"/>
      <c r="K39" s="182"/>
      <c r="L39" s="182"/>
      <c r="M39" s="182"/>
      <c r="N39" s="182"/>
    </row>
    <row r="40" spans="1:14" ht="14.25" customHeight="1" x14ac:dyDescent="0.2">
      <c r="A40" s="182"/>
      <c r="B40" s="182"/>
      <c r="C40" s="182"/>
      <c r="D40" s="182"/>
      <c r="E40" s="182"/>
      <c r="F40" s="182"/>
      <c r="G40" s="182"/>
      <c r="H40" s="182"/>
      <c r="I40" s="182"/>
      <c r="J40" s="182"/>
      <c r="K40" s="182"/>
      <c r="L40" s="182"/>
      <c r="M40" s="182"/>
      <c r="N40" s="182"/>
    </row>
    <row r="41" spans="1:14" ht="14.25" customHeight="1" x14ac:dyDescent="0.2">
      <c r="A41" s="182"/>
      <c r="B41" s="182"/>
      <c r="C41" s="182"/>
      <c r="D41" s="182"/>
      <c r="E41" s="182"/>
      <c r="F41" s="182"/>
      <c r="G41" s="182"/>
      <c r="H41" s="182"/>
      <c r="I41" s="182"/>
      <c r="J41" s="182"/>
      <c r="K41" s="182"/>
      <c r="L41" s="182"/>
      <c r="M41" s="182"/>
      <c r="N41" s="182"/>
    </row>
    <row r="42" spans="1:14" ht="14.25" customHeight="1" x14ac:dyDescent="0.2">
      <c r="A42" s="182"/>
      <c r="B42" s="182"/>
      <c r="C42" s="182"/>
      <c r="D42" s="182"/>
      <c r="E42" s="182"/>
      <c r="F42" s="182"/>
      <c r="G42" s="182"/>
      <c r="H42" s="182"/>
      <c r="I42" s="182"/>
      <c r="J42" s="182"/>
      <c r="K42" s="182"/>
      <c r="L42" s="182"/>
      <c r="M42" s="182"/>
      <c r="N42" s="182"/>
    </row>
    <row r="43" spans="1:14" ht="14.25" customHeight="1" x14ac:dyDescent="0.2">
      <c r="A43" s="196"/>
      <c r="B43" s="196"/>
      <c r="C43" s="196"/>
      <c r="D43" s="570" t="s">
        <v>108</v>
      </c>
      <c r="E43" s="570"/>
      <c r="F43" s="570"/>
      <c r="G43" s="182"/>
      <c r="H43" s="182"/>
      <c r="I43" s="182"/>
      <c r="J43" s="182"/>
      <c r="K43" s="182"/>
      <c r="L43" s="182"/>
      <c r="M43" s="182"/>
      <c r="N43" s="182"/>
    </row>
    <row r="44" spans="1:14" ht="14.25" customHeight="1" x14ac:dyDescent="0.2">
      <c r="A44" s="196"/>
      <c r="B44" s="196"/>
      <c r="C44" s="196"/>
      <c r="D44" s="571"/>
      <c r="E44" s="571"/>
      <c r="F44" s="571"/>
      <c r="G44" s="182"/>
      <c r="H44" s="182"/>
      <c r="I44" s="182"/>
      <c r="J44" s="182"/>
      <c r="K44" s="182"/>
      <c r="L44" s="182"/>
      <c r="M44" s="182"/>
      <c r="N44" s="182"/>
    </row>
    <row r="45" spans="1:14" ht="17.25" customHeight="1" x14ac:dyDescent="0.2">
      <c r="A45" s="572" t="s">
        <v>109</v>
      </c>
      <c r="B45" s="572"/>
      <c r="C45" s="572"/>
      <c r="D45" s="569" t="s">
        <v>567</v>
      </c>
      <c r="E45" s="569"/>
      <c r="F45" s="569"/>
      <c r="G45" s="182"/>
      <c r="H45" s="182"/>
      <c r="I45" s="182"/>
      <c r="J45" s="182"/>
      <c r="K45" s="182"/>
    </row>
    <row r="46" spans="1:14" ht="17.25" customHeight="1" x14ac:dyDescent="0.2">
      <c r="A46" s="197"/>
      <c r="B46" s="197"/>
      <c r="C46" s="198" t="s">
        <v>21</v>
      </c>
      <c r="D46" s="569" t="s">
        <v>22</v>
      </c>
      <c r="E46" s="569"/>
      <c r="F46" s="569"/>
      <c r="G46" s="182"/>
      <c r="H46" s="182"/>
      <c r="I46" s="182"/>
      <c r="J46" s="182"/>
      <c r="K46" s="182"/>
    </row>
    <row r="47" spans="1:14" ht="17.25" customHeight="1" x14ac:dyDescent="0.2">
      <c r="A47" s="197"/>
      <c r="B47" s="197"/>
      <c r="C47" s="198" t="s">
        <v>23</v>
      </c>
      <c r="D47" s="569" t="s">
        <v>568</v>
      </c>
      <c r="E47" s="569"/>
      <c r="F47" s="569"/>
      <c r="G47" s="182"/>
      <c r="H47" s="182"/>
      <c r="I47" s="182"/>
      <c r="J47" s="182"/>
      <c r="K47" s="182"/>
    </row>
    <row r="48" spans="1:14" ht="17.25" customHeight="1" x14ac:dyDescent="0.2">
      <c r="A48" s="197"/>
      <c r="B48" s="197"/>
      <c r="C48" s="198" t="s">
        <v>25</v>
      </c>
      <c r="D48" s="569" t="s">
        <v>569</v>
      </c>
      <c r="E48" s="569"/>
      <c r="F48" s="569"/>
      <c r="G48" s="182"/>
      <c r="H48" s="182"/>
      <c r="I48" s="182"/>
      <c r="J48" s="182"/>
      <c r="K48" s="182"/>
    </row>
    <row r="49" spans="1:11" ht="14.25" customHeight="1" x14ac:dyDescent="0.2">
      <c r="A49" s="182"/>
      <c r="B49" s="182"/>
      <c r="C49" s="182"/>
      <c r="D49" s="182"/>
      <c r="E49" s="182"/>
      <c r="F49" s="182"/>
      <c r="G49" s="182"/>
      <c r="H49" s="182"/>
      <c r="I49" s="182"/>
      <c r="J49" s="182"/>
      <c r="K49" s="182"/>
    </row>
    <row r="50" spans="1:11" ht="14.25" customHeight="1" x14ac:dyDescent="0.2">
      <c r="A50" s="182"/>
      <c r="B50" s="182"/>
      <c r="C50" s="182"/>
      <c r="D50" s="182"/>
      <c r="E50" s="182"/>
      <c r="F50" s="182"/>
      <c r="G50" s="182"/>
      <c r="H50" s="182"/>
      <c r="I50" s="182"/>
      <c r="J50" s="182"/>
      <c r="K50" s="182"/>
    </row>
    <row r="51" spans="1:11" ht="14.25" customHeight="1" x14ac:dyDescent="0.2">
      <c r="A51" s="182"/>
      <c r="B51" s="182"/>
      <c r="C51" s="182"/>
      <c r="D51" s="182"/>
      <c r="E51" s="182"/>
      <c r="F51" s="182"/>
      <c r="G51" s="182"/>
      <c r="H51" s="182"/>
      <c r="I51" s="182"/>
      <c r="J51" s="182"/>
      <c r="K51" s="182"/>
    </row>
    <row r="52" spans="1:11" ht="14.25" customHeight="1" x14ac:dyDescent="0.2">
      <c r="A52" s="182"/>
      <c r="B52" s="182"/>
      <c r="C52" s="182"/>
      <c r="D52" s="182"/>
      <c r="E52" s="182"/>
      <c r="F52" s="182"/>
      <c r="G52" s="182"/>
      <c r="H52" s="182"/>
      <c r="I52" s="182"/>
      <c r="J52" s="182"/>
      <c r="K52" s="182"/>
    </row>
    <row r="53" spans="1:11" ht="14.25" customHeight="1" x14ac:dyDescent="0.2">
      <c r="A53" s="182"/>
      <c r="B53" s="182"/>
      <c r="C53" s="182"/>
      <c r="D53" s="182"/>
      <c r="E53" s="182"/>
      <c r="F53" s="182"/>
      <c r="G53" s="182"/>
      <c r="H53" s="182"/>
      <c r="I53" s="182"/>
      <c r="J53" s="182"/>
      <c r="K53" s="182"/>
    </row>
    <row r="54" spans="1:11" ht="14.25" customHeight="1" x14ac:dyDescent="0.2">
      <c r="A54" s="182"/>
      <c r="B54" s="182"/>
      <c r="C54" s="182"/>
      <c r="D54" s="182"/>
      <c r="E54" s="182"/>
      <c r="F54" s="182"/>
      <c r="G54" s="182"/>
      <c r="H54" s="182"/>
      <c r="I54" s="182"/>
      <c r="J54" s="182"/>
      <c r="K54" s="182"/>
    </row>
    <row r="55" spans="1:11" ht="14.25" customHeight="1" x14ac:dyDescent="0.2">
      <c r="A55" s="182"/>
      <c r="B55" s="182"/>
      <c r="C55" s="182"/>
      <c r="D55" s="182"/>
      <c r="E55" s="182"/>
      <c r="F55" s="182"/>
      <c r="G55" s="182"/>
      <c r="H55" s="182"/>
      <c r="I55" s="182"/>
      <c r="J55" s="182"/>
      <c r="K55" s="182"/>
    </row>
    <row r="56" spans="1:11" ht="14.25" customHeight="1" x14ac:dyDescent="0.2">
      <c r="A56" s="182"/>
      <c r="B56" s="182"/>
      <c r="C56" s="182"/>
      <c r="D56" s="182"/>
      <c r="E56" s="182"/>
      <c r="F56" s="182"/>
      <c r="G56" s="182"/>
      <c r="H56" s="182"/>
      <c r="I56" s="182"/>
      <c r="J56" s="182"/>
      <c r="K56" s="182"/>
    </row>
    <row r="57" spans="1:11" ht="14.25" customHeight="1" x14ac:dyDescent="0.2">
      <c r="A57" s="182"/>
      <c r="B57" s="182"/>
      <c r="C57" s="182"/>
      <c r="D57" s="182"/>
      <c r="E57" s="182"/>
      <c r="F57" s="182"/>
      <c r="G57" s="182"/>
      <c r="H57" s="182"/>
      <c r="I57" s="182"/>
      <c r="J57" s="182"/>
      <c r="K57" s="182"/>
    </row>
    <row r="58" spans="1:11" ht="14.25" customHeight="1" x14ac:dyDescent="0.2">
      <c r="A58" s="182"/>
      <c r="B58" s="182"/>
      <c r="C58" s="182"/>
      <c r="D58" s="182"/>
      <c r="E58" s="182"/>
      <c r="F58" s="182"/>
      <c r="G58" s="182"/>
      <c r="H58" s="182"/>
      <c r="I58" s="182"/>
      <c r="J58" s="182"/>
      <c r="K58" s="182"/>
    </row>
    <row r="59" spans="1:11" ht="14.25" customHeight="1" x14ac:dyDescent="0.2">
      <c r="A59" s="182"/>
      <c r="B59" s="182"/>
      <c r="C59" s="182"/>
      <c r="D59" s="182"/>
      <c r="E59" s="182"/>
      <c r="F59" s="182"/>
      <c r="G59" s="182"/>
      <c r="H59" s="182"/>
      <c r="I59" s="182"/>
      <c r="J59" s="182"/>
      <c r="K59" s="182"/>
    </row>
    <row r="60" spans="1:11" ht="14.25" customHeight="1" x14ac:dyDescent="0.2">
      <c r="A60" s="182"/>
      <c r="B60" s="182"/>
      <c r="C60" s="182"/>
      <c r="D60" s="182"/>
      <c r="E60" s="182"/>
      <c r="F60" s="182"/>
      <c r="G60" s="182"/>
      <c r="H60" s="182"/>
      <c r="I60" s="182"/>
      <c r="J60" s="182"/>
      <c r="K60" s="182"/>
    </row>
    <row r="61" spans="1:11" ht="14.25" customHeight="1" x14ac:dyDescent="0.2">
      <c r="A61" s="182"/>
      <c r="B61" s="182"/>
      <c r="C61" s="182"/>
      <c r="D61" s="182"/>
      <c r="E61" s="182"/>
      <c r="F61" s="182"/>
      <c r="G61" s="182"/>
      <c r="H61" s="182"/>
      <c r="I61" s="182"/>
      <c r="J61" s="182"/>
      <c r="K61" s="182"/>
    </row>
    <row r="62" spans="1:11" ht="14.25" customHeight="1" x14ac:dyDescent="0.2">
      <c r="A62" s="182"/>
      <c r="B62" s="182"/>
      <c r="C62" s="182"/>
      <c r="D62" s="182"/>
      <c r="E62" s="182"/>
      <c r="F62" s="182"/>
      <c r="G62" s="182"/>
      <c r="H62" s="182"/>
      <c r="I62" s="182"/>
      <c r="J62" s="182"/>
      <c r="K62" s="182"/>
    </row>
    <row r="63" spans="1:11" ht="14.25" customHeight="1" x14ac:dyDescent="0.2">
      <c r="A63" s="182"/>
      <c r="B63" s="182"/>
      <c r="C63" s="182"/>
      <c r="D63" s="182"/>
      <c r="E63" s="182"/>
      <c r="F63" s="182"/>
      <c r="G63" s="182"/>
      <c r="H63" s="182"/>
      <c r="I63" s="182"/>
      <c r="J63" s="182"/>
      <c r="K63" s="182"/>
    </row>
    <row r="64" spans="1:11" ht="14.25" customHeight="1" x14ac:dyDescent="0.2">
      <c r="A64" s="182"/>
      <c r="B64" s="182"/>
      <c r="C64" s="182"/>
      <c r="D64" s="182"/>
      <c r="E64" s="182"/>
      <c r="F64" s="182"/>
      <c r="G64" s="182"/>
      <c r="H64" s="182"/>
      <c r="I64" s="182"/>
      <c r="J64" s="182"/>
      <c r="K64" s="182"/>
    </row>
    <row r="65" spans="1:11" ht="14.25" customHeight="1" x14ac:dyDescent="0.2">
      <c r="A65" s="182"/>
      <c r="B65" s="182"/>
      <c r="C65" s="182"/>
      <c r="D65" s="182"/>
      <c r="E65" s="182"/>
      <c r="F65" s="182"/>
      <c r="G65" s="182"/>
      <c r="H65" s="182"/>
      <c r="I65" s="182"/>
      <c r="J65" s="182"/>
      <c r="K65" s="182"/>
    </row>
    <row r="66" spans="1:11" ht="14.25" customHeight="1" x14ac:dyDescent="0.2">
      <c r="A66" s="182"/>
      <c r="B66" s="182"/>
      <c r="C66" s="182"/>
      <c r="D66" s="182"/>
      <c r="E66" s="182"/>
      <c r="F66" s="182"/>
      <c r="G66" s="182"/>
      <c r="H66" s="182"/>
      <c r="I66" s="182"/>
      <c r="J66" s="182"/>
      <c r="K66" s="182"/>
    </row>
    <row r="67" spans="1:11" ht="14.25" customHeight="1" x14ac:dyDescent="0.2">
      <c r="A67" s="182"/>
      <c r="B67" s="182"/>
      <c r="C67" s="182"/>
      <c r="D67" s="182"/>
      <c r="E67" s="182"/>
      <c r="F67" s="182"/>
      <c r="G67" s="182"/>
      <c r="H67" s="182"/>
      <c r="I67" s="182"/>
      <c r="J67" s="182"/>
      <c r="K67" s="182"/>
    </row>
    <row r="68" spans="1:11" ht="14.25" customHeight="1" x14ac:dyDescent="0.2">
      <c r="A68" s="182"/>
      <c r="B68" s="182"/>
      <c r="C68" s="182"/>
      <c r="D68" s="182"/>
      <c r="E68" s="182"/>
      <c r="F68" s="182"/>
      <c r="G68" s="182"/>
      <c r="H68" s="182"/>
      <c r="I68" s="182"/>
      <c r="J68" s="182"/>
      <c r="K68" s="182"/>
    </row>
    <row r="69" spans="1:11" ht="14.25" customHeight="1" x14ac:dyDescent="0.2">
      <c r="A69" s="182"/>
      <c r="B69" s="182"/>
      <c r="C69" s="182"/>
      <c r="D69" s="182"/>
      <c r="E69" s="182"/>
      <c r="F69" s="182"/>
      <c r="G69" s="182"/>
      <c r="H69" s="182"/>
      <c r="I69" s="182"/>
      <c r="J69" s="182"/>
      <c r="K69" s="182"/>
    </row>
    <row r="70" spans="1:11" ht="14.25" customHeight="1" x14ac:dyDescent="0.2">
      <c r="A70" s="182"/>
      <c r="B70" s="182"/>
      <c r="C70" s="182"/>
      <c r="D70" s="182"/>
      <c r="E70" s="182"/>
      <c r="F70" s="182"/>
      <c r="G70" s="182"/>
      <c r="H70" s="182"/>
      <c r="I70" s="182"/>
      <c r="J70" s="182"/>
      <c r="K70" s="182"/>
    </row>
  </sheetData>
  <sheetProtection sheet="1" objects="1" scenarios="1"/>
  <mergeCells count="12">
    <mergeCell ref="D47:F47"/>
    <mergeCell ref="D48:F48"/>
    <mergeCell ref="D43:F43"/>
    <mergeCell ref="D44:F44"/>
    <mergeCell ref="A45:C45"/>
    <mergeCell ref="D45:F45"/>
    <mergeCell ref="D46:F46"/>
    <mergeCell ref="B2:C2"/>
    <mergeCell ref="B3:C3"/>
    <mergeCell ref="B12:F12"/>
    <mergeCell ref="G13:H13"/>
    <mergeCell ref="B27:F27"/>
  </mergeCells>
  <dataValidations count="1">
    <dataValidation type="list" operator="equal" allowBlank="1" showErrorMessage="1" sqref="F14:F23" xr:uid="{00000000-0002-0000-0500-000000000000}">
      <formula1>"REFORMA,ADEQUAÇÃO,AMPLIAÇÃO,FINANCEIRO"</formula1>
      <formula2>0</formula2>
    </dataValidation>
  </dataValidations>
  <pageMargins left="0.45972222222222198" right="0.52013888888888904" top="0.7" bottom="0.32986111111111099" header="0.511811023622047" footer="0.511811023622047"/>
  <pageSetup paperSize="9" scale="72" orientation="landscape" horizontalDpi="300" verticalDpi="300"/>
  <rowBreaks count="1" manualBreakCount="1">
    <brk id="48" max="16383" man="1"/>
  </row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K194"/>
  <sheetViews>
    <sheetView showGridLines="0" topLeftCell="A26" zoomScale="98" zoomScaleNormal="98" workbookViewId="0">
      <selection activeCell="I10" sqref="I10"/>
    </sheetView>
  </sheetViews>
  <sheetFormatPr defaultColWidth="8.7109375" defaultRowHeight="12.75" x14ac:dyDescent="0.2"/>
  <cols>
    <col min="1" max="1" width="7.42578125" customWidth="1"/>
    <col min="2" max="2" width="27" customWidth="1"/>
    <col min="3" max="3" width="16.28515625" customWidth="1"/>
    <col min="4" max="6" width="16.42578125" customWidth="1"/>
    <col min="7" max="7" width="17.28515625" customWidth="1"/>
    <col min="8" max="8" width="17.7109375" customWidth="1"/>
    <col min="9" max="9" width="8" customWidth="1"/>
    <col min="10" max="10" width="6.7109375" customWidth="1"/>
  </cols>
  <sheetData>
    <row r="2" spans="1:11" ht="13.5" x14ac:dyDescent="0.2">
      <c r="B2" s="573" t="s">
        <v>570</v>
      </c>
      <c r="C2" s="573"/>
      <c r="D2" s="573"/>
      <c r="E2" s="573"/>
      <c r="G2" s="32" t="s">
        <v>28</v>
      </c>
      <c r="H2" s="16" t="s">
        <v>29</v>
      </c>
    </row>
    <row r="3" spans="1:11" ht="14.25" customHeight="1" x14ac:dyDescent="0.2">
      <c r="B3" s="574" t="s">
        <v>571</v>
      </c>
      <c r="C3" s="574"/>
      <c r="D3" s="574"/>
      <c r="E3" s="574"/>
      <c r="G3" s="32" t="s">
        <v>31</v>
      </c>
      <c r="H3" s="16">
        <v>2026</v>
      </c>
    </row>
    <row r="4" spans="1:11" x14ac:dyDescent="0.2">
      <c r="G4" s="33" t="s">
        <v>32</v>
      </c>
      <c r="H4" s="18" t="s">
        <v>1306</v>
      </c>
    </row>
    <row r="6" spans="1:11" x14ac:dyDescent="0.2">
      <c r="K6" s="199" t="s">
        <v>132</v>
      </c>
    </row>
    <row r="11" spans="1:11" ht="15" customHeight="1" x14ac:dyDescent="0.2">
      <c r="B11" s="200" t="s">
        <v>572</v>
      </c>
      <c r="C11" s="575" t="s">
        <v>573</v>
      </c>
      <c r="D11" s="575"/>
      <c r="E11" s="575"/>
      <c r="F11" s="575"/>
      <c r="G11" s="575"/>
    </row>
    <row r="12" spans="1:11" s="201" customFormat="1" ht="7.5" customHeight="1" x14ac:dyDescent="0.2"/>
    <row r="13" spans="1:11" s="201" customFormat="1" ht="24.75" customHeight="1" x14ac:dyDescent="0.2">
      <c r="A13" s="202" t="s">
        <v>141</v>
      </c>
      <c r="B13" s="202" t="s">
        <v>574</v>
      </c>
      <c r="C13" s="202" t="s">
        <v>575</v>
      </c>
      <c r="D13" s="202" t="s">
        <v>576</v>
      </c>
      <c r="E13" s="202" t="s">
        <v>577</v>
      </c>
      <c r="F13" s="202" t="s">
        <v>578</v>
      </c>
      <c r="G13" s="202" t="s">
        <v>579</v>
      </c>
      <c r="H13" s="202" t="s">
        <v>580</v>
      </c>
    </row>
    <row r="14" spans="1:11" ht="7.5" customHeight="1" x14ac:dyDescent="0.2">
      <c r="B14" s="203"/>
      <c r="C14" s="204"/>
      <c r="D14" s="204"/>
      <c r="E14" s="204"/>
      <c r="F14" s="204"/>
      <c r="G14" s="204"/>
    </row>
    <row r="15" spans="1:11" ht="14.25" customHeight="1" x14ac:dyDescent="0.2">
      <c r="A15" s="576" t="s">
        <v>581</v>
      </c>
      <c r="B15" s="576"/>
      <c r="C15" s="576"/>
      <c r="D15" s="576"/>
      <c r="E15" s="576"/>
      <c r="F15" s="576"/>
      <c r="G15" s="576"/>
      <c r="H15" s="576"/>
    </row>
    <row r="16" spans="1:11" ht="14.25" customHeight="1" x14ac:dyDescent="0.2">
      <c r="A16" s="205" t="s">
        <v>582</v>
      </c>
      <c r="B16" s="206" t="s">
        <v>583</v>
      </c>
      <c r="C16" s="207"/>
      <c r="D16" s="208"/>
      <c r="E16" s="209"/>
      <c r="F16" s="207"/>
      <c r="G16" s="208"/>
      <c r="H16" s="209"/>
    </row>
    <row r="17" spans="1:8" ht="14.25" customHeight="1" x14ac:dyDescent="0.2">
      <c r="A17" s="210" t="s">
        <v>584</v>
      </c>
      <c r="B17" s="211" t="s">
        <v>585</v>
      </c>
      <c r="C17" s="212"/>
      <c r="D17" s="213"/>
      <c r="E17" s="214"/>
      <c r="F17" s="212"/>
      <c r="G17" s="213"/>
      <c r="H17" s="209"/>
    </row>
    <row r="18" spans="1:8" ht="14.25" customHeight="1" x14ac:dyDescent="0.2">
      <c r="A18" s="205" t="s">
        <v>586</v>
      </c>
      <c r="B18" s="211" t="s">
        <v>587</v>
      </c>
      <c r="C18" s="212"/>
      <c r="D18" s="213"/>
      <c r="E18" s="214"/>
      <c r="F18" s="212"/>
      <c r="G18" s="213"/>
      <c r="H18" s="209"/>
    </row>
    <row r="19" spans="1:8" ht="14.25" customHeight="1" x14ac:dyDescent="0.2">
      <c r="A19" s="210" t="s">
        <v>588</v>
      </c>
      <c r="B19" s="211" t="s">
        <v>589</v>
      </c>
      <c r="C19" s="212"/>
      <c r="D19" s="213"/>
      <c r="E19" s="214"/>
      <c r="F19" s="212"/>
      <c r="G19" s="213"/>
      <c r="H19" s="209"/>
    </row>
    <row r="20" spans="1:8" ht="14.25" customHeight="1" x14ac:dyDescent="0.2">
      <c r="A20" s="205" t="s">
        <v>590</v>
      </c>
      <c r="B20" s="211" t="s">
        <v>591</v>
      </c>
      <c r="C20" s="212"/>
      <c r="D20" s="213"/>
      <c r="E20" s="214"/>
      <c r="F20" s="212"/>
      <c r="G20" s="213"/>
      <c r="H20" s="209"/>
    </row>
    <row r="21" spans="1:8" ht="14.25" customHeight="1" x14ac:dyDescent="0.2">
      <c r="A21" s="210" t="s">
        <v>592</v>
      </c>
      <c r="B21" s="211" t="s">
        <v>593</v>
      </c>
      <c r="C21" s="207"/>
      <c r="D21" s="208"/>
      <c r="E21" s="209"/>
      <c r="F21" s="207"/>
      <c r="G21" s="208"/>
      <c r="H21" s="209"/>
    </row>
    <row r="22" spans="1:8" ht="14.25" customHeight="1" x14ac:dyDescent="0.2">
      <c r="A22" s="205" t="s">
        <v>594</v>
      </c>
      <c r="B22" s="211" t="s">
        <v>595</v>
      </c>
      <c r="C22" s="207"/>
      <c r="D22" s="208"/>
      <c r="E22" s="209"/>
      <c r="F22" s="207"/>
      <c r="G22" s="208"/>
      <c r="H22" s="209"/>
    </row>
    <row r="23" spans="1:8" ht="14.25" customHeight="1" x14ac:dyDescent="0.2">
      <c r="A23" s="210" t="s">
        <v>596</v>
      </c>
      <c r="B23" s="211" t="s">
        <v>597</v>
      </c>
      <c r="C23" s="207"/>
      <c r="D23" s="208"/>
      <c r="E23" s="209"/>
      <c r="F23" s="207"/>
      <c r="G23" s="208"/>
      <c r="H23" s="209"/>
    </row>
    <row r="24" spans="1:8" ht="14.25" customHeight="1" x14ac:dyDescent="0.2">
      <c r="A24" s="205" t="s">
        <v>598</v>
      </c>
      <c r="B24" s="211" t="s">
        <v>599</v>
      </c>
      <c r="C24" s="212"/>
      <c r="D24" s="213"/>
      <c r="E24" s="214"/>
      <c r="F24" s="212"/>
      <c r="G24" s="213"/>
      <c r="H24" s="209"/>
    </row>
    <row r="25" spans="1:8" ht="14.25" customHeight="1" x14ac:dyDescent="0.2">
      <c r="A25" s="210" t="s">
        <v>600</v>
      </c>
      <c r="B25" s="215" t="s">
        <v>601</v>
      </c>
      <c r="C25" s="212"/>
      <c r="D25" s="213"/>
      <c r="E25" s="214"/>
      <c r="F25" s="212"/>
      <c r="G25" s="213"/>
      <c r="H25" s="209"/>
    </row>
    <row r="26" spans="1:8" ht="14.25" customHeight="1" x14ac:dyDescent="0.2">
      <c r="A26" s="205" t="s">
        <v>602</v>
      </c>
      <c r="B26" s="215" t="s">
        <v>603</v>
      </c>
      <c r="C26" s="212"/>
      <c r="D26" s="213"/>
      <c r="E26" s="214"/>
      <c r="F26" s="212"/>
      <c r="G26" s="213"/>
      <c r="H26" s="209"/>
    </row>
    <row r="27" spans="1:8" ht="14.25" customHeight="1" x14ac:dyDescent="0.2">
      <c r="A27" s="210" t="s">
        <v>604</v>
      </c>
      <c r="B27" s="215" t="s">
        <v>605</v>
      </c>
      <c r="C27" s="207" t="s">
        <v>606</v>
      </c>
      <c r="D27" s="208">
        <v>2</v>
      </c>
      <c r="E27" s="209">
        <v>5755.41</v>
      </c>
      <c r="F27" s="207">
        <v>4615.8599999999997</v>
      </c>
      <c r="G27" s="208" t="s">
        <v>607</v>
      </c>
      <c r="H27" s="209" t="s">
        <v>608</v>
      </c>
    </row>
    <row r="28" spans="1:8" ht="14.25" customHeight="1" x14ac:dyDescent="0.2">
      <c r="A28" s="205" t="s">
        <v>609</v>
      </c>
      <c r="B28" s="215" t="s">
        <v>610</v>
      </c>
      <c r="C28" s="207"/>
      <c r="D28" s="208"/>
      <c r="E28" s="209"/>
      <c r="F28" s="207"/>
      <c r="G28" s="208"/>
      <c r="H28" s="209"/>
    </row>
    <row r="29" spans="1:8" ht="14.25" customHeight="1" x14ac:dyDescent="0.2">
      <c r="A29" s="210" t="s">
        <v>611</v>
      </c>
      <c r="B29" s="216" t="s">
        <v>612</v>
      </c>
      <c r="C29" s="207"/>
      <c r="D29" s="208"/>
      <c r="E29" s="209"/>
      <c r="F29" s="207"/>
      <c r="G29" s="208"/>
      <c r="H29" s="209"/>
    </row>
    <row r="30" spans="1:8" ht="14.25" customHeight="1" x14ac:dyDescent="0.2">
      <c r="A30" s="205" t="s">
        <v>613</v>
      </c>
      <c r="B30" s="206" t="s">
        <v>614</v>
      </c>
      <c r="C30" s="207"/>
      <c r="D30" s="213"/>
      <c r="E30" s="214"/>
      <c r="F30" s="212"/>
      <c r="G30" s="208"/>
      <c r="H30" s="209"/>
    </row>
    <row r="31" spans="1:8" ht="14.25" customHeight="1" x14ac:dyDescent="0.2">
      <c r="A31" s="210" t="s">
        <v>615</v>
      </c>
      <c r="B31" s="206" t="s">
        <v>616</v>
      </c>
      <c r="C31" s="207"/>
      <c r="D31" s="208"/>
      <c r="E31" s="209"/>
      <c r="F31" s="207"/>
      <c r="G31" s="208"/>
      <c r="H31" s="209"/>
    </row>
    <row r="32" spans="1:8" ht="14.25" customHeight="1" x14ac:dyDescent="0.2">
      <c r="A32" s="205" t="s">
        <v>617</v>
      </c>
      <c r="B32" s="211" t="s">
        <v>618</v>
      </c>
      <c r="C32" s="207"/>
      <c r="D32" s="208"/>
      <c r="E32" s="209"/>
      <c r="F32" s="207"/>
      <c r="G32" s="208"/>
      <c r="H32" s="209"/>
    </row>
    <row r="33" spans="1:8" ht="14.25" customHeight="1" x14ac:dyDescent="0.2">
      <c r="A33" s="210" t="s">
        <v>619</v>
      </c>
      <c r="B33" s="206" t="s">
        <v>620</v>
      </c>
      <c r="C33" s="207"/>
      <c r="D33" s="213"/>
      <c r="E33" s="214"/>
      <c r="F33" s="212"/>
      <c r="G33" s="208"/>
      <c r="H33" s="209"/>
    </row>
    <row r="34" spans="1:8" ht="14.25" customHeight="1" x14ac:dyDescent="0.2">
      <c r="A34" s="205" t="s">
        <v>621</v>
      </c>
      <c r="B34" s="206" t="s">
        <v>622</v>
      </c>
      <c r="C34" s="207"/>
      <c r="D34" s="213"/>
      <c r="E34" s="214" t="s">
        <v>132</v>
      </c>
      <c r="F34" s="212"/>
      <c r="G34" s="208"/>
      <c r="H34" s="209"/>
    </row>
    <row r="35" spans="1:8" ht="14.25" customHeight="1" x14ac:dyDescent="0.2">
      <c r="A35" s="210" t="s">
        <v>623</v>
      </c>
      <c r="B35" s="206" t="s">
        <v>624</v>
      </c>
      <c r="C35" s="207"/>
      <c r="D35" s="208"/>
      <c r="E35" s="209"/>
      <c r="F35" s="207"/>
      <c r="G35" s="208"/>
      <c r="H35" s="209"/>
    </row>
    <row r="36" spans="1:8" ht="14.25" customHeight="1" x14ac:dyDescent="0.2">
      <c r="A36" s="205" t="s">
        <v>625</v>
      </c>
      <c r="B36" s="206" t="s">
        <v>626</v>
      </c>
      <c r="C36" s="207"/>
      <c r="D36" s="213"/>
      <c r="E36" s="214" t="s">
        <v>132</v>
      </c>
      <c r="F36" s="212"/>
      <c r="G36" s="208"/>
      <c r="H36" s="209"/>
    </row>
    <row r="37" spans="1:8" ht="14.25" customHeight="1" x14ac:dyDescent="0.2">
      <c r="A37" s="210" t="s">
        <v>627</v>
      </c>
      <c r="B37" s="206" t="s">
        <v>628</v>
      </c>
      <c r="C37" s="207"/>
      <c r="D37" s="213"/>
      <c r="E37" s="214"/>
      <c r="F37" s="212"/>
      <c r="G37" s="208"/>
      <c r="H37" s="209"/>
    </row>
    <row r="38" spans="1:8" ht="14.25" customHeight="1" x14ac:dyDescent="0.2">
      <c r="A38" s="205" t="s">
        <v>629</v>
      </c>
      <c r="B38" s="217" t="s">
        <v>630</v>
      </c>
      <c r="C38" s="207"/>
      <c r="D38" s="213"/>
      <c r="E38" s="214" t="s">
        <v>132</v>
      </c>
      <c r="F38" s="212"/>
      <c r="G38" s="208"/>
      <c r="H38" s="209"/>
    </row>
    <row r="39" spans="1:8" ht="14.25" customHeight="1" x14ac:dyDescent="0.2">
      <c r="A39" s="210" t="s">
        <v>631</v>
      </c>
      <c r="B39" s="211" t="s">
        <v>632</v>
      </c>
      <c r="C39" s="207" t="s">
        <v>606</v>
      </c>
      <c r="D39" s="208">
        <v>1</v>
      </c>
      <c r="E39" s="209">
        <v>5947.4</v>
      </c>
      <c r="F39" s="207" t="s">
        <v>633</v>
      </c>
      <c r="G39" s="208" t="s">
        <v>607</v>
      </c>
      <c r="H39" s="209" t="s">
        <v>608</v>
      </c>
    </row>
    <row r="40" spans="1:8" ht="14.25" customHeight="1" x14ac:dyDescent="0.2">
      <c r="A40" s="205" t="s">
        <v>634</v>
      </c>
      <c r="B40" s="211" t="s">
        <v>635</v>
      </c>
      <c r="C40" s="207"/>
      <c r="D40" s="213"/>
      <c r="E40" s="214"/>
      <c r="F40" s="212"/>
      <c r="G40" s="213"/>
      <c r="H40" s="214"/>
    </row>
    <row r="41" spans="1:8" ht="14.25" customHeight="1" x14ac:dyDescent="0.2">
      <c r="A41" s="210" t="s">
        <v>636</v>
      </c>
      <c r="B41" s="217" t="s">
        <v>637</v>
      </c>
      <c r="C41" s="207"/>
      <c r="D41" s="213"/>
      <c r="E41" s="214"/>
      <c r="F41" s="212"/>
      <c r="G41" s="213"/>
      <c r="H41" s="214"/>
    </row>
    <row r="42" spans="1:8" ht="14.25" customHeight="1" x14ac:dyDescent="0.2">
      <c r="A42" s="205" t="s">
        <v>638</v>
      </c>
      <c r="B42" s="217" t="s">
        <v>639</v>
      </c>
      <c r="C42" s="207"/>
      <c r="D42" s="213"/>
      <c r="E42" s="214"/>
      <c r="F42" s="212"/>
      <c r="G42" s="213"/>
      <c r="H42" s="214"/>
    </row>
    <row r="43" spans="1:8" ht="14.25" customHeight="1" x14ac:dyDescent="0.2">
      <c r="A43" s="210" t="s">
        <v>640</v>
      </c>
      <c r="B43" s="217" t="s">
        <v>641</v>
      </c>
      <c r="C43" s="207"/>
      <c r="D43" s="208"/>
      <c r="E43" s="209"/>
      <c r="F43" s="207"/>
      <c r="G43" s="208"/>
      <c r="H43" s="209"/>
    </row>
    <row r="44" spans="1:8" ht="14.25" customHeight="1" x14ac:dyDescent="0.2">
      <c r="A44" s="205" t="s">
        <v>642</v>
      </c>
      <c r="B44" s="218" t="s">
        <v>641</v>
      </c>
      <c r="C44" s="207"/>
      <c r="D44" s="213"/>
      <c r="E44" s="214"/>
      <c r="F44" s="212"/>
      <c r="G44" s="213"/>
      <c r="H44" s="214"/>
    </row>
    <row r="45" spans="1:8" ht="14.25" customHeight="1" x14ac:dyDescent="0.2">
      <c r="A45" s="210" t="s">
        <v>643</v>
      </c>
      <c r="B45" s="206" t="s">
        <v>644</v>
      </c>
      <c r="C45" s="207"/>
      <c r="D45" s="208"/>
      <c r="E45" s="209"/>
      <c r="F45" s="207"/>
      <c r="G45" s="208"/>
      <c r="H45" s="209"/>
    </row>
    <row r="46" spans="1:8" ht="14.25" customHeight="1" x14ac:dyDescent="0.2">
      <c r="A46" s="205" t="s">
        <v>645</v>
      </c>
      <c r="B46" s="206" t="s">
        <v>646</v>
      </c>
      <c r="C46" s="207"/>
      <c r="D46" s="213"/>
      <c r="E46" s="214"/>
      <c r="F46" s="209"/>
      <c r="G46" s="219"/>
      <c r="H46" s="219"/>
    </row>
    <row r="47" spans="1:8" ht="14.25" customHeight="1" x14ac:dyDescent="0.2">
      <c r="A47" s="210" t="s">
        <v>647</v>
      </c>
      <c r="B47" s="206" t="s">
        <v>648</v>
      </c>
      <c r="C47" s="207"/>
      <c r="D47" s="213"/>
      <c r="E47" s="214"/>
      <c r="F47" s="209"/>
      <c r="G47" s="219"/>
      <c r="H47" s="219"/>
    </row>
    <row r="48" spans="1:8" ht="14.25" customHeight="1" x14ac:dyDescent="0.2">
      <c r="A48" s="205" t="s">
        <v>649</v>
      </c>
      <c r="B48" s="206" t="s">
        <v>650</v>
      </c>
      <c r="C48" s="207"/>
      <c r="D48" s="208" t="s">
        <v>132</v>
      </c>
      <c r="E48" s="209"/>
      <c r="F48" s="209"/>
      <c r="G48" s="219" t="s">
        <v>651</v>
      </c>
      <c r="H48" s="219" t="s">
        <v>651</v>
      </c>
    </row>
    <row r="49" spans="1:8" ht="14.25" customHeight="1" x14ac:dyDescent="0.2">
      <c r="A49" s="210" t="s">
        <v>652</v>
      </c>
      <c r="B49" s="206" t="s">
        <v>653</v>
      </c>
      <c r="C49" s="207"/>
      <c r="D49" s="213"/>
      <c r="E49" s="214"/>
      <c r="F49" s="209"/>
      <c r="G49" s="219"/>
      <c r="H49" s="219"/>
    </row>
    <row r="50" spans="1:8" ht="14.25" customHeight="1" x14ac:dyDescent="0.2">
      <c r="A50" s="205" t="s">
        <v>654</v>
      </c>
      <c r="B50" s="206" t="s">
        <v>655</v>
      </c>
      <c r="C50" s="207" t="s">
        <v>606</v>
      </c>
      <c r="D50" s="208">
        <v>1</v>
      </c>
      <c r="E50" s="209">
        <v>2575</v>
      </c>
      <c r="F50" s="209">
        <v>2364.4299999999998</v>
      </c>
      <c r="G50" s="219" t="s">
        <v>607</v>
      </c>
      <c r="H50" s="219" t="s">
        <v>608</v>
      </c>
    </row>
    <row r="51" spans="1:8" ht="14.25" customHeight="1" x14ac:dyDescent="0.2">
      <c r="A51" s="210" t="s">
        <v>656</v>
      </c>
      <c r="B51" s="206" t="s">
        <v>657</v>
      </c>
      <c r="C51" s="207"/>
      <c r="D51" s="213"/>
      <c r="E51" s="214" t="s">
        <v>132</v>
      </c>
      <c r="F51" s="209"/>
      <c r="G51" s="219"/>
      <c r="H51" s="219"/>
    </row>
    <row r="52" spans="1:8" x14ac:dyDescent="0.2">
      <c r="A52" s="205" t="s">
        <v>658</v>
      </c>
      <c r="B52" s="206" t="s">
        <v>659</v>
      </c>
      <c r="C52" s="207"/>
      <c r="D52" s="208"/>
      <c r="E52" s="209"/>
      <c r="F52" s="209"/>
      <c r="G52" s="219" t="s">
        <v>651</v>
      </c>
      <c r="H52" s="219" t="s">
        <v>651</v>
      </c>
    </row>
    <row r="53" spans="1:8" s="201" customFormat="1" ht="10.5" x14ac:dyDescent="0.2">
      <c r="C53" s="212"/>
      <c r="D53" s="213"/>
      <c r="E53" s="214"/>
      <c r="F53" s="209"/>
      <c r="G53" s="219"/>
    </row>
    <row r="54" spans="1:8" ht="14.25" customHeight="1" x14ac:dyDescent="0.2">
      <c r="A54" s="576" t="s">
        <v>660</v>
      </c>
      <c r="B54" s="576"/>
      <c r="C54" s="576"/>
      <c r="D54" s="576"/>
      <c r="E54" s="576"/>
      <c r="F54" s="576"/>
      <c r="G54" s="576"/>
      <c r="H54" s="576"/>
    </row>
    <row r="55" spans="1:8" ht="14.25" customHeight="1" x14ac:dyDescent="0.2">
      <c r="A55" s="220" t="s">
        <v>661</v>
      </c>
      <c r="B55" s="206" t="s">
        <v>662</v>
      </c>
      <c r="C55" s="207"/>
      <c r="D55" s="208"/>
      <c r="E55" s="209"/>
      <c r="F55" s="221"/>
      <c r="G55" s="219"/>
      <c r="H55" s="222"/>
    </row>
    <row r="56" spans="1:8" ht="14.25" customHeight="1" x14ac:dyDescent="0.2">
      <c r="A56" s="220" t="s">
        <v>663</v>
      </c>
      <c r="B56" s="206" t="s">
        <v>664</v>
      </c>
      <c r="C56" s="207" t="s">
        <v>606</v>
      </c>
      <c r="D56" s="208">
        <v>1</v>
      </c>
      <c r="E56" s="209">
        <v>4227.12</v>
      </c>
      <c r="F56" s="221">
        <v>2786.17</v>
      </c>
      <c r="G56" s="219" t="s">
        <v>607</v>
      </c>
      <c r="H56" s="222" t="s">
        <v>608</v>
      </c>
    </row>
    <row r="57" spans="1:8" ht="14.25" customHeight="1" x14ac:dyDescent="0.2">
      <c r="A57" s="220" t="s">
        <v>665</v>
      </c>
      <c r="B57" s="206" t="s">
        <v>666</v>
      </c>
      <c r="C57" s="207" t="s">
        <v>606</v>
      </c>
      <c r="D57" s="208">
        <v>3</v>
      </c>
      <c r="E57" s="209">
        <v>4209.55</v>
      </c>
      <c r="F57" s="221">
        <v>3641.07</v>
      </c>
      <c r="G57" s="219" t="s">
        <v>607</v>
      </c>
      <c r="H57" s="222" t="s">
        <v>608</v>
      </c>
    </row>
    <row r="58" spans="1:8" ht="14.25" customHeight="1" x14ac:dyDescent="0.2">
      <c r="A58" s="220" t="s">
        <v>667</v>
      </c>
      <c r="B58" s="206" t="s">
        <v>668</v>
      </c>
      <c r="C58" s="207" t="s">
        <v>606</v>
      </c>
      <c r="D58" s="208">
        <v>1</v>
      </c>
      <c r="E58" s="209">
        <v>3782.16</v>
      </c>
      <c r="F58" s="221">
        <v>3353.38</v>
      </c>
      <c r="G58" s="219" t="s">
        <v>607</v>
      </c>
      <c r="H58" s="222" t="s">
        <v>608</v>
      </c>
    </row>
    <row r="59" spans="1:8" ht="14.25" customHeight="1" x14ac:dyDescent="0.2">
      <c r="A59" s="220" t="s">
        <v>669</v>
      </c>
      <c r="B59" s="206" t="s">
        <v>670</v>
      </c>
      <c r="C59" s="207" t="s">
        <v>606</v>
      </c>
      <c r="D59" s="208">
        <v>1</v>
      </c>
      <c r="E59" s="209">
        <v>3846.03</v>
      </c>
      <c r="F59" s="221">
        <v>3372.71</v>
      </c>
      <c r="G59" s="219" t="s">
        <v>607</v>
      </c>
      <c r="H59" s="222" t="s">
        <v>608</v>
      </c>
    </row>
    <row r="60" spans="1:8" ht="14.25" customHeight="1" x14ac:dyDescent="0.2">
      <c r="A60" s="220" t="s">
        <v>671</v>
      </c>
      <c r="B60" s="206" t="s">
        <v>672</v>
      </c>
      <c r="C60" s="207" t="s">
        <v>606</v>
      </c>
      <c r="D60" s="208">
        <v>1</v>
      </c>
      <c r="E60" s="209">
        <v>4227.12</v>
      </c>
      <c r="F60" s="221">
        <v>3682.35</v>
      </c>
      <c r="G60" s="219" t="s">
        <v>607</v>
      </c>
      <c r="H60" s="222" t="s">
        <v>608</v>
      </c>
    </row>
    <row r="61" spans="1:8" ht="14.25" customHeight="1" x14ac:dyDescent="0.2">
      <c r="A61" s="220" t="s">
        <v>673</v>
      </c>
      <c r="B61" s="206" t="s">
        <v>674</v>
      </c>
      <c r="C61" s="207"/>
      <c r="D61" s="208"/>
      <c r="E61" s="209"/>
      <c r="F61" s="209"/>
      <c r="G61" s="219"/>
      <c r="H61" s="222"/>
    </row>
    <row r="62" spans="1:8" ht="14.25" customHeight="1" x14ac:dyDescent="0.2">
      <c r="A62" s="220" t="s">
        <v>675</v>
      </c>
      <c r="B62" s="206" t="s">
        <v>676</v>
      </c>
      <c r="C62" s="207" t="s">
        <v>677</v>
      </c>
      <c r="D62" s="208">
        <v>4</v>
      </c>
      <c r="E62" s="209">
        <v>2767.92</v>
      </c>
      <c r="F62" s="209">
        <v>2528</v>
      </c>
      <c r="G62" s="219" t="s">
        <v>607</v>
      </c>
      <c r="H62" s="222" t="s">
        <v>608</v>
      </c>
    </row>
    <row r="63" spans="1:8" ht="14.25" customHeight="1" x14ac:dyDescent="0.2">
      <c r="A63" s="220" t="s">
        <v>678</v>
      </c>
      <c r="B63" s="206" t="s">
        <v>679</v>
      </c>
      <c r="C63" s="207"/>
      <c r="D63" s="208"/>
      <c r="E63" s="209"/>
      <c r="F63" s="209"/>
      <c r="G63" s="219"/>
      <c r="H63" s="222"/>
    </row>
    <row r="64" spans="1:8" ht="14.25" customHeight="1" x14ac:dyDescent="0.2">
      <c r="A64" s="220" t="s">
        <v>680</v>
      </c>
      <c r="B64" s="206" t="s">
        <v>681</v>
      </c>
      <c r="C64" s="207" t="s">
        <v>682</v>
      </c>
      <c r="D64" s="208">
        <v>1</v>
      </c>
      <c r="E64" s="209">
        <v>3949.31</v>
      </c>
      <c r="F64" s="207">
        <v>3666.91</v>
      </c>
      <c r="G64" s="208" t="s">
        <v>607</v>
      </c>
      <c r="H64" s="209" t="s">
        <v>608</v>
      </c>
    </row>
    <row r="65" spans="1:8" ht="14.25" customHeight="1" x14ac:dyDescent="0.2">
      <c r="A65" s="220" t="s">
        <v>683</v>
      </c>
      <c r="B65" s="206" t="s">
        <v>684</v>
      </c>
      <c r="C65" s="207" t="s">
        <v>606</v>
      </c>
      <c r="D65" s="208">
        <v>1</v>
      </c>
      <c r="E65" s="209">
        <v>3992.25</v>
      </c>
      <c r="F65" s="209">
        <v>3225.96</v>
      </c>
      <c r="G65" s="219" t="s">
        <v>607</v>
      </c>
      <c r="H65" s="222" t="s">
        <v>608</v>
      </c>
    </row>
    <row r="66" spans="1:8" ht="14.25" customHeight="1" x14ac:dyDescent="0.2">
      <c r="A66" s="220" t="s">
        <v>685</v>
      </c>
      <c r="B66" s="206" t="s">
        <v>686</v>
      </c>
      <c r="C66" s="207" t="s">
        <v>606</v>
      </c>
      <c r="D66" s="208">
        <v>25</v>
      </c>
      <c r="E66" s="209">
        <v>3841.74</v>
      </c>
      <c r="F66" s="221">
        <v>3225.96</v>
      </c>
      <c r="G66" s="219" t="s">
        <v>607</v>
      </c>
      <c r="H66" s="222"/>
    </row>
    <row r="67" spans="1:8" ht="14.25" customHeight="1" x14ac:dyDescent="0.2">
      <c r="A67" s="220" t="s">
        <v>687</v>
      </c>
      <c r="B67" s="206" t="s">
        <v>688</v>
      </c>
      <c r="C67" s="207"/>
      <c r="D67" s="208" t="s">
        <v>132</v>
      </c>
      <c r="E67" s="209"/>
      <c r="F67" s="209"/>
      <c r="G67" s="219" t="s">
        <v>651</v>
      </c>
      <c r="H67" s="222" t="s">
        <v>608</v>
      </c>
    </row>
    <row r="68" spans="1:8" ht="14.25" customHeight="1" x14ac:dyDescent="0.2">
      <c r="A68" s="220" t="s">
        <v>689</v>
      </c>
      <c r="B68" s="206" t="s">
        <v>690</v>
      </c>
      <c r="C68" s="207"/>
      <c r="D68" s="208"/>
      <c r="E68" s="209"/>
      <c r="F68" s="209"/>
      <c r="G68" s="219"/>
      <c r="H68" s="222"/>
    </row>
    <row r="69" spans="1:8" ht="14.25" customHeight="1" x14ac:dyDescent="0.2">
      <c r="A69" s="220" t="s">
        <v>691</v>
      </c>
      <c r="B69" s="206" t="s">
        <v>692</v>
      </c>
      <c r="C69" s="207" t="s">
        <v>606</v>
      </c>
      <c r="D69" s="208">
        <v>1</v>
      </c>
      <c r="E69" s="209">
        <v>5767.98</v>
      </c>
      <c r="F69" s="209">
        <v>4623.71</v>
      </c>
      <c r="G69" s="219" t="s">
        <v>607</v>
      </c>
      <c r="H69" s="222" t="s">
        <v>608</v>
      </c>
    </row>
    <row r="70" spans="1:8" ht="14.25" customHeight="1" x14ac:dyDescent="0.2">
      <c r="A70" s="220" t="s">
        <v>693</v>
      </c>
      <c r="B70" s="206" t="s">
        <v>694</v>
      </c>
      <c r="C70" s="207" t="s">
        <v>695</v>
      </c>
      <c r="D70" s="208">
        <v>7</v>
      </c>
      <c r="E70" s="209">
        <v>3114.83</v>
      </c>
      <c r="F70" s="209">
        <v>2797.34</v>
      </c>
      <c r="G70" s="219" t="s">
        <v>607</v>
      </c>
      <c r="H70" s="222" t="s">
        <v>608</v>
      </c>
    </row>
    <row r="71" spans="1:8" ht="14.25" customHeight="1" x14ac:dyDescent="0.2">
      <c r="A71" s="220" t="s">
        <v>696</v>
      </c>
      <c r="B71" s="206" t="s">
        <v>697</v>
      </c>
      <c r="C71" s="207"/>
      <c r="D71" s="208"/>
      <c r="E71" s="209" t="s">
        <v>132</v>
      </c>
      <c r="F71" s="209" t="s">
        <v>132</v>
      </c>
      <c r="G71" s="219"/>
      <c r="H71" s="222"/>
    </row>
    <row r="72" spans="1:8" ht="14.25" customHeight="1" x14ac:dyDescent="0.2">
      <c r="A72" s="220" t="s">
        <v>698</v>
      </c>
      <c r="B72" s="206" t="s">
        <v>699</v>
      </c>
      <c r="C72" s="207" t="s">
        <v>700</v>
      </c>
      <c r="D72" s="208">
        <v>3</v>
      </c>
      <c r="E72" s="209">
        <v>3193.53</v>
      </c>
      <c r="F72" s="209">
        <v>2854.71</v>
      </c>
      <c r="G72" s="219" t="s">
        <v>607</v>
      </c>
      <c r="H72" s="222" t="s">
        <v>608</v>
      </c>
    </row>
    <row r="73" spans="1:8" x14ac:dyDescent="0.2">
      <c r="A73" s="220" t="s">
        <v>701</v>
      </c>
      <c r="B73" s="206" t="s">
        <v>702</v>
      </c>
      <c r="C73" s="207" t="s">
        <v>703</v>
      </c>
      <c r="D73" s="208">
        <v>1</v>
      </c>
      <c r="E73" s="209">
        <v>2916.36</v>
      </c>
      <c r="F73" s="209">
        <v>2636.95</v>
      </c>
      <c r="G73" s="219" t="s">
        <v>607</v>
      </c>
      <c r="H73" s="222" t="s">
        <v>608</v>
      </c>
    </row>
    <row r="74" spans="1:8" x14ac:dyDescent="0.2">
      <c r="A74" s="220" t="s">
        <v>704</v>
      </c>
      <c r="B74" s="206" t="s">
        <v>705</v>
      </c>
      <c r="C74" s="207"/>
      <c r="D74" s="208"/>
      <c r="E74" s="209"/>
      <c r="F74" s="209" t="s">
        <v>132</v>
      </c>
      <c r="G74" s="219"/>
      <c r="H74" s="222"/>
    </row>
    <row r="75" spans="1:8" ht="14.25" customHeight="1" x14ac:dyDescent="0.2">
      <c r="B75" s="203"/>
      <c r="C75" s="204"/>
      <c r="D75" s="204"/>
      <c r="E75" s="204"/>
      <c r="F75" s="204"/>
      <c r="G75" s="204"/>
    </row>
    <row r="76" spans="1:8" ht="14.25" customHeight="1" x14ac:dyDescent="0.2">
      <c r="A76" s="576" t="s">
        <v>706</v>
      </c>
      <c r="B76" s="576"/>
      <c r="C76" s="576"/>
      <c r="D76" s="576"/>
      <c r="E76" s="576"/>
      <c r="F76" s="576"/>
      <c r="G76" s="576"/>
      <c r="H76" s="576"/>
    </row>
    <row r="77" spans="1:8" ht="14.25" customHeight="1" x14ac:dyDescent="0.2">
      <c r="A77" s="210" t="s">
        <v>707</v>
      </c>
      <c r="B77" s="223" t="s">
        <v>708</v>
      </c>
      <c r="C77" s="212"/>
      <c r="D77" s="213"/>
      <c r="E77" s="214"/>
      <c r="F77" s="209"/>
      <c r="G77" s="219"/>
      <c r="H77" s="222"/>
    </row>
    <row r="78" spans="1:8" ht="14.25" customHeight="1" x14ac:dyDescent="0.2">
      <c r="A78" s="210" t="s">
        <v>709</v>
      </c>
      <c r="B78" s="223" t="s">
        <v>710</v>
      </c>
      <c r="C78" s="207" t="s">
        <v>606</v>
      </c>
      <c r="D78" s="208">
        <v>1</v>
      </c>
      <c r="E78" s="209">
        <v>2083.59</v>
      </c>
      <c r="F78" s="209">
        <v>1917.25</v>
      </c>
      <c r="G78" s="219" t="s">
        <v>607</v>
      </c>
      <c r="H78" s="222" t="s">
        <v>608</v>
      </c>
    </row>
    <row r="79" spans="1:8" ht="14.25" customHeight="1" x14ac:dyDescent="0.2">
      <c r="A79" s="210" t="s">
        <v>711</v>
      </c>
      <c r="B79" s="223" t="s">
        <v>674</v>
      </c>
      <c r="C79" s="207" t="s">
        <v>703</v>
      </c>
      <c r="D79" s="208">
        <v>1</v>
      </c>
      <c r="E79" s="209">
        <v>1442</v>
      </c>
      <c r="F79" s="209">
        <v>1333.4</v>
      </c>
      <c r="G79" s="219" t="s">
        <v>607</v>
      </c>
      <c r="H79" s="222" t="s">
        <v>608</v>
      </c>
    </row>
    <row r="80" spans="1:8" ht="14.25" customHeight="1" x14ac:dyDescent="0.2">
      <c r="A80" s="210" t="s">
        <v>712</v>
      </c>
      <c r="B80" s="223" t="s">
        <v>713</v>
      </c>
      <c r="C80" s="207" t="s">
        <v>714</v>
      </c>
      <c r="D80" s="208">
        <v>2</v>
      </c>
      <c r="E80" s="209">
        <v>2405.4499999999998</v>
      </c>
      <c r="F80" s="209">
        <v>2210.14</v>
      </c>
      <c r="G80" s="219" t="s">
        <v>607</v>
      </c>
      <c r="H80" s="222" t="s">
        <v>608</v>
      </c>
    </row>
    <row r="81" spans="1:8" ht="14.25" customHeight="1" x14ac:dyDescent="0.2">
      <c r="A81" s="210" t="s">
        <v>715</v>
      </c>
      <c r="B81" s="223" t="s">
        <v>716</v>
      </c>
      <c r="C81" s="207" t="s">
        <v>606</v>
      </c>
      <c r="D81" s="208">
        <v>2</v>
      </c>
      <c r="E81" s="209">
        <v>2051.12</v>
      </c>
      <c r="F81" s="209">
        <v>1887.7</v>
      </c>
      <c r="G81" s="219" t="s">
        <v>607</v>
      </c>
      <c r="H81" s="222" t="s">
        <v>608</v>
      </c>
    </row>
    <row r="82" spans="1:8" ht="14.25" customHeight="1" x14ac:dyDescent="0.2">
      <c r="A82" s="210" t="s">
        <v>717</v>
      </c>
      <c r="B82" s="223" t="s">
        <v>718</v>
      </c>
      <c r="C82" s="207" t="s">
        <v>714</v>
      </c>
      <c r="D82" s="224">
        <v>21</v>
      </c>
      <c r="E82" s="221">
        <v>1820.31</v>
      </c>
      <c r="F82" s="221">
        <v>1689</v>
      </c>
      <c r="G82" s="219" t="s">
        <v>607</v>
      </c>
      <c r="H82" s="222" t="s">
        <v>608</v>
      </c>
    </row>
    <row r="83" spans="1:8" ht="14.25" customHeight="1" x14ac:dyDescent="0.2">
      <c r="A83" s="210" t="s">
        <v>719</v>
      </c>
      <c r="B83" s="217" t="s">
        <v>720</v>
      </c>
      <c r="C83" s="207" t="s">
        <v>606</v>
      </c>
      <c r="D83" s="208">
        <v>17</v>
      </c>
      <c r="E83" s="209">
        <v>1476.6</v>
      </c>
      <c r="F83" s="209">
        <v>1364.89</v>
      </c>
      <c r="G83" s="219" t="s">
        <v>607</v>
      </c>
      <c r="H83" s="222" t="s">
        <v>608</v>
      </c>
    </row>
    <row r="84" spans="1:8" ht="14.25" customHeight="1" x14ac:dyDescent="0.2">
      <c r="A84" s="210" t="s">
        <v>721</v>
      </c>
      <c r="B84" s="217" t="s">
        <v>722</v>
      </c>
      <c r="C84" s="207" t="s">
        <v>606</v>
      </c>
      <c r="D84" s="208">
        <v>1</v>
      </c>
      <c r="E84" s="209">
        <v>2002.32</v>
      </c>
      <c r="F84" s="209">
        <v>1723.16</v>
      </c>
      <c r="G84" s="219" t="s">
        <v>607</v>
      </c>
      <c r="H84" s="222" t="s">
        <v>608</v>
      </c>
    </row>
    <row r="85" spans="1:8" ht="14.25" customHeight="1" x14ac:dyDescent="0.2">
      <c r="A85" s="210" t="s">
        <v>723</v>
      </c>
      <c r="B85" s="217" t="s">
        <v>724</v>
      </c>
      <c r="C85" s="207" t="s">
        <v>714</v>
      </c>
      <c r="D85" s="208">
        <v>1</v>
      </c>
      <c r="E85" s="209">
        <v>1868.6</v>
      </c>
      <c r="F85" s="209">
        <v>1639.49</v>
      </c>
      <c r="G85" s="219" t="s">
        <v>607</v>
      </c>
      <c r="H85" s="222" t="s">
        <v>608</v>
      </c>
    </row>
    <row r="86" spans="1:8" ht="14.25" customHeight="1" x14ac:dyDescent="0.2">
      <c r="A86" s="210" t="s">
        <v>725</v>
      </c>
      <c r="B86" s="217" t="s">
        <v>726</v>
      </c>
      <c r="C86" s="207" t="s">
        <v>714</v>
      </c>
      <c r="D86" s="208">
        <v>2</v>
      </c>
      <c r="E86" s="209">
        <v>1717.89</v>
      </c>
      <c r="F86" s="209">
        <v>1476.6</v>
      </c>
      <c r="G86" s="219" t="s">
        <v>607</v>
      </c>
      <c r="H86" s="222" t="s">
        <v>608</v>
      </c>
    </row>
    <row r="87" spans="1:8" ht="14.25" customHeight="1" x14ac:dyDescent="0.2">
      <c r="A87" s="210" t="s">
        <v>727</v>
      </c>
      <c r="B87" s="217" t="s">
        <v>728</v>
      </c>
      <c r="C87" s="207" t="s">
        <v>606</v>
      </c>
      <c r="D87" s="208">
        <v>5</v>
      </c>
      <c r="E87" s="209">
        <v>1694.4</v>
      </c>
      <c r="F87" s="209">
        <v>1412</v>
      </c>
      <c r="G87" s="219" t="s">
        <v>607</v>
      </c>
      <c r="H87" s="222" t="s">
        <v>608</v>
      </c>
    </row>
    <row r="88" spans="1:8" ht="14.25" customHeight="1" x14ac:dyDescent="0.2">
      <c r="A88" s="210" t="s">
        <v>729</v>
      </c>
      <c r="B88" s="217" t="s">
        <v>730</v>
      </c>
      <c r="C88" s="207" t="s">
        <v>714</v>
      </c>
      <c r="D88" s="208">
        <v>7</v>
      </c>
      <c r="E88" s="209">
        <v>1662.51</v>
      </c>
      <c r="F88" s="209">
        <v>1486.9</v>
      </c>
      <c r="G88" s="219" t="s">
        <v>607</v>
      </c>
      <c r="H88" s="222" t="s">
        <v>608</v>
      </c>
    </row>
    <row r="89" spans="1:8" ht="14.25" customHeight="1" x14ac:dyDescent="0.2">
      <c r="A89" s="210" t="s">
        <v>731</v>
      </c>
      <c r="B89" s="217" t="s">
        <v>732</v>
      </c>
      <c r="C89" s="207" t="s">
        <v>606</v>
      </c>
      <c r="D89" s="208">
        <v>9</v>
      </c>
      <c r="E89" s="209">
        <v>1756.44</v>
      </c>
      <c r="F89" s="209">
        <v>1412</v>
      </c>
      <c r="G89" s="219" t="s">
        <v>607</v>
      </c>
      <c r="H89" s="222" t="s">
        <v>608</v>
      </c>
    </row>
    <row r="90" spans="1:8" ht="14.25" customHeight="1" x14ac:dyDescent="0.2">
      <c r="A90" s="210" t="s">
        <v>733</v>
      </c>
      <c r="B90" s="217" t="s">
        <v>734</v>
      </c>
      <c r="C90" s="225"/>
      <c r="D90" s="224"/>
      <c r="E90" s="221" t="s">
        <v>132</v>
      </c>
      <c r="F90" s="221" t="s">
        <v>132</v>
      </c>
      <c r="G90" s="219"/>
      <c r="H90" s="222"/>
    </row>
    <row r="91" spans="1:8" ht="14.25" customHeight="1" x14ac:dyDescent="0.2">
      <c r="A91" s="210" t="s">
        <v>735</v>
      </c>
      <c r="B91" s="217" t="s">
        <v>736</v>
      </c>
      <c r="C91" s="207"/>
      <c r="D91" s="208"/>
      <c r="E91" s="209"/>
      <c r="F91" s="221" t="s">
        <v>132</v>
      </c>
      <c r="G91" s="219"/>
      <c r="H91" s="222"/>
    </row>
    <row r="92" spans="1:8" ht="14.25" customHeight="1" x14ac:dyDescent="0.2">
      <c r="A92" s="210" t="s">
        <v>737</v>
      </c>
      <c r="B92" s="217" t="s">
        <v>738</v>
      </c>
      <c r="C92" s="207" t="s">
        <v>606</v>
      </c>
      <c r="D92" s="208">
        <v>7</v>
      </c>
      <c r="E92" s="209">
        <v>1880.22</v>
      </c>
      <c r="F92" s="209">
        <v>1748.91</v>
      </c>
      <c r="G92" s="219" t="s">
        <v>607</v>
      </c>
      <c r="H92" s="222" t="s">
        <v>608</v>
      </c>
    </row>
    <row r="93" spans="1:8" ht="14.25" customHeight="1" x14ac:dyDescent="0.2">
      <c r="A93" s="210" t="s">
        <v>739</v>
      </c>
      <c r="B93" s="217" t="s">
        <v>740</v>
      </c>
      <c r="C93" s="207" t="s">
        <v>606</v>
      </c>
      <c r="D93" s="208">
        <v>3</v>
      </c>
      <c r="E93" s="209">
        <v>1769.67</v>
      </c>
      <c r="F93" s="209">
        <v>1637.17</v>
      </c>
      <c r="G93" s="219" t="s">
        <v>607</v>
      </c>
      <c r="H93" s="222" t="s">
        <v>608</v>
      </c>
    </row>
    <row r="94" spans="1:8" ht="14.25" customHeight="1" x14ac:dyDescent="0.2">
      <c r="A94" s="210" t="s">
        <v>741</v>
      </c>
      <c r="B94" s="217" t="s">
        <v>742</v>
      </c>
      <c r="C94" s="207"/>
      <c r="D94" s="208"/>
      <c r="E94" s="209"/>
      <c r="F94" s="209"/>
      <c r="G94" s="219"/>
      <c r="H94" s="222"/>
    </row>
    <row r="95" spans="1:8" ht="14.25" customHeight="1" x14ac:dyDescent="0.2">
      <c r="A95" s="210" t="s">
        <v>743</v>
      </c>
      <c r="B95" s="217" t="s">
        <v>744</v>
      </c>
      <c r="C95" s="207"/>
      <c r="D95" s="208"/>
      <c r="E95" s="209"/>
      <c r="F95" s="209"/>
      <c r="G95" s="219" t="s">
        <v>607</v>
      </c>
      <c r="H95" s="222" t="s">
        <v>608</v>
      </c>
    </row>
    <row r="96" spans="1:8" ht="14.25" customHeight="1" x14ac:dyDescent="0.2">
      <c r="A96" s="210" t="s">
        <v>745</v>
      </c>
      <c r="B96" s="217" t="s">
        <v>746</v>
      </c>
      <c r="C96" s="207" t="s">
        <v>606</v>
      </c>
      <c r="D96" s="208">
        <v>2</v>
      </c>
      <c r="E96" s="209">
        <v>1768.72</v>
      </c>
      <c r="F96" s="209">
        <v>1630.72</v>
      </c>
      <c r="G96" s="219" t="s">
        <v>607</v>
      </c>
      <c r="H96" s="222" t="s">
        <v>608</v>
      </c>
    </row>
    <row r="97" spans="1:8" ht="14.25" customHeight="1" x14ac:dyDescent="0.2">
      <c r="A97" s="210" t="s">
        <v>747</v>
      </c>
      <c r="B97" s="217" t="s">
        <v>748</v>
      </c>
      <c r="C97" s="207"/>
      <c r="D97" s="208"/>
      <c r="E97" s="209" t="s">
        <v>132</v>
      </c>
      <c r="F97" s="209" t="s">
        <v>132</v>
      </c>
      <c r="G97" s="219"/>
      <c r="H97" s="222"/>
    </row>
    <row r="98" spans="1:8" ht="14.25" customHeight="1" x14ac:dyDescent="0.2">
      <c r="A98" s="210" t="s">
        <v>749</v>
      </c>
      <c r="B98" s="217" t="s">
        <v>750</v>
      </c>
      <c r="C98" s="207"/>
      <c r="D98" s="208" t="s">
        <v>132</v>
      </c>
      <c r="E98" s="209" t="s">
        <v>132</v>
      </c>
      <c r="F98" s="209" t="s">
        <v>132</v>
      </c>
      <c r="G98" s="219" t="s">
        <v>651</v>
      </c>
      <c r="H98" s="222" t="s">
        <v>651</v>
      </c>
    </row>
    <row r="99" spans="1:8" ht="14.25" customHeight="1" x14ac:dyDescent="0.2">
      <c r="A99" s="210" t="s">
        <v>751</v>
      </c>
      <c r="B99" s="217" t="s">
        <v>752</v>
      </c>
      <c r="C99" s="207" t="s">
        <v>606</v>
      </c>
      <c r="D99" s="208">
        <v>1</v>
      </c>
      <c r="E99" s="209">
        <v>4209.55</v>
      </c>
      <c r="F99" s="209">
        <v>3641.07</v>
      </c>
      <c r="G99" s="219" t="s">
        <v>607</v>
      </c>
      <c r="H99" s="222" t="s">
        <v>608</v>
      </c>
    </row>
    <row r="100" spans="1:8" ht="14.25" customHeight="1" x14ac:dyDescent="0.2">
      <c r="A100" s="210" t="s">
        <v>753</v>
      </c>
      <c r="B100" s="217" t="s">
        <v>754</v>
      </c>
      <c r="C100" s="207" t="s">
        <v>714</v>
      </c>
      <c r="D100" s="208">
        <v>5</v>
      </c>
      <c r="E100" s="209">
        <v>2037.22</v>
      </c>
      <c r="F100" s="209">
        <v>1875.06</v>
      </c>
      <c r="G100" s="219" t="s">
        <v>607</v>
      </c>
      <c r="H100" s="222" t="s">
        <v>608</v>
      </c>
    </row>
    <row r="101" spans="1:8" ht="14.25" customHeight="1" x14ac:dyDescent="0.2">
      <c r="A101" s="210" t="s">
        <v>755</v>
      </c>
      <c r="B101" s="217" t="s">
        <v>756</v>
      </c>
      <c r="C101" s="207" t="s">
        <v>714</v>
      </c>
      <c r="D101" s="208">
        <v>5</v>
      </c>
      <c r="E101" s="209">
        <v>1929.69</v>
      </c>
      <c r="F101" s="209">
        <v>1782.95</v>
      </c>
      <c r="G101" s="219" t="s">
        <v>607</v>
      </c>
      <c r="H101" s="222" t="s">
        <v>608</v>
      </c>
    </row>
    <row r="102" spans="1:8" ht="14.25" customHeight="1" x14ac:dyDescent="0.2">
      <c r="A102" s="210" t="s">
        <v>757</v>
      </c>
      <c r="B102" s="217" t="s">
        <v>758</v>
      </c>
      <c r="C102" s="207"/>
      <c r="D102" s="208"/>
      <c r="E102" s="209"/>
      <c r="F102" s="209"/>
      <c r="G102" s="219"/>
      <c r="H102" s="222"/>
    </row>
    <row r="103" spans="1:8" ht="14.25" customHeight="1" x14ac:dyDescent="0.2">
      <c r="A103" s="210" t="s">
        <v>759</v>
      </c>
      <c r="B103" s="217" t="s">
        <v>760</v>
      </c>
      <c r="C103" s="207" t="s">
        <v>606</v>
      </c>
      <c r="D103" s="208">
        <v>7</v>
      </c>
      <c r="E103" s="209">
        <v>1880.73</v>
      </c>
      <c r="F103" s="209">
        <v>1412</v>
      </c>
      <c r="G103" s="219" t="s">
        <v>607</v>
      </c>
      <c r="H103" s="222" t="s">
        <v>608</v>
      </c>
    </row>
    <row r="104" spans="1:8" ht="14.25" customHeight="1" x14ac:dyDescent="0.2">
      <c r="A104" s="210" t="s">
        <v>761</v>
      </c>
      <c r="B104" s="217" t="s">
        <v>762</v>
      </c>
      <c r="C104" s="207"/>
      <c r="D104" s="208" t="s">
        <v>132</v>
      </c>
      <c r="E104" s="209" t="s">
        <v>132</v>
      </c>
      <c r="F104" s="209" t="s">
        <v>132</v>
      </c>
      <c r="G104" s="219"/>
      <c r="H104" s="222"/>
    </row>
    <row r="105" spans="1:8" ht="14.25" customHeight="1" x14ac:dyDescent="0.2">
      <c r="A105" s="210" t="s">
        <v>763</v>
      </c>
      <c r="B105" s="217" t="s">
        <v>764</v>
      </c>
      <c r="C105" s="207"/>
      <c r="D105" s="208"/>
      <c r="E105" s="209" t="s">
        <v>132</v>
      </c>
      <c r="F105" s="209" t="s">
        <v>132</v>
      </c>
      <c r="G105" s="219"/>
      <c r="H105" s="222"/>
    </row>
    <row r="106" spans="1:8" ht="14.25" customHeight="1" x14ac:dyDescent="0.2">
      <c r="A106" s="210" t="s">
        <v>765</v>
      </c>
      <c r="B106" s="217" t="s">
        <v>766</v>
      </c>
      <c r="C106" s="207"/>
      <c r="D106" s="208" t="s">
        <v>132</v>
      </c>
      <c r="E106" s="209" t="s">
        <v>132</v>
      </c>
      <c r="F106" s="209" t="s">
        <v>132</v>
      </c>
      <c r="G106" s="219" t="s">
        <v>651</v>
      </c>
      <c r="H106" s="222" t="s">
        <v>651</v>
      </c>
    </row>
    <row r="107" spans="1:8" ht="14.25" customHeight="1" x14ac:dyDescent="0.2">
      <c r="A107" s="210" t="s">
        <v>767</v>
      </c>
      <c r="B107" s="217" t="s">
        <v>768</v>
      </c>
      <c r="C107" s="207"/>
      <c r="D107" s="208"/>
      <c r="E107" s="209"/>
      <c r="F107" s="209" t="s">
        <v>132</v>
      </c>
      <c r="G107" s="219"/>
      <c r="H107" s="222"/>
    </row>
    <row r="108" spans="1:8" ht="14.25" customHeight="1" x14ac:dyDescent="0.2">
      <c r="A108" s="210" t="s">
        <v>769</v>
      </c>
      <c r="B108" s="217" t="s">
        <v>770</v>
      </c>
      <c r="C108" s="207"/>
      <c r="D108" s="208"/>
      <c r="E108" s="209" t="s">
        <v>132</v>
      </c>
      <c r="F108" s="209" t="s">
        <v>132</v>
      </c>
      <c r="G108" s="219"/>
      <c r="H108" s="222"/>
    </row>
    <row r="109" spans="1:8" ht="14.25" customHeight="1" x14ac:dyDescent="0.2">
      <c r="A109" s="210" t="s">
        <v>771</v>
      </c>
      <c r="B109" s="217" t="s">
        <v>772</v>
      </c>
      <c r="C109" s="207" t="s">
        <v>773</v>
      </c>
      <c r="D109" s="208">
        <v>53</v>
      </c>
      <c r="E109" s="209">
        <v>1851.53</v>
      </c>
      <c r="F109" s="209">
        <v>1412</v>
      </c>
      <c r="G109" s="219" t="s">
        <v>607</v>
      </c>
      <c r="H109" s="222" t="s">
        <v>608</v>
      </c>
    </row>
    <row r="110" spans="1:8" ht="14.25" customHeight="1" x14ac:dyDescent="0.2">
      <c r="A110" s="210" t="s">
        <v>774</v>
      </c>
      <c r="B110" s="217" t="s">
        <v>775</v>
      </c>
      <c r="C110" s="207" t="s">
        <v>773</v>
      </c>
      <c r="D110" s="208">
        <v>7</v>
      </c>
      <c r="E110" s="209">
        <v>1906.2</v>
      </c>
      <c r="F110" s="209">
        <v>1412</v>
      </c>
      <c r="G110" s="219" t="s">
        <v>607</v>
      </c>
      <c r="H110" s="222" t="s">
        <v>608</v>
      </c>
    </row>
    <row r="111" spans="1:8" ht="14.25" customHeight="1" x14ac:dyDescent="0.2">
      <c r="A111" s="210" t="s">
        <v>776</v>
      </c>
      <c r="B111" s="217" t="s">
        <v>777</v>
      </c>
      <c r="C111" s="207" t="s">
        <v>714</v>
      </c>
      <c r="D111" s="208">
        <v>1</v>
      </c>
      <c r="E111" s="209">
        <v>1768.72</v>
      </c>
      <c r="F111" s="209">
        <v>1630.72</v>
      </c>
      <c r="G111" s="219" t="s">
        <v>607</v>
      </c>
      <c r="H111" s="222" t="s">
        <v>608</v>
      </c>
    </row>
    <row r="112" spans="1:8" ht="14.25" customHeight="1" x14ac:dyDescent="0.2">
      <c r="A112" s="210" t="s">
        <v>778</v>
      </c>
      <c r="B112" s="217" t="s">
        <v>688</v>
      </c>
      <c r="C112" s="207" t="s">
        <v>700</v>
      </c>
      <c r="D112" s="208">
        <v>1</v>
      </c>
      <c r="E112" s="209">
        <v>2177.6</v>
      </c>
      <c r="F112" s="209">
        <v>1648</v>
      </c>
      <c r="G112" s="219" t="s">
        <v>607</v>
      </c>
      <c r="H112" s="222" t="s">
        <v>608</v>
      </c>
    </row>
    <row r="113" spans="1:8" ht="14.25" customHeight="1" x14ac:dyDescent="0.2">
      <c r="A113" s="210" t="s">
        <v>779</v>
      </c>
      <c r="B113" s="217" t="s">
        <v>780</v>
      </c>
      <c r="C113" s="207"/>
      <c r="D113" s="208"/>
      <c r="E113" s="209" t="s">
        <v>132</v>
      </c>
      <c r="F113" s="221" t="s">
        <v>132</v>
      </c>
      <c r="G113" s="219"/>
      <c r="H113" s="222"/>
    </row>
    <row r="114" spans="1:8" ht="14.25" customHeight="1" x14ac:dyDescent="0.2">
      <c r="A114" s="210" t="s">
        <v>781</v>
      </c>
      <c r="B114" s="217" t="s">
        <v>782</v>
      </c>
      <c r="C114" s="207" t="s">
        <v>700</v>
      </c>
      <c r="D114" s="208">
        <v>1</v>
      </c>
      <c r="E114" s="209">
        <v>1600</v>
      </c>
      <c r="F114" s="209">
        <v>1477.18</v>
      </c>
      <c r="G114" s="219" t="s">
        <v>607</v>
      </c>
      <c r="H114" s="222" t="s">
        <v>608</v>
      </c>
    </row>
    <row r="115" spans="1:8" ht="14.25" customHeight="1" x14ac:dyDescent="0.2">
      <c r="A115" s="210" t="s">
        <v>783</v>
      </c>
      <c r="B115" s="226" t="s">
        <v>784</v>
      </c>
      <c r="C115" s="207" t="s">
        <v>785</v>
      </c>
      <c r="D115" s="208">
        <v>8</v>
      </c>
      <c r="E115" s="209">
        <v>3640.75</v>
      </c>
      <c r="F115" s="209">
        <v>2464.41</v>
      </c>
      <c r="G115" s="219" t="s">
        <v>607</v>
      </c>
      <c r="H115" s="222" t="s">
        <v>608</v>
      </c>
    </row>
    <row r="116" spans="1:8" ht="14.25" customHeight="1" x14ac:dyDescent="0.2">
      <c r="A116" s="210" t="s">
        <v>786</v>
      </c>
      <c r="B116" s="227" t="s">
        <v>787</v>
      </c>
      <c r="C116" s="207" t="s">
        <v>714</v>
      </c>
      <c r="D116" s="208">
        <v>1</v>
      </c>
      <c r="E116" s="209">
        <v>2051.12</v>
      </c>
      <c r="F116" s="209">
        <v>1768.72</v>
      </c>
      <c r="G116" s="219" t="s">
        <v>607</v>
      </c>
      <c r="H116" s="222" t="s">
        <v>608</v>
      </c>
    </row>
    <row r="117" spans="1:8" x14ac:dyDescent="0.2">
      <c r="A117" s="210" t="s">
        <v>788</v>
      </c>
      <c r="B117" s="227" t="s">
        <v>789</v>
      </c>
      <c r="C117" s="207"/>
      <c r="D117" s="208"/>
      <c r="E117" s="209" t="s">
        <v>132</v>
      </c>
      <c r="F117" s="209" t="s">
        <v>132</v>
      </c>
      <c r="G117" s="219"/>
      <c r="H117" s="222"/>
    </row>
    <row r="118" spans="1:8" x14ac:dyDescent="0.2">
      <c r="A118" s="210" t="s">
        <v>790</v>
      </c>
      <c r="B118" s="223" t="s">
        <v>791</v>
      </c>
      <c r="C118" s="207"/>
      <c r="D118" s="208"/>
      <c r="E118" s="209"/>
      <c r="F118" s="209" t="s">
        <v>132</v>
      </c>
      <c r="G118" s="219"/>
      <c r="H118" s="222"/>
    </row>
    <row r="119" spans="1:8" ht="14.25" customHeight="1" x14ac:dyDescent="0.2">
      <c r="B119" s="228"/>
      <c r="C119" s="207"/>
      <c r="D119" s="208"/>
      <c r="E119" s="209"/>
      <c r="F119" s="209"/>
      <c r="G119" s="219"/>
      <c r="H119" s="222"/>
    </row>
    <row r="120" spans="1:8" ht="14.25" customHeight="1" x14ac:dyDescent="0.2">
      <c r="A120" s="576" t="s">
        <v>792</v>
      </c>
      <c r="B120" s="576"/>
      <c r="C120" s="576"/>
      <c r="D120" s="576"/>
      <c r="E120" s="576"/>
      <c r="F120" s="576"/>
      <c r="G120" s="576"/>
      <c r="H120" s="576"/>
    </row>
    <row r="121" spans="1:8" ht="14.25" customHeight="1" x14ac:dyDescent="0.2">
      <c r="A121" s="229" t="s">
        <v>793</v>
      </c>
      <c r="B121" s="230" t="s">
        <v>720</v>
      </c>
      <c r="C121" s="231"/>
      <c r="D121" s="232"/>
      <c r="E121" s="233"/>
      <c r="F121" s="234"/>
      <c r="G121" s="235"/>
      <c r="H121" s="236"/>
    </row>
    <row r="122" spans="1:8" ht="14.25" customHeight="1" x14ac:dyDescent="0.2">
      <c r="A122" s="229" t="s">
        <v>794</v>
      </c>
      <c r="B122" s="237" t="s">
        <v>795</v>
      </c>
      <c r="C122" s="231"/>
      <c r="D122" s="232"/>
      <c r="E122" s="233"/>
      <c r="F122" s="234"/>
      <c r="G122" s="235"/>
      <c r="H122" s="236"/>
    </row>
    <row r="123" spans="1:8" ht="14.25" customHeight="1" x14ac:dyDescent="0.2">
      <c r="A123" s="229" t="s">
        <v>796</v>
      </c>
      <c r="B123" s="237" t="s">
        <v>797</v>
      </c>
      <c r="C123" s="231"/>
      <c r="D123" s="232"/>
      <c r="E123" s="233"/>
      <c r="F123" s="234"/>
      <c r="G123" s="235"/>
      <c r="H123" s="236"/>
    </row>
    <row r="124" spans="1:8" ht="14.25" customHeight="1" x14ac:dyDescent="0.2">
      <c r="A124" s="229" t="s">
        <v>798</v>
      </c>
      <c r="B124" s="238" t="s">
        <v>754</v>
      </c>
      <c r="C124" s="231"/>
      <c r="D124" s="232"/>
      <c r="E124" s="233"/>
      <c r="F124" s="234"/>
      <c r="G124" s="235"/>
      <c r="H124" s="236"/>
    </row>
    <row r="125" spans="1:8" ht="14.25" customHeight="1" x14ac:dyDescent="0.2">
      <c r="A125" s="229" t="s">
        <v>799</v>
      </c>
      <c r="B125" s="239" t="s">
        <v>762</v>
      </c>
      <c r="C125" s="231"/>
      <c r="D125" s="232"/>
      <c r="E125" s="233"/>
      <c r="F125" s="234"/>
      <c r="G125" s="235"/>
      <c r="H125" s="236"/>
    </row>
    <row r="126" spans="1:8" x14ac:dyDescent="0.2">
      <c r="A126" s="229" t="s">
        <v>800</v>
      </c>
      <c r="B126" s="239" t="s">
        <v>801</v>
      </c>
      <c r="C126" s="231"/>
      <c r="D126" s="232"/>
      <c r="E126" s="233"/>
      <c r="F126" s="234"/>
      <c r="G126" s="235"/>
      <c r="H126" s="236"/>
    </row>
    <row r="127" spans="1:8" x14ac:dyDescent="0.2">
      <c r="A127" s="229" t="s">
        <v>802</v>
      </c>
      <c r="B127" s="239" t="s">
        <v>803</v>
      </c>
      <c r="C127" s="231"/>
      <c r="D127" s="232"/>
      <c r="E127" s="233"/>
      <c r="F127" s="234"/>
      <c r="G127" s="235"/>
      <c r="H127" s="236"/>
    </row>
    <row r="128" spans="1:8" ht="15" customHeight="1" x14ac:dyDescent="0.2">
      <c r="A128" s="577" t="s">
        <v>804</v>
      </c>
      <c r="B128" s="577"/>
      <c r="C128" s="577"/>
      <c r="D128" s="240">
        <f>SUM(D120:D126,D76:D117,D16:D52,D55:D73)</f>
        <v>225</v>
      </c>
      <c r="E128" s="241"/>
    </row>
    <row r="129" spans="1:10" x14ac:dyDescent="0.2">
      <c r="B129" s="1"/>
      <c r="C129" s="1"/>
      <c r="D129" s="1"/>
      <c r="E129" s="1"/>
      <c r="F129" s="242"/>
      <c r="G129" s="242"/>
      <c r="H129" s="1"/>
      <c r="I129" s="8"/>
      <c r="J129" s="8"/>
    </row>
    <row r="131" spans="1:10" ht="25.5" x14ac:dyDescent="0.2">
      <c r="A131" s="202" t="s">
        <v>141</v>
      </c>
      <c r="B131" s="202" t="s">
        <v>574</v>
      </c>
      <c r="C131" s="202" t="s">
        <v>575</v>
      </c>
      <c r="D131" s="202" t="s">
        <v>576</v>
      </c>
      <c r="E131" s="202" t="s">
        <v>577</v>
      </c>
      <c r="F131" s="202" t="s">
        <v>578</v>
      </c>
      <c r="G131" s="202" t="s">
        <v>579</v>
      </c>
      <c r="H131" s="202" t="s">
        <v>580</v>
      </c>
    </row>
    <row r="133" spans="1:10" ht="14.25" customHeight="1" x14ac:dyDescent="0.2">
      <c r="A133" s="576" t="s">
        <v>805</v>
      </c>
      <c r="B133" s="576"/>
      <c r="C133" s="576"/>
      <c r="D133" s="576"/>
      <c r="E133" s="576"/>
      <c r="F133" s="576"/>
      <c r="G133" s="576"/>
      <c r="H133" s="576"/>
    </row>
    <row r="134" spans="1:10" ht="14.25" customHeight="1" x14ac:dyDescent="0.2">
      <c r="A134" s="229" t="s">
        <v>806</v>
      </c>
      <c r="B134" s="237" t="s">
        <v>807</v>
      </c>
      <c r="C134" s="243" t="s">
        <v>808</v>
      </c>
      <c r="D134" s="244">
        <v>4</v>
      </c>
      <c r="E134" s="234">
        <v>500</v>
      </c>
      <c r="F134" s="234">
        <v>150</v>
      </c>
      <c r="G134" s="235" t="s">
        <v>809</v>
      </c>
      <c r="H134" s="236" t="s">
        <v>810</v>
      </c>
    </row>
    <row r="135" spans="1:10" ht="14.25" customHeight="1" x14ac:dyDescent="0.2">
      <c r="A135" s="229" t="s">
        <v>811</v>
      </c>
      <c r="B135" s="237" t="s">
        <v>812</v>
      </c>
      <c r="C135" s="243" t="s">
        <v>808</v>
      </c>
      <c r="D135" s="244">
        <v>3</v>
      </c>
      <c r="E135" s="234">
        <v>1200</v>
      </c>
      <c r="F135" s="234">
        <v>1200</v>
      </c>
      <c r="G135" s="235" t="s">
        <v>809</v>
      </c>
      <c r="H135" s="236" t="s">
        <v>608</v>
      </c>
    </row>
    <row r="136" spans="1:10" ht="14.25" customHeight="1" x14ac:dyDescent="0.2">
      <c r="A136" s="229" t="s">
        <v>813</v>
      </c>
      <c r="B136" s="237" t="s">
        <v>814</v>
      </c>
      <c r="C136" s="243" t="s">
        <v>808</v>
      </c>
      <c r="D136" s="244">
        <v>4</v>
      </c>
      <c r="E136" s="234">
        <v>400</v>
      </c>
      <c r="F136" s="234">
        <v>350</v>
      </c>
      <c r="G136" s="235" t="s">
        <v>809</v>
      </c>
      <c r="H136" s="236" t="s">
        <v>815</v>
      </c>
    </row>
    <row r="137" spans="1:10" ht="14.25" customHeight="1" x14ac:dyDescent="0.2">
      <c r="A137" s="229" t="s">
        <v>816</v>
      </c>
      <c r="B137" s="237" t="s">
        <v>817</v>
      </c>
      <c r="C137" s="243" t="s">
        <v>808</v>
      </c>
      <c r="D137" s="244">
        <v>1</v>
      </c>
      <c r="E137" s="234">
        <v>15000</v>
      </c>
      <c r="F137" s="234">
        <v>15000</v>
      </c>
      <c r="G137" s="235" t="s">
        <v>809</v>
      </c>
      <c r="H137" s="236" t="s">
        <v>608</v>
      </c>
    </row>
    <row r="138" spans="1:10" ht="14.25" customHeight="1" x14ac:dyDescent="0.2">
      <c r="A138" s="229" t="s">
        <v>818</v>
      </c>
      <c r="B138" s="237" t="s">
        <v>819</v>
      </c>
      <c r="C138" s="243" t="s">
        <v>808</v>
      </c>
      <c r="D138" s="244">
        <v>1</v>
      </c>
      <c r="E138" s="234">
        <v>3000</v>
      </c>
      <c r="F138" s="234">
        <v>3000</v>
      </c>
      <c r="G138" s="235" t="s">
        <v>809</v>
      </c>
      <c r="H138" s="236" t="s">
        <v>608</v>
      </c>
    </row>
    <row r="139" spans="1:10" ht="14.25" customHeight="1" x14ac:dyDescent="0.2">
      <c r="A139" s="229" t="s">
        <v>820</v>
      </c>
      <c r="B139" s="230" t="s">
        <v>821</v>
      </c>
      <c r="C139" s="243" t="s">
        <v>822</v>
      </c>
      <c r="D139" s="244">
        <v>3</v>
      </c>
      <c r="E139" s="234">
        <v>500</v>
      </c>
      <c r="F139" s="234">
        <v>150</v>
      </c>
      <c r="G139" s="235" t="s">
        <v>809</v>
      </c>
      <c r="H139" s="236" t="s">
        <v>815</v>
      </c>
    </row>
    <row r="140" spans="1:10" ht="14.25" customHeight="1" x14ac:dyDescent="0.2">
      <c r="A140" s="229" t="s">
        <v>823</v>
      </c>
      <c r="B140" s="230" t="s">
        <v>824</v>
      </c>
      <c r="C140" s="243" t="s">
        <v>808</v>
      </c>
      <c r="D140" s="244">
        <v>1</v>
      </c>
      <c r="E140" s="234">
        <v>500</v>
      </c>
      <c r="F140" s="234">
        <v>150</v>
      </c>
      <c r="G140" s="235" t="s">
        <v>809</v>
      </c>
      <c r="H140" s="236" t="s">
        <v>608</v>
      </c>
    </row>
    <row r="141" spans="1:10" ht="14.25" customHeight="1" x14ac:dyDescent="0.2">
      <c r="A141" s="229" t="s">
        <v>825</v>
      </c>
      <c r="B141" s="230" t="s">
        <v>826</v>
      </c>
      <c r="C141" s="243" t="s">
        <v>808</v>
      </c>
      <c r="D141" s="244">
        <v>1</v>
      </c>
      <c r="E141" s="234">
        <v>500</v>
      </c>
      <c r="F141" s="234">
        <v>150</v>
      </c>
      <c r="G141" s="235" t="s">
        <v>809</v>
      </c>
      <c r="H141" s="236" t="s">
        <v>608</v>
      </c>
    </row>
    <row r="142" spans="1:10" ht="14.25" customHeight="1" x14ac:dyDescent="0.2">
      <c r="A142" s="229" t="s">
        <v>827</v>
      </c>
      <c r="B142" s="230" t="s">
        <v>828</v>
      </c>
      <c r="C142" s="243" t="s">
        <v>808</v>
      </c>
      <c r="D142" s="244">
        <v>2</v>
      </c>
      <c r="E142" s="234">
        <v>1200</v>
      </c>
      <c r="F142" s="234">
        <v>1200</v>
      </c>
      <c r="G142" s="235" t="s">
        <v>809</v>
      </c>
      <c r="H142" s="236" t="s">
        <v>608</v>
      </c>
    </row>
    <row r="143" spans="1:10" ht="14.25" customHeight="1" x14ac:dyDescent="0.2">
      <c r="A143" s="229" t="s">
        <v>829</v>
      </c>
      <c r="B143" s="230" t="s">
        <v>830</v>
      </c>
      <c r="C143" s="243" t="s">
        <v>808</v>
      </c>
      <c r="D143" s="244">
        <v>1</v>
      </c>
      <c r="E143" s="234">
        <v>1200</v>
      </c>
      <c r="F143" s="234">
        <v>1200</v>
      </c>
      <c r="G143" s="235" t="s">
        <v>809</v>
      </c>
      <c r="H143" s="236" t="s">
        <v>608</v>
      </c>
    </row>
    <row r="144" spans="1:10" ht="14.25" customHeight="1" x14ac:dyDescent="0.2">
      <c r="A144" s="229" t="s">
        <v>831</v>
      </c>
      <c r="B144" s="237" t="s">
        <v>832</v>
      </c>
      <c r="C144" s="243" t="s">
        <v>822</v>
      </c>
      <c r="D144" s="244">
        <v>16</v>
      </c>
      <c r="E144" s="234">
        <v>2550</v>
      </c>
      <c r="F144" s="234">
        <v>1200</v>
      </c>
      <c r="G144" s="235" t="s">
        <v>809</v>
      </c>
      <c r="H144" s="236" t="s">
        <v>815</v>
      </c>
    </row>
    <row r="145" spans="1:8" ht="14.25" customHeight="1" x14ac:dyDescent="0.2">
      <c r="A145" s="229" t="s">
        <v>833</v>
      </c>
      <c r="B145" s="237" t="s">
        <v>834</v>
      </c>
      <c r="C145" s="243" t="s">
        <v>808</v>
      </c>
      <c r="D145" s="244">
        <v>8</v>
      </c>
      <c r="E145" s="234">
        <v>1200</v>
      </c>
      <c r="F145" s="234">
        <v>1200</v>
      </c>
      <c r="G145" s="235" t="s">
        <v>809</v>
      </c>
      <c r="H145" s="236" t="s">
        <v>810</v>
      </c>
    </row>
    <row r="146" spans="1:8" ht="14.25" customHeight="1" x14ac:dyDescent="0.2">
      <c r="A146" s="229" t="s">
        <v>835</v>
      </c>
      <c r="B146" s="237" t="s">
        <v>836</v>
      </c>
      <c r="C146" s="243"/>
      <c r="D146" s="244"/>
      <c r="E146" s="234"/>
      <c r="F146" s="234"/>
      <c r="G146" s="235"/>
      <c r="H146" s="236"/>
    </row>
    <row r="147" spans="1:8" ht="14.25" customHeight="1" x14ac:dyDescent="0.2">
      <c r="A147" s="229" t="s">
        <v>837</v>
      </c>
      <c r="B147" s="237" t="s">
        <v>838</v>
      </c>
      <c r="C147" s="243" t="s">
        <v>808</v>
      </c>
      <c r="D147" s="244">
        <v>1</v>
      </c>
      <c r="E147" s="234">
        <v>10000</v>
      </c>
      <c r="F147" s="234">
        <v>10000</v>
      </c>
      <c r="G147" s="235" t="s">
        <v>809</v>
      </c>
      <c r="H147" s="236" t="s">
        <v>608</v>
      </c>
    </row>
    <row r="148" spans="1:8" ht="14.25" customHeight="1" x14ac:dyDescent="0.2">
      <c r="A148" s="229" t="s">
        <v>839</v>
      </c>
      <c r="B148" s="237" t="s">
        <v>838</v>
      </c>
      <c r="C148" s="243"/>
      <c r="D148" s="244"/>
      <c r="E148" s="234"/>
      <c r="F148" s="234"/>
      <c r="G148" s="235"/>
      <c r="H148" s="236"/>
    </row>
    <row r="149" spans="1:8" ht="14.25" customHeight="1" x14ac:dyDescent="0.2">
      <c r="A149" s="229" t="s">
        <v>840</v>
      </c>
      <c r="B149" s="237" t="s">
        <v>841</v>
      </c>
      <c r="C149" s="243" t="s">
        <v>822</v>
      </c>
      <c r="D149" s="244">
        <v>1</v>
      </c>
      <c r="E149" s="234">
        <v>500</v>
      </c>
      <c r="F149" s="234">
        <v>150</v>
      </c>
      <c r="G149" s="235" t="s">
        <v>809</v>
      </c>
      <c r="H149" s="236" t="s">
        <v>815</v>
      </c>
    </row>
    <row r="150" spans="1:8" ht="14.25" customHeight="1" x14ac:dyDescent="0.2">
      <c r="A150" s="229" t="s">
        <v>842</v>
      </c>
      <c r="B150" s="237" t="s">
        <v>843</v>
      </c>
      <c r="C150" s="243" t="s">
        <v>808</v>
      </c>
      <c r="D150" s="244">
        <v>1</v>
      </c>
      <c r="E150" s="234">
        <v>18000</v>
      </c>
      <c r="F150" s="234">
        <v>18000</v>
      </c>
      <c r="G150" s="235" t="s">
        <v>809</v>
      </c>
      <c r="H150" s="236" t="s">
        <v>608</v>
      </c>
    </row>
    <row r="151" spans="1:8" ht="14.25" customHeight="1" x14ac:dyDescent="0.2">
      <c r="A151" s="229" t="s">
        <v>844</v>
      </c>
      <c r="B151" s="237" t="s">
        <v>843</v>
      </c>
      <c r="C151" s="243"/>
      <c r="D151" s="244"/>
      <c r="E151" s="234"/>
      <c r="F151" s="234"/>
      <c r="G151" s="235"/>
      <c r="H151" s="236"/>
    </row>
    <row r="152" spans="1:8" ht="14.25" customHeight="1" x14ac:dyDescent="0.2">
      <c r="A152" s="229" t="s">
        <v>845</v>
      </c>
      <c r="B152" s="237" t="s">
        <v>846</v>
      </c>
      <c r="C152" s="243"/>
      <c r="D152" s="244"/>
      <c r="E152" s="234"/>
      <c r="F152" s="234"/>
      <c r="G152" s="235"/>
      <c r="H152" s="236"/>
    </row>
    <row r="153" spans="1:8" ht="14.25" customHeight="1" x14ac:dyDescent="0.2">
      <c r="A153" s="229" t="s">
        <v>847</v>
      </c>
      <c r="B153" s="237" t="s">
        <v>848</v>
      </c>
      <c r="C153" s="243"/>
      <c r="D153" s="244"/>
      <c r="E153" s="234"/>
      <c r="F153" s="234"/>
      <c r="G153" s="235"/>
      <c r="H153" s="236"/>
    </row>
    <row r="154" spans="1:8" ht="14.25" customHeight="1" x14ac:dyDescent="0.2">
      <c r="A154" s="229" t="s">
        <v>849</v>
      </c>
      <c r="B154" s="237" t="s">
        <v>850</v>
      </c>
      <c r="C154" s="243"/>
      <c r="D154" s="244"/>
      <c r="E154" s="234"/>
      <c r="F154" s="234"/>
      <c r="G154" s="235"/>
      <c r="H154" s="236"/>
    </row>
    <row r="155" spans="1:8" ht="14.25" customHeight="1" x14ac:dyDescent="0.2">
      <c r="A155" s="229" t="s">
        <v>851</v>
      </c>
      <c r="B155" s="237" t="s">
        <v>852</v>
      </c>
      <c r="C155" s="243"/>
      <c r="D155" s="244"/>
      <c r="E155" s="234"/>
      <c r="F155" s="234"/>
      <c r="G155" s="235"/>
      <c r="H155" s="236"/>
    </row>
    <row r="156" spans="1:8" ht="14.25" customHeight="1" x14ac:dyDescent="0.2">
      <c r="A156" s="229" t="s">
        <v>853</v>
      </c>
      <c r="B156" s="237" t="s">
        <v>854</v>
      </c>
      <c r="C156" s="243"/>
      <c r="D156" s="244"/>
      <c r="E156" s="234"/>
      <c r="F156" s="234"/>
      <c r="G156" s="235"/>
      <c r="H156" s="236"/>
    </row>
    <row r="157" spans="1:8" ht="14.25" customHeight="1" x14ac:dyDescent="0.2">
      <c r="A157" s="229" t="s">
        <v>855</v>
      </c>
      <c r="B157" s="237" t="s">
        <v>856</v>
      </c>
      <c r="C157" s="243" t="s">
        <v>808</v>
      </c>
      <c r="D157" s="244">
        <v>1</v>
      </c>
      <c r="E157" s="234">
        <v>3000</v>
      </c>
      <c r="F157" s="234">
        <v>3000</v>
      </c>
      <c r="G157" s="235" t="s">
        <v>809</v>
      </c>
      <c r="H157" s="236" t="s">
        <v>608</v>
      </c>
    </row>
    <row r="158" spans="1:8" ht="14.25" customHeight="1" x14ac:dyDescent="0.2">
      <c r="A158" s="229" t="s">
        <v>857</v>
      </c>
      <c r="B158" s="237" t="s">
        <v>858</v>
      </c>
      <c r="C158" s="243" t="s">
        <v>808</v>
      </c>
      <c r="D158" s="244">
        <v>1</v>
      </c>
      <c r="E158" s="234">
        <v>3000</v>
      </c>
      <c r="F158" s="234">
        <v>3000</v>
      </c>
      <c r="G158" s="235" t="s">
        <v>809</v>
      </c>
      <c r="H158" s="236" t="s">
        <v>608</v>
      </c>
    </row>
    <row r="159" spans="1:8" ht="14.25" customHeight="1" x14ac:dyDescent="0.2">
      <c r="A159" s="229" t="s">
        <v>859</v>
      </c>
      <c r="B159" s="237" t="s">
        <v>860</v>
      </c>
      <c r="C159" s="243" t="s">
        <v>808</v>
      </c>
      <c r="D159" s="244">
        <v>1</v>
      </c>
      <c r="E159" s="234">
        <v>6000</v>
      </c>
      <c r="F159" s="234">
        <v>6000</v>
      </c>
      <c r="G159" s="235" t="s">
        <v>809</v>
      </c>
      <c r="H159" s="236" t="s">
        <v>608</v>
      </c>
    </row>
    <row r="160" spans="1:8" ht="14.25" customHeight="1" x14ac:dyDescent="0.2">
      <c r="A160" s="229" t="s">
        <v>861</v>
      </c>
      <c r="B160" s="237" t="s">
        <v>862</v>
      </c>
      <c r="C160" s="243" t="s">
        <v>808</v>
      </c>
      <c r="D160" s="244">
        <v>1</v>
      </c>
      <c r="E160" s="234">
        <v>3000</v>
      </c>
      <c r="F160" s="234">
        <v>3000</v>
      </c>
      <c r="G160" s="235" t="s">
        <v>809</v>
      </c>
      <c r="H160" s="236" t="s">
        <v>608</v>
      </c>
    </row>
    <row r="161" spans="1:8" ht="14.25" customHeight="1" x14ac:dyDescent="0.2">
      <c r="A161" s="229" t="s">
        <v>863</v>
      </c>
      <c r="B161" s="237" t="s">
        <v>864</v>
      </c>
      <c r="C161" s="231"/>
      <c r="D161" s="232"/>
      <c r="E161" s="233"/>
      <c r="F161" s="234"/>
      <c r="G161" s="235"/>
      <c r="H161" s="236"/>
    </row>
    <row r="162" spans="1:8" ht="14.25" customHeight="1" x14ac:dyDescent="0.2">
      <c r="A162" s="229" t="s">
        <v>865</v>
      </c>
      <c r="B162" s="237" t="s">
        <v>866</v>
      </c>
      <c r="C162" s="231"/>
      <c r="D162" s="232"/>
      <c r="E162" s="233"/>
      <c r="F162" s="234"/>
      <c r="G162" s="235"/>
      <c r="H162" s="236"/>
    </row>
    <row r="163" spans="1:8" ht="14.25" customHeight="1" x14ac:dyDescent="0.2">
      <c r="A163" s="229" t="s">
        <v>867</v>
      </c>
      <c r="B163" s="245" t="s">
        <v>868</v>
      </c>
      <c r="C163" s="231"/>
      <c r="D163" s="232"/>
      <c r="E163" s="233"/>
      <c r="F163" s="234"/>
      <c r="G163" s="235"/>
      <c r="H163" s="236"/>
    </row>
    <row r="164" spans="1:8" ht="14.25" customHeight="1" x14ac:dyDescent="0.2">
      <c r="A164" s="229" t="s">
        <v>869</v>
      </c>
      <c r="B164" s="237" t="s">
        <v>870</v>
      </c>
      <c r="C164" s="231"/>
      <c r="D164" s="232"/>
      <c r="E164" s="233"/>
      <c r="F164" s="234"/>
      <c r="G164" s="235"/>
      <c r="H164" s="236"/>
    </row>
    <row r="165" spans="1:8" ht="14.25" customHeight="1" x14ac:dyDescent="0.2">
      <c r="A165" s="229" t="s">
        <v>871</v>
      </c>
      <c r="B165" s="245" t="s">
        <v>872</v>
      </c>
      <c r="C165" s="231"/>
      <c r="D165" s="232"/>
      <c r="E165" s="233"/>
      <c r="F165" s="234"/>
      <c r="G165" s="235"/>
      <c r="H165" s="236"/>
    </row>
    <row r="166" spans="1:8" ht="14.25" customHeight="1" x14ac:dyDescent="0.2">
      <c r="A166" s="229" t="s">
        <v>873</v>
      </c>
      <c r="B166" s="237" t="s">
        <v>874</v>
      </c>
      <c r="C166" s="231"/>
      <c r="D166" s="232"/>
      <c r="E166" s="233"/>
      <c r="F166" s="234"/>
      <c r="G166" s="235"/>
      <c r="H166" s="236"/>
    </row>
    <row r="167" spans="1:8" ht="14.25" customHeight="1" x14ac:dyDescent="0.2">
      <c r="A167" s="229" t="s">
        <v>875</v>
      </c>
      <c r="B167" s="237" t="s">
        <v>876</v>
      </c>
      <c r="C167" s="231"/>
      <c r="D167" s="232"/>
      <c r="E167" s="233"/>
      <c r="F167" s="234"/>
      <c r="G167" s="235"/>
      <c r="H167" s="236"/>
    </row>
    <row r="168" spans="1:8" ht="14.25" customHeight="1" x14ac:dyDescent="0.2">
      <c r="A168" s="229" t="s">
        <v>877</v>
      </c>
      <c r="B168" s="237" t="s">
        <v>878</v>
      </c>
      <c r="C168" s="231"/>
      <c r="D168" s="232"/>
      <c r="E168" s="233"/>
      <c r="F168" s="234"/>
      <c r="G168" s="235"/>
      <c r="H168" s="236"/>
    </row>
    <row r="169" spans="1:8" ht="14.25" customHeight="1" x14ac:dyDescent="0.2">
      <c r="A169" s="229" t="s">
        <v>879</v>
      </c>
      <c r="B169" s="237" t="s">
        <v>880</v>
      </c>
      <c r="C169" s="243"/>
      <c r="D169" s="244"/>
      <c r="E169" s="234"/>
      <c r="F169" s="234"/>
      <c r="G169" s="235"/>
      <c r="H169" s="236"/>
    </row>
    <row r="170" spans="1:8" ht="14.25" customHeight="1" x14ac:dyDescent="0.2">
      <c r="A170" s="229" t="s">
        <v>881</v>
      </c>
      <c r="B170" s="237" t="s">
        <v>882</v>
      </c>
      <c r="C170" s="243" t="s">
        <v>808</v>
      </c>
      <c r="D170" s="244">
        <v>2</v>
      </c>
      <c r="E170" s="234">
        <v>1200</v>
      </c>
      <c r="F170" s="234">
        <v>1200</v>
      </c>
      <c r="G170" s="235" t="s">
        <v>809</v>
      </c>
      <c r="H170" s="236" t="s">
        <v>608</v>
      </c>
    </row>
    <row r="171" spans="1:8" ht="14.25" customHeight="1" x14ac:dyDescent="0.2">
      <c r="A171" s="229" t="s">
        <v>883</v>
      </c>
      <c r="B171" s="237" t="s">
        <v>884</v>
      </c>
      <c r="C171" s="231"/>
      <c r="D171" s="232"/>
      <c r="E171" s="233"/>
      <c r="F171" s="234"/>
      <c r="G171" s="235"/>
      <c r="H171" s="236"/>
    </row>
    <row r="172" spans="1:8" ht="14.25" customHeight="1" x14ac:dyDescent="0.2">
      <c r="A172" s="229" t="s">
        <v>885</v>
      </c>
      <c r="B172" s="237" t="s">
        <v>886</v>
      </c>
      <c r="C172" s="243" t="s">
        <v>808</v>
      </c>
      <c r="D172" s="244">
        <v>3</v>
      </c>
      <c r="E172" s="234">
        <v>1200</v>
      </c>
      <c r="F172" s="234">
        <v>1200</v>
      </c>
      <c r="G172" s="235" t="s">
        <v>809</v>
      </c>
      <c r="H172" s="236" t="s">
        <v>608</v>
      </c>
    </row>
    <row r="173" spans="1:8" ht="14.25" customHeight="1" x14ac:dyDescent="0.2">
      <c r="A173" s="229" t="s">
        <v>887</v>
      </c>
      <c r="B173" s="237" t="s">
        <v>888</v>
      </c>
      <c r="C173" s="231"/>
      <c r="D173" s="232"/>
      <c r="E173" s="233"/>
      <c r="F173" s="234"/>
      <c r="G173" s="235"/>
      <c r="H173" s="236"/>
    </row>
    <row r="174" spans="1:8" ht="14.25" customHeight="1" x14ac:dyDescent="0.2">
      <c r="A174" s="229" t="s">
        <v>889</v>
      </c>
      <c r="B174" s="237" t="s">
        <v>890</v>
      </c>
      <c r="C174" s="231"/>
      <c r="D174" s="232"/>
      <c r="E174" s="233"/>
      <c r="F174" s="234"/>
      <c r="G174" s="235"/>
      <c r="H174" s="236"/>
    </row>
    <row r="175" spans="1:8" ht="14.25" customHeight="1" x14ac:dyDescent="0.2">
      <c r="A175" s="229" t="s">
        <v>891</v>
      </c>
      <c r="B175" s="237" t="s">
        <v>892</v>
      </c>
      <c r="C175" s="231"/>
      <c r="D175" s="232"/>
      <c r="E175" s="233"/>
      <c r="F175" s="234"/>
      <c r="G175" s="235"/>
      <c r="H175" s="236"/>
    </row>
    <row r="176" spans="1:8" ht="14.25" customHeight="1" x14ac:dyDescent="0.2">
      <c r="A176" s="229" t="s">
        <v>893</v>
      </c>
      <c r="B176" s="238" t="s">
        <v>894</v>
      </c>
      <c r="C176" s="231"/>
      <c r="D176" s="232"/>
      <c r="E176" s="233"/>
      <c r="F176" s="234"/>
      <c r="G176" s="235"/>
      <c r="H176" s="236"/>
    </row>
    <row r="177" spans="1:10" ht="14.25" customHeight="1" x14ac:dyDescent="0.2">
      <c r="A177" s="229" t="s">
        <v>895</v>
      </c>
      <c r="B177" s="245" t="s">
        <v>896</v>
      </c>
      <c r="C177" s="243" t="s">
        <v>808</v>
      </c>
      <c r="D177" s="244">
        <v>1</v>
      </c>
      <c r="E177" s="234">
        <v>16001.44</v>
      </c>
      <c r="F177" s="234">
        <v>16001.44</v>
      </c>
      <c r="G177" s="235" t="s">
        <v>809</v>
      </c>
      <c r="H177" s="236" t="s">
        <v>608</v>
      </c>
    </row>
    <row r="178" spans="1:10" ht="14.25" customHeight="1" x14ac:dyDescent="0.2">
      <c r="A178" s="229" t="s">
        <v>897</v>
      </c>
      <c r="B178" s="245" t="s">
        <v>896</v>
      </c>
      <c r="C178" s="243"/>
      <c r="D178" s="244"/>
      <c r="E178" s="234"/>
      <c r="F178" s="234"/>
      <c r="G178" s="235"/>
      <c r="H178" s="236"/>
    </row>
    <row r="179" spans="1:10" ht="14.25" customHeight="1" x14ac:dyDescent="0.2">
      <c r="A179" s="229" t="s">
        <v>898</v>
      </c>
      <c r="B179" s="245" t="s">
        <v>899</v>
      </c>
      <c r="C179" s="243"/>
      <c r="D179" s="244"/>
      <c r="E179" s="234"/>
      <c r="F179" s="234"/>
      <c r="G179" s="235"/>
      <c r="H179" s="236"/>
    </row>
    <row r="180" spans="1:10" x14ac:dyDescent="0.2">
      <c r="A180" s="229" t="s">
        <v>900</v>
      </c>
      <c r="B180" s="245" t="s">
        <v>901</v>
      </c>
      <c r="C180" s="243" t="s">
        <v>808</v>
      </c>
      <c r="D180" s="244">
        <v>1</v>
      </c>
      <c r="E180" s="234">
        <v>1200</v>
      </c>
      <c r="F180" s="234">
        <v>1200</v>
      </c>
      <c r="G180" s="235" t="s">
        <v>809</v>
      </c>
      <c r="H180" s="236" t="s">
        <v>608</v>
      </c>
    </row>
    <row r="182" spans="1:10" ht="15" customHeight="1" x14ac:dyDescent="0.2">
      <c r="A182" s="577" t="s">
        <v>902</v>
      </c>
      <c r="B182" s="577"/>
      <c r="C182" s="577"/>
      <c r="D182" s="240">
        <f>SUM(D134:D180)</f>
        <v>59</v>
      </c>
    </row>
    <row r="184" spans="1:10" ht="15" customHeight="1" x14ac:dyDescent="0.2">
      <c r="A184" s="577" t="s">
        <v>903</v>
      </c>
      <c r="B184" s="577"/>
      <c r="C184" s="577"/>
      <c r="D184" s="240">
        <f>D182+D128</f>
        <v>284</v>
      </c>
    </row>
    <row r="189" spans="1:10" ht="15" x14ac:dyDescent="0.2">
      <c r="C189" s="579" t="s">
        <v>904</v>
      </c>
      <c r="D189" s="579"/>
      <c r="E189" s="579"/>
      <c r="F189" s="579"/>
      <c r="G189" s="246"/>
      <c r="I189" s="247"/>
      <c r="J189" s="247"/>
    </row>
    <row r="190" spans="1:10" x14ac:dyDescent="0.2">
      <c r="B190" s="8"/>
      <c r="C190" s="8"/>
      <c r="D190" s="8"/>
      <c r="E190" s="8"/>
      <c r="F190" s="248"/>
      <c r="G190" s="248"/>
      <c r="I190" s="8"/>
      <c r="J190" s="8"/>
    </row>
    <row r="191" spans="1:10" ht="18" customHeight="1" x14ac:dyDescent="0.2">
      <c r="B191" s="249" t="s">
        <v>109</v>
      </c>
      <c r="C191" s="580" t="s">
        <v>905</v>
      </c>
      <c r="D191" s="580"/>
      <c r="E191" s="580"/>
      <c r="F191" s="580"/>
      <c r="G191" s="250"/>
      <c r="I191" s="251"/>
      <c r="J191" s="251"/>
    </row>
    <row r="192" spans="1:10" ht="18" customHeight="1" x14ac:dyDescent="0.2">
      <c r="B192" s="249" t="s">
        <v>21</v>
      </c>
      <c r="C192" s="580" t="s">
        <v>906</v>
      </c>
      <c r="D192" s="580"/>
      <c r="E192" s="580"/>
      <c r="F192" s="580"/>
      <c r="G192" s="250"/>
      <c r="I192" s="251"/>
      <c r="J192" s="251"/>
    </row>
    <row r="193" spans="2:10" ht="19.5" customHeight="1" x14ac:dyDescent="0.2">
      <c r="B193" s="249" t="s">
        <v>23</v>
      </c>
      <c r="C193" s="580" t="s">
        <v>907</v>
      </c>
      <c r="D193" s="580"/>
      <c r="E193" s="580"/>
      <c r="F193" s="580"/>
      <c r="G193" s="252"/>
      <c r="I193" s="253"/>
      <c r="J193" s="253"/>
    </row>
    <row r="194" spans="2:10" ht="19.5" customHeight="1" x14ac:dyDescent="0.2">
      <c r="B194" s="249" t="s">
        <v>25</v>
      </c>
      <c r="C194" s="578" t="s">
        <v>908</v>
      </c>
      <c r="D194" s="578"/>
      <c r="E194" s="578"/>
      <c r="F194" s="578"/>
      <c r="G194" s="252"/>
      <c r="I194" s="253"/>
      <c r="J194" s="253"/>
    </row>
  </sheetData>
  <mergeCells count="16">
    <mergeCell ref="C194:F194"/>
    <mergeCell ref="A184:C184"/>
    <mergeCell ref="C189:F189"/>
    <mergeCell ref="C191:F191"/>
    <mergeCell ref="C192:F192"/>
    <mergeCell ref="C193:F193"/>
    <mergeCell ref="A76:H76"/>
    <mergeCell ref="A120:H120"/>
    <mergeCell ref="A128:C128"/>
    <mergeCell ref="A133:H133"/>
    <mergeCell ref="A182:C182"/>
    <mergeCell ref="B2:E2"/>
    <mergeCell ref="B3:E3"/>
    <mergeCell ref="C11:G11"/>
    <mergeCell ref="A15:H15"/>
    <mergeCell ref="A54:H54"/>
  </mergeCells>
  <dataValidations count="4">
    <dataValidation type="list" operator="equal" allowBlank="1" showErrorMessage="1" sqref="C16:C53 C55:C74 C76:C127 C134:C180" xr:uid="{00000000-0002-0000-0600-000000000000}">
      <formula1>"44hs,40hs,36hs,30hs,24hs,20hs,16hs,12hs,10hs,8hs,4hs,--"</formula1>
      <formula2>0</formula2>
    </dataValidation>
    <dataValidation type="list" operator="equal" allowBlank="1" showErrorMessage="1" sqref="G16:G53 G55:G74 G76:G127 G134:G180" xr:uid="{00000000-0002-0000-0600-000001000000}">
      <formula1>"CLT,PJ,PF,Cooperativa,Terceirizado,SESAB,--"</formula1>
      <formula2>0</formula2>
    </dataValidation>
    <dataValidation type="list" operator="equal" allowBlank="1" showErrorMessage="1" sqref="H16:H52 H55:H74 H76:H127" xr:uid="{00000000-0002-0000-0600-000002000000}">
      <formula1>"Plantonista,Diarista,Mensalista,--"</formula1>
      <formula2>0</formula2>
    </dataValidation>
    <dataValidation type="list" operator="equal" allowBlank="1" showErrorMessage="1" sqref="H134:H180" xr:uid="{00000000-0002-0000-0600-000003000000}">
      <formula1>"Plantonista,Diarista,Mensalista,Sobreaviso,--"</formula1>
      <formula2>0</formula2>
    </dataValidation>
  </dataValidations>
  <hyperlinks>
    <hyperlink ref="C194" r:id="rId1" xr:uid="{00000000-0004-0000-0600-000000000000}"/>
  </hyperlinks>
  <printOptions horizontalCentered="1"/>
  <pageMargins left="0.35416666666666702" right="0.196527777777778" top="0.86597222222222203" bottom="0.39374999999999999" header="0.511811023622047" footer="0.511811023622047"/>
  <pageSetup paperSize="9" scale="72" orientation="portrait" horizontalDpi="300" verticalDpi="300"/>
  <rowBreaks count="2" manualBreakCount="2">
    <brk id="74" max="16383" man="1"/>
    <brk id="12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K176"/>
  <sheetViews>
    <sheetView showGridLines="0" zoomScale="64" zoomScaleNormal="64" workbookViewId="0">
      <selection activeCell="F135" sqref="F135"/>
    </sheetView>
  </sheetViews>
  <sheetFormatPr defaultRowHeight="16.5" x14ac:dyDescent="0.25"/>
  <cols>
    <col min="1" max="1" width="24" style="254" customWidth="1"/>
    <col min="2" max="2" width="27.28515625" style="255" customWidth="1"/>
    <col min="3" max="3" width="75.5703125" style="256" customWidth="1"/>
    <col min="4" max="4" width="27" style="255" customWidth="1"/>
    <col min="5" max="5" width="25.28515625" style="255" customWidth="1"/>
    <col min="6" max="6" width="27.42578125" style="255" customWidth="1"/>
    <col min="7" max="7" width="24.140625" style="255" customWidth="1"/>
    <col min="8" max="8" width="28.28515625" style="255" customWidth="1"/>
    <col min="9" max="9" width="26.7109375" style="255" customWidth="1"/>
    <col min="10" max="10" width="24.28515625" style="255" customWidth="1"/>
    <col min="11" max="11" width="25.5703125" style="255" customWidth="1"/>
    <col min="12" max="1025" width="19.85546875" style="255" customWidth="1"/>
    <col min="1026" max="16384" width="9.140625" style="257"/>
  </cols>
  <sheetData>
    <row r="1" spans="1:255" s="259" customFormat="1" ht="14.25" customHeight="1" x14ac:dyDescent="0.2">
      <c r="A1" s="258"/>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8"/>
      <c r="AU1" s="258"/>
      <c r="AV1" s="258"/>
      <c r="AW1" s="258"/>
      <c r="AX1" s="258"/>
      <c r="AY1" s="258"/>
      <c r="AZ1" s="258"/>
      <c r="BA1" s="258"/>
      <c r="BB1" s="258"/>
      <c r="BC1" s="258"/>
      <c r="BD1" s="258"/>
      <c r="BE1" s="258"/>
      <c r="BF1" s="258"/>
      <c r="BG1" s="258"/>
      <c r="BH1" s="258"/>
      <c r="BI1" s="258"/>
      <c r="BJ1" s="258"/>
      <c r="BK1" s="258"/>
      <c r="BL1" s="258"/>
    </row>
    <row r="2" spans="1:255" s="259" customFormat="1" ht="24.75" customHeight="1" x14ac:dyDescent="0.25">
      <c r="A2" s="260"/>
      <c r="B2" s="258"/>
      <c r="C2" s="258"/>
      <c r="D2" s="258"/>
      <c r="E2" s="261" t="s">
        <v>28</v>
      </c>
      <c r="F2" s="16" t="s">
        <v>29</v>
      </c>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c r="AS2" s="258"/>
      <c r="AT2" s="258"/>
      <c r="AU2" s="258"/>
      <c r="AV2" s="258"/>
      <c r="AW2" s="258"/>
      <c r="AX2" s="258"/>
      <c r="AY2" s="258"/>
      <c r="AZ2" s="258"/>
      <c r="BA2" s="258"/>
      <c r="BB2" s="258"/>
      <c r="BC2" s="258"/>
      <c r="BD2" s="258"/>
      <c r="BE2" s="258"/>
      <c r="BF2" s="258"/>
      <c r="BG2" s="258"/>
      <c r="BH2" s="258"/>
      <c r="BI2" s="258"/>
      <c r="BJ2" s="258"/>
      <c r="BK2" s="258"/>
      <c r="BL2" s="258"/>
    </row>
    <row r="3" spans="1:255" s="259" customFormat="1" ht="24.75" customHeight="1" x14ac:dyDescent="0.3">
      <c r="A3" s="260"/>
      <c r="B3" s="258"/>
      <c r="C3" s="581" t="s">
        <v>27</v>
      </c>
      <c r="D3" s="581"/>
      <c r="E3" s="261" t="s">
        <v>31</v>
      </c>
      <c r="F3" s="16">
        <v>2026</v>
      </c>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258"/>
      <c r="AZ3" s="258"/>
      <c r="BA3" s="258"/>
      <c r="BB3" s="258"/>
      <c r="BC3" s="258"/>
      <c r="BD3" s="258"/>
      <c r="BE3" s="258"/>
      <c r="BF3" s="258"/>
      <c r="BG3" s="258"/>
      <c r="BH3" s="258"/>
      <c r="BI3" s="258"/>
      <c r="BJ3" s="258"/>
      <c r="BK3" s="258"/>
      <c r="BL3" s="258"/>
    </row>
    <row r="4" spans="1:255" s="259" customFormat="1" ht="24.75" customHeight="1" x14ac:dyDescent="0.3">
      <c r="A4" s="260"/>
      <c r="B4" s="260"/>
      <c r="C4" s="582" t="s">
        <v>30</v>
      </c>
      <c r="D4" s="582"/>
      <c r="E4" s="262" t="s">
        <v>32</v>
      </c>
      <c r="F4" s="18" t="s">
        <v>1306</v>
      </c>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c r="BE4" s="258"/>
      <c r="BF4" s="258"/>
      <c r="BG4" s="258"/>
      <c r="BH4" s="258"/>
      <c r="BI4" s="258"/>
      <c r="BJ4" s="258"/>
      <c r="BK4" s="258"/>
      <c r="BL4" s="258"/>
    </row>
    <row r="5" spans="1:255" s="193" customFormat="1" ht="14.25" customHeight="1" x14ac:dyDescent="0.2"/>
    <row r="9" spans="1:255" x14ac:dyDescent="0.25">
      <c r="D9" s="255" t="s">
        <v>909</v>
      </c>
    </row>
    <row r="10" spans="1:255" s="267" customFormat="1" ht="32.25" customHeight="1" x14ac:dyDescent="0.2">
      <c r="A10" s="263" t="s">
        <v>910</v>
      </c>
      <c r="B10" s="583"/>
      <c r="C10" s="583"/>
      <c r="D10" s="264"/>
      <c r="E10" s="264"/>
      <c r="F10" s="265"/>
      <c r="G10" s="264"/>
      <c r="H10" s="264"/>
      <c r="I10" s="264"/>
      <c r="J10" s="264"/>
      <c r="K10" s="264"/>
      <c r="L10" s="266"/>
      <c r="M10" s="266"/>
      <c r="N10" s="266"/>
      <c r="O10" s="266"/>
      <c r="P10" s="266"/>
      <c r="Q10" s="266"/>
      <c r="R10" s="266"/>
      <c r="S10" s="266"/>
      <c r="T10" s="266"/>
      <c r="U10" s="266"/>
      <c r="V10" s="266"/>
    </row>
    <row r="11" spans="1:255" ht="16.5" customHeight="1" x14ac:dyDescent="0.2">
      <c r="A11" s="584" t="s">
        <v>141</v>
      </c>
      <c r="B11" s="584" t="s">
        <v>911</v>
      </c>
      <c r="C11" s="585" t="s">
        <v>912</v>
      </c>
      <c r="D11" s="585" t="s">
        <v>913</v>
      </c>
      <c r="E11" s="586" t="s">
        <v>914</v>
      </c>
      <c r="F11" s="586" t="s">
        <v>915</v>
      </c>
      <c r="G11" s="586" t="s">
        <v>916</v>
      </c>
      <c r="H11" s="586" t="s">
        <v>917</v>
      </c>
      <c r="I11" s="586" t="s">
        <v>918</v>
      </c>
      <c r="J11" s="587" t="s">
        <v>919</v>
      </c>
      <c r="K11" s="266"/>
      <c r="L11" s="266"/>
      <c r="M11" s="266"/>
      <c r="N11" s="266"/>
      <c r="O11" s="266"/>
      <c r="P11" s="266"/>
      <c r="Q11" s="266"/>
      <c r="R11" s="266"/>
      <c r="S11" s="266"/>
      <c r="T11" s="266"/>
      <c r="U11" s="266"/>
      <c r="V11" s="266"/>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7"/>
      <c r="AV11" s="267"/>
      <c r="AW11" s="267"/>
      <c r="AX11" s="267"/>
      <c r="AY11" s="267"/>
      <c r="AZ11" s="267"/>
      <c r="BA11" s="267"/>
      <c r="BB11" s="267"/>
      <c r="BC11" s="267"/>
      <c r="BD11" s="267"/>
      <c r="BE11" s="267"/>
      <c r="BF11" s="267"/>
      <c r="BG11" s="267"/>
      <c r="BH11" s="267"/>
      <c r="BI11" s="267"/>
      <c r="BJ11" s="267"/>
      <c r="BK11" s="267"/>
      <c r="BL11" s="267"/>
      <c r="BM11" s="267"/>
      <c r="BN11" s="267"/>
      <c r="BO11" s="267"/>
      <c r="BP11" s="267"/>
      <c r="BQ11" s="267"/>
      <c r="BR11" s="267"/>
      <c r="BS11" s="267"/>
      <c r="HJ11" s="267"/>
      <c r="HK11" s="267"/>
      <c r="HL11" s="267"/>
      <c r="HM11" s="267"/>
      <c r="HN11" s="267"/>
      <c r="HO11" s="267"/>
      <c r="HP11" s="267"/>
      <c r="HQ11" s="267"/>
      <c r="HR11" s="267"/>
      <c r="HS11" s="267"/>
      <c r="HT11" s="267"/>
      <c r="HU11" s="267"/>
      <c r="HV11" s="267"/>
      <c r="HW11" s="267"/>
      <c r="HX11" s="267"/>
      <c r="HY11" s="267"/>
      <c r="HZ11" s="267"/>
      <c r="IA11" s="267"/>
      <c r="IB11" s="267"/>
      <c r="IC11" s="267"/>
      <c r="ID11" s="267"/>
      <c r="IE11" s="267"/>
      <c r="IF11" s="267"/>
      <c r="IG11" s="267"/>
      <c r="IH11" s="267"/>
      <c r="II11" s="267"/>
      <c r="IJ11" s="267"/>
      <c r="IK11" s="267"/>
      <c r="IL11" s="267"/>
      <c r="IM11" s="267"/>
      <c r="IN11" s="267"/>
      <c r="IO11" s="267"/>
      <c r="IP11" s="267"/>
      <c r="IQ11" s="267"/>
      <c r="IR11" s="267"/>
      <c r="IS11" s="267"/>
      <c r="IT11" s="267"/>
      <c r="IU11" s="267"/>
    </row>
    <row r="12" spans="1:255" ht="16.5" customHeight="1" x14ac:dyDescent="0.2">
      <c r="A12" s="584"/>
      <c r="B12" s="584"/>
      <c r="C12" s="585"/>
      <c r="D12" s="585"/>
      <c r="E12" s="586"/>
      <c r="F12" s="586"/>
      <c r="G12" s="586"/>
      <c r="H12" s="586"/>
      <c r="I12" s="586"/>
      <c r="J12" s="587"/>
      <c r="K12" s="266"/>
      <c r="L12" s="266"/>
      <c r="M12" s="266"/>
      <c r="N12" s="266"/>
      <c r="O12" s="266"/>
      <c r="P12" s="266"/>
      <c r="Q12" s="266"/>
      <c r="R12" s="266"/>
      <c r="S12" s="266"/>
      <c r="T12" s="266"/>
      <c r="U12" s="266"/>
      <c r="V12" s="266"/>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HJ12" s="267"/>
      <c r="HK12" s="267"/>
      <c r="HL12" s="267"/>
      <c r="HM12" s="267"/>
      <c r="HN12" s="267"/>
      <c r="HO12" s="267"/>
      <c r="HP12" s="267"/>
      <c r="HQ12" s="267"/>
      <c r="HR12" s="267"/>
      <c r="HS12" s="267"/>
      <c r="HT12" s="267"/>
      <c r="HU12" s="267"/>
      <c r="HV12" s="267"/>
      <c r="HW12" s="267"/>
      <c r="HX12" s="267"/>
      <c r="HY12" s="267"/>
      <c r="HZ12" s="267"/>
      <c r="IA12" s="267"/>
      <c r="IB12" s="267"/>
      <c r="IC12" s="267"/>
      <c r="ID12" s="267"/>
      <c r="IE12" s="267"/>
      <c r="IF12" s="267"/>
      <c r="IG12" s="267"/>
      <c r="IH12" s="267"/>
      <c r="II12" s="267"/>
      <c r="IJ12" s="267"/>
      <c r="IK12" s="267"/>
      <c r="IL12" s="267"/>
      <c r="IM12" s="267"/>
      <c r="IN12" s="267"/>
      <c r="IO12" s="267"/>
      <c r="IP12" s="267"/>
      <c r="IQ12" s="267"/>
      <c r="IR12" s="267"/>
      <c r="IS12" s="267"/>
      <c r="IT12" s="267"/>
      <c r="IU12" s="267"/>
    </row>
    <row r="13" spans="1:255" s="267" customFormat="1" ht="23.25" customHeight="1" x14ac:dyDescent="0.25">
      <c r="A13" s="268" t="s">
        <v>920</v>
      </c>
      <c r="B13" s="588" t="s">
        <v>921</v>
      </c>
      <c r="C13" s="269" t="s">
        <v>922</v>
      </c>
      <c r="D13" s="521">
        <v>152</v>
      </c>
      <c r="E13" s="270">
        <v>19</v>
      </c>
      <c r="F13" s="270">
        <v>178</v>
      </c>
      <c r="G13" s="522">
        <v>13</v>
      </c>
      <c r="H13" s="522">
        <v>4</v>
      </c>
      <c r="I13" s="522">
        <v>7</v>
      </c>
      <c r="J13" s="271">
        <f>SUM(I13,H13,G13,E13,D13)</f>
        <v>195</v>
      </c>
      <c r="K13" s="266"/>
      <c r="L13" s="266"/>
      <c r="M13" s="266"/>
      <c r="N13" s="266"/>
      <c r="O13" s="266"/>
      <c r="P13" s="266"/>
      <c r="Q13" s="266"/>
      <c r="R13" s="266"/>
      <c r="S13" s="266"/>
      <c r="T13" s="266"/>
      <c r="U13" s="266"/>
    </row>
    <row r="14" spans="1:255" s="267" customFormat="1" ht="23.25" customHeight="1" x14ac:dyDescent="0.25">
      <c r="A14" s="268" t="s">
        <v>923</v>
      </c>
      <c r="B14" s="588"/>
      <c r="C14" s="269" t="s">
        <v>924</v>
      </c>
      <c r="D14" s="270">
        <v>14</v>
      </c>
      <c r="E14" s="522">
        <v>0</v>
      </c>
      <c r="F14" s="270">
        <v>16</v>
      </c>
      <c r="G14" s="522">
        <v>2</v>
      </c>
      <c r="H14" s="522">
        <v>0</v>
      </c>
      <c r="I14" s="522">
        <v>0</v>
      </c>
      <c r="J14" s="271">
        <f>SUM(I14,H14,G14,E14,D14)</f>
        <v>16</v>
      </c>
      <c r="K14" s="266"/>
      <c r="L14" s="266"/>
      <c r="M14" s="266"/>
      <c r="N14" s="266"/>
      <c r="O14" s="266"/>
      <c r="P14" s="266"/>
      <c r="Q14" s="266"/>
      <c r="R14" s="266"/>
      <c r="S14" s="266"/>
      <c r="T14" s="266"/>
      <c r="U14" s="266"/>
    </row>
    <row r="15" spans="1:255" s="267" customFormat="1" ht="23.25" customHeight="1" x14ac:dyDescent="0.25">
      <c r="A15" s="268" t="s">
        <v>925</v>
      </c>
      <c r="B15" s="588"/>
      <c r="C15" s="269" t="s">
        <v>926</v>
      </c>
      <c r="D15" s="270">
        <v>64</v>
      </c>
      <c r="E15" s="270">
        <v>0</v>
      </c>
      <c r="F15" s="270">
        <v>65</v>
      </c>
      <c r="G15" s="522">
        <v>1</v>
      </c>
      <c r="H15" s="522">
        <v>0</v>
      </c>
      <c r="I15" s="522">
        <v>0</v>
      </c>
      <c r="J15" s="271">
        <f>SUM(I15,H15,G15,E15,D15)</f>
        <v>65</v>
      </c>
      <c r="K15" s="266"/>
      <c r="L15" s="266"/>
      <c r="M15" s="266"/>
      <c r="N15" s="266"/>
      <c r="O15" s="266"/>
      <c r="P15" s="266"/>
      <c r="Q15" s="266"/>
      <c r="R15" s="266"/>
      <c r="S15" s="266"/>
      <c r="T15" s="266"/>
      <c r="U15" s="266"/>
    </row>
    <row r="16" spans="1:255" s="267" customFormat="1" ht="23.25" customHeight="1" x14ac:dyDescent="0.25">
      <c r="A16" s="268" t="s">
        <v>927</v>
      </c>
      <c r="B16" s="588"/>
      <c r="C16" s="269" t="s">
        <v>928</v>
      </c>
      <c r="D16" s="270">
        <v>61</v>
      </c>
      <c r="E16" s="270">
        <v>4</v>
      </c>
      <c r="F16" s="270">
        <v>60</v>
      </c>
      <c r="G16" s="522">
        <v>2</v>
      </c>
      <c r="H16" s="522">
        <v>0</v>
      </c>
      <c r="I16" s="522">
        <v>0</v>
      </c>
      <c r="J16" s="271">
        <f>SUM(I16,H16,G16,E16,D16)</f>
        <v>67</v>
      </c>
      <c r="K16" s="266"/>
      <c r="L16" s="266"/>
      <c r="M16" s="266"/>
      <c r="N16" s="266"/>
      <c r="O16" s="266"/>
      <c r="P16" s="266"/>
      <c r="Q16" s="266"/>
      <c r="R16" s="266"/>
      <c r="S16" s="266"/>
      <c r="T16" s="266"/>
      <c r="U16" s="266"/>
    </row>
    <row r="17" spans="1:22" s="267" customFormat="1" ht="23.25" customHeight="1" x14ac:dyDescent="0.25">
      <c r="A17" s="589" t="s">
        <v>929</v>
      </c>
      <c r="B17" s="589"/>
      <c r="C17" s="589"/>
      <c r="D17" s="272">
        <f t="shared" ref="D17:I17" si="0">SUM(D13:D16)</f>
        <v>291</v>
      </c>
      <c r="E17" s="273">
        <f t="shared" si="0"/>
        <v>23</v>
      </c>
      <c r="F17" s="273">
        <f t="shared" si="0"/>
        <v>319</v>
      </c>
      <c r="G17" s="273">
        <f t="shared" si="0"/>
        <v>18</v>
      </c>
      <c r="H17" s="273">
        <f t="shared" si="0"/>
        <v>4</v>
      </c>
      <c r="I17" s="273">
        <f t="shared" si="0"/>
        <v>7</v>
      </c>
      <c r="J17" s="274">
        <f>SUM(I17,H17,G17,E17,D17)</f>
        <v>343</v>
      </c>
      <c r="K17" s="266"/>
      <c r="L17" s="266"/>
      <c r="M17" s="266"/>
      <c r="N17" s="266"/>
      <c r="O17" s="266"/>
      <c r="P17" s="266"/>
      <c r="Q17" s="266"/>
      <c r="R17" s="266"/>
      <c r="S17" s="266"/>
      <c r="T17" s="266"/>
      <c r="U17" s="266"/>
      <c r="V17" s="266"/>
    </row>
    <row r="18" spans="1:22" s="267" customFormat="1" ht="20.25" thickBot="1" x14ac:dyDescent="0.3">
      <c r="A18" s="275"/>
      <c r="B18" s="275"/>
      <c r="C18" s="276"/>
      <c r="D18" s="277"/>
      <c r="E18" s="277"/>
      <c r="F18" s="278"/>
      <c r="G18" s="279"/>
      <c r="H18" s="279"/>
      <c r="I18" s="279"/>
      <c r="J18" s="279"/>
      <c r="K18" s="264"/>
      <c r="L18" s="266"/>
      <c r="M18" s="266"/>
      <c r="N18" s="266"/>
      <c r="O18" s="266"/>
      <c r="P18" s="266"/>
      <c r="Q18" s="266"/>
      <c r="R18" s="266"/>
      <c r="S18" s="266"/>
      <c r="T18" s="266"/>
      <c r="U18" s="266"/>
      <c r="V18" s="266"/>
    </row>
    <row r="19" spans="1:22" s="267" customFormat="1" ht="15" customHeight="1" x14ac:dyDescent="0.25">
      <c r="A19" s="280"/>
      <c r="B19" s="590" t="s">
        <v>930</v>
      </c>
      <c r="C19" s="590"/>
      <c r="D19" s="591">
        <f>SUM(D17,E17,G17,H17,I17)</f>
        <v>343</v>
      </c>
      <c r="E19" s="281"/>
      <c r="F19" s="277"/>
      <c r="G19" s="281"/>
      <c r="H19" s="281"/>
      <c r="I19" s="281"/>
      <c r="J19" s="281"/>
      <c r="K19" s="282"/>
      <c r="L19" s="266"/>
      <c r="M19" s="266"/>
      <c r="N19" s="266"/>
      <c r="O19" s="266"/>
      <c r="P19" s="266"/>
      <c r="Q19" s="266"/>
      <c r="R19" s="266"/>
      <c r="S19" s="266"/>
      <c r="T19" s="266"/>
      <c r="U19" s="266"/>
      <c r="V19" s="266"/>
    </row>
    <row r="20" spans="1:22" s="267" customFormat="1" ht="15" customHeight="1" x14ac:dyDescent="0.25">
      <c r="A20" s="280"/>
      <c r="B20" s="590"/>
      <c r="C20" s="590"/>
      <c r="D20" s="591"/>
      <c r="E20" s="281"/>
      <c r="F20" s="277"/>
      <c r="G20" s="281"/>
      <c r="H20" s="281"/>
      <c r="I20" s="281"/>
      <c r="J20" s="281"/>
      <c r="K20" s="282"/>
      <c r="L20" s="266"/>
      <c r="M20" s="266"/>
      <c r="N20" s="266"/>
      <c r="O20" s="266"/>
      <c r="P20" s="266"/>
      <c r="Q20" s="266"/>
      <c r="R20" s="266"/>
      <c r="S20" s="266"/>
      <c r="T20" s="266"/>
      <c r="U20" s="266"/>
      <c r="V20" s="266"/>
    </row>
    <row r="21" spans="1:22" s="267" customFormat="1" ht="36.75" customHeight="1" x14ac:dyDescent="0.25">
      <c r="A21" s="280"/>
      <c r="B21" s="283"/>
      <c r="C21" s="284"/>
      <c r="D21" s="264"/>
      <c r="E21" s="264"/>
      <c r="F21" s="265"/>
      <c r="G21" s="264"/>
      <c r="H21" s="264"/>
      <c r="I21" s="264"/>
      <c r="J21" s="264"/>
      <c r="K21" s="264" t="s">
        <v>931</v>
      </c>
      <c r="L21" s="266"/>
      <c r="M21" s="266"/>
      <c r="N21" s="266"/>
      <c r="O21" s="266"/>
      <c r="P21" s="266"/>
      <c r="Q21" s="266"/>
      <c r="R21" s="266"/>
      <c r="S21" s="266"/>
      <c r="T21" s="266"/>
      <c r="U21" s="266"/>
      <c r="V21" s="266"/>
    </row>
    <row r="22" spans="1:22" s="289" customFormat="1" ht="16.5" customHeight="1" x14ac:dyDescent="0.25">
      <c r="A22" s="592" t="s">
        <v>141</v>
      </c>
      <c r="B22" s="593" t="s">
        <v>911</v>
      </c>
      <c r="C22" s="594" t="s">
        <v>912</v>
      </c>
      <c r="D22" s="595" t="s">
        <v>932</v>
      </c>
      <c r="E22" s="595" t="s">
        <v>933</v>
      </c>
      <c r="F22" s="596" t="s">
        <v>934</v>
      </c>
      <c r="G22" s="595" t="s">
        <v>935</v>
      </c>
      <c r="H22" s="595" t="s">
        <v>936</v>
      </c>
      <c r="I22" s="595" t="s">
        <v>937</v>
      </c>
      <c r="J22" s="595"/>
      <c r="K22" s="287"/>
      <c r="L22" s="288"/>
      <c r="M22" s="288"/>
      <c r="N22" s="288"/>
      <c r="O22" s="288"/>
      <c r="P22" s="288"/>
      <c r="Q22" s="288"/>
      <c r="R22" s="288"/>
      <c r="S22" s="288"/>
      <c r="T22" s="288"/>
      <c r="U22" s="288"/>
      <c r="V22" s="288"/>
    </row>
    <row r="23" spans="1:22" s="289" customFormat="1" ht="16.5" customHeight="1" x14ac:dyDescent="0.25">
      <c r="A23" s="592"/>
      <c r="B23" s="593"/>
      <c r="C23" s="594"/>
      <c r="D23" s="595"/>
      <c r="E23" s="595"/>
      <c r="F23" s="596"/>
      <c r="G23" s="595"/>
      <c r="H23" s="595"/>
      <c r="I23" s="595"/>
      <c r="J23" s="595"/>
      <c r="K23" s="287"/>
      <c r="L23" s="288"/>
      <c r="M23" s="288"/>
      <c r="N23" s="288"/>
      <c r="O23" s="288"/>
      <c r="P23" s="288"/>
      <c r="Q23" s="288"/>
      <c r="R23" s="288"/>
      <c r="S23" s="288"/>
      <c r="T23" s="288"/>
      <c r="U23" s="288"/>
      <c r="V23" s="288"/>
    </row>
    <row r="24" spans="1:22" s="267" customFormat="1" ht="23.25" customHeight="1" x14ac:dyDescent="0.25">
      <c r="A24" s="290" t="s">
        <v>920</v>
      </c>
      <c r="B24" s="597" t="s">
        <v>938</v>
      </c>
      <c r="C24" s="269" t="s">
        <v>922</v>
      </c>
      <c r="D24" s="291">
        <v>28</v>
      </c>
      <c r="E24" s="292">
        <v>1222</v>
      </c>
      <c r="F24" s="293">
        <f>D24*$D$30</f>
        <v>840</v>
      </c>
      <c r="G24" s="292">
        <v>7</v>
      </c>
      <c r="H24" s="292">
        <v>28</v>
      </c>
      <c r="I24" s="598"/>
      <c r="J24" s="598"/>
      <c r="K24" s="266"/>
      <c r="L24" s="266"/>
      <c r="M24" s="266"/>
      <c r="N24" s="266"/>
      <c r="O24" s="266"/>
      <c r="P24" s="266"/>
      <c r="Q24" s="266"/>
      <c r="R24" s="266"/>
      <c r="S24" s="266"/>
      <c r="T24" s="266"/>
    </row>
    <row r="25" spans="1:22" s="267" customFormat="1" ht="23.25" customHeight="1" x14ac:dyDescent="0.25">
      <c r="A25" s="290" t="s">
        <v>923</v>
      </c>
      <c r="B25" s="597"/>
      <c r="C25" s="269" t="s">
        <v>924</v>
      </c>
      <c r="D25" s="291">
        <v>4</v>
      </c>
      <c r="E25" s="292">
        <v>107</v>
      </c>
      <c r="F25" s="293">
        <f>D25*$D$30</f>
        <v>120</v>
      </c>
      <c r="G25" s="292">
        <v>0</v>
      </c>
      <c r="H25" s="292">
        <v>4</v>
      </c>
      <c r="I25" s="598"/>
      <c r="J25" s="598"/>
      <c r="K25" s="266"/>
      <c r="L25" s="266"/>
      <c r="M25" s="266"/>
      <c r="N25" s="266"/>
      <c r="O25" s="266"/>
      <c r="P25" s="266"/>
      <c r="Q25" s="266"/>
      <c r="R25" s="266"/>
      <c r="S25" s="266"/>
      <c r="T25" s="266"/>
    </row>
    <row r="26" spans="1:22" s="267" customFormat="1" ht="23.25" customHeight="1" x14ac:dyDescent="0.25">
      <c r="A26" s="290" t="s">
        <v>925</v>
      </c>
      <c r="B26" s="597"/>
      <c r="C26" s="269" t="s">
        <v>926</v>
      </c>
      <c r="D26" s="291">
        <v>11</v>
      </c>
      <c r="E26" s="292">
        <v>191</v>
      </c>
      <c r="F26" s="293">
        <f>D26*$D$30</f>
        <v>330</v>
      </c>
      <c r="G26" s="292">
        <v>0</v>
      </c>
      <c r="H26" s="292">
        <v>11</v>
      </c>
      <c r="I26" s="598"/>
      <c r="J26" s="598"/>
      <c r="K26" s="266"/>
      <c r="L26" s="266"/>
      <c r="M26" s="266"/>
      <c r="N26" s="266"/>
      <c r="O26" s="266"/>
      <c r="P26" s="266"/>
      <c r="Q26" s="266"/>
      <c r="R26" s="266"/>
      <c r="S26" s="266"/>
      <c r="T26" s="266"/>
    </row>
    <row r="27" spans="1:22" s="267" customFormat="1" ht="23.25" customHeight="1" x14ac:dyDescent="0.25">
      <c r="A27" s="290" t="s">
        <v>939</v>
      </c>
      <c r="B27" s="597"/>
      <c r="C27" s="269" t="s">
        <v>928</v>
      </c>
      <c r="D27" s="291">
        <v>11</v>
      </c>
      <c r="E27" s="292">
        <v>180</v>
      </c>
      <c r="F27" s="293">
        <f>D27*$D$30</f>
        <v>330</v>
      </c>
      <c r="G27" s="292">
        <v>0</v>
      </c>
      <c r="H27" s="292">
        <v>11</v>
      </c>
      <c r="I27" s="598"/>
      <c r="J27" s="598"/>
      <c r="K27" s="266"/>
      <c r="L27" s="266"/>
      <c r="M27" s="266"/>
      <c r="N27" s="266"/>
      <c r="O27" s="266"/>
      <c r="P27" s="266"/>
      <c r="Q27" s="266"/>
      <c r="R27" s="266"/>
      <c r="S27" s="266"/>
      <c r="T27" s="266"/>
    </row>
    <row r="28" spans="1:22" s="298" customFormat="1" ht="23.25" customHeight="1" x14ac:dyDescent="0.25">
      <c r="A28" s="599" t="s">
        <v>929</v>
      </c>
      <c r="B28" s="599"/>
      <c r="C28" s="599"/>
      <c r="D28" s="294">
        <f>SUM(D24:D27)</f>
        <v>54</v>
      </c>
      <c r="E28" s="295">
        <f>SUM(E24:E27)</f>
        <v>1700</v>
      </c>
      <c r="F28" s="294">
        <f>SUM(F24:F27)</f>
        <v>1620</v>
      </c>
      <c r="G28" s="296">
        <f>SUM(G24:G27)</f>
        <v>7</v>
      </c>
      <c r="H28" s="296">
        <f>SUM(H24:H27)</f>
        <v>54</v>
      </c>
      <c r="I28" s="600"/>
      <c r="J28" s="600"/>
      <c r="K28" s="265"/>
      <c r="L28" s="297"/>
      <c r="M28" s="297"/>
      <c r="N28" s="297"/>
      <c r="O28" s="297"/>
      <c r="P28" s="297"/>
      <c r="Q28" s="297"/>
      <c r="R28" s="297"/>
      <c r="S28" s="297"/>
      <c r="T28" s="297"/>
      <c r="U28" s="297"/>
      <c r="V28" s="297"/>
    </row>
    <row r="29" spans="1:22" s="267" customFormat="1" ht="20.25" thickBot="1" x14ac:dyDescent="0.3">
      <c r="A29" s="275"/>
      <c r="B29" s="275"/>
      <c r="C29" s="276"/>
      <c r="D29" s="277"/>
      <c r="E29" s="277"/>
      <c r="F29" s="278"/>
      <c r="G29" s="279"/>
      <c r="H29" s="279"/>
      <c r="I29" s="264"/>
      <c r="J29" s="264"/>
      <c r="K29" s="264"/>
      <c r="L29" s="266"/>
      <c r="M29" s="266"/>
      <c r="N29" s="266"/>
      <c r="O29" s="266"/>
      <c r="P29" s="266"/>
      <c r="Q29" s="266"/>
      <c r="R29" s="266"/>
      <c r="S29" s="266"/>
      <c r="T29" s="266"/>
      <c r="U29" s="266"/>
      <c r="V29" s="266"/>
    </row>
    <row r="30" spans="1:22" s="267" customFormat="1" ht="12.75" customHeight="1" x14ac:dyDescent="0.25">
      <c r="A30" s="266"/>
      <c r="B30" s="266"/>
      <c r="C30" s="601" t="s">
        <v>940</v>
      </c>
      <c r="D30" s="602">
        <v>30</v>
      </c>
      <c r="E30" s="299"/>
      <c r="F30" s="299"/>
      <c r="G30" s="299"/>
      <c r="H30" s="299"/>
      <c r="I30" s="264"/>
      <c r="J30" s="264"/>
      <c r="K30" s="264"/>
      <c r="L30" s="266"/>
      <c r="M30" s="266"/>
      <c r="N30" s="266"/>
      <c r="O30" s="266"/>
      <c r="P30" s="266"/>
      <c r="Q30" s="266"/>
      <c r="R30" s="266"/>
      <c r="S30" s="266"/>
      <c r="T30" s="266"/>
      <c r="U30" s="266"/>
      <c r="V30" s="266"/>
    </row>
    <row r="31" spans="1:22" s="267" customFormat="1" ht="19.5" x14ac:dyDescent="0.25">
      <c r="A31" s="266"/>
      <c r="B31" s="266"/>
      <c r="C31" s="601"/>
      <c r="D31" s="602"/>
      <c r="E31" s="299"/>
      <c r="F31" s="299"/>
      <c r="G31" s="299"/>
      <c r="H31" s="299"/>
      <c r="I31" s="264"/>
      <c r="J31" s="264"/>
      <c r="K31" s="264"/>
      <c r="L31" s="266"/>
      <c r="M31" s="266"/>
      <c r="N31" s="266"/>
      <c r="O31" s="266"/>
      <c r="P31" s="266"/>
      <c r="Q31" s="266"/>
      <c r="R31" s="266"/>
      <c r="S31" s="266"/>
      <c r="T31" s="266"/>
      <c r="U31" s="266"/>
      <c r="V31" s="266"/>
    </row>
    <row r="32" spans="1:22" s="267" customFormat="1" x14ac:dyDescent="0.25">
      <c r="A32" s="266"/>
      <c r="B32" s="266"/>
      <c r="C32" s="288"/>
      <c r="D32" s="266"/>
      <c r="E32" s="266"/>
      <c r="F32" s="265"/>
      <c r="G32" s="264"/>
      <c r="H32" s="264"/>
      <c r="I32" s="264"/>
      <c r="J32" s="264"/>
      <c r="K32" s="264"/>
      <c r="L32" s="266"/>
      <c r="M32" s="266"/>
      <c r="N32" s="266"/>
      <c r="O32" s="266"/>
      <c r="P32" s="266"/>
      <c r="Q32" s="266"/>
      <c r="R32" s="266"/>
      <c r="S32" s="266"/>
      <c r="T32" s="266"/>
      <c r="U32" s="266"/>
      <c r="V32" s="266"/>
    </row>
    <row r="33" spans="1:22" s="267" customFormat="1" ht="12.75" customHeight="1" x14ac:dyDescent="0.25">
      <c r="A33" s="266"/>
      <c r="B33" s="266"/>
      <c r="C33" s="288"/>
      <c r="D33" s="266"/>
      <c r="E33" s="266"/>
      <c r="F33" s="265"/>
      <c r="G33" s="266"/>
      <c r="H33" s="300"/>
      <c r="I33" s="264"/>
      <c r="J33" s="264"/>
      <c r="K33" s="264"/>
      <c r="L33" s="266"/>
      <c r="M33" s="266"/>
      <c r="N33" s="266"/>
      <c r="O33" s="266"/>
      <c r="P33" s="266"/>
      <c r="Q33" s="266"/>
      <c r="R33" s="266"/>
      <c r="S33" s="266"/>
      <c r="T33" s="266"/>
      <c r="U33" s="266"/>
      <c r="V33" s="266"/>
    </row>
    <row r="34" spans="1:22" s="267" customFormat="1" ht="12.75" customHeight="1" x14ac:dyDescent="0.25">
      <c r="A34" s="266"/>
      <c r="B34" s="266"/>
      <c r="C34" s="288"/>
      <c r="D34" s="266"/>
      <c r="E34" s="266"/>
      <c r="F34" s="265"/>
      <c r="G34" s="266"/>
      <c r="H34" s="300"/>
      <c r="I34" s="264"/>
      <c r="J34" s="264"/>
      <c r="K34" s="264"/>
      <c r="L34" s="266"/>
      <c r="M34" s="266"/>
      <c r="N34" s="266"/>
      <c r="O34" s="266"/>
      <c r="P34" s="266"/>
      <c r="Q34" s="266"/>
      <c r="R34" s="266"/>
      <c r="S34" s="266"/>
      <c r="T34" s="266"/>
      <c r="U34" s="266"/>
      <c r="V34" s="266"/>
    </row>
    <row r="35" spans="1:22" s="267" customFormat="1" ht="12.75" customHeight="1" x14ac:dyDescent="0.25">
      <c r="A35" s="266"/>
      <c r="B35" s="266"/>
      <c r="C35" s="288"/>
      <c r="D35" s="266"/>
      <c r="E35" s="266"/>
      <c r="F35" s="265"/>
      <c r="G35" s="266"/>
      <c r="H35" s="300"/>
      <c r="I35" s="264"/>
      <c r="J35" s="264"/>
      <c r="K35" s="264"/>
      <c r="L35" s="266"/>
      <c r="M35" s="266"/>
      <c r="N35" s="266"/>
      <c r="O35" s="266"/>
      <c r="P35" s="266"/>
      <c r="Q35" s="266"/>
      <c r="R35" s="266"/>
      <c r="S35" s="266"/>
      <c r="T35" s="266"/>
      <c r="U35" s="266"/>
      <c r="V35" s="266"/>
    </row>
    <row r="36" spans="1:22" s="267" customFormat="1" ht="12.75" customHeight="1" x14ac:dyDescent="0.25">
      <c r="A36" s="266"/>
      <c r="B36" s="266"/>
      <c r="C36" s="288"/>
      <c r="D36" s="266"/>
      <c r="E36" s="266"/>
      <c r="F36" s="265"/>
      <c r="G36" s="266"/>
      <c r="H36" s="300"/>
      <c r="I36" s="264"/>
      <c r="J36" s="264"/>
      <c r="K36" s="264"/>
      <c r="L36" s="266"/>
      <c r="M36" s="266"/>
      <c r="N36" s="266"/>
      <c r="O36" s="266"/>
      <c r="P36" s="266"/>
      <c r="Q36" s="266"/>
      <c r="R36" s="266"/>
      <c r="S36" s="266"/>
      <c r="T36" s="266"/>
      <c r="U36" s="266"/>
      <c r="V36" s="266"/>
    </row>
    <row r="37" spans="1:22" s="267" customFormat="1" ht="12.75" customHeight="1" x14ac:dyDescent="0.25">
      <c r="A37" s="266"/>
      <c r="B37" s="266"/>
      <c r="C37" s="288"/>
      <c r="D37" s="266"/>
      <c r="E37" s="266"/>
      <c r="F37" s="265"/>
      <c r="G37" s="266"/>
      <c r="H37" s="300"/>
      <c r="I37" s="264"/>
      <c r="J37" s="264"/>
      <c r="K37" s="264"/>
      <c r="L37" s="266"/>
      <c r="M37" s="266"/>
      <c r="N37" s="266"/>
      <c r="O37" s="266"/>
      <c r="P37" s="266"/>
      <c r="Q37" s="266"/>
      <c r="R37" s="266"/>
      <c r="S37" s="266"/>
      <c r="T37" s="266"/>
      <c r="U37" s="266"/>
      <c r="V37" s="266"/>
    </row>
    <row r="38" spans="1:22" s="267" customFormat="1" ht="24.75" customHeight="1" x14ac:dyDescent="0.2">
      <c r="E38" s="301" t="s">
        <v>941</v>
      </c>
      <c r="F38" s="302" t="s">
        <v>942</v>
      </c>
      <c r="G38" s="266"/>
      <c r="H38" s="300"/>
      <c r="I38" s="264"/>
      <c r="J38" s="264"/>
      <c r="K38" s="264"/>
      <c r="L38" s="266"/>
      <c r="M38" s="266"/>
      <c r="N38" s="266"/>
      <c r="O38" s="266"/>
      <c r="P38" s="266"/>
      <c r="Q38" s="266"/>
      <c r="R38" s="266"/>
      <c r="S38" s="266"/>
      <c r="T38" s="266"/>
      <c r="U38" s="266"/>
      <c r="V38" s="266"/>
    </row>
    <row r="39" spans="1:22" s="267" customFormat="1" ht="27.75" customHeight="1" x14ac:dyDescent="0.2">
      <c r="E39" s="285" t="s">
        <v>141</v>
      </c>
      <c r="F39" s="285" t="s">
        <v>943</v>
      </c>
      <c r="G39" s="285" t="s">
        <v>944</v>
      </c>
      <c r="H39" s="286" t="s">
        <v>945</v>
      </c>
      <c r="I39" s="592" t="s">
        <v>946</v>
      </c>
      <c r="J39" s="592"/>
      <c r="K39" s="264"/>
      <c r="L39" s="266"/>
      <c r="M39" s="266"/>
      <c r="N39" s="266"/>
      <c r="O39" s="266"/>
      <c r="P39" s="266"/>
      <c r="Q39" s="266"/>
      <c r="R39" s="266"/>
      <c r="S39" s="266"/>
      <c r="T39" s="266"/>
      <c r="U39" s="266"/>
      <c r="V39" s="266"/>
    </row>
    <row r="40" spans="1:22" s="267" customFormat="1" ht="27.75" customHeight="1" x14ac:dyDescent="0.25">
      <c r="A40" s="266"/>
      <c r="B40" s="266"/>
      <c r="C40" s="288"/>
      <c r="E40" s="303">
        <v>1</v>
      </c>
      <c r="F40" s="304" t="s">
        <v>947</v>
      </c>
      <c r="G40" s="305">
        <v>2</v>
      </c>
      <c r="H40" s="305">
        <v>0</v>
      </c>
      <c r="I40" s="306"/>
      <c r="J40" s="307"/>
      <c r="K40" s="264"/>
      <c r="L40" s="266"/>
      <c r="M40" s="266"/>
      <c r="N40" s="266"/>
      <c r="O40" s="266"/>
      <c r="P40" s="266"/>
      <c r="Q40" s="266"/>
      <c r="R40" s="266"/>
      <c r="S40" s="266"/>
      <c r="T40" s="266"/>
      <c r="U40" s="266"/>
      <c r="V40" s="266"/>
    </row>
    <row r="41" spans="1:22" s="267" customFormat="1" ht="27.75" customHeight="1" x14ac:dyDescent="0.25">
      <c r="A41" s="266"/>
      <c r="B41" s="266"/>
      <c r="C41" s="288"/>
      <c r="E41" s="308">
        <v>2</v>
      </c>
      <c r="F41" s="309" t="s">
        <v>948</v>
      </c>
      <c r="G41" s="310"/>
      <c r="H41" s="310"/>
      <c r="I41" s="603"/>
      <c r="J41" s="603"/>
      <c r="K41" s="264"/>
      <c r="L41" s="266"/>
      <c r="M41" s="266"/>
      <c r="N41" s="266"/>
      <c r="O41" s="266"/>
      <c r="P41" s="266"/>
      <c r="Q41" s="266"/>
      <c r="R41" s="266"/>
      <c r="S41" s="266"/>
      <c r="T41" s="266"/>
      <c r="U41" s="266"/>
      <c r="V41" s="266"/>
    </row>
    <row r="42" spans="1:22" s="267" customFormat="1" ht="27.75" customHeight="1" x14ac:dyDescent="0.25">
      <c r="A42" s="266"/>
      <c r="B42" s="266"/>
      <c r="C42" s="288"/>
      <c r="E42" s="308">
        <v>3</v>
      </c>
      <c r="F42" s="309" t="s">
        <v>949</v>
      </c>
      <c r="G42" s="310">
        <v>5</v>
      </c>
      <c r="H42" s="310">
        <v>0</v>
      </c>
      <c r="I42" s="603"/>
      <c r="J42" s="603"/>
      <c r="K42" s="264"/>
      <c r="L42" s="266"/>
      <c r="M42" s="266"/>
      <c r="N42" s="266"/>
      <c r="O42" s="266"/>
      <c r="P42" s="266"/>
      <c r="Q42" s="266"/>
      <c r="R42" s="266"/>
      <c r="S42" s="266"/>
      <c r="T42" s="266"/>
      <c r="U42" s="266"/>
      <c r="V42" s="266"/>
    </row>
    <row r="43" spans="1:22" s="267" customFormat="1" ht="12.75" customHeight="1" x14ac:dyDescent="0.25">
      <c r="A43" s="266"/>
      <c r="B43" s="266"/>
      <c r="C43" s="288"/>
      <c r="D43" s="311"/>
      <c r="E43" s="312"/>
      <c r="F43" s="312"/>
      <c r="G43" s="312"/>
      <c r="H43" s="312"/>
      <c r="I43" s="264"/>
      <c r="J43" s="264"/>
      <c r="K43" s="264"/>
      <c r="L43" s="266"/>
      <c r="M43" s="266"/>
      <c r="N43" s="266"/>
      <c r="O43" s="266"/>
      <c r="P43" s="266"/>
      <c r="Q43" s="266"/>
      <c r="R43" s="266"/>
      <c r="S43" s="266"/>
      <c r="T43" s="266"/>
      <c r="U43" s="266"/>
      <c r="V43" s="266"/>
    </row>
    <row r="44" spans="1:22" s="267" customFormat="1" ht="15" x14ac:dyDescent="0.2">
      <c r="A44" s="266"/>
      <c r="B44" s="266"/>
      <c r="D44" s="266"/>
      <c r="E44" s="266"/>
      <c r="F44" s="265"/>
      <c r="G44" s="264"/>
      <c r="H44" s="264"/>
      <c r="I44" s="264"/>
      <c r="J44" s="264"/>
      <c r="K44" s="264"/>
      <c r="L44" s="266"/>
      <c r="M44" s="266"/>
      <c r="N44" s="266"/>
      <c r="O44" s="266"/>
      <c r="P44" s="266"/>
      <c r="Q44" s="266"/>
      <c r="R44" s="266"/>
      <c r="S44" s="266"/>
      <c r="T44" s="266"/>
      <c r="U44" s="266"/>
      <c r="V44" s="266"/>
    </row>
    <row r="45" spans="1:22" s="267" customFormat="1" x14ac:dyDescent="0.25">
      <c r="A45" s="266"/>
      <c r="B45" s="266"/>
      <c r="C45" s="288"/>
      <c r="D45" s="266"/>
      <c r="E45" s="266"/>
      <c r="F45" s="265"/>
      <c r="G45" s="264"/>
      <c r="H45" s="264"/>
      <c r="I45" s="313"/>
      <c r="J45" s="313"/>
      <c r="K45" s="264"/>
      <c r="L45" s="266"/>
      <c r="M45" s="266"/>
      <c r="N45" s="266"/>
      <c r="O45" s="266"/>
      <c r="P45" s="266"/>
      <c r="Q45" s="266"/>
      <c r="R45" s="266"/>
      <c r="S45" s="266"/>
      <c r="T45" s="266"/>
      <c r="U45" s="266"/>
      <c r="V45" s="266"/>
    </row>
    <row r="46" spans="1:22" s="267" customFormat="1" hidden="1" x14ac:dyDescent="0.25">
      <c r="A46" s="266"/>
      <c r="B46" s="266"/>
      <c r="C46" s="288"/>
      <c r="D46" s="266"/>
      <c r="E46" s="266"/>
      <c r="F46" s="265"/>
      <c r="G46" s="264"/>
      <c r="H46" s="264"/>
      <c r="I46" s="313"/>
      <c r="J46" s="313"/>
      <c r="K46" s="264"/>
      <c r="L46" s="266"/>
      <c r="M46" s="266"/>
      <c r="N46" s="266"/>
      <c r="O46" s="266"/>
      <c r="P46" s="266"/>
      <c r="Q46" s="266"/>
      <c r="R46" s="266"/>
      <c r="S46" s="266"/>
      <c r="T46" s="266"/>
      <c r="U46" s="266"/>
      <c r="V46" s="266"/>
    </row>
    <row r="47" spans="1:22" s="267" customFormat="1" hidden="1" x14ac:dyDescent="0.25">
      <c r="A47" s="266"/>
      <c r="B47" s="266"/>
      <c r="C47" s="288"/>
      <c r="D47" s="266"/>
      <c r="E47" s="266"/>
      <c r="F47" s="265"/>
      <c r="G47" s="264"/>
      <c r="H47" s="264"/>
      <c r="I47" s="313"/>
      <c r="J47" s="313"/>
      <c r="K47" s="264"/>
      <c r="L47" s="266"/>
      <c r="M47" s="266"/>
      <c r="N47" s="266"/>
      <c r="O47" s="266"/>
      <c r="P47" s="266"/>
      <c r="Q47" s="266"/>
      <c r="R47" s="266"/>
      <c r="S47" s="266"/>
      <c r="T47" s="266"/>
      <c r="U47" s="266"/>
      <c r="V47" s="266"/>
    </row>
    <row r="48" spans="1:22" s="267" customFormat="1" hidden="1" x14ac:dyDescent="0.25">
      <c r="A48" s="266"/>
      <c r="B48" s="266"/>
      <c r="C48" s="288"/>
      <c r="D48" s="266"/>
      <c r="E48" s="266"/>
      <c r="F48" s="265"/>
      <c r="G48" s="264"/>
      <c r="H48" s="264"/>
      <c r="I48" s="313"/>
      <c r="J48" s="313"/>
      <c r="K48" s="264"/>
      <c r="L48" s="266"/>
      <c r="M48" s="266"/>
      <c r="N48" s="266"/>
      <c r="O48" s="266"/>
      <c r="P48" s="266"/>
      <c r="Q48" s="266"/>
      <c r="R48" s="266"/>
      <c r="S48" s="266"/>
      <c r="T48" s="266"/>
      <c r="U48" s="266"/>
      <c r="V48" s="266"/>
    </row>
    <row r="49" spans="1:22" s="267" customFormat="1" ht="25.5" hidden="1" x14ac:dyDescent="0.25">
      <c r="A49" s="266"/>
      <c r="B49" s="266"/>
      <c r="C49" s="288"/>
      <c r="D49" s="266"/>
      <c r="E49" s="266"/>
      <c r="F49" s="265"/>
      <c r="G49" s="264"/>
      <c r="H49" s="264"/>
      <c r="I49" s="314"/>
      <c r="J49" s="315"/>
      <c r="K49" s="264"/>
      <c r="L49" s="266"/>
      <c r="M49" s="266"/>
      <c r="N49" s="266"/>
      <c r="O49" s="266"/>
      <c r="P49" s="266"/>
      <c r="Q49" s="266"/>
      <c r="R49" s="266"/>
      <c r="S49" s="266"/>
      <c r="T49" s="266"/>
      <c r="U49" s="266"/>
      <c r="V49" s="266"/>
    </row>
    <row r="50" spans="1:22" s="267" customFormat="1" hidden="1" x14ac:dyDescent="0.25">
      <c r="A50" s="266"/>
      <c r="B50" s="266"/>
      <c r="C50" s="288"/>
      <c r="D50" s="266"/>
      <c r="E50" s="266"/>
      <c r="F50" s="265"/>
      <c r="G50" s="264"/>
      <c r="H50" s="264"/>
      <c r="I50" s="313"/>
      <c r="J50" s="313"/>
      <c r="K50" s="264"/>
      <c r="L50" s="266"/>
      <c r="M50" s="266"/>
      <c r="N50" s="266"/>
      <c r="O50" s="266"/>
      <c r="P50" s="266"/>
      <c r="Q50" s="266"/>
      <c r="R50" s="266"/>
      <c r="S50" s="266"/>
      <c r="T50" s="266"/>
      <c r="U50" s="266"/>
      <c r="V50" s="266"/>
    </row>
    <row r="51" spans="1:22" s="267" customFormat="1" hidden="1" x14ac:dyDescent="0.25">
      <c r="A51" s="266"/>
      <c r="C51" s="288"/>
      <c r="D51" s="266"/>
      <c r="E51" s="266"/>
      <c r="F51" s="265"/>
      <c r="G51" s="264"/>
      <c r="H51" s="264"/>
      <c r="I51" s="264"/>
      <c r="J51" s="264"/>
      <c r="K51" s="264"/>
      <c r="L51" s="266"/>
      <c r="M51" s="266"/>
      <c r="N51" s="266"/>
      <c r="O51" s="266"/>
      <c r="P51" s="266"/>
      <c r="Q51" s="266"/>
      <c r="R51" s="266"/>
      <c r="S51" s="266"/>
      <c r="T51" s="266"/>
      <c r="U51" s="266"/>
      <c r="V51" s="266"/>
    </row>
    <row r="52" spans="1:22" s="267" customFormat="1" ht="23.25" customHeight="1" x14ac:dyDescent="0.2">
      <c r="A52" s="316" t="s">
        <v>950</v>
      </c>
      <c r="B52" s="604" t="s">
        <v>951</v>
      </c>
      <c r="C52" s="604"/>
      <c r="D52" s="266"/>
      <c r="E52" s="317"/>
      <c r="F52" s="265"/>
      <c r="G52" s="264"/>
      <c r="H52" s="264"/>
      <c r="I52" s="264"/>
      <c r="J52" s="264"/>
      <c r="K52" s="264"/>
      <c r="L52" s="266"/>
      <c r="M52" s="266"/>
      <c r="N52" s="266"/>
      <c r="O52" s="266"/>
      <c r="P52" s="266"/>
      <c r="Q52" s="266"/>
      <c r="R52" s="266"/>
      <c r="S52" s="266"/>
      <c r="T52" s="266"/>
      <c r="U52" s="266"/>
      <c r="V52" s="266"/>
    </row>
    <row r="53" spans="1:22" s="267" customFormat="1" ht="16.5" customHeight="1" x14ac:dyDescent="0.2">
      <c r="A53" s="592" t="s">
        <v>141</v>
      </c>
      <c r="B53" s="592" t="s">
        <v>911</v>
      </c>
      <c r="C53" s="593" t="s">
        <v>912</v>
      </c>
      <c r="D53" s="595" t="s">
        <v>952</v>
      </c>
      <c r="E53" s="605"/>
      <c r="F53" s="265"/>
      <c r="G53" s="264"/>
      <c r="H53" s="264"/>
      <c r="I53" s="264"/>
      <c r="J53" s="264"/>
      <c r="K53" s="264"/>
      <c r="L53" s="266"/>
      <c r="M53" s="266"/>
      <c r="N53" s="266"/>
      <c r="O53" s="266"/>
      <c r="P53" s="266"/>
      <c r="Q53" s="266"/>
      <c r="R53" s="266"/>
      <c r="S53" s="266"/>
      <c r="T53" s="266"/>
      <c r="U53" s="266"/>
      <c r="V53" s="266"/>
    </row>
    <row r="54" spans="1:22" s="267" customFormat="1" ht="16.5" customHeight="1" x14ac:dyDescent="0.2">
      <c r="A54" s="592"/>
      <c r="B54" s="592"/>
      <c r="C54" s="593"/>
      <c r="D54" s="595"/>
      <c r="E54" s="605"/>
      <c r="F54" s="265"/>
      <c r="G54" s="264"/>
      <c r="H54" s="264"/>
      <c r="I54" s="264"/>
      <c r="J54" s="264"/>
      <c r="K54" s="264"/>
      <c r="L54" s="266"/>
      <c r="M54" s="266"/>
      <c r="N54" s="266"/>
      <c r="O54" s="266"/>
      <c r="P54" s="266"/>
      <c r="Q54" s="266"/>
      <c r="R54" s="266"/>
      <c r="S54" s="266"/>
      <c r="T54" s="266"/>
      <c r="U54" s="266"/>
      <c r="V54" s="266"/>
    </row>
    <row r="55" spans="1:22" s="267" customFormat="1" ht="27.75" customHeight="1" x14ac:dyDescent="0.2">
      <c r="A55" s="268" t="s">
        <v>920</v>
      </c>
      <c r="B55" s="606" t="s">
        <v>576</v>
      </c>
      <c r="C55" s="319" t="s">
        <v>953</v>
      </c>
      <c r="D55" s="320">
        <f>D61-D62-D63-D64</f>
        <v>65</v>
      </c>
      <c r="E55" s="321"/>
      <c r="F55" s="264"/>
      <c r="G55" s="266"/>
      <c r="H55" s="266"/>
      <c r="I55" s="266"/>
      <c r="J55" s="266"/>
      <c r="K55" s="266"/>
      <c r="L55" s="266"/>
      <c r="M55" s="266"/>
      <c r="N55" s="266"/>
      <c r="O55" s="266"/>
      <c r="P55" s="266"/>
      <c r="Q55" s="266"/>
    </row>
    <row r="56" spans="1:22" s="267" customFormat="1" ht="27.75" customHeight="1" x14ac:dyDescent="0.2">
      <c r="A56" s="268" t="s">
        <v>923</v>
      </c>
      <c r="B56" s="606"/>
      <c r="C56" s="319" t="s">
        <v>954</v>
      </c>
      <c r="D56" s="292">
        <v>0</v>
      </c>
      <c r="E56" s="321"/>
      <c r="F56" s="264"/>
      <c r="G56" s="266"/>
      <c r="H56" s="266"/>
      <c r="I56" s="266"/>
      <c r="J56" s="266"/>
      <c r="K56" s="266"/>
      <c r="L56" s="266"/>
      <c r="M56" s="266"/>
      <c r="N56" s="266"/>
      <c r="O56" s="266"/>
      <c r="P56" s="266"/>
      <c r="Q56" s="266"/>
    </row>
    <row r="57" spans="1:22" s="267" customFormat="1" ht="27.75" customHeight="1" x14ac:dyDescent="0.2">
      <c r="A57" s="607" t="s">
        <v>929</v>
      </c>
      <c r="B57" s="607"/>
      <c r="C57" s="607"/>
      <c r="D57" s="322">
        <f>SUM(D55:D56)</f>
        <v>65</v>
      </c>
      <c r="E57" s="321"/>
      <c r="F57" s="264"/>
      <c r="G57" s="266"/>
      <c r="H57" s="266"/>
      <c r="I57" s="266"/>
      <c r="J57" s="266"/>
      <c r="K57" s="266"/>
      <c r="L57" s="266"/>
      <c r="M57" s="266"/>
      <c r="N57" s="266"/>
      <c r="O57" s="266"/>
      <c r="P57" s="266"/>
      <c r="Q57" s="266"/>
    </row>
    <row r="58" spans="1:22" s="267" customFormat="1" ht="44.25" customHeight="1" x14ac:dyDescent="0.25">
      <c r="A58" s="280"/>
      <c r="B58" s="283"/>
      <c r="C58" s="284"/>
      <c r="D58" s="323"/>
      <c r="E58" s="264"/>
      <c r="F58" s="264"/>
      <c r="G58" s="266"/>
      <c r="H58" s="266"/>
      <c r="I58" s="266"/>
      <c r="J58" s="266"/>
      <c r="K58" s="266"/>
      <c r="L58" s="266"/>
      <c r="M58" s="266"/>
      <c r="N58" s="266"/>
      <c r="O58" s="266"/>
      <c r="P58" s="266"/>
      <c r="Q58" s="266"/>
    </row>
    <row r="59" spans="1:22" s="267" customFormat="1" ht="16.5" customHeight="1" x14ac:dyDescent="0.2">
      <c r="A59" s="592" t="s">
        <v>141</v>
      </c>
      <c r="B59" s="592" t="s">
        <v>911</v>
      </c>
      <c r="C59" s="593" t="s">
        <v>912</v>
      </c>
      <c r="D59" s="586" t="s">
        <v>952</v>
      </c>
      <c r="E59" s="324"/>
      <c r="F59" s="264"/>
      <c r="G59" s="266"/>
      <c r="H59" s="266"/>
      <c r="I59" s="266"/>
      <c r="J59" s="266"/>
      <c r="K59" s="266"/>
      <c r="L59" s="266"/>
      <c r="M59" s="266"/>
      <c r="N59" s="266"/>
      <c r="O59" s="266"/>
      <c r="P59" s="266"/>
      <c r="Q59" s="266"/>
    </row>
    <row r="60" spans="1:22" s="267" customFormat="1" ht="16.5" customHeight="1" x14ac:dyDescent="0.2">
      <c r="A60" s="592"/>
      <c r="B60" s="592"/>
      <c r="C60" s="593"/>
      <c r="D60" s="586"/>
      <c r="E60" s="324"/>
      <c r="F60" s="264"/>
      <c r="G60" s="266"/>
      <c r="H60" s="266"/>
      <c r="I60" s="266"/>
      <c r="J60" s="266"/>
      <c r="K60" s="266"/>
      <c r="L60" s="266"/>
      <c r="M60" s="266"/>
      <c r="N60" s="266"/>
      <c r="O60" s="266"/>
      <c r="P60" s="266"/>
      <c r="Q60" s="266"/>
    </row>
    <row r="61" spans="1:22" s="267" customFormat="1" ht="25.5" customHeight="1" x14ac:dyDescent="0.2">
      <c r="A61" s="268" t="s">
        <v>920</v>
      </c>
      <c r="B61" s="606" t="s">
        <v>576</v>
      </c>
      <c r="C61" s="325" t="s">
        <v>955</v>
      </c>
      <c r="D61" s="292">
        <v>77</v>
      </c>
      <c r="E61" s="264"/>
      <c r="F61" s="264"/>
      <c r="G61" s="266"/>
      <c r="H61" s="266"/>
      <c r="I61" s="266"/>
      <c r="J61" s="266"/>
      <c r="K61" s="266"/>
      <c r="L61" s="266"/>
      <c r="M61" s="266"/>
      <c r="N61" s="266"/>
      <c r="O61" s="266"/>
      <c r="P61" s="266"/>
      <c r="Q61" s="266"/>
    </row>
    <row r="62" spans="1:22" s="267" customFormat="1" ht="25.5" customHeight="1" x14ac:dyDescent="0.2">
      <c r="A62" s="268" t="s">
        <v>923</v>
      </c>
      <c r="B62" s="606"/>
      <c r="C62" s="325" t="s">
        <v>956</v>
      </c>
      <c r="D62" s="292">
        <v>5</v>
      </c>
      <c r="E62" s="326"/>
      <c r="F62" s="264"/>
      <c r="G62" s="266"/>
      <c r="H62" s="266"/>
      <c r="I62" s="266"/>
      <c r="J62" s="266"/>
      <c r="K62" s="266"/>
      <c r="L62" s="266"/>
      <c r="M62" s="266"/>
      <c r="N62" s="266"/>
      <c r="O62" s="266"/>
      <c r="P62" s="266"/>
      <c r="Q62" s="266"/>
    </row>
    <row r="63" spans="1:22" s="267" customFormat="1" ht="25.5" customHeight="1" x14ac:dyDescent="0.2">
      <c r="A63" s="268" t="s">
        <v>925</v>
      </c>
      <c r="B63" s="606"/>
      <c r="C63" s="325" t="s">
        <v>957</v>
      </c>
      <c r="D63" s="292">
        <v>0</v>
      </c>
      <c r="E63" s="326"/>
      <c r="F63" s="266"/>
      <c r="G63" s="266"/>
      <c r="H63" s="266"/>
      <c r="I63" s="266"/>
      <c r="J63" s="266"/>
      <c r="K63" s="266"/>
      <c r="L63" s="266"/>
    </row>
    <row r="64" spans="1:22" s="267" customFormat="1" ht="25.5" customHeight="1" x14ac:dyDescent="0.2">
      <c r="A64" s="268" t="s">
        <v>939</v>
      </c>
      <c r="B64" s="606"/>
      <c r="C64" s="327" t="s">
        <v>958</v>
      </c>
      <c r="D64" s="292">
        <v>7</v>
      </c>
      <c r="E64" s="326"/>
      <c r="F64" s="264"/>
      <c r="G64" s="266"/>
      <c r="H64" s="266"/>
      <c r="I64" s="266"/>
      <c r="J64" s="266"/>
      <c r="K64" s="266"/>
      <c r="L64" s="266"/>
      <c r="M64" s="266"/>
      <c r="N64" s="266"/>
      <c r="O64" s="266"/>
      <c r="P64" s="266"/>
      <c r="Q64" s="266"/>
    </row>
    <row r="65" spans="1:22" s="267" customFormat="1" ht="27" customHeight="1" x14ac:dyDescent="0.2">
      <c r="A65" s="607" t="s">
        <v>929</v>
      </c>
      <c r="B65" s="607"/>
      <c r="C65" s="607"/>
      <c r="D65" s="328">
        <f>D62+D63+D64</f>
        <v>12</v>
      </c>
      <c r="E65" s="329"/>
      <c r="F65" s="264"/>
      <c r="G65" s="266"/>
      <c r="H65" s="266"/>
      <c r="I65" s="266"/>
      <c r="J65" s="266"/>
      <c r="K65" s="266"/>
      <c r="L65" s="266"/>
      <c r="M65" s="266"/>
      <c r="N65" s="266"/>
      <c r="O65" s="266"/>
      <c r="P65" s="266"/>
      <c r="Q65" s="266"/>
    </row>
    <row r="66" spans="1:22" s="267" customFormat="1" ht="27" customHeight="1" x14ac:dyDescent="0.2">
      <c r="A66" s="607" t="s">
        <v>959</v>
      </c>
      <c r="B66" s="607"/>
      <c r="C66" s="607"/>
      <c r="D66" s="330">
        <f>IF(D61=0,0,D65/D61)</f>
        <v>0.15584415584415584</v>
      </c>
      <c r="E66" s="321"/>
      <c r="F66" s="331"/>
      <c r="G66" s="332"/>
      <c r="H66" s="333"/>
      <c r="I66" s="334"/>
      <c r="J66" s="333"/>
      <c r="K66" s="264"/>
      <c r="L66" s="266"/>
      <c r="M66" s="266"/>
      <c r="N66" s="266"/>
      <c r="O66" s="266"/>
      <c r="P66" s="266"/>
      <c r="Q66" s="266"/>
      <c r="R66" s="266"/>
      <c r="S66" s="266"/>
      <c r="T66" s="266"/>
      <c r="U66" s="266"/>
      <c r="V66" s="266"/>
    </row>
    <row r="67" spans="1:22" s="267" customFormat="1" ht="14.25" customHeight="1" x14ac:dyDescent="0.25">
      <c r="A67" s="266"/>
      <c r="B67" s="266"/>
      <c r="C67" s="288"/>
      <c r="D67" s="266"/>
      <c r="E67" s="264"/>
      <c r="F67" s="265"/>
      <c r="G67" s="264"/>
      <c r="H67" s="264"/>
      <c r="I67" s="264"/>
      <c r="J67" s="264"/>
      <c r="K67" s="264"/>
      <c r="L67" s="266"/>
      <c r="M67" s="266"/>
      <c r="N67" s="266"/>
      <c r="O67" s="266"/>
      <c r="P67" s="266"/>
      <c r="Q67" s="266"/>
      <c r="R67" s="266"/>
      <c r="S67" s="266"/>
      <c r="T67" s="266"/>
      <c r="U67" s="266"/>
      <c r="V67" s="266"/>
    </row>
    <row r="68" spans="1:22" s="267" customFormat="1" ht="33" customHeight="1" x14ac:dyDescent="0.25">
      <c r="A68" s="266"/>
      <c r="B68" s="266"/>
      <c r="C68" s="288"/>
      <c r="D68" s="266"/>
      <c r="E68" s="264"/>
      <c r="F68" s="265"/>
      <c r="G68" s="264"/>
      <c r="H68" s="264"/>
      <c r="I68" s="264"/>
      <c r="J68" s="264"/>
      <c r="K68" s="264"/>
      <c r="L68" s="266"/>
      <c r="M68" s="266"/>
      <c r="N68" s="266"/>
      <c r="O68" s="266"/>
      <c r="P68" s="266"/>
      <c r="Q68" s="266"/>
      <c r="R68" s="266"/>
      <c r="S68" s="266"/>
      <c r="T68" s="266"/>
      <c r="U68" s="266"/>
      <c r="V68" s="266"/>
    </row>
    <row r="69" spans="1:22" s="267" customFormat="1" ht="32.25" customHeight="1" x14ac:dyDescent="0.2">
      <c r="A69" s="592" t="s">
        <v>141</v>
      </c>
      <c r="B69" s="592" t="s">
        <v>911</v>
      </c>
      <c r="C69" s="593" t="s">
        <v>912</v>
      </c>
      <c r="D69" s="586" t="s">
        <v>952</v>
      </c>
      <c r="E69" s="264"/>
      <c r="F69" s="265"/>
      <c r="G69" s="264"/>
      <c r="H69" s="264"/>
      <c r="I69" s="264"/>
      <c r="J69" s="264"/>
      <c r="K69" s="264"/>
      <c r="L69" s="266"/>
      <c r="M69" s="266"/>
      <c r="N69" s="266"/>
      <c r="O69" s="266"/>
      <c r="P69" s="266"/>
      <c r="Q69" s="266"/>
      <c r="R69" s="266"/>
      <c r="S69" s="266"/>
      <c r="T69" s="266"/>
      <c r="U69" s="266"/>
      <c r="V69" s="266"/>
    </row>
    <row r="70" spans="1:22" s="267" customFormat="1" ht="32.25" customHeight="1" x14ac:dyDescent="0.2">
      <c r="A70" s="592"/>
      <c r="B70" s="592"/>
      <c r="C70" s="593"/>
      <c r="D70" s="586"/>
      <c r="E70" s="264"/>
      <c r="F70" s="265"/>
      <c r="G70" s="264"/>
      <c r="H70" s="264"/>
      <c r="I70" s="264"/>
      <c r="J70" s="264"/>
      <c r="K70" s="264"/>
      <c r="L70" s="266"/>
      <c r="M70" s="266"/>
      <c r="N70" s="266"/>
      <c r="O70" s="266"/>
      <c r="P70" s="266"/>
      <c r="Q70" s="266"/>
      <c r="R70" s="266"/>
      <c r="S70" s="266"/>
      <c r="T70" s="266"/>
      <c r="U70" s="266"/>
      <c r="V70" s="266"/>
    </row>
    <row r="71" spans="1:22" s="267" customFormat="1" ht="32.25" customHeight="1" x14ac:dyDescent="0.2">
      <c r="A71" s="268" t="s">
        <v>920</v>
      </c>
      <c r="B71" s="606" t="s">
        <v>576</v>
      </c>
      <c r="C71" s="325" t="s">
        <v>960</v>
      </c>
      <c r="D71" s="292" t="s">
        <v>1302</v>
      </c>
      <c r="E71" s="264"/>
      <c r="F71" s="265"/>
      <c r="G71" s="264"/>
      <c r="H71" s="264"/>
      <c r="I71" s="264"/>
      <c r="J71" s="264"/>
      <c r="K71" s="264"/>
      <c r="L71" s="266"/>
      <c r="M71" s="266"/>
      <c r="N71" s="266"/>
      <c r="O71" s="266"/>
      <c r="P71" s="266"/>
      <c r="Q71" s="266"/>
      <c r="R71" s="266"/>
      <c r="S71" s="266"/>
      <c r="T71" s="266"/>
      <c r="U71" s="266"/>
      <c r="V71" s="266"/>
    </row>
    <row r="72" spans="1:22" s="267" customFormat="1" ht="32.25" customHeight="1" x14ac:dyDescent="0.2">
      <c r="A72" s="268" t="s">
        <v>923</v>
      </c>
      <c r="B72" s="606"/>
      <c r="C72" s="325" t="s">
        <v>961</v>
      </c>
      <c r="D72" s="292">
        <v>19</v>
      </c>
      <c r="E72" s="264"/>
      <c r="F72" s="265"/>
      <c r="G72" s="264"/>
      <c r="H72" s="264"/>
      <c r="I72" s="264"/>
      <c r="J72" s="264"/>
      <c r="K72" s="264"/>
      <c r="L72" s="266"/>
      <c r="M72" s="266"/>
      <c r="N72" s="266"/>
      <c r="O72" s="266"/>
      <c r="P72" s="266"/>
      <c r="Q72" s="266"/>
      <c r="R72" s="266"/>
      <c r="S72" s="266"/>
      <c r="T72" s="266"/>
      <c r="U72" s="266"/>
      <c r="V72" s="266"/>
    </row>
    <row r="73" spans="1:22" s="267" customFormat="1" ht="32.25" customHeight="1" x14ac:dyDescent="0.2">
      <c r="A73" s="268" t="s">
        <v>925</v>
      </c>
      <c r="B73" s="606"/>
      <c r="C73" s="325" t="s">
        <v>962</v>
      </c>
      <c r="D73" s="292">
        <v>20</v>
      </c>
      <c r="E73" s="264"/>
      <c r="F73" s="265"/>
      <c r="G73" s="264"/>
      <c r="H73" s="264"/>
      <c r="I73" s="264"/>
      <c r="J73" s="264"/>
      <c r="K73" s="264"/>
      <c r="L73" s="266"/>
      <c r="M73" s="266"/>
      <c r="N73" s="266"/>
      <c r="O73" s="266"/>
      <c r="P73" s="266"/>
      <c r="Q73" s="266"/>
      <c r="R73" s="266"/>
      <c r="S73" s="266"/>
      <c r="T73" s="266"/>
      <c r="U73" s="266"/>
      <c r="V73" s="266"/>
    </row>
    <row r="74" spans="1:22" s="267" customFormat="1" ht="32.25" customHeight="1" x14ac:dyDescent="0.2">
      <c r="A74" s="268" t="s">
        <v>939</v>
      </c>
      <c r="B74" s="606"/>
      <c r="C74" s="327" t="s">
        <v>963</v>
      </c>
      <c r="D74" s="292">
        <v>26</v>
      </c>
      <c r="E74" s="264"/>
      <c r="F74" s="265"/>
      <c r="G74" s="264"/>
      <c r="H74" s="264"/>
      <c r="I74" s="264"/>
      <c r="J74" s="264"/>
      <c r="K74" s="264"/>
      <c r="L74" s="266"/>
      <c r="M74" s="266"/>
      <c r="N74" s="266"/>
      <c r="O74" s="266"/>
      <c r="P74" s="266"/>
      <c r="Q74" s="266"/>
      <c r="R74" s="266"/>
      <c r="S74" s="266"/>
      <c r="T74" s="266"/>
      <c r="U74" s="266"/>
      <c r="V74" s="266"/>
    </row>
    <row r="75" spans="1:22" s="267" customFormat="1" ht="32.25" customHeight="1" x14ac:dyDescent="0.2">
      <c r="A75" s="607" t="s">
        <v>929</v>
      </c>
      <c r="B75" s="607"/>
      <c r="C75" s="607"/>
      <c r="D75" s="328">
        <f>D72+D73+D74</f>
        <v>65</v>
      </c>
      <c r="E75" s="264"/>
      <c r="F75" s="265"/>
      <c r="G75" s="264"/>
      <c r="H75" s="264"/>
      <c r="I75" s="264"/>
      <c r="J75" s="264"/>
      <c r="K75" s="264"/>
      <c r="L75" s="266"/>
      <c r="M75" s="266"/>
      <c r="N75" s="266"/>
      <c r="O75" s="266"/>
      <c r="P75" s="266"/>
      <c r="Q75" s="266"/>
      <c r="R75" s="266"/>
      <c r="S75" s="266"/>
      <c r="T75" s="266"/>
      <c r="U75" s="266"/>
      <c r="V75" s="266"/>
    </row>
    <row r="76" spans="1:22" s="267" customFormat="1" ht="14.25" customHeight="1" x14ac:dyDescent="0.25">
      <c r="A76" s="266"/>
      <c r="B76" s="266"/>
      <c r="C76" s="288"/>
      <c r="D76" s="266"/>
      <c r="E76" s="264"/>
      <c r="F76" s="265"/>
      <c r="G76" s="264"/>
      <c r="H76" s="264"/>
      <c r="I76" s="264"/>
      <c r="J76" s="264"/>
      <c r="K76" s="264"/>
      <c r="L76" s="266"/>
      <c r="M76" s="266"/>
      <c r="N76" s="266"/>
      <c r="O76" s="266"/>
      <c r="P76" s="266"/>
      <c r="Q76" s="266"/>
      <c r="R76" s="266"/>
      <c r="S76" s="266"/>
      <c r="T76" s="266"/>
      <c r="U76" s="266"/>
      <c r="V76" s="266"/>
    </row>
    <row r="77" spans="1:22" s="267" customFormat="1" ht="14.25" customHeight="1" x14ac:dyDescent="0.25">
      <c r="A77" s="266"/>
      <c r="B77" s="266"/>
      <c r="C77" s="288"/>
      <c r="D77" s="266"/>
      <c r="E77" s="264"/>
      <c r="F77" s="265"/>
      <c r="G77" s="264"/>
      <c r="H77" s="264"/>
      <c r="I77" s="264"/>
      <c r="J77" s="264"/>
      <c r="K77" s="264"/>
      <c r="L77" s="266"/>
      <c r="M77" s="266"/>
      <c r="N77" s="266"/>
      <c r="O77" s="266"/>
      <c r="P77" s="266"/>
      <c r="Q77" s="266"/>
      <c r="R77" s="266"/>
      <c r="S77" s="266"/>
      <c r="T77" s="266"/>
      <c r="U77" s="266"/>
      <c r="V77" s="266"/>
    </row>
    <row r="78" spans="1:22" s="267" customFormat="1" ht="14.25" customHeight="1" x14ac:dyDescent="0.25">
      <c r="A78" s="266"/>
      <c r="B78" s="266"/>
      <c r="C78" s="288"/>
      <c r="D78" s="266"/>
      <c r="E78" s="264"/>
      <c r="F78" s="265"/>
      <c r="G78" s="264"/>
      <c r="H78" s="264"/>
      <c r="I78" s="264"/>
      <c r="J78" s="264"/>
      <c r="K78" s="264"/>
      <c r="L78" s="266"/>
      <c r="M78" s="266"/>
      <c r="N78" s="266"/>
      <c r="O78" s="266"/>
      <c r="P78" s="266"/>
      <c r="Q78" s="266"/>
      <c r="R78" s="266"/>
      <c r="S78" s="266"/>
      <c r="T78" s="266"/>
      <c r="U78" s="266"/>
      <c r="V78" s="266"/>
    </row>
    <row r="79" spans="1:22" s="267" customFormat="1" ht="14.25" customHeight="1" x14ac:dyDescent="0.25">
      <c r="A79" s="266"/>
      <c r="B79" s="266"/>
      <c r="C79" s="288"/>
      <c r="D79" s="266"/>
      <c r="E79" s="264"/>
      <c r="F79" s="265"/>
      <c r="G79" s="264"/>
      <c r="H79" s="264"/>
      <c r="I79" s="264"/>
      <c r="J79" s="264"/>
      <c r="K79" s="264"/>
      <c r="L79" s="266"/>
      <c r="M79" s="266"/>
      <c r="N79" s="266"/>
      <c r="O79" s="266"/>
      <c r="P79" s="266"/>
      <c r="Q79" s="266"/>
      <c r="R79" s="266"/>
      <c r="S79" s="266"/>
      <c r="T79" s="266"/>
      <c r="U79" s="266"/>
      <c r="V79" s="266"/>
    </row>
    <row r="80" spans="1:22" s="267" customFormat="1" ht="14.25" customHeight="1" x14ac:dyDescent="0.25">
      <c r="A80" s="266"/>
      <c r="B80" s="266"/>
      <c r="C80" s="288"/>
      <c r="D80" s="266"/>
      <c r="E80" s="264"/>
      <c r="F80" s="265"/>
      <c r="G80" s="264"/>
      <c r="H80" s="264"/>
      <c r="I80" s="264"/>
      <c r="J80" s="264"/>
      <c r="K80" s="264"/>
      <c r="L80" s="266"/>
      <c r="M80" s="266"/>
      <c r="N80" s="266"/>
      <c r="O80" s="266"/>
      <c r="P80" s="266"/>
      <c r="Q80" s="266"/>
      <c r="R80" s="266"/>
      <c r="S80" s="266"/>
      <c r="T80" s="266"/>
      <c r="U80" s="266"/>
      <c r="V80" s="266"/>
    </row>
    <row r="81" spans="1:22" s="267" customFormat="1" ht="12.75" hidden="1" customHeight="1" x14ac:dyDescent="0.2">
      <c r="A81" s="608"/>
      <c r="B81" s="608"/>
      <c r="C81" s="608"/>
      <c r="D81" s="609"/>
      <c r="E81" s="324"/>
      <c r="F81" s="608"/>
      <c r="G81" s="608"/>
      <c r="H81" s="608"/>
      <c r="I81" s="608"/>
      <c r="J81" s="608"/>
      <c r="K81" s="608"/>
      <c r="L81" s="266"/>
      <c r="M81" s="266"/>
      <c r="N81" s="266"/>
      <c r="O81" s="266"/>
      <c r="P81" s="266"/>
      <c r="Q81" s="266"/>
      <c r="R81" s="266"/>
      <c r="S81" s="266"/>
      <c r="T81" s="266"/>
      <c r="U81" s="266"/>
      <c r="V81" s="266"/>
    </row>
    <row r="82" spans="1:22" s="267" customFormat="1" ht="12.75" hidden="1" customHeight="1" x14ac:dyDescent="0.2">
      <c r="A82" s="608"/>
      <c r="B82" s="608"/>
      <c r="C82" s="608"/>
      <c r="D82" s="609"/>
      <c r="E82" s="324"/>
      <c r="F82" s="608"/>
      <c r="G82" s="608"/>
      <c r="H82" s="608"/>
      <c r="I82" s="608"/>
      <c r="J82" s="608"/>
      <c r="K82" s="608"/>
      <c r="L82" s="266"/>
      <c r="M82" s="266"/>
      <c r="N82" s="266"/>
      <c r="O82" s="266"/>
      <c r="P82" s="266"/>
      <c r="Q82" s="266"/>
      <c r="R82" s="266"/>
      <c r="S82" s="266"/>
      <c r="T82" s="266"/>
      <c r="U82" s="266"/>
      <c r="V82" s="266"/>
    </row>
    <row r="83" spans="1:22" s="267" customFormat="1" ht="12.75" hidden="1" customHeight="1" x14ac:dyDescent="0.25">
      <c r="A83" s="335"/>
      <c r="B83" s="336"/>
      <c r="C83" s="337"/>
      <c r="D83" s="338"/>
      <c r="E83" s="264"/>
      <c r="F83" s="335"/>
      <c r="G83" s="339"/>
      <c r="H83" s="339"/>
      <c r="I83" s="340"/>
      <c r="J83" s="340"/>
      <c r="K83" s="340"/>
      <c r="L83" s="266"/>
      <c r="M83" s="266"/>
      <c r="N83" s="266"/>
      <c r="O83" s="266"/>
      <c r="P83" s="266"/>
      <c r="Q83" s="266"/>
      <c r="R83" s="266"/>
      <c r="S83" s="266"/>
      <c r="T83" s="266"/>
      <c r="U83" s="266"/>
      <c r="V83" s="266"/>
    </row>
    <row r="84" spans="1:22" s="267" customFormat="1" ht="12.75" hidden="1" customHeight="1" x14ac:dyDescent="0.25">
      <c r="A84" s="341"/>
      <c r="B84" s="336"/>
      <c r="C84" s="337"/>
      <c r="D84" s="338"/>
      <c r="E84" s="321"/>
      <c r="F84" s="335"/>
      <c r="G84" s="339"/>
      <c r="H84" s="339"/>
      <c r="I84" s="342"/>
      <c r="J84" s="340"/>
      <c r="K84" s="340"/>
      <c r="L84" s="266"/>
      <c r="M84" s="266"/>
      <c r="N84" s="266"/>
      <c r="O84" s="266"/>
      <c r="P84" s="266"/>
      <c r="Q84" s="266"/>
      <c r="R84" s="266"/>
      <c r="S84" s="266"/>
      <c r="T84" s="266"/>
      <c r="U84" s="266"/>
      <c r="V84" s="266"/>
    </row>
    <row r="85" spans="1:22" s="267" customFormat="1" ht="12.75" hidden="1" customHeight="1" x14ac:dyDescent="0.25">
      <c r="A85" s="341"/>
      <c r="B85" s="336"/>
      <c r="C85" s="337"/>
      <c r="D85" s="338"/>
      <c r="E85" s="321"/>
      <c r="F85" s="335"/>
      <c r="G85" s="339"/>
      <c r="H85" s="339"/>
      <c r="I85" s="342"/>
      <c r="J85" s="340"/>
      <c r="K85" s="340"/>
      <c r="L85" s="266"/>
      <c r="M85" s="266"/>
      <c r="N85" s="266"/>
      <c r="O85" s="266"/>
      <c r="P85" s="266"/>
      <c r="Q85" s="266"/>
      <c r="R85" s="266"/>
      <c r="S85" s="266"/>
      <c r="T85" s="266"/>
      <c r="U85" s="266"/>
      <c r="V85" s="266"/>
    </row>
    <row r="86" spans="1:22" s="267" customFormat="1" ht="12.75" hidden="1" customHeight="1" x14ac:dyDescent="0.25">
      <c r="A86" s="610"/>
      <c r="B86" s="610"/>
      <c r="C86" s="610"/>
      <c r="D86" s="343"/>
      <c r="E86" s="321"/>
      <c r="F86" s="335"/>
      <c r="G86" s="340"/>
      <c r="H86" s="340"/>
      <c r="I86" s="340"/>
      <c r="J86" s="340"/>
      <c r="K86" s="340"/>
      <c r="L86" s="266"/>
      <c r="M86" s="266"/>
      <c r="N86" s="266"/>
      <c r="O86" s="266"/>
      <c r="P86" s="266"/>
      <c r="Q86" s="266"/>
      <c r="R86" s="266"/>
      <c r="S86" s="266"/>
      <c r="T86" s="266"/>
      <c r="U86" s="266"/>
      <c r="V86" s="266"/>
    </row>
    <row r="87" spans="1:22" s="267" customFormat="1" ht="3" customHeight="1" x14ac:dyDescent="0.2">
      <c r="A87" s="611"/>
      <c r="B87" s="611"/>
      <c r="C87" s="611"/>
      <c r="D87" s="344"/>
      <c r="E87" s="264"/>
      <c r="F87" s="335"/>
      <c r="G87" s="345"/>
      <c r="H87" s="345"/>
      <c r="I87" s="345"/>
      <c r="J87" s="345"/>
      <c r="K87" s="345"/>
      <c r="L87" s="266"/>
      <c r="M87" s="266"/>
      <c r="N87" s="266"/>
      <c r="O87" s="266"/>
      <c r="P87" s="266"/>
      <c r="Q87" s="266"/>
      <c r="R87" s="266"/>
      <c r="S87" s="266"/>
      <c r="T87" s="266"/>
      <c r="U87" s="266"/>
      <c r="V87" s="266"/>
    </row>
    <row r="88" spans="1:22" s="267" customFormat="1" ht="20.25" customHeight="1" x14ac:dyDescent="0.25">
      <c r="A88" s="346" t="s">
        <v>964</v>
      </c>
      <c r="B88" s="612" t="s">
        <v>965</v>
      </c>
      <c r="C88" s="612"/>
      <c r="D88" s="266"/>
      <c r="E88" s="317"/>
      <c r="F88" s="265"/>
      <c r="G88" s="264"/>
      <c r="H88" s="264"/>
      <c r="I88" s="264"/>
      <c r="J88" s="264"/>
      <c r="K88" s="264"/>
      <c r="L88" s="266"/>
      <c r="M88" s="266"/>
      <c r="N88" s="266"/>
      <c r="O88" s="266"/>
      <c r="P88" s="266"/>
      <c r="Q88" s="266"/>
      <c r="R88" s="266"/>
      <c r="S88" s="266"/>
      <c r="T88" s="266"/>
      <c r="U88" s="266"/>
      <c r="V88" s="266"/>
    </row>
    <row r="89" spans="1:22" s="267" customFormat="1" ht="16.5" customHeight="1" x14ac:dyDescent="0.2">
      <c r="A89" s="592" t="s">
        <v>141</v>
      </c>
      <c r="B89" s="592" t="s">
        <v>911</v>
      </c>
      <c r="C89" s="592" t="s">
        <v>966</v>
      </c>
      <c r="D89" s="595" t="s">
        <v>952</v>
      </c>
      <c r="E89" s="613"/>
      <c r="F89" s="264"/>
      <c r="G89" s="264"/>
      <c r="H89" s="264"/>
      <c r="I89" s="264"/>
      <c r="J89" s="266"/>
      <c r="K89" s="266"/>
      <c r="L89" s="266"/>
      <c r="M89" s="266"/>
      <c r="N89" s="266"/>
      <c r="O89" s="266"/>
      <c r="P89" s="266"/>
      <c r="Q89" s="266"/>
      <c r="R89" s="266"/>
      <c r="S89" s="266"/>
      <c r="T89" s="266"/>
    </row>
    <row r="90" spans="1:22" s="267" customFormat="1" ht="21" customHeight="1" x14ac:dyDescent="0.2">
      <c r="A90" s="592"/>
      <c r="B90" s="592"/>
      <c r="C90" s="592"/>
      <c r="D90" s="595"/>
      <c r="E90" s="613"/>
      <c r="F90" s="264"/>
      <c r="G90" s="264"/>
      <c r="H90" s="264"/>
      <c r="I90" s="264"/>
      <c r="J90" s="266"/>
      <c r="K90" s="266"/>
      <c r="L90" s="266"/>
      <c r="M90" s="266"/>
      <c r="N90" s="266"/>
      <c r="O90" s="266"/>
      <c r="P90" s="266"/>
      <c r="Q90" s="266"/>
      <c r="R90" s="266"/>
      <c r="S90" s="266"/>
      <c r="T90" s="266"/>
    </row>
    <row r="91" spans="1:22" s="267" customFormat="1" ht="35.25" customHeight="1" x14ac:dyDescent="0.2">
      <c r="A91" s="268" t="s">
        <v>920</v>
      </c>
      <c r="B91" s="606" t="s">
        <v>576</v>
      </c>
      <c r="C91" s="347" t="s">
        <v>967</v>
      </c>
      <c r="D91" s="270">
        <v>681</v>
      </c>
      <c r="E91" s="348"/>
      <c r="F91" s="349"/>
      <c r="G91" s="264"/>
      <c r="H91" s="264"/>
      <c r="I91" s="264"/>
      <c r="J91" s="264"/>
      <c r="K91" s="264"/>
      <c r="L91" s="266"/>
      <c r="M91" s="266"/>
      <c r="N91" s="266"/>
      <c r="O91" s="266"/>
      <c r="P91" s="266"/>
      <c r="Q91" s="266"/>
      <c r="R91" s="266"/>
      <c r="S91" s="266"/>
      <c r="T91" s="266"/>
      <c r="U91" s="266"/>
      <c r="V91" s="266"/>
    </row>
    <row r="92" spans="1:22" s="267" customFormat="1" ht="35.25" customHeight="1" x14ac:dyDescent="0.2">
      <c r="A92" s="268" t="s">
        <v>923</v>
      </c>
      <c r="B92" s="606"/>
      <c r="C92" s="347" t="s">
        <v>968</v>
      </c>
      <c r="D92" s="523">
        <v>3982</v>
      </c>
      <c r="E92" s="348"/>
      <c r="F92" s="349"/>
      <c r="G92" s="264"/>
      <c r="H92" s="264"/>
      <c r="I92" s="264"/>
      <c r="J92" s="264"/>
      <c r="K92" s="264"/>
      <c r="L92" s="266"/>
      <c r="M92" s="266"/>
      <c r="N92" s="266"/>
      <c r="O92" s="266"/>
      <c r="P92" s="266"/>
      <c r="Q92" s="266"/>
      <c r="R92" s="266"/>
      <c r="S92" s="266"/>
      <c r="T92" s="266"/>
      <c r="U92" s="266"/>
      <c r="V92" s="266"/>
    </row>
    <row r="93" spans="1:22" s="267" customFormat="1" ht="35.25" customHeight="1" x14ac:dyDescent="0.2">
      <c r="A93" s="268" t="s">
        <v>925</v>
      </c>
      <c r="B93" s="606"/>
      <c r="C93" s="347" t="s">
        <v>969</v>
      </c>
      <c r="D93" s="523">
        <v>531</v>
      </c>
      <c r="E93" s="348"/>
      <c r="F93" s="349"/>
      <c r="G93" s="264"/>
      <c r="H93" s="264"/>
      <c r="I93" s="264"/>
      <c r="J93" s="264"/>
      <c r="K93" s="264"/>
      <c r="L93" s="266"/>
      <c r="M93" s="266"/>
      <c r="N93" s="266"/>
      <c r="O93" s="266"/>
      <c r="P93" s="266"/>
      <c r="Q93" s="266"/>
      <c r="R93" s="266"/>
      <c r="S93" s="266"/>
      <c r="T93" s="266"/>
      <c r="U93" s="266"/>
      <c r="V93" s="266"/>
    </row>
    <row r="94" spans="1:22" s="267" customFormat="1" ht="35.25" customHeight="1" x14ac:dyDescent="0.2">
      <c r="A94" s="268" t="s">
        <v>939</v>
      </c>
      <c r="B94" s="606"/>
      <c r="C94" s="350" t="s">
        <v>970</v>
      </c>
      <c r="D94" s="351">
        <f>SUM(D91:D93)</f>
        <v>5194</v>
      </c>
      <c r="E94" s="348"/>
      <c r="F94" s="349"/>
      <c r="G94" s="264"/>
      <c r="H94" s="264"/>
      <c r="I94" s="264"/>
      <c r="J94" s="264"/>
      <c r="K94" s="264"/>
      <c r="L94" s="266"/>
      <c r="M94" s="266"/>
      <c r="N94" s="266"/>
      <c r="O94" s="266"/>
      <c r="P94" s="266"/>
      <c r="Q94" s="266"/>
      <c r="R94" s="266"/>
      <c r="S94" s="266"/>
      <c r="T94" s="266"/>
      <c r="U94" s="266"/>
      <c r="V94" s="266"/>
    </row>
    <row r="95" spans="1:22" s="267" customFormat="1" ht="35.25" customHeight="1" x14ac:dyDescent="0.2">
      <c r="A95" s="268" t="s">
        <v>971</v>
      </c>
      <c r="B95" s="606"/>
      <c r="C95" s="347" t="s">
        <v>972</v>
      </c>
      <c r="D95" s="523">
        <v>36</v>
      </c>
      <c r="E95" s="348"/>
      <c r="F95" s="349"/>
      <c r="G95" s="264"/>
      <c r="H95" s="264"/>
      <c r="I95" s="264"/>
      <c r="J95" s="264"/>
      <c r="K95" s="264"/>
      <c r="L95" s="266"/>
      <c r="M95" s="266"/>
      <c r="N95" s="266"/>
      <c r="O95" s="266"/>
      <c r="P95" s="266"/>
      <c r="Q95" s="266"/>
      <c r="R95" s="266"/>
      <c r="S95" s="266"/>
      <c r="T95" s="266"/>
      <c r="U95" s="266"/>
      <c r="V95" s="266"/>
    </row>
    <row r="96" spans="1:22" s="267" customFormat="1" ht="35.25" customHeight="1" x14ac:dyDescent="0.2">
      <c r="A96" s="268" t="s">
        <v>927</v>
      </c>
      <c r="B96" s="606"/>
      <c r="C96" s="347" t="s">
        <v>973</v>
      </c>
      <c r="D96" s="523">
        <v>7</v>
      </c>
      <c r="E96" s="348"/>
      <c r="F96" s="349"/>
      <c r="G96" s="264"/>
      <c r="H96" s="264"/>
      <c r="I96" s="264"/>
      <c r="J96" s="264"/>
      <c r="K96" s="264"/>
      <c r="L96" s="266"/>
      <c r="M96" s="266"/>
      <c r="N96" s="266"/>
      <c r="O96" s="266"/>
      <c r="P96" s="266"/>
      <c r="Q96" s="266"/>
      <c r="R96" s="266"/>
      <c r="S96" s="266"/>
      <c r="T96" s="266"/>
      <c r="U96" s="266"/>
      <c r="V96" s="266"/>
    </row>
    <row r="97" spans="1:22" s="267" customFormat="1" ht="35.25" customHeight="1" x14ac:dyDescent="0.2">
      <c r="A97" s="268" t="s">
        <v>974</v>
      </c>
      <c r="B97" s="606"/>
      <c r="C97" s="347" t="s">
        <v>975</v>
      </c>
      <c r="D97" s="523">
        <v>0</v>
      </c>
      <c r="E97" s="348"/>
      <c r="F97" s="349"/>
      <c r="G97" s="264"/>
      <c r="H97" s="264"/>
      <c r="I97" s="264"/>
      <c r="J97" s="264"/>
      <c r="K97" s="264"/>
      <c r="L97" s="266"/>
      <c r="M97" s="266"/>
      <c r="N97" s="266"/>
      <c r="O97" s="266"/>
      <c r="P97" s="266"/>
      <c r="Q97" s="266"/>
      <c r="R97" s="266"/>
      <c r="S97" s="266"/>
      <c r="T97" s="266"/>
      <c r="U97" s="266"/>
      <c r="V97" s="266"/>
    </row>
    <row r="98" spans="1:22" s="267" customFormat="1" ht="35.25" customHeight="1" x14ac:dyDescent="0.2">
      <c r="A98" s="268" t="s">
        <v>976</v>
      </c>
      <c r="B98" s="606"/>
      <c r="C98" s="347" t="s">
        <v>977</v>
      </c>
      <c r="D98" s="523">
        <v>15</v>
      </c>
      <c r="E98" s="348"/>
      <c r="F98" s="349"/>
      <c r="G98" s="264"/>
      <c r="H98" s="264"/>
      <c r="I98" s="264"/>
      <c r="J98" s="264"/>
      <c r="K98" s="264"/>
      <c r="L98" s="266"/>
      <c r="M98" s="266"/>
      <c r="N98" s="266"/>
      <c r="O98" s="266"/>
      <c r="P98" s="266"/>
      <c r="Q98" s="266"/>
      <c r="R98" s="266"/>
      <c r="S98" s="266"/>
      <c r="T98" s="266"/>
      <c r="U98" s="266"/>
      <c r="V98" s="266"/>
    </row>
    <row r="99" spans="1:22" s="267" customFormat="1" ht="35.25" customHeight="1" x14ac:dyDescent="0.2">
      <c r="A99" s="268" t="s">
        <v>978</v>
      </c>
      <c r="B99" s="606"/>
      <c r="C99" s="347" t="s">
        <v>979</v>
      </c>
      <c r="D99" s="523">
        <v>0</v>
      </c>
      <c r="E99" s="348"/>
      <c r="F99" s="349"/>
      <c r="G99" s="264"/>
      <c r="H99" s="264"/>
      <c r="I99" s="264"/>
      <c r="J99" s="264"/>
      <c r="K99" s="264"/>
      <c r="L99" s="266"/>
      <c r="M99" s="266"/>
      <c r="N99" s="266"/>
      <c r="O99" s="266"/>
      <c r="P99" s="266"/>
      <c r="Q99" s="266"/>
      <c r="R99" s="266"/>
      <c r="S99" s="266"/>
      <c r="T99" s="266"/>
      <c r="U99" s="266"/>
      <c r="V99" s="266"/>
    </row>
    <row r="100" spans="1:22" s="267" customFormat="1" ht="35.25" customHeight="1" x14ac:dyDescent="0.2">
      <c r="A100" s="268" t="s">
        <v>980</v>
      </c>
      <c r="B100" s="606"/>
      <c r="C100" s="347" t="s">
        <v>981</v>
      </c>
      <c r="D100" s="523">
        <v>5</v>
      </c>
      <c r="E100" s="348"/>
      <c r="F100" s="349"/>
      <c r="G100" s="264"/>
      <c r="H100" s="264"/>
      <c r="I100" s="264"/>
      <c r="J100" s="264"/>
      <c r="K100" s="264"/>
      <c r="L100" s="266"/>
      <c r="M100" s="266"/>
      <c r="N100" s="266"/>
      <c r="O100" s="266"/>
      <c r="P100" s="266"/>
      <c r="Q100" s="266"/>
      <c r="R100" s="266"/>
      <c r="S100" s="266"/>
      <c r="T100" s="266"/>
      <c r="U100" s="266"/>
      <c r="V100" s="266"/>
    </row>
    <row r="101" spans="1:22" s="267" customFormat="1" ht="35.25" customHeight="1" x14ac:dyDescent="0.2">
      <c r="A101" s="268" t="s">
        <v>982</v>
      </c>
      <c r="B101" s="318"/>
      <c r="C101" s="350" t="s">
        <v>983</v>
      </c>
      <c r="D101" s="351">
        <f>SUM(D95:D100)</f>
        <v>63</v>
      </c>
      <c r="E101" s="348"/>
      <c r="F101" s="349"/>
      <c r="G101" s="264"/>
      <c r="H101" s="264"/>
      <c r="I101" s="264"/>
      <c r="J101" s="264"/>
      <c r="K101" s="264"/>
      <c r="L101" s="266"/>
      <c r="M101" s="266"/>
      <c r="N101" s="266"/>
      <c r="O101" s="266"/>
      <c r="P101" s="266"/>
      <c r="Q101" s="266"/>
      <c r="R101" s="266"/>
      <c r="S101" s="266"/>
      <c r="T101" s="266"/>
      <c r="U101" s="266"/>
      <c r="V101" s="266"/>
    </row>
    <row r="102" spans="1:22" s="267" customFormat="1" ht="35.25" customHeight="1" x14ac:dyDescent="0.25">
      <c r="A102" s="614" t="s">
        <v>984</v>
      </c>
      <c r="B102" s="614"/>
      <c r="C102" s="614"/>
      <c r="D102" s="272">
        <f>SUM(D101,D94)</f>
        <v>5257</v>
      </c>
      <c r="E102" s="348"/>
      <c r="F102" s="349"/>
      <c r="G102" s="264"/>
      <c r="H102" s="264"/>
      <c r="I102" s="264"/>
      <c r="J102" s="264"/>
      <c r="K102" s="264"/>
      <c r="L102" s="266"/>
      <c r="M102" s="266"/>
      <c r="N102" s="266"/>
      <c r="O102" s="266"/>
      <c r="P102" s="266"/>
      <c r="Q102" s="266"/>
      <c r="R102" s="266"/>
      <c r="S102" s="266"/>
      <c r="T102" s="266"/>
      <c r="U102" s="266"/>
      <c r="V102" s="266"/>
    </row>
    <row r="103" spans="1:22" s="267" customFormat="1" ht="33" customHeight="1" x14ac:dyDescent="0.25">
      <c r="A103" s="275"/>
      <c r="B103" s="275"/>
      <c r="C103" s="276"/>
      <c r="D103" s="352"/>
      <c r="E103" s="321"/>
      <c r="F103" s="353"/>
      <c r="G103" s="354"/>
      <c r="H103" s="264"/>
      <c r="I103" s="264"/>
      <c r="J103" s="264"/>
      <c r="K103" s="264"/>
      <c r="L103" s="266"/>
      <c r="M103" s="266"/>
      <c r="N103" s="266"/>
      <c r="O103" s="266"/>
      <c r="P103" s="266"/>
      <c r="Q103" s="266"/>
      <c r="R103" s="266"/>
      <c r="S103" s="266"/>
      <c r="T103" s="266"/>
      <c r="U103" s="266"/>
      <c r="V103" s="266"/>
    </row>
    <row r="104" spans="1:22" s="267" customFormat="1" ht="28.5" customHeight="1" x14ac:dyDescent="0.2">
      <c r="A104" s="355" t="s">
        <v>985</v>
      </c>
      <c r="B104" s="615" t="s">
        <v>986</v>
      </c>
      <c r="C104" s="615"/>
      <c r="D104" s="266"/>
      <c r="E104" s="321"/>
      <c r="F104" s="265"/>
      <c r="G104" s="264"/>
      <c r="H104" s="264"/>
      <c r="I104" s="264"/>
      <c r="J104" s="264"/>
      <c r="K104" s="264"/>
      <c r="L104" s="266"/>
      <c r="M104" s="266"/>
      <c r="N104" s="266"/>
      <c r="O104" s="266"/>
      <c r="P104" s="266"/>
      <c r="Q104" s="266"/>
      <c r="R104" s="266"/>
      <c r="S104" s="266"/>
      <c r="T104" s="266"/>
      <c r="U104" s="266"/>
      <c r="V104" s="266"/>
    </row>
    <row r="105" spans="1:22" s="267" customFormat="1" ht="19.5" customHeight="1" x14ac:dyDescent="0.2">
      <c r="A105" s="592" t="s">
        <v>141</v>
      </c>
      <c r="B105" s="592" t="s">
        <v>911</v>
      </c>
      <c r="C105" s="593" t="s">
        <v>966</v>
      </c>
      <c r="D105" s="595" t="s">
        <v>952</v>
      </c>
      <c r="E105" s="321"/>
      <c r="F105" s="356" t="s">
        <v>987</v>
      </c>
      <c r="G105" s="356"/>
      <c r="H105" s="356"/>
      <c r="I105" s="356"/>
      <c r="J105" s="356"/>
      <c r="K105" s="356"/>
      <c r="L105" s="266"/>
      <c r="M105" s="266"/>
      <c r="N105" s="266"/>
      <c r="O105" s="266"/>
      <c r="P105" s="266"/>
      <c r="Q105" s="266"/>
      <c r="R105" s="266"/>
      <c r="S105" s="266"/>
      <c r="T105" s="266"/>
      <c r="U105" s="266"/>
      <c r="V105" s="266"/>
    </row>
    <row r="106" spans="1:22" s="267" customFormat="1" ht="17.25" customHeight="1" x14ac:dyDescent="0.2">
      <c r="A106" s="592"/>
      <c r="B106" s="592"/>
      <c r="C106" s="593"/>
      <c r="D106" s="595"/>
      <c r="E106" s="264"/>
      <c r="F106" s="616" t="s">
        <v>988</v>
      </c>
      <c r="G106" s="616" t="s">
        <v>989</v>
      </c>
      <c r="H106" s="617" t="s">
        <v>990</v>
      </c>
      <c r="I106" s="618" t="s">
        <v>991</v>
      </c>
      <c r="J106" s="618" t="s">
        <v>992</v>
      </c>
      <c r="K106" s="617" t="s">
        <v>993</v>
      </c>
      <c r="L106" s="266"/>
      <c r="M106" s="266"/>
      <c r="N106" s="266"/>
      <c r="O106" s="266"/>
      <c r="P106" s="266"/>
      <c r="Q106" s="266"/>
      <c r="R106" s="266"/>
      <c r="S106" s="266"/>
      <c r="T106" s="266"/>
      <c r="U106" s="266"/>
      <c r="V106" s="266"/>
    </row>
    <row r="107" spans="1:22" s="267" customFormat="1" ht="20.25" customHeight="1" x14ac:dyDescent="0.2">
      <c r="A107" s="268" t="s">
        <v>920</v>
      </c>
      <c r="B107" s="606" t="s">
        <v>576</v>
      </c>
      <c r="C107" s="357" t="s">
        <v>994</v>
      </c>
      <c r="D107" s="267">
        <v>3982</v>
      </c>
      <c r="E107" s="264"/>
      <c r="F107" s="616"/>
      <c r="G107" s="616"/>
      <c r="H107" s="617"/>
      <c r="I107" s="618"/>
      <c r="J107" s="618"/>
      <c r="K107" s="617"/>
      <c r="L107" s="266"/>
      <c r="M107" s="266"/>
      <c r="N107" s="266"/>
      <c r="O107" s="266"/>
      <c r="P107" s="266"/>
      <c r="Q107" s="266"/>
      <c r="R107" s="266"/>
      <c r="S107" s="266"/>
      <c r="T107" s="266"/>
      <c r="U107" s="266"/>
      <c r="V107" s="266"/>
    </row>
    <row r="108" spans="1:22" s="267" customFormat="1" ht="31.5" customHeight="1" x14ac:dyDescent="0.2">
      <c r="A108" s="268" t="s">
        <v>923</v>
      </c>
      <c r="B108" s="606"/>
      <c r="C108" s="357" t="s">
        <v>995</v>
      </c>
      <c r="D108" s="524">
        <v>343</v>
      </c>
      <c r="E108" s="264"/>
      <c r="F108" s="358" t="s">
        <v>576</v>
      </c>
      <c r="G108" s="270">
        <v>0</v>
      </c>
      <c r="H108" s="270">
        <v>1</v>
      </c>
      <c r="I108" s="359">
        <f>G108+H108</f>
        <v>1</v>
      </c>
      <c r="J108" s="360">
        <f>IF(D92=0,0,(G108+H108)/D92)</f>
        <v>2.5113008538422905E-4</v>
      </c>
      <c r="K108" s="360">
        <f>IF(D92=0,0,H108/D92)</f>
        <v>2.5113008538422905E-4</v>
      </c>
      <c r="L108" s="266"/>
      <c r="M108" s="266"/>
      <c r="N108" s="266"/>
      <c r="O108" s="266"/>
      <c r="P108" s="266"/>
      <c r="Q108" s="266"/>
      <c r="R108" s="266"/>
      <c r="S108" s="266"/>
      <c r="T108" s="266"/>
      <c r="U108" s="266"/>
      <c r="V108" s="266"/>
    </row>
    <row r="109" spans="1:22" s="267" customFormat="1" ht="31.5" customHeight="1" x14ac:dyDescent="0.2">
      <c r="A109" s="614" t="s">
        <v>986</v>
      </c>
      <c r="B109" s="614"/>
      <c r="C109" s="614"/>
      <c r="D109" s="361">
        <f>IF(D92=0,0,D108/D92)</f>
        <v>8.6137619286790562E-2</v>
      </c>
      <c r="E109" s="264"/>
      <c r="G109" s="362"/>
      <c r="H109" s="362"/>
      <c r="I109" s="363"/>
      <c r="J109" s="354"/>
      <c r="K109" s="354"/>
      <c r="L109" s="266"/>
      <c r="M109" s="266"/>
      <c r="N109" s="266"/>
      <c r="O109" s="266"/>
      <c r="P109" s="266"/>
      <c r="Q109" s="266"/>
      <c r="R109" s="266"/>
      <c r="S109" s="266"/>
      <c r="T109" s="266"/>
      <c r="U109" s="266"/>
      <c r="V109" s="266"/>
    </row>
    <row r="110" spans="1:22" s="267" customFormat="1" ht="37.5" customHeight="1" x14ac:dyDescent="0.25">
      <c r="A110" s="280"/>
      <c r="B110" s="283"/>
      <c r="C110" s="288"/>
      <c r="D110" s="266"/>
      <c r="E110" s="264"/>
      <c r="F110" s="364"/>
      <c r="G110" s="362"/>
      <c r="H110" s="362"/>
      <c r="I110" s="363"/>
      <c r="J110" s="354"/>
      <c r="K110" s="354"/>
      <c r="L110" s="266"/>
      <c r="M110" s="266"/>
      <c r="N110" s="266"/>
      <c r="O110" s="266"/>
      <c r="P110" s="266"/>
      <c r="Q110" s="266"/>
      <c r="R110" s="266"/>
      <c r="S110" s="266"/>
      <c r="T110" s="266"/>
      <c r="U110" s="266"/>
      <c r="V110" s="266"/>
    </row>
    <row r="111" spans="1:22" s="267" customFormat="1" ht="34.5" customHeight="1" x14ac:dyDescent="0.2">
      <c r="A111" s="355" t="s">
        <v>996</v>
      </c>
      <c r="B111" s="615" t="s">
        <v>997</v>
      </c>
      <c r="C111" s="615"/>
      <c r="D111" s="266"/>
      <c r="E111" s="264"/>
      <c r="F111" s="265"/>
      <c r="G111" s="264"/>
      <c r="H111" s="264"/>
      <c r="I111" s="264"/>
      <c r="J111" s="264"/>
      <c r="K111" s="264"/>
      <c r="L111" s="266"/>
      <c r="M111" s="266"/>
      <c r="N111" s="266"/>
      <c r="O111" s="266"/>
      <c r="P111" s="266"/>
      <c r="Q111" s="266"/>
      <c r="R111" s="266"/>
      <c r="S111" s="266"/>
      <c r="T111" s="266"/>
      <c r="U111" s="266"/>
      <c r="V111" s="266"/>
    </row>
    <row r="112" spans="1:22" s="267" customFormat="1" ht="28.5" customHeight="1" x14ac:dyDescent="0.2">
      <c r="A112" s="592" t="s">
        <v>141</v>
      </c>
      <c r="B112" s="592" t="s">
        <v>911</v>
      </c>
      <c r="C112" s="592" t="s">
        <v>998</v>
      </c>
      <c r="D112" s="595" t="s">
        <v>999</v>
      </c>
      <c r="E112" s="619" t="s">
        <v>1000</v>
      </c>
      <c r="F112" s="595" t="s">
        <v>1001</v>
      </c>
      <c r="G112" s="264"/>
      <c r="H112" s="620" t="s">
        <v>1002</v>
      </c>
      <c r="I112" s="620"/>
      <c r="J112" s="620"/>
      <c r="K112" s="620"/>
      <c r="L112" s="266"/>
      <c r="M112" s="266"/>
      <c r="N112" s="266"/>
      <c r="O112" s="266"/>
      <c r="P112" s="266"/>
      <c r="Q112" s="266"/>
      <c r="R112" s="266"/>
      <c r="S112" s="266"/>
      <c r="T112" s="266"/>
      <c r="U112" s="266"/>
      <c r="V112" s="266"/>
    </row>
    <row r="113" spans="1:22" s="267" customFormat="1" ht="16.5" customHeight="1" x14ac:dyDescent="0.2">
      <c r="A113" s="592"/>
      <c r="B113" s="592"/>
      <c r="C113" s="592"/>
      <c r="D113" s="595"/>
      <c r="E113" s="619"/>
      <c r="F113" s="595"/>
      <c r="G113" s="264"/>
      <c r="H113" s="620"/>
      <c r="I113" s="620"/>
      <c r="J113" s="620"/>
      <c r="K113" s="620"/>
      <c r="L113" s="266"/>
      <c r="M113" s="266"/>
      <c r="N113" s="266"/>
      <c r="O113" s="266"/>
      <c r="P113" s="266"/>
      <c r="Q113" s="266"/>
      <c r="R113" s="266"/>
      <c r="S113" s="266"/>
      <c r="T113" s="266"/>
      <c r="U113" s="266"/>
      <c r="V113" s="266"/>
    </row>
    <row r="114" spans="1:22" s="267" customFormat="1" ht="16.5" customHeight="1" x14ac:dyDescent="0.25">
      <c r="A114" s="365" t="s">
        <v>1003</v>
      </c>
      <c r="B114" s="366"/>
      <c r="C114" s="367"/>
      <c r="D114" s="368"/>
      <c r="E114" s="369"/>
      <c r="F114" s="368"/>
      <c r="G114" s="264"/>
      <c r="H114" s="620" t="s">
        <v>1004</v>
      </c>
      <c r="I114" s="620"/>
      <c r="J114" s="620" t="s">
        <v>1005</v>
      </c>
      <c r="K114" s="620"/>
      <c r="L114" s="266"/>
      <c r="M114" s="266"/>
      <c r="N114" s="266"/>
      <c r="O114" s="266"/>
      <c r="P114" s="266"/>
      <c r="Q114" s="266"/>
      <c r="R114" s="266"/>
      <c r="S114" s="266"/>
      <c r="T114" s="266"/>
      <c r="U114" s="266"/>
      <c r="V114" s="266"/>
    </row>
    <row r="115" spans="1:22" ht="29.25" customHeight="1" x14ac:dyDescent="0.2">
      <c r="A115" s="268" t="s">
        <v>920</v>
      </c>
      <c r="B115" s="606" t="s">
        <v>576</v>
      </c>
      <c r="C115" s="347" t="s">
        <v>1006</v>
      </c>
      <c r="D115" s="523">
        <v>1000</v>
      </c>
      <c r="E115" s="523">
        <v>2099</v>
      </c>
      <c r="F115" s="523">
        <v>1527</v>
      </c>
      <c r="G115" s="370"/>
      <c r="H115" s="371" t="s">
        <v>1007</v>
      </c>
      <c r="I115" s="371" t="s">
        <v>576</v>
      </c>
      <c r="J115" s="371" t="s">
        <v>1007</v>
      </c>
      <c r="K115" s="371" t="s">
        <v>576</v>
      </c>
      <c r="L115" s="283"/>
      <c r="M115" s="283"/>
      <c r="N115" s="283"/>
      <c r="O115" s="283"/>
      <c r="P115" s="283"/>
      <c r="Q115" s="283"/>
      <c r="R115" s="283"/>
      <c r="S115" s="283"/>
      <c r="T115" s="283"/>
      <c r="U115" s="283"/>
      <c r="V115" s="283"/>
    </row>
    <row r="116" spans="1:22" ht="31.5" customHeight="1" x14ac:dyDescent="0.2">
      <c r="A116" s="268" t="s">
        <v>923</v>
      </c>
      <c r="B116" s="606"/>
      <c r="C116" s="347" t="s">
        <v>1008</v>
      </c>
      <c r="D116" s="523">
        <v>341</v>
      </c>
      <c r="E116" s="523">
        <v>207</v>
      </c>
      <c r="F116" s="523">
        <v>259</v>
      </c>
      <c r="G116" s="370"/>
      <c r="H116" s="372"/>
      <c r="I116" s="373"/>
      <c r="J116" s="373"/>
      <c r="K116" s="373"/>
      <c r="L116" s="283"/>
      <c r="M116" s="283"/>
      <c r="N116" s="283"/>
      <c r="O116" s="283"/>
      <c r="P116" s="283"/>
      <c r="Q116" s="283"/>
      <c r="R116" s="283"/>
      <c r="S116" s="283"/>
      <c r="T116" s="283"/>
      <c r="U116" s="283"/>
      <c r="V116" s="283"/>
    </row>
    <row r="117" spans="1:22" ht="31.5" customHeight="1" x14ac:dyDescent="0.2">
      <c r="A117" s="268" t="s">
        <v>925</v>
      </c>
      <c r="B117" s="606"/>
      <c r="C117" s="347" t="s">
        <v>1009</v>
      </c>
      <c r="D117" s="523">
        <v>0</v>
      </c>
      <c r="E117" s="523">
        <v>198</v>
      </c>
      <c r="F117" s="523">
        <v>116</v>
      </c>
      <c r="G117" s="370"/>
      <c r="H117" s="372"/>
      <c r="I117" s="373"/>
      <c r="J117" s="373"/>
      <c r="K117" s="373"/>
      <c r="L117" s="283"/>
      <c r="M117" s="283"/>
      <c r="N117" s="283"/>
      <c r="O117" s="283"/>
      <c r="P117" s="283"/>
      <c r="Q117" s="283"/>
      <c r="R117" s="283"/>
      <c r="S117" s="283"/>
      <c r="T117" s="283"/>
      <c r="U117" s="283"/>
      <c r="V117" s="283"/>
    </row>
    <row r="118" spans="1:22" ht="31.5" customHeight="1" x14ac:dyDescent="0.2">
      <c r="A118" s="268" t="s">
        <v>939</v>
      </c>
      <c r="B118" s="606"/>
      <c r="C118" s="347" t="s">
        <v>1010</v>
      </c>
      <c r="D118" s="523">
        <v>90</v>
      </c>
      <c r="E118" s="523">
        <v>110</v>
      </c>
      <c r="F118" s="523">
        <v>64</v>
      </c>
      <c r="G118" s="370"/>
      <c r="H118" s="372"/>
      <c r="I118" s="373"/>
      <c r="J118" s="373"/>
      <c r="K118" s="373"/>
      <c r="L118" s="283"/>
      <c r="M118" s="283"/>
      <c r="N118" s="283"/>
      <c r="O118" s="283"/>
      <c r="P118" s="283"/>
      <c r="Q118" s="283"/>
      <c r="R118" s="283"/>
      <c r="S118" s="283"/>
      <c r="T118" s="283"/>
      <c r="U118" s="283"/>
      <c r="V118" s="283"/>
    </row>
    <row r="119" spans="1:22" ht="31.5" customHeight="1" x14ac:dyDescent="0.2">
      <c r="A119" s="607" t="s">
        <v>984</v>
      </c>
      <c r="B119" s="607"/>
      <c r="C119" s="607"/>
      <c r="D119" s="328">
        <f>SUM(D115:D118)</f>
        <v>1431</v>
      </c>
      <c r="E119" s="374">
        <f>SUM(E115:E118)</f>
        <v>2614</v>
      </c>
      <c r="F119" s="328">
        <f>SUM(F115:F118)</f>
        <v>1966</v>
      </c>
      <c r="G119" s="370"/>
      <c r="H119" s="372"/>
      <c r="I119" s="373"/>
      <c r="J119" s="373"/>
      <c r="K119" s="373"/>
      <c r="L119" s="283"/>
      <c r="M119" s="283"/>
      <c r="N119" s="283"/>
      <c r="O119" s="283"/>
      <c r="P119" s="283"/>
      <c r="Q119" s="283"/>
      <c r="R119" s="283"/>
      <c r="S119" s="283"/>
      <c r="T119" s="283"/>
      <c r="U119" s="283"/>
      <c r="V119" s="283"/>
    </row>
    <row r="120" spans="1:22" ht="31.5" customHeight="1" x14ac:dyDescent="0.25">
      <c r="A120" s="375"/>
      <c r="B120" s="283"/>
      <c r="C120" s="376"/>
      <c r="D120" s="377"/>
      <c r="E120" s="377"/>
      <c r="F120" s="377"/>
      <c r="G120" s="370"/>
      <c r="H120" s="372"/>
      <c r="I120" s="373"/>
      <c r="J120" s="373"/>
      <c r="K120" s="373"/>
      <c r="L120" s="283"/>
      <c r="M120" s="283"/>
      <c r="N120" s="283"/>
      <c r="O120" s="283"/>
      <c r="P120" s="283"/>
      <c r="Q120" s="283"/>
      <c r="R120" s="283"/>
      <c r="S120" s="283"/>
      <c r="T120" s="283"/>
      <c r="U120" s="283"/>
      <c r="V120" s="283"/>
    </row>
    <row r="121" spans="1:22" ht="27" customHeight="1" x14ac:dyDescent="0.25">
      <c r="A121" s="375"/>
      <c r="B121" s="283"/>
      <c r="C121" s="376"/>
      <c r="D121" s="377"/>
      <c r="E121" s="377"/>
      <c r="F121" s="377"/>
      <c r="G121" s="370"/>
      <c r="H121" s="283"/>
      <c r="I121" s="283"/>
      <c r="J121" s="283"/>
      <c r="K121" s="283"/>
      <c r="L121" s="283"/>
      <c r="M121" s="283"/>
      <c r="N121" s="283"/>
      <c r="O121" s="283"/>
      <c r="P121" s="283"/>
      <c r="Q121" s="283"/>
      <c r="R121" s="283"/>
      <c r="S121" s="283"/>
      <c r="T121" s="283"/>
      <c r="U121" s="283"/>
      <c r="V121" s="283"/>
    </row>
    <row r="122" spans="1:22" ht="22.5" customHeight="1" x14ac:dyDescent="0.25">
      <c r="A122" s="375"/>
      <c r="B122" s="283"/>
      <c r="C122" s="376"/>
      <c r="D122" s="377"/>
      <c r="E122" s="377"/>
      <c r="F122" s="377"/>
      <c r="G122" s="370"/>
      <c r="H122" s="283"/>
      <c r="I122" s="283"/>
      <c r="J122" s="283"/>
      <c r="K122" s="283"/>
      <c r="L122" s="283"/>
      <c r="M122" s="283"/>
      <c r="N122" s="283"/>
      <c r="O122" s="283"/>
      <c r="P122" s="283"/>
      <c r="Q122" s="283"/>
      <c r="R122" s="283"/>
    </row>
    <row r="123" spans="1:22" ht="22.5" customHeight="1" x14ac:dyDescent="0.2">
      <c r="A123" s="355" t="s">
        <v>1011</v>
      </c>
      <c r="B123" s="621" t="s">
        <v>1012</v>
      </c>
      <c r="C123" s="621"/>
      <c r="D123" s="377"/>
      <c r="E123" s="377"/>
      <c r="F123" s="377"/>
      <c r="G123" s="370"/>
      <c r="H123" s="283"/>
      <c r="I123" s="283"/>
      <c r="J123" s="283"/>
      <c r="K123" s="283"/>
      <c r="L123" s="283"/>
      <c r="M123" s="283"/>
      <c r="N123" s="283"/>
      <c r="O123" s="283"/>
      <c r="P123" s="283"/>
      <c r="Q123" s="283"/>
      <c r="R123" s="283"/>
    </row>
    <row r="124" spans="1:22" ht="22.5" customHeight="1" x14ac:dyDescent="0.2">
      <c r="A124" s="622" t="s">
        <v>1013</v>
      </c>
      <c r="B124" s="622"/>
      <c r="C124" s="623" t="s">
        <v>1014</v>
      </c>
      <c r="D124" s="624" t="s">
        <v>1015</v>
      </c>
      <c r="E124" s="625" t="s">
        <v>1016</v>
      </c>
      <c r="F124" s="626" t="s">
        <v>1017</v>
      </c>
      <c r="G124" s="626"/>
      <c r="H124" s="627" t="s">
        <v>1018</v>
      </c>
      <c r="I124" s="283"/>
      <c r="J124" s="630" t="s">
        <v>1019</v>
      </c>
      <c r="K124" s="630"/>
      <c r="L124" s="283"/>
      <c r="M124" s="283"/>
      <c r="N124" s="283"/>
      <c r="O124" s="283"/>
      <c r="P124" s="283"/>
      <c r="Q124" s="283"/>
      <c r="R124" s="283"/>
    </row>
    <row r="125" spans="1:22" ht="59.25" customHeight="1" x14ac:dyDescent="0.2">
      <c r="A125" s="622"/>
      <c r="B125" s="622"/>
      <c r="C125" s="623"/>
      <c r="D125" s="624"/>
      <c r="E125" s="625"/>
      <c r="F125" s="378" t="s">
        <v>1020</v>
      </c>
      <c r="G125" s="378" t="s">
        <v>1021</v>
      </c>
      <c r="H125" s="627"/>
      <c r="I125" s="379"/>
      <c r="J125" s="631" t="s">
        <v>1022</v>
      </c>
      <c r="K125" s="631"/>
      <c r="L125" s="283"/>
      <c r="M125" s="283"/>
      <c r="N125" s="283"/>
      <c r="O125" s="283"/>
      <c r="P125" s="283"/>
      <c r="Q125" s="283"/>
      <c r="R125" s="283"/>
      <c r="S125" s="283"/>
      <c r="T125" s="283"/>
      <c r="U125" s="283"/>
      <c r="V125" s="283"/>
    </row>
    <row r="126" spans="1:22" ht="35.25" customHeight="1" x14ac:dyDescent="0.25">
      <c r="A126" s="632" t="s">
        <v>922</v>
      </c>
      <c r="B126" s="632"/>
      <c r="C126" s="380">
        <f>IF(F24=0,0,E24/F24)</f>
        <v>1.4547619047619047</v>
      </c>
      <c r="D126" s="381">
        <f>IF(E24=0,0,E24/(D13+E13+F13+G13+H13+I13))</f>
        <v>3.2761394101876675</v>
      </c>
      <c r="E126" s="382">
        <f>IF(D24=0,0,(J13+F13)/D24)</f>
        <v>13.321428571428571</v>
      </c>
      <c r="F126" s="383">
        <f>IF(H13+I13=0,0,(H13+I13)/(D13+E13+F13+G13+H13+I13))</f>
        <v>2.9490616621983913E-2</v>
      </c>
      <c r="G126" s="383">
        <f>IF(I13=0,0,I13/(D13+E13+F13+G13+H13+I13))</f>
        <v>1.876675603217158E-2</v>
      </c>
      <c r="H126" s="384">
        <f>IF(G24=0,0,G24/(D13+E13+F13+G13+H13+I13))</f>
        <v>1.876675603217158E-2</v>
      </c>
      <c r="I126" s="377"/>
      <c r="J126" s="385"/>
      <c r="K126" s="373"/>
      <c r="L126" s="283"/>
      <c r="M126" s="283"/>
      <c r="N126" s="283"/>
      <c r="O126" s="283"/>
      <c r="P126" s="283"/>
      <c r="Q126" s="283"/>
      <c r="R126" s="283"/>
      <c r="S126" s="283"/>
      <c r="T126" s="283"/>
      <c r="U126" s="283"/>
      <c r="V126" s="283"/>
    </row>
    <row r="127" spans="1:22" ht="26.25" customHeight="1" x14ac:dyDescent="0.25">
      <c r="A127" s="632" t="s">
        <v>924</v>
      </c>
      <c r="B127" s="632"/>
      <c r="C127" s="380">
        <f>IF(F25=0,0,E25/F25)</f>
        <v>0.89166666666666672</v>
      </c>
      <c r="D127" s="381">
        <f>IF(E25=0,0,E25/(D14+E14+F14+G14+H14+I14))</f>
        <v>3.34375</v>
      </c>
      <c r="E127" s="382">
        <f>IF(D25=0,0,(J14+F14)/D25)</f>
        <v>8</v>
      </c>
      <c r="F127" s="383">
        <f>IF(H14+I14=0,0,(H14+I14)/(D14+E14+F14+G14+H14+I14))</f>
        <v>0</v>
      </c>
      <c r="G127" s="383">
        <f>IF(I14=0,0,I14/(D14+E14+F14+G14+H14+I14))</f>
        <v>0</v>
      </c>
      <c r="H127" s="384">
        <f>IF(G25=0,0,G25/(D14+E14+F14+G14+H14+I14))</f>
        <v>0</v>
      </c>
      <c r="I127" s="377"/>
      <c r="J127" s="385"/>
      <c r="K127" s="373"/>
      <c r="L127" s="283"/>
      <c r="M127" s="283"/>
      <c r="N127" s="283"/>
      <c r="O127" s="283"/>
      <c r="P127" s="283"/>
      <c r="Q127" s="283"/>
      <c r="R127" s="283"/>
      <c r="S127" s="283"/>
      <c r="T127" s="283"/>
      <c r="U127" s="283"/>
      <c r="V127" s="283"/>
    </row>
    <row r="128" spans="1:22" ht="26.25" customHeight="1" x14ac:dyDescent="0.25">
      <c r="A128" s="632" t="s">
        <v>926</v>
      </c>
      <c r="B128" s="632"/>
      <c r="C128" s="380">
        <f>IF(F26=0,0,E26/F26)</f>
        <v>0.57878787878787874</v>
      </c>
      <c r="D128" s="381">
        <f>IF(E26=0,0,E26/(D15+E15+F15+G15+H15+I15))</f>
        <v>1.4692307692307693</v>
      </c>
      <c r="E128" s="382">
        <f>IF(D26=0,0,(J15+F15)/D26)</f>
        <v>11.818181818181818</v>
      </c>
      <c r="F128" s="383">
        <f>IF(H15+I15=0,0,(H15+I15)/(D15+E15+F15+G15+H15+I15))</f>
        <v>0</v>
      </c>
      <c r="G128" s="383">
        <f>IF(I15=0,0,I15/(D15+E15+F15+G15+H15+I15))</f>
        <v>0</v>
      </c>
      <c r="H128" s="384">
        <f>IF(G26=0,0,G26/(D15+E15+F15+G15+H15+I15))</f>
        <v>0</v>
      </c>
      <c r="I128" s="377"/>
      <c r="J128" s="385"/>
      <c r="K128" s="373"/>
      <c r="L128" s="283"/>
      <c r="M128" s="283"/>
      <c r="N128" s="283"/>
      <c r="O128" s="283"/>
      <c r="P128" s="283"/>
      <c r="Q128" s="283"/>
      <c r="R128" s="283"/>
      <c r="S128" s="283"/>
      <c r="T128" s="283"/>
      <c r="U128" s="283"/>
      <c r="V128" s="283"/>
    </row>
    <row r="129" spans="1:22" ht="26.25" customHeight="1" x14ac:dyDescent="0.25">
      <c r="A129" s="632" t="s">
        <v>928</v>
      </c>
      <c r="B129" s="632"/>
      <c r="C129" s="380">
        <f>IF(F27=0,0,E27/F27)</f>
        <v>0.54545454545454541</v>
      </c>
      <c r="D129" s="381">
        <f>IF(E27=0,0,E27/(D16+E16+F16+G16+H16+I16))</f>
        <v>1.4173228346456692</v>
      </c>
      <c r="E129" s="382">
        <f>IF(D27=0,0,(J16+F16)/D27)</f>
        <v>11.545454545454545</v>
      </c>
      <c r="F129" s="383">
        <f>IF(H16+I16=0,0,(H16+I16)/(D16+E16+F16+G16+H16+I16))</f>
        <v>0</v>
      </c>
      <c r="G129" s="383">
        <f>IF(I16=0,0,I16/(D16+E16+F16+G16+H16+I16))</f>
        <v>0</v>
      </c>
      <c r="H129" s="384">
        <f>IF(G27=0,0,G27/(D16+E16+F16+G16+H16+I16))</f>
        <v>0</v>
      </c>
      <c r="I129" s="377"/>
      <c r="J129" s="385"/>
      <c r="K129" s="373"/>
      <c r="L129" s="283"/>
      <c r="M129" s="283"/>
      <c r="N129" s="283"/>
      <c r="O129" s="283"/>
      <c r="P129" s="283"/>
      <c r="Q129" s="283"/>
      <c r="R129" s="283"/>
      <c r="S129" s="283"/>
      <c r="T129" s="283"/>
      <c r="U129" s="283"/>
      <c r="V129" s="283"/>
    </row>
    <row r="130" spans="1:22" s="391" customFormat="1" ht="27.75" customHeight="1" x14ac:dyDescent="0.25">
      <c r="A130" s="633" t="s">
        <v>1023</v>
      </c>
      <c r="B130" s="633"/>
      <c r="C130" s="386">
        <f>IF(F28=0,0,E28/F28)</f>
        <v>1.0493827160493827</v>
      </c>
      <c r="D130" s="387">
        <f>IF(D19=0,0,E28/D19)</f>
        <v>4.9562682215743443</v>
      </c>
      <c r="E130" s="387">
        <f>IF(D28=0,0,D19/D28)</f>
        <v>6.3518518518518521</v>
      </c>
      <c r="F130" s="386">
        <f>IF(D19=0,0,(H17+I17+I108)/D19)</f>
        <v>3.4985422740524783E-2</v>
      </c>
      <c r="G130" s="386">
        <f>IF(D19=0,0,(I17+H108)/D19)</f>
        <v>2.3323615160349854E-2</v>
      </c>
      <c r="H130" s="388">
        <f>IF(D19=0,0,G28/D19)</f>
        <v>2.0408163265306121E-2</v>
      </c>
      <c r="I130" s="389"/>
      <c r="J130" s="385"/>
      <c r="K130" s="373"/>
      <c r="L130" s="390"/>
      <c r="M130" s="390"/>
      <c r="N130" s="390"/>
      <c r="O130" s="390"/>
      <c r="P130" s="390"/>
      <c r="Q130" s="390"/>
      <c r="R130" s="390"/>
      <c r="S130" s="390"/>
      <c r="T130" s="390"/>
      <c r="U130" s="390"/>
      <c r="V130" s="390"/>
    </row>
    <row r="131" spans="1:22" s="391" customFormat="1" ht="27.75" customHeight="1" x14ac:dyDescent="0.2">
      <c r="A131" s="266"/>
      <c r="B131" s="266"/>
      <c r="C131" s="392"/>
      <c r="D131" s="392"/>
      <c r="E131" s="392"/>
      <c r="F131" s="393"/>
      <c r="G131" s="394"/>
      <c r="H131" s="394"/>
      <c r="I131" s="389"/>
      <c r="J131" s="283"/>
      <c r="K131" s="283"/>
      <c r="L131" s="390"/>
      <c r="M131" s="390"/>
      <c r="N131" s="390"/>
      <c r="O131" s="390"/>
      <c r="P131" s="390"/>
      <c r="Q131" s="390"/>
      <c r="R131" s="390"/>
      <c r="S131" s="390"/>
      <c r="T131" s="390"/>
      <c r="U131" s="390"/>
      <c r="V131" s="390"/>
    </row>
    <row r="132" spans="1:22" ht="27.75" customHeight="1" x14ac:dyDescent="0.2">
      <c r="A132" s="266"/>
      <c r="B132" s="266"/>
      <c r="C132" s="392"/>
      <c r="D132" s="392"/>
      <c r="E132" s="392"/>
      <c r="F132" s="393"/>
      <c r="G132" s="394"/>
      <c r="H132" s="394"/>
      <c r="I132" s="377"/>
      <c r="J132" s="283"/>
      <c r="K132" s="283"/>
      <c r="L132" s="283"/>
      <c r="M132" s="283"/>
      <c r="N132" s="283"/>
      <c r="O132" s="283"/>
      <c r="P132" s="283"/>
      <c r="Q132" s="283"/>
      <c r="R132" s="283"/>
      <c r="S132" s="283"/>
      <c r="T132" s="283"/>
      <c r="U132" s="283"/>
      <c r="V132" s="283"/>
    </row>
    <row r="133" spans="1:22" ht="21.75" customHeight="1" x14ac:dyDescent="0.2">
      <c r="A133" s="266"/>
      <c r="B133" s="266"/>
      <c r="C133" s="392"/>
      <c r="D133" s="392"/>
      <c r="E133" s="392"/>
      <c r="F133" s="393"/>
      <c r="G133" s="394"/>
      <c r="H133" s="394"/>
      <c r="I133" s="377"/>
      <c r="J133" s="266"/>
      <c r="K133" s="266"/>
      <c r="L133" s="283"/>
      <c r="M133" s="283"/>
      <c r="N133" s="283"/>
      <c r="O133" s="283"/>
      <c r="P133" s="283"/>
      <c r="Q133" s="283"/>
      <c r="R133" s="283"/>
      <c r="S133" s="283"/>
      <c r="T133" s="283"/>
    </row>
    <row r="134" spans="1:22" ht="28.5" customHeight="1" x14ac:dyDescent="0.2">
      <c r="A134" s="266"/>
      <c r="B134" s="266"/>
      <c r="C134" s="392"/>
      <c r="D134" s="392"/>
      <c r="E134" s="392"/>
      <c r="F134" s="393"/>
      <c r="G134" s="394"/>
      <c r="H134" s="394" t="s">
        <v>132</v>
      </c>
      <c r="I134" s="377"/>
      <c r="J134" s="266"/>
      <c r="K134" s="266"/>
      <c r="L134" s="283"/>
      <c r="M134" s="283"/>
      <c r="N134" s="283"/>
      <c r="O134" s="283"/>
      <c r="P134" s="283"/>
      <c r="Q134" s="283"/>
      <c r="R134" s="283"/>
      <c r="S134" s="283"/>
      <c r="T134" s="283"/>
    </row>
    <row r="135" spans="1:22" s="267" customFormat="1" ht="24" customHeight="1" x14ac:dyDescent="0.2">
      <c r="A135" s="266"/>
      <c r="B135" s="266"/>
      <c r="C135" s="395" t="s">
        <v>1024</v>
      </c>
      <c r="D135" s="395"/>
      <c r="E135" s="395"/>
      <c r="F135" s="395"/>
      <c r="G135" s="394"/>
      <c r="H135" s="394"/>
      <c r="I135" s="264"/>
      <c r="J135" s="266"/>
      <c r="K135" s="266"/>
      <c r="L135" s="266"/>
      <c r="M135" s="266"/>
      <c r="N135" s="266"/>
      <c r="O135" s="266"/>
      <c r="P135" s="266"/>
      <c r="Q135" s="266"/>
      <c r="R135" s="266"/>
      <c r="S135" s="266"/>
      <c r="T135" s="266"/>
    </row>
    <row r="136" spans="1:22" s="267" customFormat="1" ht="24" customHeight="1" x14ac:dyDescent="0.2">
      <c r="A136" s="266"/>
      <c r="B136" s="266"/>
      <c r="C136" s="396"/>
      <c r="D136" s="396"/>
      <c r="E136" s="396"/>
      <c r="F136" s="397"/>
      <c r="G136" s="264"/>
      <c r="H136" s="264"/>
      <c r="I136" s="264"/>
      <c r="J136" s="264"/>
      <c r="K136" s="264"/>
      <c r="L136" s="266"/>
      <c r="M136" s="266"/>
      <c r="N136" s="266"/>
      <c r="O136" s="266"/>
      <c r="P136" s="266"/>
      <c r="Q136" s="266"/>
      <c r="R136" s="266"/>
      <c r="S136" s="266"/>
      <c r="T136" s="266"/>
    </row>
    <row r="137" spans="1:22" s="267" customFormat="1" ht="24" customHeight="1" x14ac:dyDescent="0.25">
      <c r="A137" s="634" t="s">
        <v>109</v>
      </c>
      <c r="B137" s="634"/>
      <c r="C137" s="628" t="s">
        <v>567</v>
      </c>
      <c r="D137" s="628"/>
      <c r="E137" s="264"/>
      <c r="F137" s="265"/>
      <c r="G137" s="398"/>
      <c r="H137" s="398"/>
      <c r="I137" s="264"/>
      <c r="J137" s="399"/>
      <c r="K137" s="399"/>
      <c r="L137" s="266"/>
      <c r="M137" s="266"/>
      <c r="N137" s="266"/>
      <c r="O137" s="266"/>
      <c r="P137" s="266"/>
      <c r="Q137" s="266"/>
      <c r="R137" s="266"/>
      <c r="S137" s="266"/>
      <c r="T137" s="266"/>
      <c r="U137" s="266"/>
      <c r="V137" s="266"/>
    </row>
    <row r="138" spans="1:22" s="267" customFormat="1" ht="24" customHeight="1" x14ac:dyDescent="0.25">
      <c r="A138" s="400"/>
      <c r="B138" s="401" t="s">
        <v>21</v>
      </c>
      <c r="C138" s="628" t="s">
        <v>22</v>
      </c>
      <c r="D138" s="628"/>
      <c r="E138" s="264"/>
      <c r="F138" s="265"/>
      <c r="G138" s="398"/>
      <c r="H138" s="402" t="s">
        <v>132</v>
      </c>
      <c r="I138" s="264"/>
      <c r="J138" s="399"/>
      <c r="K138" s="399"/>
      <c r="L138" s="266"/>
      <c r="M138" s="266"/>
      <c r="N138" s="266"/>
      <c r="O138" s="266"/>
      <c r="P138" s="266"/>
      <c r="Q138" s="266"/>
      <c r="R138" s="266"/>
      <c r="S138" s="266"/>
      <c r="T138" s="266"/>
      <c r="U138" s="266"/>
      <c r="V138" s="266"/>
    </row>
    <row r="139" spans="1:22" s="267" customFormat="1" ht="33" customHeight="1" x14ac:dyDescent="0.25">
      <c r="A139" s="400"/>
      <c r="B139" s="401" t="s">
        <v>23</v>
      </c>
      <c r="C139" s="628" t="s">
        <v>568</v>
      </c>
      <c r="D139" s="628"/>
      <c r="E139" s="264"/>
      <c r="F139" s="265"/>
      <c r="G139" s="398"/>
      <c r="H139" s="398"/>
      <c r="I139" s="264"/>
      <c r="J139" s="399"/>
      <c r="K139" s="399"/>
      <c r="L139" s="266"/>
      <c r="M139" s="266"/>
      <c r="N139" s="266"/>
      <c r="O139" s="266"/>
      <c r="P139" s="266"/>
      <c r="Q139" s="266"/>
      <c r="R139" s="266"/>
      <c r="S139" s="266"/>
      <c r="T139" s="266"/>
      <c r="U139" s="266"/>
      <c r="V139" s="266"/>
    </row>
    <row r="140" spans="1:22" s="267" customFormat="1" ht="33" customHeight="1" x14ac:dyDescent="0.25">
      <c r="A140" s="400"/>
      <c r="B140" s="401" t="s">
        <v>25</v>
      </c>
      <c r="C140" s="629" t="s">
        <v>569</v>
      </c>
      <c r="D140" s="629"/>
      <c r="E140" s="264"/>
      <c r="F140" s="265"/>
      <c r="G140" s="398"/>
      <c r="H140" s="398"/>
      <c r="I140" s="264"/>
      <c r="J140" s="399"/>
      <c r="K140" s="399"/>
      <c r="L140" s="266"/>
      <c r="M140" s="266"/>
      <c r="N140" s="266"/>
      <c r="O140" s="266"/>
      <c r="P140" s="266"/>
      <c r="Q140" s="266"/>
      <c r="R140" s="266"/>
      <c r="S140" s="266"/>
      <c r="T140" s="266"/>
      <c r="U140" s="266"/>
      <c r="V140" s="266"/>
    </row>
    <row r="141" spans="1:22" s="404" customFormat="1" ht="33" customHeight="1" x14ac:dyDescent="0.25">
      <c r="A141" s="280"/>
      <c r="B141" s="283"/>
      <c r="C141" s="284"/>
      <c r="D141" s="264"/>
      <c r="E141" s="264"/>
      <c r="F141" s="265"/>
      <c r="G141" s="264"/>
      <c r="H141" s="264"/>
      <c r="I141" s="399"/>
      <c r="J141" s="264"/>
      <c r="K141" s="264"/>
      <c r="L141" s="403"/>
      <c r="M141" s="403"/>
      <c r="N141" s="403"/>
      <c r="O141" s="403"/>
      <c r="P141" s="403"/>
      <c r="Q141" s="403"/>
      <c r="R141" s="403"/>
      <c r="S141" s="403"/>
      <c r="T141" s="403"/>
      <c r="U141" s="403"/>
      <c r="V141" s="403"/>
    </row>
    <row r="142" spans="1:22" s="404" customFormat="1" ht="33" customHeight="1" x14ac:dyDescent="0.25">
      <c r="A142" s="280"/>
      <c r="B142" s="283"/>
      <c r="C142" s="284"/>
      <c r="D142" s="264"/>
      <c r="E142" s="264"/>
      <c r="F142" s="265"/>
      <c r="G142" s="264"/>
      <c r="H142" s="264"/>
      <c r="I142" s="399"/>
      <c r="J142" s="264"/>
      <c r="K142" s="264"/>
      <c r="L142" s="403"/>
      <c r="M142" s="403"/>
      <c r="N142" s="403"/>
      <c r="O142" s="403"/>
      <c r="P142" s="403"/>
      <c r="Q142" s="403"/>
      <c r="R142" s="403"/>
      <c r="S142" s="403"/>
      <c r="T142" s="403"/>
      <c r="U142" s="403"/>
      <c r="V142" s="403"/>
    </row>
    <row r="143" spans="1:22" s="404" customFormat="1" ht="24.75" customHeight="1" x14ac:dyDescent="0.25">
      <c r="A143" s="280"/>
      <c r="B143" s="283"/>
      <c r="C143" s="284"/>
      <c r="D143" s="264"/>
      <c r="E143" s="264"/>
      <c r="F143" s="265"/>
      <c r="G143" s="264"/>
      <c r="H143" s="264"/>
      <c r="I143" s="399"/>
      <c r="J143" s="264"/>
      <c r="K143" s="264"/>
      <c r="L143" s="403"/>
      <c r="M143" s="403"/>
      <c r="N143" s="403"/>
      <c r="O143" s="403"/>
      <c r="P143" s="403"/>
      <c r="Q143" s="403"/>
      <c r="R143" s="403"/>
      <c r="S143" s="403"/>
      <c r="T143" s="403"/>
      <c r="U143" s="403"/>
      <c r="V143" s="403"/>
    </row>
    <row r="144" spans="1:22" s="404" customFormat="1" ht="24.75" customHeight="1" x14ac:dyDescent="0.25">
      <c r="A144" s="280"/>
      <c r="B144" s="283"/>
      <c r="C144" s="284"/>
      <c r="D144" s="264"/>
      <c r="E144" s="264"/>
      <c r="F144" s="265"/>
      <c r="G144" s="264"/>
      <c r="H144" s="264"/>
      <c r="I144" s="399"/>
      <c r="J144" s="264"/>
      <c r="K144" s="264"/>
      <c r="L144" s="403"/>
      <c r="M144" s="403"/>
      <c r="N144" s="403"/>
      <c r="O144" s="403"/>
      <c r="P144" s="403"/>
      <c r="Q144" s="403"/>
      <c r="R144" s="403"/>
      <c r="S144" s="403"/>
      <c r="T144" s="403"/>
      <c r="U144" s="403"/>
      <c r="V144" s="403"/>
    </row>
    <row r="145" spans="1:22" s="267" customFormat="1" x14ac:dyDescent="0.25">
      <c r="A145" s="280"/>
      <c r="B145" s="283"/>
      <c r="C145" s="284"/>
      <c r="D145" s="264"/>
      <c r="E145" s="264"/>
      <c r="F145" s="265"/>
      <c r="G145" s="264"/>
      <c r="H145" s="264"/>
      <c r="I145" s="264"/>
      <c r="J145" s="264"/>
      <c r="K145" s="264"/>
      <c r="L145" s="266"/>
      <c r="M145" s="266"/>
      <c r="N145" s="266"/>
      <c r="O145" s="266"/>
      <c r="P145" s="266"/>
      <c r="Q145" s="266"/>
      <c r="R145" s="266"/>
      <c r="S145" s="266"/>
      <c r="T145" s="266"/>
      <c r="U145" s="266"/>
      <c r="V145" s="266"/>
    </row>
    <row r="146" spans="1:22" s="267" customFormat="1" x14ac:dyDescent="0.25">
      <c r="A146" s="280"/>
      <c r="B146" s="283"/>
      <c r="C146" s="284"/>
      <c r="D146" s="264"/>
      <c r="E146" s="264"/>
      <c r="F146" s="265"/>
      <c r="G146" s="264"/>
      <c r="H146" s="264"/>
      <c r="I146" s="264"/>
      <c r="J146" s="264"/>
      <c r="K146" s="264"/>
      <c r="L146" s="266"/>
      <c r="M146" s="266"/>
      <c r="N146" s="266"/>
      <c r="O146" s="266"/>
      <c r="P146" s="266"/>
      <c r="Q146" s="266"/>
      <c r="R146" s="266"/>
      <c r="S146" s="266"/>
      <c r="T146" s="266"/>
      <c r="U146" s="266"/>
      <c r="V146" s="266"/>
    </row>
    <row r="147" spans="1:22" s="267" customFormat="1" x14ac:dyDescent="0.25">
      <c r="A147" s="280"/>
      <c r="B147" s="283"/>
      <c r="C147" s="284"/>
      <c r="D147" s="264"/>
      <c r="E147" s="264"/>
      <c r="F147" s="265"/>
      <c r="G147" s="264"/>
      <c r="H147" s="264"/>
      <c r="I147" s="264"/>
      <c r="J147" s="264"/>
      <c r="K147" s="264"/>
      <c r="L147" s="266"/>
      <c r="M147" s="266"/>
      <c r="N147" s="266"/>
      <c r="O147" s="266"/>
      <c r="P147" s="266"/>
      <c r="Q147" s="266"/>
      <c r="R147" s="266"/>
      <c r="S147" s="266"/>
      <c r="T147" s="266"/>
      <c r="U147" s="266"/>
      <c r="V147" s="266"/>
    </row>
    <row r="148" spans="1:22" s="267" customFormat="1" x14ac:dyDescent="0.25">
      <c r="A148" s="280"/>
      <c r="B148" s="283"/>
      <c r="C148" s="284"/>
      <c r="D148" s="264"/>
      <c r="E148" s="264"/>
      <c r="F148" s="265"/>
      <c r="G148" s="264"/>
      <c r="H148" s="264"/>
      <c r="I148" s="264"/>
      <c r="J148" s="264"/>
      <c r="K148" s="264"/>
      <c r="L148" s="266"/>
      <c r="M148" s="266"/>
      <c r="N148" s="266"/>
      <c r="O148" s="266"/>
      <c r="P148" s="266"/>
      <c r="Q148" s="266"/>
      <c r="R148" s="266"/>
      <c r="S148" s="266"/>
      <c r="T148" s="266"/>
      <c r="U148" s="266"/>
      <c r="V148" s="266"/>
    </row>
    <row r="149" spans="1:22" s="267" customFormat="1" x14ac:dyDescent="0.25">
      <c r="A149" s="280"/>
      <c r="B149" s="283"/>
      <c r="C149" s="284"/>
      <c r="D149" s="264"/>
      <c r="E149" s="264"/>
      <c r="F149" s="265"/>
      <c r="G149" s="264"/>
      <c r="H149" s="264"/>
      <c r="I149" s="264"/>
      <c r="J149" s="264"/>
      <c r="K149" s="264"/>
      <c r="L149" s="266"/>
      <c r="M149" s="266"/>
      <c r="N149" s="266"/>
      <c r="O149" s="266"/>
      <c r="P149" s="266"/>
      <c r="Q149" s="266"/>
      <c r="R149" s="266"/>
      <c r="S149" s="266"/>
      <c r="T149" s="266"/>
      <c r="U149" s="266"/>
      <c r="V149" s="266"/>
    </row>
    <row r="150" spans="1:22" s="267" customFormat="1" x14ac:dyDescent="0.25">
      <c r="A150" s="280"/>
      <c r="B150" s="283"/>
      <c r="C150" s="284"/>
      <c r="D150" s="264"/>
      <c r="E150" s="264"/>
      <c r="F150" s="265"/>
      <c r="G150" s="264"/>
      <c r="H150" s="264"/>
      <c r="I150" s="264"/>
      <c r="J150" s="264"/>
      <c r="K150" s="264"/>
      <c r="L150" s="266"/>
      <c r="M150" s="266"/>
      <c r="N150" s="266"/>
      <c r="O150" s="266"/>
      <c r="P150" s="266"/>
      <c r="Q150" s="266"/>
      <c r="R150" s="266"/>
      <c r="S150" s="266"/>
      <c r="T150" s="266"/>
      <c r="U150" s="266"/>
      <c r="V150" s="266"/>
    </row>
    <row r="151" spans="1:22" s="267" customFormat="1" x14ac:dyDescent="0.25">
      <c r="A151" s="280"/>
      <c r="B151" s="283"/>
      <c r="C151" s="284"/>
      <c r="D151" s="264"/>
      <c r="E151" s="264"/>
      <c r="F151" s="265"/>
      <c r="G151" s="264"/>
      <c r="H151" s="264"/>
      <c r="I151" s="264"/>
      <c r="J151" s="264"/>
      <c r="K151" s="264"/>
      <c r="L151" s="266"/>
      <c r="M151" s="266"/>
      <c r="N151" s="266"/>
      <c r="O151" s="266"/>
      <c r="P151" s="266"/>
      <c r="Q151" s="266"/>
      <c r="R151" s="266"/>
      <c r="S151" s="266"/>
      <c r="T151" s="266"/>
      <c r="U151" s="266"/>
      <c r="V151" s="266"/>
    </row>
    <row r="152" spans="1:22" s="267" customFormat="1" x14ac:dyDescent="0.25">
      <c r="A152" s="280"/>
      <c r="B152" s="283"/>
      <c r="C152" s="284"/>
      <c r="D152" s="264"/>
      <c r="E152" s="264"/>
      <c r="F152" s="265"/>
      <c r="G152" s="264"/>
      <c r="H152" s="264"/>
      <c r="I152" s="264"/>
      <c r="J152" s="264"/>
      <c r="K152" s="264"/>
      <c r="L152" s="266"/>
      <c r="M152" s="266"/>
      <c r="N152" s="266"/>
      <c r="O152" s="266"/>
      <c r="P152" s="266"/>
      <c r="Q152" s="266"/>
      <c r="R152" s="266"/>
      <c r="S152" s="266"/>
      <c r="T152" s="266"/>
      <c r="U152" s="266"/>
      <c r="V152" s="266"/>
    </row>
    <row r="153" spans="1:22" s="267" customFormat="1" x14ac:dyDescent="0.25">
      <c r="A153" s="280"/>
      <c r="B153" s="283"/>
      <c r="C153" s="284"/>
      <c r="D153" s="264"/>
      <c r="E153" s="264"/>
      <c r="F153" s="265"/>
      <c r="G153" s="264"/>
      <c r="H153" s="264"/>
      <c r="I153" s="264"/>
      <c r="J153" s="264"/>
      <c r="K153" s="264"/>
      <c r="L153" s="266"/>
      <c r="M153" s="266"/>
      <c r="N153" s="266"/>
      <c r="O153" s="266"/>
      <c r="P153" s="266"/>
      <c r="Q153" s="266"/>
      <c r="R153" s="266"/>
      <c r="S153" s="266"/>
      <c r="T153" s="266"/>
      <c r="U153" s="266"/>
      <c r="V153" s="266"/>
    </row>
    <row r="154" spans="1:22" s="267" customFormat="1" x14ac:dyDescent="0.25">
      <c r="A154" s="280"/>
      <c r="B154" s="283"/>
      <c r="C154" s="284"/>
      <c r="D154" s="264"/>
      <c r="E154" s="264"/>
      <c r="F154" s="265"/>
      <c r="G154" s="264"/>
      <c r="H154" s="264"/>
      <c r="I154" s="264"/>
      <c r="J154" s="264"/>
      <c r="K154" s="264"/>
      <c r="L154" s="266"/>
      <c r="M154" s="266"/>
      <c r="N154" s="266"/>
      <c r="O154" s="266"/>
      <c r="P154" s="266"/>
      <c r="Q154" s="266"/>
      <c r="R154" s="266"/>
      <c r="S154" s="266"/>
      <c r="T154" s="266"/>
      <c r="U154" s="266"/>
      <c r="V154" s="266"/>
    </row>
    <row r="155" spans="1:22" s="267" customFormat="1" x14ac:dyDescent="0.25">
      <c r="A155" s="280"/>
      <c r="B155" s="283"/>
      <c r="C155" s="284"/>
      <c r="D155" s="264"/>
      <c r="E155" s="264"/>
      <c r="F155" s="265"/>
      <c r="G155" s="264"/>
      <c r="H155" s="264"/>
      <c r="I155" s="264"/>
      <c r="J155" s="264"/>
      <c r="K155" s="264"/>
      <c r="L155" s="266"/>
      <c r="M155" s="266"/>
      <c r="N155" s="266"/>
      <c r="O155" s="266"/>
      <c r="P155" s="266"/>
      <c r="Q155" s="266"/>
      <c r="R155" s="266"/>
      <c r="S155" s="266"/>
      <c r="T155" s="266"/>
      <c r="U155" s="266"/>
      <c r="V155" s="266"/>
    </row>
    <row r="156" spans="1:22" s="267" customFormat="1" x14ac:dyDescent="0.25">
      <c r="A156" s="280"/>
      <c r="B156" s="283"/>
      <c r="C156" s="284"/>
      <c r="D156" s="264"/>
      <c r="E156" s="264"/>
      <c r="F156" s="265"/>
      <c r="G156" s="264"/>
      <c r="H156" s="264"/>
      <c r="I156" s="264"/>
      <c r="J156" s="264"/>
      <c r="K156" s="264"/>
      <c r="L156" s="266"/>
      <c r="M156" s="266"/>
      <c r="N156" s="266"/>
      <c r="O156" s="266"/>
      <c r="P156" s="266"/>
      <c r="Q156" s="266"/>
      <c r="R156" s="266"/>
      <c r="S156" s="266"/>
      <c r="T156" s="266"/>
      <c r="U156" s="266"/>
      <c r="V156" s="266"/>
    </row>
    <row r="157" spans="1:22" s="267" customFormat="1" x14ac:dyDescent="0.25">
      <c r="A157" s="280"/>
      <c r="B157" s="283"/>
      <c r="C157" s="284"/>
      <c r="D157" s="264"/>
      <c r="E157" s="264"/>
      <c r="F157" s="265"/>
      <c r="G157" s="264"/>
      <c r="H157" s="264"/>
      <c r="I157" s="264"/>
      <c r="J157" s="264"/>
      <c r="K157" s="264"/>
      <c r="L157" s="266"/>
      <c r="M157" s="266"/>
      <c r="N157" s="266"/>
      <c r="O157" s="266"/>
      <c r="P157" s="266"/>
      <c r="Q157" s="266"/>
      <c r="R157" s="266"/>
      <c r="S157" s="266"/>
      <c r="T157" s="266"/>
      <c r="U157" s="266"/>
      <c r="V157" s="266"/>
    </row>
    <row r="158" spans="1:22" s="267" customFormat="1" x14ac:dyDescent="0.25">
      <c r="A158" s="280"/>
      <c r="B158" s="283"/>
      <c r="C158" s="284"/>
      <c r="D158" s="264"/>
      <c r="E158" s="264"/>
      <c r="F158" s="265"/>
      <c r="G158" s="264"/>
      <c r="H158" s="264"/>
      <c r="I158" s="264"/>
      <c r="J158" s="264"/>
      <c r="K158" s="264"/>
      <c r="L158" s="266"/>
      <c r="M158" s="266"/>
      <c r="N158" s="266"/>
      <c r="O158" s="266"/>
      <c r="P158" s="266"/>
      <c r="Q158" s="266"/>
      <c r="R158" s="266"/>
      <c r="S158" s="266"/>
      <c r="T158" s="266"/>
      <c r="U158" s="266"/>
      <c r="V158" s="266"/>
    </row>
    <row r="159" spans="1:22" s="267" customFormat="1" x14ac:dyDescent="0.25">
      <c r="A159" s="280"/>
      <c r="B159" s="283"/>
      <c r="C159" s="284"/>
      <c r="D159" s="264"/>
      <c r="E159" s="264"/>
      <c r="F159" s="265"/>
      <c r="G159" s="264"/>
      <c r="H159" s="264"/>
      <c r="I159" s="264"/>
      <c r="J159" s="264"/>
      <c r="K159" s="264"/>
      <c r="L159" s="266"/>
      <c r="M159" s="266"/>
      <c r="N159" s="266"/>
      <c r="O159" s="266"/>
      <c r="P159" s="266"/>
      <c r="Q159" s="266"/>
      <c r="R159" s="266"/>
      <c r="S159" s="266"/>
      <c r="T159" s="266"/>
      <c r="U159" s="266"/>
      <c r="V159" s="266"/>
    </row>
    <row r="160" spans="1:22" s="267" customFormat="1" x14ac:dyDescent="0.25">
      <c r="A160" s="280"/>
      <c r="B160" s="283"/>
      <c r="C160" s="284"/>
      <c r="D160" s="264"/>
      <c r="E160" s="264"/>
      <c r="F160" s="265"/>
      <c r="G160" s="264"/>
      <c r="H160" s="264"/>
      <c r="I160" s="264"/>
      <c r="J160" s="264"/>
      <c r="K160" s="264"/>
      <c r="L160" s="266"/>
      <c r="M160" s="266"/>
      <c r="N160" s="266"/>
      <c r="O160" s="266"/>
      <c r="P160" s="266"/>
      <c r="Q160" s="266"/>
      <c r="R160" s="266"/>
      <c r="S160" s="266"/>
      <c r="T160" s="266"/>
      <c r="U160" s="266"/>
      <c r="V160" s="266"/>
    </row>
    <row r="161" spans="1:22" s="267" customFormat="1" x14ac:dyDescent="0.25">
      <c r="A161" s="280"/>
      <c r="B161" s="283"/>
      <c r="C161" s="284"/>
      <c r="D161" s="264"/>
      <c r="E161" s="264"/>
      <c r="F161" s="265"/>
      <c r="G161" s="264"/>
      <c r="H161" s="264"/>
      <c r="I161" s="264"/>
      <c r="J161" s="264"/>
      <c r="K161" s="264"/>
      <c r="L161" s="266"/>
      <c r="M161" s="266"/>
      <c r="N161" s="266"/>
      <c r="O161" s="266"/>
      <c r="P161" s="266"/>
      <c r="Q161" s="266"/>
      <c r="R161" s="266"/>
      <c r="S161" s="266"/>
      <c r="T161" s="266"/>
      <c r="U161" s="266"/>
      <c r="V161" s="266"/>
    </row>
    <row r="162" spans="1:22" s="267" customFormat="1" x14ac:dyDescent="0.25">
      <c r="A162" s="280"/>
      <c r="B162" s="283"/>
      <c r="C162" s="284"/>
      <c r="D162" s="264"/>
      <c r="E162" s="264"/>
      <c r="F162" s="265"/>
      <c r="G162" s="264"/>
      <c r="H162" s="264"/>
      <c r="I162" s="264"/>
      <c r="J162" s="264"/>
      <c r="K162" s="264"/>
      <c r="L162" s="266"/>
      <c r="M162" s="266"/>
      <c r="N162" s="266"/>
      <c r="O162" s="266"/>
      <c r="P162" s="266"/>
      <c r="Q162" s="266"/>
      <c r="R162" s="266"/>
      <c r="S162" s="266"/>
      <c r="T162" s="266"/>
      <c r="U162" s="266"/>
      <c r="V162" s="266"/>
    </row>
    <row r="163" spans="1:22" s="267" customFormat="1" x14ac:dyDescent="0.25">
      <c r="A163" s="280"/>
      <c r="B163" s="283"/>
      <c r="C163" s="284"/>
      <c r="D163" s="264"/>
      <c r="E163" s="264"/>
      <c r="F163" s="265"/>
      <c r="G163" s="264"/>
      <c r="H163" s="264"/>
      <c r="I163" s="264"/>
      <c r="J163" s="264"/>
      <c r="K163" s="264"/>
      <c r="L163" s="266"/>
      <c r="M163" s="266"/>
      <c r="N163" s="266"/>
      <c r="O163" s="266"/>
      <c r="P163" s="266"/>
      <c r="Q163" s="266"/>
      <c r="R163" s="266"/>
      <c r="S163" s="266"/>
      <c r="T163" s="266"/>
      <c r="U163" s="266"/>
      <c r="V163" s="266"/>
    </row>
    <row r="164" spans="1:22" s="267" customFormat="1" x14ac:dyDescent="0.25">
      <c r="A164" s="280"/>
      <c r="B164" s="283"/>
      <c r="C164" s="284"/>
      <c r="D164" s="264"/>
      <c r="E164" s="264"/>
      <c r="F164" s="265"/>
      <c r="G164" s="264"/>
      <c r="H164" s="264"/>
      <c r="I164" s="264"/>
      <c r="J164" s="264"/>
      <c r="K164" s="264"/>
      <c r="L164" s="266"/>
      <c r="M164" s="266"/>
      <c r="N164" s="266"/>
      <c r="O164" s="266"/>
      <c r="P164" s="266"/>
      <c r="Q164" s="266"/>
      <c r="R164" s="266"/>
      <c r="S164" s="266"/>
      <c r="T164" s="266"/>
      <c r="U164" s="266"/>
      <c r="V164" s="266"/>
    </row>
    <row r="165" spans="1:22" s="267" customFormat="1" x14ac:dyDescent="0.25">
      <c r="A165" s="280"/>
      <c r="B165" s="283"/>
      <c r="C165" s="284"/>
      <c r="D165" s="264"/>
      <c r="E165" s="264"/>
      <c r="F165" s="265"/>
      <c r="G165" s="264"/>
      <c r="H165" s="264"/>
      <c r="I165" s="264"/>
      <c r="J165" s="264"/>
      <c r="K165" s="264"/>
      <c r="L165" s="266"/>
      <c r="M165" s="266"/>
      <c r="N165" s="266"/>
      <c r="O165" s="266"/>
      <c r="P165" s="266"/>
      <c r="Q165" s="266"/>
      <c r="R165" s="266"/>
      <c r="S165" s="266"/>
      <c r="T165" s="266"/>
      <c r="U165" s="266"/>
      <c r="V165" s="266"/>
    </row>
    <row r="166" spans="1:22" s="267" customFormat="1" x14ac:dyDescent="0.25">
      <c r="A166" s="280"/>
      <c r="B166" s="283"/>
      <c r="C166" s="284"/>
      <c r="D166" s="264"/>
      <c r="E166" s="264"/>
      <c r="F166" s="265"/>
      <c r="G166" s="264"/>
      <c r="H166" s="264"/>
      <c r="I166" s="264"/>
      <c r="J166" s="264"/>
      <c r="K166" s="264"/>
      <c r="L166" s="266"/>
      <c r="M166" s="266"/>
      <c r="N166" s="266"/>
      <c r="O166" s="266"/>
      <c r="P166" s="266"/>
      <c r="Q166" s="266"/>
      <c r="R166" s="266"/>
      <c r="S166" s="266"/>
      <c r="T166" s="266"/>
      <c r="U166" s="266"/>
      <c r="V166" s="266"/>
    </row>
    <row r="167" spans="1:22" s="267" customFormat="1" x14ac:dyDescent="0.25">
      <c r="A167" s="280"/>
      <c r="B167" s="283"/>
      <c r="C167" s="284"/>
      <c r="D167" s="264"/>
      <c r="E167" s="264"/>
      <c r="F167" s="265"/>
      <c r="G167" s="264"/>
      <c r="H167" s="264"/>
      <c r="I167" s="264"/>
      <c r="J167" s="264"/>
      <c r="K167" s="264"/>
      <c r="L167" s="266"/>
      <c r="M167" s="266"/>
      <c r="N167" s="266"/>
      <c r="O167" s="266"/>
      <c r="P167" s="266"/>
      <c r="Q167" s="266"/>
      <c r="R167" s="266"/>
      <c r="S167" s="266"/>
      <c r="T167" s="266"/>
      <c r="U167" s="266"/>
      <c r="V167" s="266"/>
    </row>
    <row r="168" spans="1:22" s="267" customFormat="1" x14ac:dyDescent="0.25">
      <c r="A168" s="280"/>
      <c r="B168" s="283"/>
      <c r="C168" s="284"/>
      <c r="D168" s="264"/>
      <c r="E168" s="264"/>
      <c r="F168" s="265"/>
      <c r="G168" s="264"/>
      <c r="H168" s="264"/>
      <c r="I168" s="264"/>
      <c r="J168" s="264"/>
      <c r="K168" s="264"/>
      <c r="L168" s="266"/>
      <c r="M168" s="266"/>
      <c r="N168" s="266"/>
      <c r="O168" s="266"/>
      <c r="P168" s="266"/>
      <c r="Q168" s="266"/>
      <c r="R168" s="266"/>
      <c r="S168" s="266"/>
      <c r="T168" s="266"/>
      <c r="U168" s="266"/>
      <c r="V168" s="266"/>
    </row>
    <row r="169" spans="1:22" s="267" customFormat="1" x14ac:dyDescent="0.25">
      <c r="A169" s="280"/>
      <c r="B169" s="283"/>
      <c r="C169" s="284"/>
      <c r="D169" s="264"/>
      <c r="E169" s="313"/>
      <c r="F169" s="405"/>
      <c r="G169" s="264"/>
      <c r="H169" s="264"/>
      <c r="I169" s="264"/>
      <c r="J169" s="264"/>
      <c r="K169" s="264"/>
      <c r="L169" s="266"/>
      <c r="M169" s="266"/>
      <c r="N169" s="266"/>
      <c r="O169" s="266"/>
      <c r="P169" s="266"/>
      <c r="Q169" s="266"/>
      <c r="R169" s="266"/>
      <c r="S169" s="266"/>
      <c r="T169" s="266"/>
      <c r="U169" s="266"/>
      <c r="V169" s="266"/>
    </row>
    <row r="170" spans="1:22" s="267" customFormat="1" x14ac:dyDescent="0.25">
      <c r="A170" s="280"/>
      <c r="B170" s="283"/>
      <c r="C170" s="284"/>
      <c r="D170" s="264"/>
      <c r="E170" s="313"/>
      <c r="F170" s="405"/>
      <c r="G170" s="264"/>
      <c r="H170" s="264"/>
      <c r="I170" s="264"/>
      <c r="J170" s="264"/>
      <c r="K170" s="264"/>
      <c r="L170" s="266"/>
      <c r="M170" s="266"/>
      <c r="N170" s="266"/>
      <c r="O170" s="266"/>
      <c r="P170" s="266"/>
      <c r="Q170" s="266"/>
      <c r="R170" s="266"/>
      <c r="S170" s="266"/>
      <c r="T170" s="266"/>
      <c r="U170" s="266"/>
      <c r="V170" s="266"/>
    </row>
    <row r="171" spans="1:22" s="267" customFormat="1" x14ac:dyDescent="0.25">
      <c r="A171" s="280"/>
      <c r="B171" s="283"/>
      <c r="C171" s="284"/>
      <c r="D171" s="264"/>
      <c r="E171" s="313"/>
      <c r="F171" s="405"/>
      <c r="G171" s="264"/>
      <c r="H171" s="264"/>
      <c r="I171" s="264"/>
      <c r="J171" s="264"/>
      <c r="K171" s="264"/>
      <c r="L171" s="266"/>
      <c r="M171" s="266"/>
      <c r="N171" s="266"/>
      <c r="O171" s="266"/>
      <c r="P171" s="266"/>
      <c r="Q171" s="266"/>
      <c r="R171" s="266"/>
      <c r="S171" s="266"/>
      <c r="T171" s="266"/>
      <c r="U171" s="266"/>
      <c r="V171" s="266"/>
    </row>
    <row r="172" spans="1:22" s="267" customFormat="1" x14ac:dyDescent="0.25">
      <c r="A172" s="280"/>
      <c r="B172" s="283"/>
      <c r="C172" s="284"/>
      <c r="D172" s="264"/>
      <c r="E172" s="313"/>
      <c r="F172" s="405"/>
      <c r="G172" s="264"/>
      <c r="H172" s="264"/>
      <c r="I172" s="264"/>
      <c r="J172" s="264"/>
      <c r="K172" s="264"/>
      <c r="L172" s="266"/>
      <c r="M172" s="266"/>
      <c r="N172" s="266"/>
      <c r="O172" s="266"/>
      <c r="P172" s="266"/>
      <c r="Q172" s="266"/>
      <c r="R172" s="266"/>
      <c r="S172" s="266"/>
      <c r="T172" s="266"/>
      <c r="U172" s="266"/>
      <c r="V172" s="266"/>
    </row>
    <row r="173" spans="1:22" s="267" customFormat="1" x14ac:dyDescent="0.25">
      <c r="A173" s="406"/>
      <c r="B173" s="255"/>
      <c r="C173" s="407"/>
      <c r="D173" s="313"/>
      <c r="E173" s="313"/>
      <c r="F173" s="405"/>
      <c r="G173" s="313"/>
      <c r="H173" s="313"/>
      <c r="I173" s="264"/>
      <c r="J173" s="313"/>
      <c r="K173" s="313"/>
      <c r="L173" s="266"/>
      <c r="M173" s="266"/>
      <c r="N173" s="266"/>
      <c r="O173" s="266"/>
      <c r="P173" s="266"/>
      <c r="Q173" s="266"/>
      <c r="R173" s="266"/>
      <c r="S173" s="266"/>
      <c r="T173" s="266"/>
      <c r="U173" s="266"/>
      <c r="V173" s="266"/>
    </row>
    <row r="174" spans="1:22" s="267" customFormat="1" x14ac:dyDescent="0.25">
      <c r="A174" s="406"/>
      <c r="B174" s="255"/>
      <c r="C174" s="407"/>
      <c r="D174" s="313"/>
      <c r="E174" s="313"/>
      <c r="F174" s="405"/>
      <c r="G174" s="313"/>
      <c r="H174" s="313"/>
      <c r="I174" s="264"/>
      <c r="J174" s="313"/>
      <c r="K174" s="313"/>
      <c r="L174" s="266"/>
      <c r="M174" s="266"/>
      <c r="N174" s="266"/>
      <c r="O174" s="266"/>
      <c r="P174" s="266"/>
      <c r="Q174" s="266"/>
      <c r="R174" s="266"/>
      <c r="S174" s="266"/>
      <c r="T174" s="266"/>
      <c r="U174" s="266"/>
      <c r="V174" s="266"/>
    </row>
    <row r="175" spans="1:22" s="267" customFormat="1" x14ac:dyDescent="0.25">
      <c r="A175" s="406"/>
      <c r="B175" s="255"/>
      <c r="C175" s="407"/>
      <c r="D175" s="313"/>
      <c r="E175" s="313"/>
      <c r="F175" s="405"/>
      <c r="G175" s="313"/>
      <c r="H175" s="313"/>
      <c r="I175" s="264"/>
      <c r="J175" s="313"/>
      <c r="K175" s="313"/>
      <c r="L175" s="266"/>
      <c r="M175" s="266"/>
      <c r="N175" s="266"/>
      <c r="O175" s="266"/>
      <c r="P175" s="266"/>
      <c r="Q175" s="266"/>
      <c r="R175" s="266"/>
      <c r="S175" s="266"/>
      <c r="T175" s="266"/>
      <c r="U175" s="266"/>
      <c r="V175" s="266"/>
    </row>
    <row r="176" spans="1:22" s="267" customFormat="1" x14ac:dyDescent="0.25">
      <c r="A176" s="406"/>
      <c r="B176" s="255"/>
      <c r="C176" s="407"/>
      <c r="D176" s="313"/>
      <c r="E176" s="313"/>
      <c r="F176" s="405"/>
      <c r="G176" s="313"/>
      <c r="H176" s="313"/>
      <c r="I176" s="264"/>
      <c r="J176" s="313"/>
      <c r="K176" s="313"/>
      <c r="L176" s="266"/>
      <c r="M176" s="266"/>
      <c r="N176" s="266"/>
      <c r="O176" s="266"/>
      <c r="P176" s="266"/>
      <c r="Q176" s="266"/>
      <c r="R176" s="266"/>
      <c r="S176" s="266"/>
      <c r="T176" s="266"/>
      <c r="U176" s="266"/>
      <c r="V176" s="266"/>
    </row>
  </sheetData>
  <sheetProtection password="CC4F" sheet="1" objects="1" scenarios="1"/>
  <mergeCells count="123">
    <mergeCell ref="C138:D138"/>
    <mergeCell ref="C139:D139"/>
    <mergeCell ref="C140:D140"/>
    <mergeCell ref="J124:K124"/>
    <mergeCell ref="J125:K125"/>
    <mergeCell ref="A126:B126"/>
    <mergeCell ref="A127:B127"/>
    <mergeCell ref="A128:B128"/>
    <mergeCell ref="A129:B129"/>
    <mergeCell ref="A130:B130"/>
    <mergeCell ref="A137:B137"/>
    <mergeCell ref="C137:D137"/>
    <mergeCell ref="B115:B118"/>
    <mergeCell ref="A119:C119"/>
    <mergeCell ref="B123:C123"/>
    <mergeCell ref="A124:B125"/>
    <mergeCell ref="C124:C125"/>
    <mergeCell ref="D124:D125"/>
    <mergeCell ref="E124:E125"/>
    <mergeCell ref="F124:G124"/>
    <mergeCell ref="H124:H125"/>
    <mergeCell ref="A112:A113"/>
    <mergeCell ref="B112:B113"/>
    <mergeCell ref="C112:C113"/>
    <mergeCell ref="D112:D113"/>
    <mergeCell ref="E112:E113"/>
    <mergeCell ref="F112:F113"/>
    <mergeCell ref="H112:K113"/>
    <mergeCell ref="H114:I114"/>
    <mergeCell ref="J114:K114"/>
    <mergeCell ref="F106:F107"/>
    <mergeCell ref="G106:G107"/>
    <mergeCell ref="H106:H107"/>
    <mergeCell ref="I106:I107"/>
    <mergeCell ref="J106:J107"/>
    <mergeCell ref="K106:K107"/>
    <mergeCell ref="B107:B108"/>
    <mergeCell ref="A109:C109"/>
    <mergeCell ref="B111:C111"/>
    <mergeCell ref="A89:A90"/>
    <mergeCell ref="B89:B90"/>
    <mergeCell ref="C89:C90"/>
    <mergeCell ref="D89:D90"/>
    <mergeCell ref="E89:E90"/>
    <mergeCell ref="B91:B100"/>
    <mergeCell ref="A102:C102"/>
    <mergeCell ref="B104:C104"/>
    <mergeCell ref="A105:A106"/>
    <mergeCell ref="B105:B106"/>
    <mergeCell ref="C105:C106"/>
    <mergeCell ref="D105:D106"/>
    <mergeCell ref="F81:F82"/>
    <mergeCell ref="G81:G82"/>
    <mergeCell ref="H81:H82"/>
    <mergeCell ref="I81:I82"/>
    <mergeCell ref="J81:J82"/>
    <mergeCell ref="K81:K82"/>
    <mergeCell ref="A86:C86"/>
    <mergeCell ref="A87:C87"/>
    <mergeCell ref="B88:C88"/>
    <mergeCell ref="A69:A70"/>
    <mergeCell ref="B69:B70"/>
    <mergeCell ref="C69:C70"/>
    <mergeCell ref="D69:D70"/>
    <mergeCell ref="B71:B74"/>
    <mergeCell ref="A75:C75"/>
    <mergeCell ref="A81:A82"/>
    <mergeCell ref="B81:B82"/>
    <mergeCell ref="C81:C82"/>
    <mergeCell ref="D81:D82"/>
    <mergeCell ref="B55:B56"/>
    <mergeCell ref="A57:C57"/>
    <mergeCell ref="A59:A60"/>
    <mergeCell ref="B59:B60"/>
    <mergeCell ref="C59:C60"/>
    <mergeCell ref="D59:D60"/>
    <mergeCell ref="B61:B64"/>
    <mergeCell ref="A65:C65"/>
    <mergeCell ref="A66:C66"/>
    <mergeCell ref="I39:J39"/>
    <mergeCell ref="I41:J41"/>
    <mergeCell ref="I42:J42"/>
    <mergeCell ref="B52:C52"/>
    <mergeCell ref="A53:A54"/>
    <mergeCell ref="B53:B54"/>
    <mergeCell ref="C53:C54"/>
    <mergeCell ref="D53:D54"/>
    <mergeCell ref="E53:E54"/>
    <mergeCell ref="B24:B27"/>
    <mergeCell ref="I24:J24"/>
    <mergeCell ref="I25:J25"/>
    <mergeCell ref="I26:J26"/>
    <mergeCell ref="I27:J27"/>
    <mergeCell ref="A28:C28"/>
    <mergeCell ref="I28:J28"/>
    <mergeCell ref="C30:C31"/>
    <mergeCell ref="D30:D31"/>
    <mergeCell ref="G11:G12"/>
    <mergeCell ref="H11:H12"/>
    <mergeCell ref="I11:I12"/>
    <mergeCell ref="J11:J12"/>
    <mergeCell ref="B13:B16"/>
    <mergeCell ref="A17:C17"/>
    <mergeCell ref="B19:C20"/>
    <mergeCell ref="D19:D20"/>
    <mergeCell ref="A22:A23"/>
    <mergeCell ref="B22:B23"/>
    <mergeCell ref="C22:C23"/>
    <mergeCell ref="D22:D23"/>
    <mergeCell ref="E22:E23"/>
    <mergeCell ref="F22:F23"/>
    <mergeCell ref="G22:G23"/>
    <mergeCell ref="H22:H23"/>
    <mergeCell ref="I22:J23"/>
    <mergeCell ref="C3:D3"/>
    <mergeCell ref="C4:D4"/>
    <mergeCell ref="B10:C10"/>
    <mergeCell ref="A11:A12"/>
    <mergeCell ref="B11:B12"/>
    <mergeCell ref="C11:C12"/>
    <mergeCell ref="D11:D12"/>
    <mergeCell ref="E11:E12"/>
    <mergeCell ref="F11:F12"/>
  </mergeCells>
  <printOptions horizontalCentered="1" verticalCentered="1"/>
  <pageMargins left="0.359722222222222" right="0" top="0" bottom="0" header="0.511811023622047" footer="0.511811023622047"/>
  <pageSetup paperSize="9" orientation="landscape" horizontalDpi="300" verticalDpi="300"/>
  <rowBreaks count="3" manualBreakCount="3">
    <brk id="37" max="16383" man="1"/>
    <brk id="103" max="16383" man="1"/>
    <brk id="121" max="16383"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MK61"/>
  <sheetViews>
    <sheetView showGridLines="0" zoomScale="75" zoomScaleNormal="75" workbookViewId="0">
      <selection activeCell="G47" sqref="G47"/>
    </sheetView>
  </sheetViews>
  <sheetFormatPr defaultColWidth="8.7109375" defaultRowHeight="16.5" x14ac:dyDescent="0.25"/>
  <cols>
    <col min="1" max="1" width="13.140625" style="256" customWidth="1"/>
    <col min="2" max="2" width="11.42578125" style="256" customWidth="1"/>
    <col min="3" max="3" width="98.140625" style="256" customWidth="1"/>
    <col min="4" max="4" width="15.28515625" style="256" customWidth="1"/>
    <col min="5" max="5" width="18.42578125" style="256" customWidth="1"/>
    <col min="6" max="1025" width="9.140625" style="256" customWidth="1"/>
  </cols>
  <sheetData>
    <row r="2" spans="2:5" ht="20.25" customHeight="1" x14ac:dyDescent="0.25">
      <c r="C2" s="408" t="s">
        <v>27</v>
      </c>
      <c r="D2" s="409" t="s">
        <v>28</v>
      </c>
      <c r="E2" s="16" t="s">
        <v>29</v>
      </c>
    </row>
    <row r="3" spans="2:5" ht="20.25" customHeight="1" x14ac:dyDescent="0.25">
      <c r="C3" s="410" t="s">
        <v>30</v>
      </c>
      <c r="D3" s="409" t="s">
        <v>31</v>
      </c>
      <c r="E3" s="16">
        <v>2026</v>
      </c>
    </row>
    <row r="4" spans="2:5" ht="20.25" customHeight="1" x14ac:dyDescent="0.25">
      <c r="D4" s="411" t="s">
        <v>32</v>
      </c>
      <c r="E4" s="18" t="s">
        <v>1306</v>
      </c>
    </row>
    <row r="9" spans="2:5" s="255" customFormat="1" ht="15" x14ac:dyDescent="0.2">
      <c r="B9" s="412" t="s">
        <v>1025</v>
      </c>
      <c r="C9" s="413"/>
      <c r="D9" s="266"/>
    </row>
    <row r="10" spans="2:5" s="255" customFormat="1" ht="5.25" customHeight="1" x14ac:dyDescent="0.2">
      <c r="B10" s="412"/>
      <c r="C10" s="413"/>
      <c r="D10" s="266"/>
    </row>
    <row r="11" spans="2:5" s="255" customFormat="1" ht="19.5" customHeight="1" x14ac:dyDescent="0.2">
      <c r="B11" s="414" t="s">
        <v>141</v>
      </c>
      <c r="C11" s="414" t="s">
        <v>943</v>
      </c>
      <c r="D11" s="414" t="s">
        <v>991</v>
      </c>
      <c r="E11" s="391"/>
    </row>
    <row r="12" spans="2:5" s="255" customFormat="1" ht="19.5" customHeight="1" x14ac:dyDescent="0.2">
      <c r="B12" s="308">
        <v>1</v>
      </c>
      <c r="C12" s="415" t="s">
        <v>1026</v>
      </c>
      <c r="D12" s="416">
        <v>6</v>
      </c>
    </row>
    <row r="13" spans="2:5" s="255" customFormat="1" ht="19.5" customHeight="1" x14ac:dyDescent="0.2">
      <c r="B13" s="308">
        <v>2</v>
      </c>
      <c r="C13" s="415" t="s">
        <v>1027</v>
      </c>
      <c r="D13" s="416">
        <v>25</v>
      </c>
    </row>
    <row r="14" spans="2:5" s="255" customFormat="1" ht="19.5" customHeight="1" x14ac:dyDescent="0.2">
      <c r="B14" s="308">
        <v>3</v>
      </c>
      <c r="C14" s="415" t="s">
        <v>1028</v>
      </c>
      <c r="D14" s="417">
        <f>D13/D12</f>
        <v>4.166666666666667</v>
      </c>
    </row>
    <row r="15" spans="2:5" s="255" customFormat="1" ht="17.25" customHeight="1" x14ac:dyDescent="0.2"/>
    <row r="16" spans="2:5" s="255" customFormat="1" ht="17.25" customHeight="1" x14ac:dyDescent="0.25">
      <c r="B16" s="418" t="s">
        <v>1029</v>
      </c>
      <c r="C16" s="419"/>
      <c r="D16" s="419"/>
    </row>
    <row r="17" spans="2:4" ht="19.5" customHeight="1" x14ac:dyDescent="0.25"/>
    <row r="18" spans="2:4" ht="19.5" customHeight="1" x14ac:dyDescent="0.25">
      <c r="B18" s="414" t="s">
        <v>141</v>
      </c>
      <c r="C18" s="414" t="s">
        <v>943</v>
      </c>
      <c r="D18" s="414" t="s">
        <v>991</v>
      </c>
    </row>
    <row r="19" spans="2:4" ht="34.5" customHeight="1" x14ac:dyDescent="0.25">
      <c r="B19" s="420">
        <v>1</v>
      </c>
      <c r="C19" s="421" t="s">
        <v>1030</v>
      </c>
      <c r="D19" s="422">
        <v>2</v>
      </c>
    </row>
    <row r="20" spans="2:4" ht="19.5" customHeight="1" x14ac:dyDescent="0.25">
      <c r="B20" s="423">
        <v>2</v>
      </c>
      <c r="C20" s="424" t="s">
        <v>1031</v>
      </c>
      <c r="D20" s="422">
        <v>71</v>
      </c>
    </row>
    <row r="21" spans="2:4" ht="30.75" x14ac:dyDescent="0.25">
      <c r="B21" s="425">
        <v>3</v>
      </c>
      <c r="C21" s="426" t="s">
        <v>1032</v>
      </c>
      <c r="D21" s="427">
        <f>D19/D20</f>
        <v>2.8169014084507043E-2</v>
      </c>
    </row>
    <row r="22" spans="2:4" ht="19.5" customHeight="1" x14ac:dyDescent="0.25"/>
    <row r="23" spans="2:4" ht="19.5" customHeight="1" x14ac:dyDescent="0.25">
      <c r="B23" s="418" t="s">
        <v>1033</v>
      </c>
      <c r="C23" s="419"/>
      <c r="D23" s="428"/>
    </row>
    <row r="25" spans="2:4" ht="19.5" customHeight="1" x14ac:dyDescent="0.25">
      <c r="B25" s="414" t="s">
        <v>141</v>
      </c>
      <c r="C25" s="414" t="s">
        <v>943</v>
      </c>
      <c r="D25" s="414" t="s">
        <v>991</v>
      </c>
    </row>
    <row r="26" spans="2:4" ht="30.75" x14ac:dyDescent="0.25">
      <c r="B26" s="420">
        <v>1</v>
      </c>
      <c r="C26" s="421" t="s">
        <v>1034</v>
      </c>
      <c r="D26" s="416">
        <v>2</v>
      </c>
    </row>
    <row r="27" spans="2:4" x14ac:dyDescent="0.25">
      <c r="B27" s="423">
        <v>2</v>
      </c>
      <c r="C27" s="424" t="s">
        <v>1035</v>
      </c>
      <c r="D27" s="422">
        <v>48</v>
      </c>
    </row>
    <row r="28" spans="2:4" ht="30.75" x14ac:dyDescent="0.25">
      <c r="B28" s="423">
        <v>3</v>
      </c>
      <c r="C28" s="426" t="s">
        <v>1036</v>
      </c>
      <c r="D28" s="427">
        <f>D26/D27</f>
        <v>4.1666666666666664E-2</v>
      </c>
    </row>
    <row r="29" spans="2:4" ht="19.5" customHeight="1" x14ac:dyDescent="0.25"/>
    <row r="30" spans="2:4" ht="19.5" customHeight="1" x14ac:dyDescent="0.25">
      <c r="B30" s="412" t="s">
        <v>1037</v>
      </c>
      <c r="C30" s="413"/>
    </row>
    <row r="32" spans="2:4" s="255" customFormat="1" ht="19.5" customHeight="1" x14ac:dyDescent="0.2">
      <c r="B32" s="414" t="s">
        <v>141</v>
      </c>
      <c r="C32" s="414" t="s">
        <v>943</v>
      </c>
      <c r="D32" s="414" t="s">
        <v>991</v>
      </c>
    </row>
    <row r="33" spans="2:4" s="255" customFormat="1" ht="19.5" customHeight="1" x14ac:dyDescent="0.2">
      <c r="B33" s="303">
        <v>1</v>
      </c>
      <c r="C33" s="429" t="s">
        <v>1038</v>
      </c>
      <c r="D33" s="422">
        <v>18</v>
      </c>
    </row>
    <row r="34" spans="2:4" s="255" customFormat="1" ht="19.5" customHeight="1" x14ac:dyDescent="0.2">
      <c r="B34" s="308">
        <v>2</v>
      </c>
      <c r="C34" s="415" t="s">
        <v>1039</v>
      </c>
      <c r="D34" s="416">
        <v>6</v>
      </c>
    </row>
    <row r="35" spans="2:4" s="255" customFormat="1" ht="19.5" customHeight="1" x14ac:dyDescent="0.2">
      <c r="B35" s="308">
        <v>3</v>
      </c>
      <c r="C35" s="415" t="s">
        <v>1040</v>
      </c>
      <c r="D35" s="417">
        <f>D34/D33</f>
        <v>0.33333333333333331</v>
      </c>
    </row>
    <row r="36" spans="2:4" s="255" customFormat="1" ht="17.25" customHeight="1" x14ac:dyDescent="0.2"/>
    <row r="37" spans="2:4" s="255" customFormat="1" ht="17.25" customHeight="1" x14ac:dyDescent="0.2"/>
    <row r="38" spans="2:4" s="255" customFormat="1" ht="15" x14ac:dyDescent="0.2">
      <c r="B38" s="412" t="s">
        <v>1041</v>
      </c>
      <c r="C38" s="413"/>
      <c r="D38" s="266"/>
    </row>
    <row r="39" spans="2:4" s="255" customFormat="1" ht="5.25" customHeight="1" x14ac:dyDescent="0.2">
      <c r="B39" s="412"/>
      <c r="C39" s="413"/>
      <c r="D39" s="266"/>
    </row>
    <row r="40" spans="2:4" s="255" customFormat="1" ht="19.5" customHeight="1" x14ac:dyDescent="0.2">
      <c r="B40" s="414" t="s">
        <v>141</v>
      </c>
      <c r="C40" s="414" t="s">
        <v>943</v>
      </c>
      <c r="D40" s="414" t="s">
        <v>991</v>
      </c>
    </row>
    <row r="41" spans="2:4" s="255" customFormat="1" ht="19.5" customHeight="1" x14ac:dyDescent="0.2">
      <c r="B41" s="303">
        <v>1</v>
      </c>
      <c r="C41" s="429" t="s">
        <v>1042</v>
      </c>
      <c r="D41" s="422">
        <v>8</v>
      </c>
    </row>
    <row r="42" spans="2:4" s="255" customFormat="1" ht="15" x14ac:dyDescent="0.2"/>
    <row r="43" spans="2:4" s="255" customFormat="1" ht="15" x14ac:dyDescent="0.2"/>
    <row r="44" spans="2:4" s="255" customFormat="1" ht="15" x14ac:dyDescent="0.2"/>
    <row r="45" spans="2:4" s="255" customFormat="1" ht="15" x14ac:dyDescent="0.2"/>
    <row r="46" spans="2:4" s="255" customFormat="1" ht="15" x14ac:dyDescent="0.2">
      <c r="B46" s="412" t="s">
        <v>1043</v>
      </c>
      <c r="C46" s="413"/>
      <c r="D46" s="266"/>
    </row>
    <row r="47" spans="2:4" s="255" customFormat="1" ht="5.25" customHeight="1" x14ac:dyDescent="0.2">
      <c r="B47" s="412"/>
      <c r="C47" s="413"/>
      <c r="D47" s="266"/>
    </row>
    <row r="48" spans="2:4" s="255" customFormat="1" ht="19.5" customHeight="1" x14ac:dyDescent="0.2">
      <c r="B48" s="414" t="s">
        <v>141</v>
      </c>
      <c r="C48" s="414" t="s">
        <v>943</v>
      </c>
      <c r="D48" s="414" t="s">
        <v>991</v>
      </c>
    </row>
    <row r="49" spans="1:64" s="255" customFormat="1" ht="19.5" customHeight="1" x14ac:dyDescent="0.2">
      <c r="B49" s="303">
        <v>1</v>
      </c>
      <c r="C49" s="429" t="s">
        <v>1044</v>
      </c>
      <c r="D49" s="422">
        <v>44</v>
      </c>
    </row>
    <row r="50" spans="1:64" s="255" customFormat="1" ht="19.5" customHeight="1" x14ac:dyDescent="0.2">
      <c r="B50" s="303">
        <v>2</v>
      </c>
      <c r="C50" s="429" t="s">
        <v>1045</v>
      </c>
      <c r="D50" s="422">
        <v>0</v>
      </c>
    </row>
    <row r="51" spans="1:64" s="255" customFormat="1" ht="19.5" customHeight="1" x14ac:dyDescent="0.2">
      <c r="B51" s="303">
        <v>3</v>
      </c>
      <c r="C51" s="429" t="s">
        <v>1046</v>
      </c>
      <c r="D51" s="430">
        <f>D50/D49</f>
        <v>0</v>
      </c>
    </row>
    <row r="52" spans="1:64" s="255" customFormat="1" ht="15" x14ac:dyDescent="0.2"/>
    <row r="53" spans="1:64" s="255" customFormat="1" ht="15" x14ac:dyDescent="0.2"/>
    <row r="54" spans="1:64" s="255" customFormat="1" ht="15" x14ac:dyDescent="0.2"/>
    <row r="55" spans="1:64" s="255" customFormat="1" ht="15" x14ac:dyDescent="0.2"/>
    <row r="56" spans="1:64" s="433" customFormat="1" ht="24" customHeight="1" x14ac:dyDescent="0.2">
      <c r="A56" s="266"/>
      <c r="B56" s="266"/>
      <c r="C56" s="431" t="s">
        <v>108</v>
      </c>
      <c r="D56" s="432"/>
      <c r="E56" s="432"/>
      <c r="F56" s="432"/>
      <c r="G56" s="394"/>
      <c r="H56" s="394"/>
      <c r="I56" s="264"/>
      <c r="J56" s="266"/>
      <c r="K56" s="266"/>
      <c r="L56" s="266"/>
      <c r="M56" s="266"/>
      <c r="N56" s="266"/>
      <c r="O56" s="266"/>
      <c r="P56" s="266"/>
      <c r="Q56" s="266"/>
      <c r="R56" s="266"/>
      <c r="S56" s="266"/>
      <c r="T56" s="266"/>
      <c r="U56" s="266"/>
      <c r="V56" s="266"/>
      <c r="W56" s="267"/>
      <c r="X56" s="267"/>
      <c r="Y56" s="267"/>
      <c r="Z56" s="267"/>
      <c r="AA56" s="267"/>
      <c r="AB56" s="267"/>
      <c r="AC56" s="267"/>
      <c r="AD56" s="267"/>
      <c r="AE56" s="267"/>
      <c r="AF56" s="267"/>
      <c r="AG56" s="267"/>
      <c r="AH56" s="267"/>
      <c r="AI56" s="267"/>
      <c r="AJ56" s="267"/>
      <c r="AK56" s="267"/>
      <c r="AL56" s="267"/>
      <c r="AM56" s="267"/>
      <c r="AN56" s="267"/>
      <c r="AO56" s="267"/>
      <c r="AP56" s="267"/>
      <c r="AQ56" s="267"/>
      <c r="AR56" s="267"/>
      <c r="AS56" s="267"/>
      <c r="AT56" s="267"/>
      <c r="AU56" s="267"/>
      <c r="AV56" s="267"/>
      <c r="AW56" s="267"/>
      <c r="AX56" s="267"/>
      <c r="AY56" s="267"/>
      <c r="AZ56" s="267"/>
      <c r="BA56" s="267"/>
      <c r="BB56" s="267"/>
      <c r="BC56" s="267"/>
      <c r="BD56" s="267"/>
      <c r="BE56" s="267"/>
      <c r="BF56" s="267"/>
      <c r="BG56" s="267"/>
      <c r="BH56" s="267"/>
      <c r="BI56" s="267"/>
      <c r="BJ56" s="267"/>
      <c r="BK56" s="267"/>
      <c r="BL56" s="267"/>
    </row>
    <row r="57" spans="1:64" s="433" customFormat="1" ht="9" customHeight="1" x14ac:dyDescent="0.2">
      <c r="A57" s="266"/>
      <c r="B57" s="266"/>
      <c r="C57" s="396"/>
      <c r="D57" s="396"/>
      <c r="E57" s="396"/>
      <c r="F57" s="397"/>
      <c r="G57" s="264"/>
      <c r="H57" s="264"/>
      <c r="I57" s="264"/>
      <c r="J57" s="264"/>
      <c r="K57" s="264"/>
      <c r="L57" s="266"/>
      <c r="M57" s="266"/>
      <c r="N57" s="266"/>
      <c r="O57" s="266"/>
      <c r="P57" s="266"/>
      <c r="Q57" s="266"/>
      <c r="R57" s="266"/>
      <c r="S57" s="266"/>
      <c r="T57" s="266"/>
      <c r="U57" s="266"/>
      <c r="V57" s="266"/>
      <c r="W57" s="267"/>
      <c r="X57" s="267"/>
      <c r="Y57" s="267"/>
      <c r="Z57" s="267"/>
      <c r="AA57" s="267"/>
      <c r="AB57" s="267"/>
      <c r="AC57" s="267"/>
      <c r="AD57" s="267"/>
      <c r="AE57" s="267"/>
      <c r="AF57" s="267"/>
      <c r="AG57" s="267"/>
      <c r="AH57" s="267"/>
      <c r="AI57" s="267"/>
      <c r="AJ57" s="267"/>
      <c r="AK57" s="267"/>
      <c r="AL57" s="267"/>
      <c r="AM57" s="267"/>
      <c r="AN57" s="267"/>
      <c r="AO57" s="267"/>
      <c r="AP57" s="267"/>
      <c r="AQ57" s="267"/>
      <c r="AR57" s="267"/>
      <c r="AS57" s="267"/>
      <c r="AT57" s="267"/>
      <c r="AU57" s="267"/>
      <c r="AV57" s="267"/>
      <c r="AW57" s="267"/>
      <c r="AX57" s="267"/>
      <c r="AY57" s="267"/>
      <c r="AZ57" s="267"/>
      <c r="BA57" s="267"/>
      <c r="BB57" s="267"/>
      <c r="BC57" s="267"/>
      <c r="BD57" s="267"/>
      <c r="BE57" s="267"/>
      <c r="BF57" s="267"/>
      <c r="BG57" s="267"/>
      <c r="BH57" s="267"/>
      <c r="BI57" s="267"/>
      <c r="BJ57" s="267"/>
      <c r="BK57" s="267"/>
      <c r="BL57" s="267"/>
    </row>
    <row r="58" spans="1:64" s="433" customFormat="1" ht="20.25" customHeight="1" x14ac:dyDescent="0.2">
      <c r="A58" s="635" t="s">
        <v>109</v>
      </c>
      <c r="B58" s="635"/>
      <c r="C58" s="636" t="s">
        <v>567</v>
      </c>
      <c r="D58" s="636"/>
      <c r="E58" s="265"/>
      <c r="F58" s="364"/>
      <c r="G58" s="364"/>
      <c r="H58" s="264"/>
      <c r="I58" s="264"/>
      <c r="J58" s="264"/>
      <c r="K58" s="266"/>
      <c r="L58" s="266"/>
      <c r="M58" s="266"/>
      <c r="N58" s="266"/>
      <c r="O58" s="266"/>
      <c r="P58" s="266"/>
      <c r="Q58" s="266"/>
      <c r="R58" s="266"/>
      <c r="S58" s="266"/>
      <c r="T58" s="266"/>
      <c r="U58" s="266"/>
      <c r="V58" s="267"/>
      <c r="W58" s="267"/>
      <c r="X58" s="267"/>
      <c r="Y58" s="267"/>
      <c r="Z58" s="267"/>
      <c r="AA58" s="267"/>
      <c r="AB58" s="267"/>
      <c r="AC58" s="267"/>
      <c r="AD58" s="267"/>
      <c r="AE58" s="267"/>
      <c r="AF58" s="267"/>
      <c r="AG58" s="267"/>
      <c r="AH58" s="267"/>
      <c r="AI58" s="267"/>
      <c r="AJ58" s="267"/>
      <c r="AK58" s="267"/>
      <c r="AL58" s="267"/>
      <c r="AM58" s="267"/>
      <c r="AN58" s="267"/>
      <c r="AO58" s="267"/>
      <c r="AP58" s="267"/>
      <c r="AQ58" s="267"/>
      <c r="AR58" s="267"/>
      <c r="AS58" s="267"/>
      <c r="AT58" s="267"/>
      <c r="AU58" s="267"/>
      <c r="AV58" s="267"/>
      <c r="AW58" s="267"/>
      <c r="AX58" s="267"/>
      <c r="AY58" s="267"/>
      <c r="AZ58" s="267"/>
      <c r="BA58" s="267"/>
      <c r="BB58" s="267"/>
      <c r="BC58" s="267"/>
      <c r="BD58" s="267"/>
      <c r="BE58" s="267"/>
      <c r="BF58" s="267"/>
      <c r="BG58" s="267"/>
      <c r="BH58" s="267"/>
      <c r="BI58" s="267"/>
      <c r="BJ58" s="267"/>
      <c r="BK58" s="267"/>
      <c r="BL58" s="267"/>
    </row>
    <row r="59" spans="1:64" s="433" customFormat="1" ht="20.25" customHeight="1" x14ac:dyDescent="0.2">
      <c r="A59" s="280"/>
      <c r="B59" s="275" t="s">
        <v>21</v>
      </c>
      <c r="C59" s="636" t="s">
        <v>22</v>
      </c>
      <c r="D59" s="636"/>
      <c r="E59" s="265"/>
      <c r="F59" s="364"/>
      <c r="G59" s="364"/>
      <c r="H59" s="264"/>
      <c r="I59" s="264"/>
      <c r="J59" s="264"/>
      <c r="K59" s="266"/>
      <c r="L59" s="266"/>
      <c r="M59" s="266"/>
      <c r="N59" s="266"/>
      <c r="O59" s="266"/>
      <c r="P59" s="266"/>
      <c r="Q59" s="266"/>
      <c r="R59" s="266"/>
      <c r="S59" s="266"/>
      <c r="T59" s="266"/>
      <c r="U59" s="266"/>
      <c r="V59" s="267"/>
      <c r="W59" s="267"/>
      <c r="X59" s="267"/>
      <c r="Y59" s="267"/>
      <c r="Z59" s="267"/>
      <c r="AA59" s="267"/>
      <c r="AB59" s="267"/>
      <c r="AC59" s="267"/>
      <c r="AD59" s="267"/>
      <c r="AE59" s="267"/>
      <c r="AF59" s="267"/>
      <c r="AG59" s="267"/>
      <c r="AH59" s="267"/>
      <c r="AI59" s="267"/>
      <c r="AJ59" s="267"/>
      <c r="AK59" s="267"/>
      <c r="AL59" s="267"/>
      <c r="AM59" s="267"/>
      <c r="AN59" s="267"/>
      <c r="AO59" s="267"/>
      <c r="AP59" s="267"/>
      <c r="AQ59" s="267"/>
      <c r="AR59" s="267"/>
      <c r="AS59" s="267"/>
      <c r="AT59" s="267"/>
      <c r="AU59" s="267"/>
      <c r="AV59" s="267"/>
      <c r="AW59" s="267"/>
      <c r="AX59" s="267"/>
      <c r="AY59" s="267"/>
      <c r="AZ59" s="267"/>
      <c r="BA59" s="267"/>
      <c r="BB59" s="267"/>
      <c r="BC59" s="267"/>
      <c r="BD59" s="267"/>
      <c r="BE59" s="267"/>
      <c r="BF59" s="267"/>
      <c r="BG59" s="267"/>
      <c r="BH59" s="267"/>
      <c r="BI59" s="267"/>
      <c r="BJ59" s="267"/>
      <c r="BK59" s="267"/>
      <c r="BL59" s="267"/>
    </row>
    <row r="60" spans="1:64" s="433" customFormat="1" ht="20.25" customHeight="1" x14ac:dyDescent="0.2">
      <c r="A60" s="280"/>
      <c r="B60" s="275" t="s">
        <v>23</v>
      </c>
      <c r="C60" s="636" t="s">
        <v>568</v>
      </c>
      <c r="D60" s="636"/>
      <c r="E60" s="265"/>
      <c r="F60" s="364"/>
      <c r="G60" s="364"/>
      <c r="H60" s="264"/>
      <c r="I60" s="264"/>
      <c r="J60" s="264"/>
      <c r="K60" s="266"/>
      <c r="L60" s="266"/>
      <c r="M60" s="266"/>
      <c r="N60" s="266"/>
      <c r="O60" s="266"/>
      <c r="P60" s="266"/>
      <c r="Q60" s="266"/>
      <c r="R60" s="266"/>
      <c r="S60" s="266"/>
      <c r="T60" s="266"/>
      <c r="U60" s="266"/>
      <c r="V60" s="267"/>
      <c r="W60" s="267"/>
      <c r="X60" s="267"/>
      <c r="Y60" s="267"/>
      <c r="Z60" s="267"/>
      <c r="AA60" s="267"/>
      <c r="AB60" s="267"/>
      <c r="AC60" s="267"/>
      <c r="AD60" s="267"/>
      <c r="AE60" s="267"/>
      <c r="AF60" s="267"/>
      <c r="AG60" s="267"/>
      <c r="AH60" s="267"/>
      <c r="AI60" s="267"/>
      <c r="AJ60" s="267"/>
      <c r="AK60" s="267"/>
      <c r="AL60" s="267"/>
      <c r="AM60" s="267"/>
      <c r="AN60" s="267"/>
      <c r="AO60" s="267"/>
      <c r="AP60" s="267"/>
      <c r="AQ60" s="267"/>
      <c r="AR60" s="267"/>
      <c r="AS60" s="267"/>
      <c r="AT60" s="267"/>
      <c r="AU60" s="267"/>
      <c r="AV60" s="267"/>
      <c r="AW60" s="267"/>
      <c r="AX60" s="267"/>
      <c r="AY60" s="267"/>
      <c r="AZ60" s="267"/>
      <c r="BA60" s="267"/>
      <c r="BB60" s="267"/>
      <c r="BC60" s="267"/>
      <c r="BD60" s="267"/>
      <c r="BE60" s="267"/>
      <c r="BF60" s="267"/>
      <c r="BG60" s="267"/>
      <c r="BH60" s="267"/>
      <c r="BI60" s="267"/>
      <c r="BJ60" s="267"/>
      <c r="BK60" s="267"/>
      <c r="BL60" s="267"/>
    </row>
    <row r="61" spans="1:64" s="433" customFormat="1" ht="20.25" customHeight="1" x14ac:dyDescent="0.2">
      <c r="A61" s="280"/>
      <c r="B61" s="275" t="s">
        <v>25</v>
      </c>
      <c r="C61" s="629" t="s">
        <v>569</v>
      </c>
      <c r="D61" s="629"/>
      <c r="E61" s="265"/>
      <c r="F61" s="364"/>
      <c r="G61" s="364"/>
      <c r="H61" s="264"/>
      <c r="I61" s="264"/>
      <c r="J61" s="264"/>
      <c r="K61" s="266"/>
      <c r="L61" s="266"/>
      <c r="M61" s="266"/>
      <c r="N61" s="266"/>
      <c r="O61" s="266"/>
      <c r="P61" s="266"/>
      <c r="Q61" s="266"/>
      <c r="R61" s="266"/>
      <c r="S61" s="266"/>
      <c r="T61" s="266"/>
      <c r="U61" s="266"/>
      <c r="V61" s="267"/>
      <c r="W61" s="267"/>
      <c r="X61" s="267"/>
      <c r="Y61" s="267"/>
      <c r="Z61" s="267"/>
      <c r="AA61" s="267"/>
      <c r="AB61" s="267"/>
      <c r="AC61" s="267"/>
      <c r="AD61" s="267"/>
      <c r="AE61" s="267"/>
      <c r="AF61" s="267"/>
      <c r="AG61" s="267"/>
      <c r="AH61" s="267"/>
      <c r="AI61" s="267"/>
      <c r="AJ61" s="267"/>
      <c r="AK61" s="267"/>
      <c r="AL61" s="267"/>
      <c r="AM61" s="267"/>
      <c r="AN61" s="267"/>
      <c r="AO61" s="267"/>
      <c r="AP61" s="267"/>
      <c r="AQ61" s="267"/>
      <c r="AR61" s="267"/>
      <c r="AS61" s="267"/>
      <c r="AT61" s="267"/>
      <c r="AU61" s="267"/>
      <c r="AV61" s="267"/>
      <c r="AW61" s="267"/>
      <c r="AX61" s="267"/>
      <c r="AY61" s="267"/>
      <c r="AZ61" s="267"/>
      <c r="BA61" s="267"/>
      <c r="BB61" s="267"/>
      <c r="BC61" s="267"/>
      <c r="BD61" s="267"/>
      <c r="BE61" s="267"/>
      <c r="BF61" s="267"/>
      <c r="BG61" s="267"/>
      <c r="BH61" s="267"/>
      <c r="BI61" s="267"/>
      <c r="BJ61" s="267"/>
      <c r="BK61" s="267"/>
      <c r="BL61" s="267"/>
    </row>
  </sheetData>
  <sheetProtection sheet="1" objects="1" scenarios="1"/>
  <mergeCells count="5">
    <mergeCell ref="A58:B58"/>
    <mergeCell ref="C58:D58"/>
    <mergeCell ref="C59:D59"/>
    <mergeCell ref="C60:D60"/>
    <mergeCell ref="C61:D61"/>
  </mergeCells>
  <pageMargins left="0.51180555555555596" right="0.51180555555555596" top="0.95972222222222203" bottom="0.78749999999999998" header="0.511811023622047" footer="0.511811023622047"/>
  <pageSetup paperSize="9" scale="71" orientation="portrait" horizontalDpi="300" verticalDpi="300"/>
  <rowBreaks count="1" manualBreakCount="1">
    <brk id="44" max="16383" man="1"/>
  </rowBreak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B140D52C906BB4BAA491195F26649CD" ma:contentTypeVersion="17" ma:contentTypeDescription="Crie um novo documento." ma:contentTypeScope="" ma:versionID="f9d37ec8fc54f6241e41e7cdfaf1b799">
  <xsd:schema xmlns:xsd="http://www.w3.org/2001/XMLSchema" xmlns:xs="http://www.w3.org/2001/XMLSchema" xmlns:p="http://schemas.microsoft.com/office/2006/metadata/properties" xmlns:ns2="0c078be7-ef21-4a15-b525-a9653a0639a9" xmlns:ns3="9ef41198-eff2-453c-b69d-02c21ee75912" targetNamespace="http://schemas.microsoft.com/office/2006/metadata/properties" ma:root="true" ma:fieldsID="27703c524384e5a9ddbb6090a8b2ef01" ns2:_="" ns3:_="">
    <xsd:import namespace="0c078be7-ef21-4a15-b525-a9653a0639a9"/>
    <xsd:import namespace="9ef41198-eff2-453c-b69d-02c21ee759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_Flow_SignoffStatus" minOccurs="0"/>
                <xsd:element ref="ns2:FOL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078be7-ef21-4a15-b525-a9653a0639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d3492354-90c2-4f9b-b540-d5f042f24ac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Status de liberação" ma:internalName="Status_x0020_de_x0020_libera_x00e7__x00e3_o">
      <xsd:simpleType>
        <xsd:restriction base="dms:Text"/>
      </xsd:simpleType>
    </xsd:element>
    <xsd:element name="FOLHA" ma:index="24" nillable="true" ma:displayName="FOLHA" ma:format="Dropdown" ma:internalName="FOLH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ef41198-eff2-453c-b69d-02c21ee7591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aeabd63-f04e-46b9-932f-5026625205e8}" ma:internalName="TaxCatchAll" ma:showField="CatchAllData" ma:web="9ef41198-eff2-453c-b69d-02c21ee7591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OLHA xmlns="0c078be7-ef21-4a15-b525-a9653a0639a9" xsi:nil="true"/>
    <_Flow_SignoffStatus xmlns="0c078be7-ef21-4a15-b525-a9653a0639a9" xsi:nil="true"/>
    <lcf76f155ced4ddcb4097134ff3c332f xmlns="0c078be7-ef21-4a15-b525-a9653a0639a9">
      <Terms xmlns="http://schemas.microsoft.com/office/infopath/2007/PartnerControls"/>
    </lcf76f155ced4ddcb4097134ff3c332f>
    <TaxCatchAll xmlns="9ef41198-eff2-453c-b69d-02c21ee75912" xsi:nil="true"/>
  </documentManagement>
</p:properties>
</file>

<file path=customXml/itemProps1.xml><?xml version="1.0" encoding="utf-8"?>
<ds:datastoreItem xmlns:ds="http://schemas.openxmlformats.org/officeDocument/2006/customXml" ds:itemID="{7F2E33D2-1BA9-4549-8173-74B19CE15E9F}"/>
</file>

<file path=customXml/itemProps2.xml><?xml version="1.0" encoding="utf-8"?>
<ds:datastoreItem xmlns:ds="http://schemas.openxmlformats.org/officeDocument/2006/customXml" ds:itemID="{EEA92871-AE9A-4C6A-A674-5AEA09B9B14A}"/>
</file>

<file path=customXml/itemProps3.xml><?xml version="1.0" encoding="utf-8"?>
<ds:datastoreItem xmlns:ds="http://schemas.openxmlformats.org/officeDocument/2006/customXml" ds:itemID="{BC2D038D-814D-4B1B-A08E-5E74DBE62CF3}"/>
</file>

<file path=docProps/app.xml><?xml version="1.0" encoding="utf-8"?>
<Properties xmlns="http://schemas.openxmlformats.org/officeDocument/2006/extended-properties" xmlns:vt="http://schemas.openxmlformats.org/officeDocument/2006/docPropsVTypes">
  <Template/>
  <TotalTime>141</TotalTime>
  <Application>Microsoft Excel</Application>
  <DocSecurity>0</DocSecurity>
  <ScaleCrop>false</ScaleCrop>
  <HeadingPairs>
    <vt:vector size="4" baseType="variant">
      <vt:variant>
        <vt:lpstr>Planilhas</vt:lpstr>
      </vt:variant>
      <vt:variant>
        <vt:i4>13</vt:i4>
      </vt:variant>
      <vt:variant>
        <vt:lpstr>Intervalos Nomeados</vt:lpstr>
      </vt:variant>
      <vt:variant>
        <vt:i4>44</vt:i4>
      </vt:variant>
    </vt:vector>
  </HeadingPairs>
  <TitlesOfParts>
    <vt:vector size="57" baseType="lpstr">
      <vt:lpstr>IDENTIFICAÇÃO DA UNIDADE</vt:lpstr>
      <vt:lpstr>INFORMAÇÕES TÉCNICAS</vt:lpstr>
      <vt:lpstr>NUTRIÇÃO</vt:lpstr>
      <vt:lpstr>GASES, LAVANDERIA E RESÍDUOS</vt:lpstr>
      <vt:lpstr>EQUIPAMENTOS</vt:lpstr>
      <vt:lpstr>INFRA-ESTRUTURA</vt:lpstr>
      <vt:lpstr>RH</vt:lpstr>
      <vt:lpstr>ATIVIDADE I</vt:lpstr>
      <vt:lpstr>ATIVIDADE II</vt:lpstr>
      <vt:lpstr>AIH-SIA</vt:lpstr>
      <vt:lpstr>ANEXOS DE JUSTIFICATIVAS </vt:lpstr>
      <vt:lpstr>FINANCEIRO GERAL</vt:lpstr>
      <vt:lpstr>FIN. DETALHADO </vt:lpstr>
      <vt:lpstr>'FIN. DETALHADO '!_FilterDatabase_0</vt:lpstr>
      <vt:lpstr>'FIN. DETALHADO '!_FilterDatabase_0_0</vt:lpstr>
      <vt:lpstr>'AIH-SIA'!Area_de_impressao</vt:lpstr>
      <vt:lpstr>'ANEXOS DE JUSTIFICATIVAS '!Area_de_impressao</vt:lpstr>
      <vt:lpstr>'ATIVIDADE I'!Area_de_impressao</vt:lpstr>
      <vt:lpstr>'ATIVIDADE II'!Area_de_impressao</vt:lpstr>
      <vt:lpstr>EQUIPAMENTOS!Area_de_impressao</vt:lpstr>
      <vt:lpstr>'FIN. DETALHADO '!Area_de_impressao</vt:lpstr>
      <vt:lpstr>'FINANCEIRO GERAL'!Area_de_impressao</vt:lpstr>
      <vt:lpstr>'GASES, LAVANDERIA E RESÍDUOS'!Area_de_impressao</vt:lpstr>
      <vt:lpstr>'IDENTIFICAÇÃO DA UNIDADE'!Area_de_impressao</vt:lpstr>
      <vt:lpstr>'INFORMAÇÕES TÉCNICAS'!Area_de_impressao</vt:lpstr>
      <vt:lpstr>'INFRA-ESTRUTURA'!Area_de_impressao</vt:lpstr>
      <vt:lpstr>NUTRIÇÃO!Area_de_impressao</vt:lpstr>
      <vt:lpstr>RH!Area_de_impressao</vt:lpstr>
      <vt:lpstr>'FIN. DETALHADO '!Criteria_0</vt:lpstr>
      <vt:lpstr>'FIN. DETALHADO '!Criteria_0_0</vt:lpstr>
      <vt:lpstr>'FIN. DETALHADO '!Criterios</vt:lpstr>
      <vt:lpstr>'AIH-SIA'!Print_Area_0</vt:lpstr>
      <vt:lpstr>'ANEXOS DE JUSTIFICATIVAS '!Print_Area_0</vt:lpstr>
      <vt:lpstr>'ATIVIDADE I'!Print_Area_0</vt:lpstr>
      <vt:lpstr>'ATIVIDADE II'!Print_Area_0</vt:lpstr>
      <vt:lpstr>EQUIPAMENTOS!Print_Area_0</vt:lpstr>
      <vt:lpstr>'FIN. DETALHADO '!Print_Area_0</vt:lpstr>
      <vt:lpstr>'FINANCEIRO GERAL'!Print_Area_0</vt:lpstr>
      <vt:lpstr>'GASES, LAVANDERIA E RESÍDUOS'!Print_Area_0</vt:lpstr>
      <vt:lpstr>'IDENTIFICAÇÃO DA UNIDADE'!Print_Area_0</vt:lpstr>
      <vt:lpstr>'INFORMAÇÕES TÉCNICAS'!Print_Area_0</vt:lpstr>
      <vt:lpstr>'INFRA-ESTRUTURA'!Print_Area_0</vt:lpstr>
      <vt:lpstr>NUTRIÇÃO!Print_Area_0</vt:lpstr>
      <vt:lpstr>RH!Print_Area_0</vt:lpstr>
      <vt:lpstr>'AIH-SIA'!Print_Area_0_0</vt:lpstr>
      <vt:lpstr>'ANEXOS DE JUSTIFICATIVAS '!Print_Area_0_0</vt:lpstr>
      <vt:lpstr>'ATIVIDADE I'!Print_Area_0_0</vt:lpstr>
      <vt:lpstr>'ATIVIDADE II'!Print_Area_0_0</vt:lpstr>
      <vt:lpstr>EQUIPAMENTOS!Print_Area_0_0</vt:lpstr>
      <vt:lpstr>'FIN. DETALHADO '!Print_Area_0_0</vt:lpstr>
      <vt:lpstr>'FINANCEIRO GERAL'!Print_Area_0_0</vt:lpstr>
      <vt:lpstr>'GASES, LAVANDERIA E RESÍDUOS'!Print_Area_0_0</vt:lpstr>
      <vt:lpstr>'IDENTIFICAÇÃO DA UNIDADE'!Print_Area_0_0</vt:lpstr>
      <vt:lpstr>'INFORMAÇÕES TÉCNICAS'!Print_Area_0_0</vt:lpstr>
      <vt:lpstr>'INFRA-ESTRUTURA'!Print_Area_0_0</vt:lpstr>
      <vt:lpstr>NUTRIÇÃO!Print_Area_0_0</vt:lpstr>
      <vt:lpstr>RH!Print_Area_0_0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Thereza Ceita de Freitas</dc:creator>
  <cp:lastModifiedBy>Cassia Michele</cp:lastModifiedBy>
  <cp:revision>10</cp:revision>
  <cp:lastPrinted>2025-01-02T14:00:24Z</cp:lastPrinted>
  <dcterms:created xsi:type="dcterms:W3CDTF">2022-12-15T11:21:04Z</dcterms:created>
  <dcterms:modified xsi:type="dcterms:W3CDTF">2026-05-08T17:00:29Z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0x010100BB140D52C906BB4BAA491195F26649CD</vt:lpwstr>
  </property>
  <property fmtid="{D5CDD505-2E9C-101B-9397-08002B2CF9AE}" pid="3" name="HyperlinksChanged">
    <vt:bool>false</vt:bool>
  </property>
  <property fmtid="{D5CDD505-2E9C-101B-9397-08002B2CF9AE}" pid="4" name="LinksUpToDate">
    <vt:bool>false</vt:bool>
  </property>
  <property fmtid="{D5CDD505-2E9C-101B-9397-08002B2CF9AE}" pid="5" name="MediaServiceImageTags">
    <vt:lpwstr/>
  </property>
  <property fmtid="{D5CDD505-2E9C-101B-9397-08002B2CF9AE}" pid="6" name="ScaleCrop">
    <vt:bool>false</vt:bool>
  </property>
  <property fmtid="{D5CDD505-2E9C-101B-9397-08002B2CF9AE}" pid="7" name="ShareDoc">
    <vt:bool>false</vt:bool>
  </property>
</Properties>
</file>